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166925"/>
  <mc:AlternateContent xmlns:mc="http://schemas.openxmlformats.org/markup-compatibility/2006">
    <mc:Choice Requires="x15">
      <x15ac:absPath xmlns:x15ac="http://schemas.microsoft.com/office/spreadsheetml/2010/11/ac" url="C:\Users\hneep\Documents\Final-project-Exam-Test\"/>
    </mc:Choice>
  </mc:AlternateContent>
  <xr:revisionPtr revIDLastSave="0" documentId="13_ncr:1_{EC5BD57D-80E5-421C-A7C2-D6C698C7F90B}" xr6:coauthVersionLast="47" xr6:coauthVersionMax="47" xr10:uidLastSave="{00000000-0000-0000-0000-000000000000}"/>
  <bookViews>
    <workbookView xWindow="-108" yWindow="-108" windowWidth="23256" windowHeight="12456" firstSheet="1" activeTab="6" xr2:uid="{A3CC8BBC-D088-4A74-A76B-5AAF54FD263D}"/>
  </bookViews>
  <sheets>
    <sheet name="Dataset" sheetId="1" r:id="rId1"/>
    <sheet name="Data Cleaning" sheetId="7" r:id="rId2"/>
    <sheet name="Tasks" sheetId="2" r:id="rId3"/>
    <sheet name="Conditional formating" sheetId="3" r:id="rId4"/>
    <sheet name="Dashboard" sheetId="5" r:id="rId5"/>
    <sheet name="Pivot Analysis" sheetId="6" r:id="rId6"/>
    <sheet name="Documentation" sheetId="8" r:id="rId7"/>
  </sheets>
  <definedNames>
    <definedName name="NativeTimeline_Order_Date">#N/A</definedName>
    <definedName name="Slicer_Category">#N/A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7" l="1"/>
  <c r="I9" i="7" a="1"/>
  <c r="I7" i="7" a="1"/>
  <c r="I6" i="7"/>
  <c r="I5" i="7"/>
  <c r="B35" i="5"/>
  <c r="B36" i="5"/>
  <c r="B37" i="5"/>
  <c r="B38" i="5"/>
  <c r="B39" i="5"/>
  <c r="B40" i="5"/>
  <c r="B41" i="5"/>
  <c r="B42" i="5"/>
  <c r="B43" i="5"/>
  <c r="B44" i="5"/>
  <c r="B45" i="5"/>
  <c r="B46" i="5"/>
  <c r="B47" i="5"/>
  <c r="B48" i="5"/>
  <c r="B49" i="5"/>
  <c r="B50" i="5"/>
  <c r="C35" i="5"/>
  <c r="C36" i="5"/>
  <c r="C37" i="5"/>
  <c r="C38" i="5"/>
  <c r="C39" i="5"/>
  <c r="C40" i="5"/>
  <c r="C41" i="5"/>
  <c r="C42" i="5"/>
  <c r="C43" i="5"/>
  <c r="C44" i="5"/>
  <c r="C45" i="5"/>
  <c r="C46" i="5"/>
  <c r="C47" i="5"/>
  <c r="C48" i="5"/>
  <c r="C49" i="5"/>
  <c r="C50" i="5"/>
  <c r="C34" i="5"/>
  <c r="B34" i="5"/>
  <c r="B16" i="2"/>
  <c r="B23" i="2"/>
  <c r="C6" i="7"/>
  <c r="E6" i="7" s="1"/>
  <c r="C7" i="7"/>
  <c r="E7" i="7" s="1"/>
  <c r="C8" i="7"/>
  <c r="E8" i="7" s="1"/>
  <c r="C9" i="7"/>
  <c r="E9" i="7" s="1"/>
  <c r="C10" i="7"/>
  <c r="E10" i="7" s="1"/>
  <c r="C11" i="7"/>
  <c r="E11" i="7" s="1"/>
  <c r="C12" i="7"/>
  <c r="E12" i="7" s="1"/>
  <c r="C13" i="7"/>
  <c r="E13" i="7" s="1"/>
  <c r="C14" i="7"/>
  <c r="E14" i="7" s="1"/>
  <c r="C15" i="7"/>
  <c r="E15" i="7" s="1"/>
  <c r="C16" i="7"/>
  <c r="E16" i="7" s="1"/>
  <c r="C17" i="7"/>
  <c r="E17" i="7" s="1"/>
  <c r="C18" i="7"/>
  <c r="E18" i="7" s="1"/>
  <c r="C19" i="7"/>
  <c r="E19" i="7" s="1"/>
  <c r="C20" i="7"/>
  <c r="E20" i="7" s="1"/>
  <c r="C21" i="7"/>
  <c r="E21" i="7" s="1"/>
  <c r="C22" i="7"/>
  <c r="E22" i="7" s="1"/>
  <c r="B7" i="7"/>
  <c r="B8" i="7"/>
  <c r="B9" i="7"/>
  <c r="B10" i="7"/>
  <c r="B11" i="7"/>
  <c r="B12" i="7"/>
  <c r="B13" i="7"/>
  <c r="B14" i="7"/>
  <c r="B15" i="7"/>
  <c r="B16" i="7"/>
  <c r="B17" i="7"/>
  <c r="B18" i="7"/>
  <c r="B19" i="7"/>
  <c r="B20" i="7"/>
  <c r="B21" i="7"/>
  <c r="B22" i="7"/>
  <c r="B6" i="7"/>
  <c r="C5" i="7"/>
  <c r="B5" i="7"/>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S3122" i="1"/>
  <c r="S3123" i="1"/>
  <c r="S3124" i="1"/>
  <c r="S3125" i="1"/>
  <c r="S3126" i="1"/>
  <c r="S3127" i="1"/>
  <c r="S3128" i="1"/>
  <c r="S3129" i="1"/>
  <c r="S3130" i="1"/>
  <c r="S3131" i="1"/>
  <c r="S3132" i="1"/>
  <c r="S3133" i="1"/>
  <c r="S3134" i="1"/>
  <c r="S3135" i="1"/>
  <c r="S3136" i="1"/>
  <c r="S3137" i="1"/>
  <c r="S3138" i="1"/>
  <c r="S3139" i="1"/>
  <c r="S3140" i="1"/>
  <c r="S3141" i="1"/>
  <c r="S3142" i="1"/>
  <c r="S3143" i="1"/>
  <c r="S3144" i="1"/>
  <c r="S3145" i="1"/>
  <c r="S3146" i="1"/>
  <c r="S3147" i="1"/>
  <c r="S3148" i="1"/>
  <c r="S3149" i="1"/>
  <c r="S3150" i="1"/>
  <c r="S3151" i="1"/>
  <c r="S3152" i="1"/>
  <c r="S3153" i="1"/>
  <c r="S3154" i="1"/>
  <c r="S3155" i="1"/>
  <c r="S3156" i="1"/>
  <c r="S3157" i="1"/>
  <c r="S3158" i="1"/>
  <c r="S3159" i="1"/>
  <c r="S3160" i="1"/>
  <c r="S3161" i="1"/>
  <c r="S3162" i="1"/>
  <c r="S3163" i="1"/>
  <c r="S3164" i="1"/>
  <c r="S3165" i="1"/>
  <c r="S3166" i="1"/>
  <c r="S3167" i="1"/>
  <c r="S3168" i="1"/>
  <c r="S3169" i="1"/>
  <c r="S3170" i="1"/>
  <c r="S3171" i="1"/>
  <c r="S3172" i="1"/>
  <c r="S3173" i="1"/>
  <c r="S3174" i="1"/>
  <c r="S3175" i="1"/>
  <c r="S3176" i="1"/>
  <c r="S3177" i="1"/>
  <c r="S3178" i="1"/>
  <c r="S3179" i="1"/>
  <c r="S3180" i="1"/>
  <c r="S3181" i="1"/>
  <c r="S3182" i="1"/>
  <c r="S3183" i="1"/>
  <c r="S3184" i="1"/>
  <c r="S3185" i="1"/>
  <c r="S3186" i="1"/>
  <c r="S3187" i="1"/>
  <c r="S3188" i="1"/>
  <c r="S3189" i="1"/>
  <c r="S3190" i="1"/>
  <c r="S3191" i="1"/>
  <c r="S3192" i="1"/>
  <c r="S3193" i="1"/>
  <c r="S3194" i="1"/>
  <c r="S3195" i="1"/>
  <c r="S3196" i="1"/>
  <c r="S3197" i="1"/>
  <c r="S3198" i="1"/>
  <c r="S3199" i="1"/>
  <c r="S3200" i="1"/>
  <c r="S3201" i="1"/>
  <c r="S3202" i="1"/>
  <c r="S3203" i="1"/>
  <c r="S3204" i="1"/>
  <c r="S3205" i="1"/>
  <c r="S3206" i="1"/>
  <c r="S3207" i="1"/>
  <c r="S3208" i="1"/>
  <c r="S3209" i="1"/>
  <c r="S3210" i="1"/>
  <c r="S3211" i="1"/>
  <c r="S3212" i="1"/>
  <c r="S3213" i="1"/>
  <c r="S3214" i="1"/>
  <c r="S3215" i="1"/>
  <c r="S3216" i="1"/>
  <c r="S3217" i="1"/>
  <c r="S3218" i="1"/>
  <c r="S3219" i="1"/>
  <c r="S3220" i="1"/>
  <c r="S3221" i="1"/>
  <c r="S3222" i="1"/>
  <c r="S3223" i="1"/>
  <c r="S3224" i="1"/>
  <c r="S3225" i="1"/>
  <c r="S3226" i="1"/>
  <c r="S3227" i="1"/>
  <c r="S3228" i="1"/>
  <c r="S3229" i="1"/>
  <c r="S3230" i="1"/>
  <c r="S3231" i="1"/>
  <c r="S3232" i="1"/>
  <c r="S3233" i="1"/>
  <c r="S3234" i="1"/>
  <c r="S3235" i="1"/>
  <c r="S3236" i="1"/>
  <c r="S3237" i="1"/>
  <c r="S3238" i="1"/>
  <c r="S3239" i="1"/>
  <c r="S3240" i="1"/>
  <c r="S3241" i="1"/>
  <c r="S3242" i="1"/>
  <c r="S3243" i="1"/>
  <c r="S3244" i="1"/>
  <c r="S3245" i="1"/>
  <c r="S3246" i="1"/>
  <c r="S3247" i="1"/>
  <c r="S3248" i="1"/>
  <c r="S3249" i="1"/>
  <c r="S3250" i="1"/>
  <c r="S3251" i="1"/>
  <c r="S3252" i="1"/>
  <c r="S3253" i="1"/>
  <c r="S3254" i="1"/>
  <c r="S3255" i="1"/>
  <c r="S3256" i="1"/>
  <c r="S3257" i="1"/>
  <c r="S3258" i="1"/>
  <c r="S3259" i="1"/>
  <c r="S3260" i="1"/>
  <c r="S3261" i="1"/>
  <c r="S3262" i="1"/>
  <c r="S3263" i="1"/>
  <c r="S3264" i="1"/>
  <c r="S3265" i="1"/>
  <c r="S3266" i="1"/>
  <c r="S3267" i="1"/>
  <c r="S3268" i="1"/>
  <c r="S3269" i="1"/>
  <c r="S3270" i="1"/>
  <c r="S3271" i="1"/>
  <c r="S3272" i="1"/>
  <c r="S3273" i="1"/>
  <c r="S3274" i="1"/>
  <c r="S3275" i="1"/>
  <c r="S3276" i="1"/>
  <c r="S3277" i="1"/>
  <c r="S3278" i="1"/>
  <c r="S3279" i="1"/>
  <c r="S3280" i="1"/>
  <c r="S3281" i="1"/>
  <c r="S3282" i="1"/>
  <c r="S3283" i="1"/>
  <c r="S3284" i="1"/>
  <c r="S3285" i="1"/>
  <c r="S3286" i="1"/>
  <c r="S3287" i="1"/>
  <c r="S3288" i="1"/>
  <c r="S3289" i="1"/>
  <c r="S3290" i="1"/>
  <c r="S3291" i="1"/>
  <c r="S3292" i="1"/>
  <c r="S3293" i="1"/>
  <c r="S3294" i="1"/>
  <c r="S3295" i="1"/>
  <c r="S3296" i="1"/>
  <c r="S3297" i="1"/>
  <c r="S3298" i="1"/>
  <c r="S3299" i="1"/>
  <c r="S3300" i="1"/>
  <c r="S3301" i="1"/>
  <c r="S3302" i="1"/>
  <c r="S3303" i="1"/>
  <c r="S3304" i="1"/>
  <c r="S3305" i="1"/>
  <c r="S3306" i="1"/>
  <c r="S3307" i="1"/>
  <c r="S3308" i="1"/>
  <c r="S3309" i="1"/>
  <c r="S3310" i="1"/>
  <c r="S3311" i="1"/>
  <c r="S3312" i="1"/>
  <c r="S3313" i="1"/>
  <c r="S3314" i="1"/>
  <c r="S3315" i="1"/>
  <c r="S3316" i="1"/>
  <c r="S3317" i="1"/>
  <c r="S3318" i="1"/>
  <c r="S3319" i="1"/>
  <c r="S3320" i="1"/>
  <c r="S3321" i="1"/>
  <c r="S3322" i="1"/>
  <c r="S3323" i="1"/>
  <c r="S3324" i="1"/>
  <c r="S3325" i="1"/>
  <c r="S3326" i="1"/>
  <c r="S3327" i="1"/>
  <c r="S3328" i="1"/>
  <c r="S3329" i="1"/>
  <c r="S3330" i="1"/>
  <c r="S3331" i="1"/>
  <c r="S3332" i="1"/>
  <c r="S3333" i="1"/>
  <c r="S3334" i="1"/>
  <c r="S3335" i="1"/>
  <c r="S3336" i="1"/>
  <c r="S3337" i="1"/>
  <c r="S3338" i="1"/>
  <c r="S3339" i="1"/>
  <c r="S3340" i="1"/>
  <c r="S3341" i="1"/>
  <c r="S3342" i="1"/>
  <c r="S3343" i="1"/>
  <c r="S3344" i="1"/>
  <c r="S3345" i="1"/>
  <c r="S3346" i="1"/>
  <c r="S3347" i="1"/>
  <c r="S3348" i="1"/>
  <c r="S3349" i="1"/>
  <c r="S3350" i="1"/>
  <c r="S3351" i="1"/>
  <c r="S3352" i="1"/>
  <c r="S3353" i="1"/>
  <c r="S3354" i="1"/>
  <c r="S3355" i="1"/>
  <c r="S3356" i="1"/>
  <c r="S3357" i="1"/>
  <c r="S3358" i="1"/>
  <c r="S3359" i="1"/>
  <c r="S3360" i="1"/>
  <c r="S3361" i="1"/>
  <c r="S3362" i="1"/>
  <c r="S3363" i="1"/>
  <c r="S3364" i="1"/>
  <c r="S3365" i="1"/>
  <c r="S3366" i="1"/>
  <c r="S3367" i="1"/>
  <c r="S3368" i="1"/>
  <c r="S3369" i="1"/>
  <c r="S3370" i="1"/>
  <c r="S3371" i="1"/>
  <c r="S3372" i="1"/>
  <c r="S3373" i="1"/>
  <c r="S3374" i="1"/>
  <c r="S3375" i="1"/>
  <c r="S3376" i="1"/>
  <c r="S3377" i="1"/>
  <c r="S3378" i="1"/>
  <c r="S3379" i="1"/>
  <c r="S3380" i="1"/>
  <c r="S3381" i="1"/>
  <c r="S3382" i="1"/>
  <c r="S3383" i="1"/>
  <c r="S3384" i="1"/>
  <c r="S3385" i="1"/>
  <c r="S3386" i="1"/>
  <c r="S3387" i="1"/>
  <c r="S3388" i="1"/>
  <c r="S3389" i="1"/>
  <c r="S3390" i="1"/>
  <c r="S3391" i="1"/>
  <c r="S3392" i="1"/>
  <c r="S3393" i="1"/>
  <c r="S3394" i="1"/>
  <c r="S3395" i="1"/>
  <c r="S3396" i="1"/>
  <c r="S3397" i="1"/>
  <c r="S3398" i="1"/>
  <c r="S3399" i="1"/>
  <c r="S3400" i="1"/>
  <c r="S3401" i="1"/>
  <c r="S3402" i="1"/>
  <c r="S3403" i="1"/>
  <c r="S3404" i="1"/>
  <c r="S3405" i="1"/>
  <c r="S3406" i="1"/>
  <c r="S3407" i="1"/>
  <c r="S3408" i="1"/>
  <c r="S3409" i="1"/>
  <c r="S3410" i="1"/>
  <c r="S3411" i="1"/>
  <c r="S3412" i="1"/>
  <c r="S3413" i="1"/>
  <c r="S3414" i="1"/>
  <c r="S3415" i="1"/>
  <c r="S3416" i="1"/>
  <c r="S3417" i="1"/>
  <c r="S3418" i="1"/>
  <c r="S3419" i="1"/>
  <c r="S3420" i="1"/>
  <c r="S3421" i="1"/>
  <c r="S3422" i="1"/>
  <c r="S3423" i="1"/>
  <c r="S3424" i="1"/>
  <c r="S3425" i="1"/>
  <c r="S3426" i="1"/>
  <c r="S3427" i="1"/>
  <c r="S3428" i="1"/>
  <c r="S3429" i="1"/>
  <c r="S3430" i="1"/>
  <c r="S3431" i="1"/>
  <c r="S3432" i="1"/>
  <c r="S3433" i="1"/>
  <c r="S3434" i="1"/>
  <c r="S3435" i="1"/>
  <c r="S3436" i="1"/>
  <c r="S3437" i="1"/>
  <c r="S3438" i="1"/>
  <c r="S3439" i="1"/>
  <c r="S3440" i="1"/>
  <c r="S3441" i="1"/>
  <c r="S3442" i="1"/>
  <c r="S3443" i="1"/>
  <c r="S3444" i="1"/>
  <c r="S3445" i="1"/>
  <c r="S3446" i="1"/>
  <c r="S3447" i="1"/>
  <c r="S3448" i="1"/>
  <c r="S3449" i="1"/>
  <c r="S3450" i="1"/>
  <c r="S3451" i="1"/>
  <c r="S3452" i="1"/>
  <c r="S3453" i="1"/>
  <c r="S3454" i="1"/>
  <c r="S3455" i="1"/>
  <c r="S3456" i="1"/>
  <c r="S3457" i="1"/>
  <c r="S3458" i="1"/>
  <c r="S3459" i="1"/>
  <c r="S3460" i="1"/>
  <c r="S3461" i="1"/>
  <c r="S3462" i="1"/>
  <c r="S3463" i="1"/>
  <c r="S3464" i="1"/>
  <c r="S3465" i="1"/>
  <c r="S3466" i="1"/>
  <c r="S3467" i="1"/>
  <c r="S3468" i="1"/>
  <c r="S3469" i="1"/>
  <c r="S3470" i="1"/>
  <c r="S3471" i="1"/>
  <c r="S3472" i="1"/>
  <c r="S3473" i="1"/>
  <c r="S3474" i="1"/>
  <c r="S3475" i="1"/>
  <c r="S3476" i="1"/>
  <c r="S3477" i="1"/>
  <c r="S3478" i="1"/>
  <c r="S3479" i="1"/>
  <c r="S3480" i="1"/>
  <c r="S3481" i="1"/>
  <c r="S3482" i="1"/>
  <c r="S3483" i="1"/>
  <c r="S3484" i="1"/>
  <c r="S3485" i="1"/>
  <c r="S3486" i="1"/>
  <c r="S3487" i="1"/>
  <c r="S3488" i="1"/>
  <c r="S3489" i="1"/>
  <c r="S3490" i="1"/>
  <c r="S3491" i="1"/>
  <c r="S3492" i="1"/>
  <c r="S3493" i="1"/>
  <c r="S3494" i="1"/>
  <c r="S3495" i="1"/>
  <c r="S3496" i="1"/>
  <c r="S3497" i="1"/>
  <c r="S3498" i="1"/>
  <c r="S3499" i="1"/>
  <c r="S3500" i="1"/>
  <c r="S3501" i="1"/>
  <c r="S3502" i="1"/>
  <c r="S3503" i="1"/>
  <c r="S3504" i="1"/>
  <c r="S3505" i="1"/>
  <c r="S3506" i="1"/>
  <c r="S3507" i="1"/>
  <c r="S3508" i="1"/>
  <c r="S3509" i="1"/>
  <c r="S3510" i="1"/>
  <c r="S3511" i="1"/>
  <c r="S3512" i="1"/>
  <c r="S3513" i="1"/>
  <c r="S3514" i="1"/>
  <c r="S3515" i="1"/>
  <c r="S3516" i="1"/>
  <c r="S3517" i="1"/>
  <c r="S3518" i="1"/>
  <c r="S3519" i="1"/>
  <c r="S3520" i="1"/>
  <c r="S3521" i="1"/>
  <c r="S3522" i="1"/>
  <c r="S3523" i="1"/>
  <c r="S3524" i="1"/>
  <c r="S3525" i="1"/>
  <c r="S3526" i="1"/>
  <c r="S3527" i="1"/>
  <c r="S3528" i="1"/>
  <c r="S3529" i="1"/>
  <c r="S3530" i="1"/>
  <c r="S3531" i="1"/>
  <c r="S3532" i="1"/>
  <c r="S3533" i="1"/>
  <c r="S3534" i="1"/>
  <c r="S3535" i="1"/>
  <c r="S3536" i="1"/>
  <c r="S3537" i="1"/>
  <c r="S3538" i="1"/>
  <c r="S3539" i="1"/>
  <c r="S3540" i="1"/>
  <c r="S3541" i="1"/>
  <c r="S3542" i="1"/>
  <c r="S3543" i="1"/>
  <c r="S3544" i="1"/>
  <c r="S3545" i="1"/>
  <c r="S3546" i="1"/>
  <c r="S3547" i="1"/>
  <c r="S3548" i="1"/>
  <c r="S3549" i="1"/>
  <c r="S3550" i="1"/>
  <c r="S3551" i="1"/>
  <c r="S3552" i="1"/>
  <c r="S3553" i="1"/>
  <c r="S3554" i="1"/>
  <c r="S3555" i="1"/>
  <c r="S3556" i="1"/>
  <c r="S3557" i="1"/>
  <c r="S3558" i="1"/>
  <c r="S3559" i="1"/>
  <c r="S3560" i="1"/>
  <c r="S3561" i="1"/>
  <c r="S3562" i="1"/>
  <c r="S3563" i="1"/>
  <c r="S3564" i="1"/>
  <c r="S3565" i="1"/>
  <c r="S3566" i="1"/>
  <c r="S3567" i="1"/>
  <c r="S3568" i="1"/>
  <c r="S3569" i="1"/>
  <c r="S3570" i="1"/>
  <c r="S3571" i="1"/>
  <c r="S3572" i="1"/>
  <c r="S3573" i="1"/>
  <c r="S3574" i="1"/>
  <c r="S3575" i="1"/>
  <c r="S3576" i="1"/>
  <c r="S3577" i="1"/>
  <c r="S3578" i="1"/>
  <c r="S3579" i="1"/>
  <c r="S3580" i="1"/>
  <c r="S3581" i="1"/>
  <c r="S3582" i="1"/>
  <c r="S3583" i="1"/>
  <c r="S3584" i="1"/>
  <c r="S3585" i="1"/>
  <c r="S3586" i="1"/>
  <c r="S3587" i="1"/>
  <c r="S3588" i="1"/>
  <c r="S3589" i="1"/>
  <c r="S3590" i="1"/>
  <c r="S3591" i="1"/>
  <c r="S3592" i="1"/>
  <c r="S3593" i="1"/>
  <c r="S3594" i="1"/>
  <c r="S3595" i="1"/>
  <c r="S3596" i="1"/>
  <c r="S3597" i="1"/>
  <c r="S3598" i="1"/>
  <c r="S3599" i="1"/>
  <c r="S3600" i="1"/>
  <c r="S3601" i="1"/>
  <c r="S3602" i="1"/>
  <c r="S3603" i="1"/>
  <c r="S3604" i="1"/>
  <c r="S3605" i="1"/>
  <c r="S3606" i="1"/>
  <c r="S3607" i="1"/>
  <c r="S3608" i="1"/>
  <c r="S3609" i="1"/>
  <c r="S3610" i="1"/>
  <c r="S3611" i="1"/>
  <c r="S3612" i="1"/>
  <c r="S3613" i="1"/>
  <c r="S3614" i="1"/>
  <c r="S3615" i="1"/>
  <c r="S3616" i="1"/>
  <c r="S3617" i="1"/>
  <c r="S3618" i="1"/>
  <c r="S3619" i="1"/>
  <c r="S3620" i="1"/>
  <c r="S3621" i="1"/>
  <c r="S3622" i="1"/>
  <c r="S3623" i="1"/>
  <c r="S3624" i="1"/>
  <c r="S3625" i="1"/>
  <c r="S3626" i="1"/>
  <c r="S3627" i="1"/>
  <c r="S3628" i="1"/>
  <c r="S3629" i="1"/>
  <c r="S3630" i="1"/>
  <c r="S3631" i="1"/>
  <c r="S3632" i="1"/>
  <c r="S3633" i="1"/>
  <c r="S3634" i="1"/>
  <c r="S3635" i="1"/>
  <c r="S3636" i="1"/>
  <c r="S3637" i="1"/>
  <c r="S3638" i="1"/>
  <c r="S3639" i="1"/>
  <c r="S3640" i="1"/>
  <c r="S3641" i="1"/>
  <c r="S3642" i="1"/>
  <c r="S3643" i="1"/>
  <c r="S3644" i="1"/>
  <c r="S3645" i="1"/>
  <c r="S3646" i="1"/>
  <c r="S3647" i="1"/>
  <c r="S3648" i="1"/>
  <c r="S3649" i="1"/>
  <c r="S3650" i="1"/>
  <c r="S3651" i="1"/>
  <c r="S3652" i="1"/>
  <c r="S3653" i="1"/>
  <c r="S3654" i="1"/>
  <c r="S3655" i="1"/>
  <c r="S3656" i="1"/>
  <c r="S3657" i="1"/>
  <c r="S3658" i="1"/>
  <c r="S3659" i="1"/>
  <c r="S3660" i="1"/>
  <c r="S3661" i="1"/>
  <c r="S3662" i="1"/>
  <c r="S3663" i="1"/>
  <c r="S3664" i="1"/>
  <c r="S3665" i="1"/>
  <c r="S3666" i="1"/>
  <c r="S3667" i="1"/>
  <c r="S3668" i="1"/>
  <c r="S3669" i="1"/>
  <c r="S3670" i="1"/>
  <c r="S3671" i="1"/>
  <c r="S3672" i="1"/>
  <c r="S3673" i="1"/>
  <c r="S3674" i="1"/>
  <c r="S3675" i="1"/>
  <c r="S3676" i="1"/>
  <c r="S3677" i="1"/>
  <c r="S3678" i="1"/>
  <c r="S3679" i="1"/>
  <c r="S3680" i="1"/>
  <c r="S3681" i="1"/>
  <c r="S3682" i="1"/>
  <c r="S3683" i="1"/>
  <c r="S3684" i="1"/>
  <c r="S3685" i="1"/>
  <c r="S3686" i="1"/>
  <c r="S3687" i="1"/>
  <c r="S3688" i="1"/>
  <c r="S3689" i="1"/>
  <c r="S3690" i="1"/>
  <c r="S3691" i="1"/>
  <c r="S3692" i="1"/>
  <c r="S3693" i="1"/>
  <c r="S3694" i="1"/>
  <c r="S3695" i="1"/>
  <c r="S3696" i="1"/>
  <c r="S3697" i="1"/>
  <c r="S3698" i="1"/>
  <c r="S3699" i="1"/>
  <c r="S3700" i="1"/>
  <c r="S3701" i="1"/>
  <c r="S3702" i="1"/>
  <c r="S3703" i="1"/>
  <c r="S3704" i="1"/>
  <c r="S3705" i="1"/>
  <c r="S3706" i="1"/>
  <c r="S3707" i="1"/>
  <c r="S3708" i="1"/>
  <c r="S3709" i="1"/>
  <c r="S3710" i="1"/>
  <c r="S3711" i="1"/>
  <c r="S3712" i="1"/>
  <c r="S3713" i="1"/>
  <c r="S3714" i="1"/>
  <c r="S3715" i="1"/>
  <c r="S3716" i="1"/>
  <c r="S3717" i="1"/>
  <c r="S3718" i="1"/>
  <c r="S3719" i="1"/>
  <c r="S3720" i="1"/>
  <c r="S3721" i="1"/>
  <c r="S3722" i="1"/>
  <c r="S3723" i="1"/>
  <c r="S3724" i="1"/>
  <c r="S3725" i="1"/>
  <c r="S3726" i="1"/>
  <c r="S3727" i="1"/>
  <c r="S3728" i="1"/>
  <c r="S3729" i="1"/>
  <c r="S3730" i="1"/>
  <c r="S3731" i="1"/>
  <c r="S3732" i="1"/>
  <c r="S3733" i="1"/>
  <c r="S3734" i="1"/>
  <c r="S3735" i="1"/>
  <c r="S3736" i="1"/>
  <c r="S3737" i="1"/>
  <c r="S3738" i="1"/>
  <c r="S3739" i="1"/>
  <c r="S3740" i="1"/>
  <c r="S3741" i="1"/>
  <c r="S3742" i="1"/>
  <c r="S3743" i="1"/>
  <c r="S3744" i="1"/>
  <c r="S3745" i="1"/>
  <c r="S3746" i="1"/>
  <c r="S3747" i="1"/>
  <c r="S3748" i="1"/>
  <c r="S3749" i="1"/>
  <c r="S3750" i="1"/>
  <c r="S3751" i="1"/>
  <c r="S3752" i="1"/>
  <c r="S3753" i="1"/>
  <c r="S3754" i="1"/>
  <c r="S3755" i="1"/>
  <c r="S3756" i="1"/>
  <c r="S3757" i="1"/>
  <c r="S3758" i="1"/>
  <c r="S3759" i="1"/>
  <c r="S3760" i="1"/>
  <c r="S3761" i="1"/>
  <c r="S3762" i="1"/>
  <c r="S3763" i="1"/>
  <c r="S3764" i="1"/>
  <c r="S3765" i="1"/>
  <c r="S3766" i="1"/>
  <c r="S3767" i="1"/>
  <c r="S3768" i="1"/>
  <c r="S3769" i="1"/>
  <c r="S3770" i="1"/>
  <c r="S3771" i="1"/>
  <c r="S3772" i="1"/>
  <c r="S3773" i="1"/>
  <c r="S3774" i="1"/>
  <c r="S3775" i="1"/>
  <c r="S3776" i="1"/>
  <c r="S3777" i="1"/>
  <c r="S3778" i="1"/>
  <c r="S3779" i="1"/>
  <c r="S3780" i="1"/>
  <c r="S3781" i="1"/>
  <c r="S3782" i="1"/>
  <c r="S3783" i="1"/>
  <c r="S3784" i="1"/>
  <c r="S3785" i="1"/>
  <c r="S3786" i="1"/>
  <c r="S3787" i="1"/>
  <c r="S3788" i="1"/>
  <c r="S3789" i="1"/>
  <c r="S3790" i="1"/>
  <c r="S3791" i="1"/>
  <c r="S3792" i="1"/>
  <c r="S3793" i="1"/>
  <c r="S3794" i="1"/>
  <c r="S3795" i="1"/>
  <c r="S3796" i="1"/>
  <c r="S3797" i="1"/>
  <c r="S3798" i="1"/>
  <c r="S3799" i="1"/>
  <c r="S3800" i="1"/>
  <c r="S3801" i="1"/>
  <c r="S3802" i="1"/>
  <c r="S3803" i="1"/>
  <c r="S3804" i="1"/>
  <c r="S3805" i="1"/>
  <c r="S3806" i="1"/>
  <c r="S3807" i="1"/>
  <c r="S3808" i="1"/>
  <c r="S3809" i="1"/>
  <c r="S3810" i="1"/>
  <c r="S3811" i="1"/>
  <c r="S3812" i="1"/>
  <c r="S3813" i="1"/>
  <c r="S3814" i="1"/>
  <c r="S3815" i="1"/>
  <c r="S3816" i="1"/>
  <c r="S3817" i="1"/>
  <c r="S3818" i="1"/>
  <c r="S3819" i="1"/>
  <c r="S3820" i="1"/>
  <c r="S3821" i="1"/>
  <c r="S3822" i="1"/>
  <c r="S3823" i="1"/>
  <c r="S3824" i="1"/>
  <c r="S3825" i="1"/>
  <c r="S3826" i="1"/>
  <c r="S3827" i="1"/>
  <c r="S3828" i="1"/>
  <c r="S3829" i="1"/>
  <c r="S3830" i="1"/>
  <c r="S3831" i="1"/>
  <c r="S3832" i="1"/>
  <c r="S3833" i="1"/>
  <c r="S3834" i="1"/>
  <c r="S3835" i="1"/>
  <c r="S3836" i="1"/>
  <c r="S3837" i="1"/>
  <c r="S3838" i="1"/>
  <c r="S3839" i="1"/>
  <c r="S3840" i="1"/>
  <c r="S3841" i="1"/>
  <c r="S3842" i="1"/>
  <c r="S3843" i="1"/>
  <c r="S3844" i="1"/>
  <c r="S3845" i="1"/>
  <c r="S3846" i="1"/>
  <c r="S3847" i="1"/>
  <c r="S3848" i="1"/>
  <c r="S3849" i="1"/>
  <c r="S3850" i="1"/>
  <c r="S3851" i="1"/>
  <c r="S3852" i="1"/>
  <c r="S3853" i="1"/>
  <c r="S3854" i="1"/>
  <c r="S3855" i="1"/>
  <c r="S3856" i="1"/>
  <c r="S3857" i="1"/>
  <c r="S3858" i="1"/>
  <c r="S3859" i="1"/>
  <c r="S3860" i="1"/>
  <c r="S3861" i="1"/>
  <c r="S3862" i="1"/>
  <c r="S3863" i="1"/>
  <c r="S3864" i="1"/>
  <c r="S3865" i="1"/>
  <c r="S3866" i="1"/>
  <c r="S3867" i="1"/>
  <c r="S3868" i="1"/>
  <c r="S3869" i="1"/>
  <c r="S3870" i="1"/>
  <c r="S3871" i="1"/>
  <c r="S3872" i="1"/>
  <c r="S3873" i="1"/>
  <c r="S3874" i="1"/>
  <c r="S3875" i="1"/>
  <c r="S3876" i="1"/>
  <c r="S3877" i="1"/>
  <c r="S3878" i="1"/>
  <c r="S3879" i="1"/>
  <c r="S3880" i="1"/>
  <c r="S3881" i="1"/>
  <c r="S3882" i="1"/>
  <c r="S3883" i="1"/>
  <c r="S3884" i="1"/>
  <c r="S3885" i="1"/>
  <c r="S3886" i="1"/>
  <c r="S3887" i="1"/>
  <c r="S3888" i="1"/>
  <c r="S3889" i="1"/>
  <c r="S3890" i="1"/>
  <c r="S3891" i="1"/>
  <c r="S3892" i="1"/>
  <c r="S3893" i="1"/>
  <c r="S3894" i="1"/>
  <c r="S3895" i="1"/>
  <c r="S3896" i="1"/>
  <c r="S3897" i="1"/>
  <c r="S3898" i="1"/>
  <c r="S3899" i="1"/>
  <c r="S3900" i="1"/>
  <c r="S3901" i="1"/>
  <c r="S3902" i="1"/>
  <c r="S3903" i="1"/>
  <c r="S3904" i="1"/>
  <c r="S3905" i="1"/>
  <c r="S3906" i="1"/>
  <c r="S3907" i="1"/>
  <c r="S3908" i="1"/>
  <c r="S3909" i="1"/>
  <c r="S3910" i="1"/>
  <c r="S3911" i="1"/>
  <c r="S3912" i="1"/>
  <c r="S3913" i="1"/>
  <c r="S3914" i="1"/>
  <c r="S3915" i="1"/>
  <c r="S3916" i="1"/>
  <c r="S3917" i="1"/>
  <c r="S3918" i="1"/>
  <c r="S3919" i="1"/>
  <c r="S3920" i="1"/>
  <c r="S3921" i="1"/>
  <c r="S3922" i="1"/>
  <c r="S3923" i="1"/>
  <c r="S3924" i="1"/>
  <c r="S3925" i="1"/>
  <c r="S3926" i="1"/>
  <c r="S3927" i="1"/>
  <c r="S3928" i="1"/>
  <c r="S3929" i="1"/>
  <c r="S3930" i="1"/>
  <c r="S3931" i="1"/>
  <c r="S3932" i="1"/>
  <c r="S3933" i="1"/>
  <c r="S3934" i="1"/>
  <c r="S3935" i="1"/>
  <c r="S3936" i="1"/>
  <c r="S3937" i="1"/>
  <c r="S3938" i="1"/>
  <c r="S3939" i="1"/>
  <c r="S3940" i="1"/>
  <c r="S3941" i="1"/>
  <c r="S3942" i="1"/>
  <c r="S3943" i="1"/>
  <c r="S3944" i="1"/>
  <c r="S3945" i="1"/>
  <c r="S3946" i="1"/>
  <c r="S3947" i="1"/>
  <c r="S3948" i="1"/>
  <c r="S3949" i="1"/>
  <c r="S3950" i="1"/>
  <c r="S3951" i="1"/>
  <c r="S3952" i="1"/>
  <c r="S3953" i="1"/>
  <c r="S3954" i="1"/>
  <c r="S3955" i="1"/>
  <c r="S3956" i="1"/>
  <c r="S3957" i="1"/>
  <c r="S3958" i="1"/>
  <c r="S3959" i="1"/>
  <c r="S3960" i="1"/>
  <c r="S3961" i="1"/>
  <c r="S3962" i="1"/>
  <c r="S3963" i="1"/>
  <c r="S3964" i="1"/>
  <c r="S3965" i="1"/>
  <c r="S3966" i="1"/>
  <c r="S3967" i="1"/>
  <c r="S3968" i="1"/>
  <c r="S3969" i="1"/>
  <c r="S3970" i="1"/>
  <c r="S3971" i="1"/>
  <c r="S3972" i="1"/>
  <c r="S3973" i="1"/>
  <c r="S3974" i="1"/>
  <c r="S3975" i="1"/>
  <c r="S3976" i="1"/>
  <c r="S3977" i="1"/>
  <c r="S3978" i="1"/>
  <c r="S3979" i="1"/>
  <c r="S3980" i="1"/>
  <c r="S3981" i="1"/>
  <c r="S3982" i="1"/>
  <c r="S3983" i="1"/>
  <c r="S3984" i="1"/>
  <c r="S3985" i="1"/>
  <c r="S3986" i="1"/>
  <c r="S3987" i="1"/>
  <c r="S3988" i="1"/>
  <c r="S3989" i="1"/>
  <c r="S3990" i="1"/>
  <c r="S3991" i="1"/>
  <c r="S3992" i="1"/>
  <c r="S3993" i="1"/>
  <c r="S3994" i="1"/>
  <c r="S3995" i="1"/>
  <c r="S3996" i="1"/>
  <c r="S3997" i="1"/>
  <c r="S3998" i="1"/>
  <c r="S3999" i="1"/>
  <c r="S4000" i="1"/>
  <c r="S4001" i="1"/>
  <c r="S4002" i="1"/>
  <c r="S4003" i="1"/>
  <c r="S4004" i="1"/>
  <c r="S4005" i="1"/>
  <c r="S4006" i="1"/>
  <c r="S4007" i="1"/>
  <c r="S4008" i="1"/>
  <c r="S4009" i="1"/>
  <c r="S4010" i="1"/>
  <c r="S4011" i="1"/>
  <c r="S4012" i="1"/>
  <c r="S4013" i="1"/>
  <c r="S4014" i="1"/>
  <c r="S4015" i="1"/>
  <c r="S4016" i="1"/>
  <c r="S4017" i="1"/>
  <c r="S4018" i="1"/>
  <c r="S4019" i="1"/>
  <c r="S4020" i="1"/>
  <c r="S4021" i="1"/>
  <c r="S4022" i="1"/>
  <c r="S4023" i="1"/>
  <c r="S4024" i="1"/>
  <c r="S4025" i="1"/>
  <c r="S4026" i="1"/>
  <c r="S4027" i="1"/>
  <c r="S4028" i="1"/>
  <c r="S4029" i="1"/>
  <c r="S4030" i="1"/>
  <c r="S4031" i="1"/>
  <c r="S4032" i="1"/>
  <c r="S4033" i="1"/>
  <c r="S4034" i="1"/>
  <c r="S4035" i="1"/>
  <c r="S4036" i="1"/>
  <c r="S4037" i="1"/>
  <c r="S4038" i="1"/>
  <c r="S4039" i="1"/>
  <c r="S4040" i="1"/>
  <c r="S4041" i="1"/>
  <c r="S4042" i="1"/>
  <c r="S4043" i="1"/>
  <c r="S4044" i="1"/>
  <c r="S4045" i="1"/>
  <c r="S4046" i="1"/>
  <c r="S4047" i="1"/>
  <c r="S4048" i="1"/>
  <c r="S4049" i="1"/>
  <c r="S4050" i="1"/>
  <c r="S4051" i="1"/>
  <c r="S4052" i="1"/>
  <c r="S4053" i="1"/>
  <c r="S4054" i="1"/>
  <c r="S4055" i="1"/>
  <c r="S4056" i="1"/>
  <c r="S4057" i="1"/>
  <c r="S4058" i="1"/>
  <c r="S4059" i="1"/>
  <c r="S4060" i="1"/>
  <c r="S4061" i="1"/>
  <c r="S4062" i="1"/>
  <c r="S4063" i="1"/>
  <c r="S4064" i="1"/>
  <c r="S4065" i="1"/>
  <c r="S4066" i="1"/>
  <c r="S4067" i="1"/>
  <c r="S4068" i="1"/>
  <c r="S4069" i="1"/>
  <c r="S4070" i="1"/>
  <c r="S4071" i="1"/>
  <c r="S4072" i="1"/>
  <c r="S4073" i="1"/>
  <c r="S4074" i="1"/>
  <c r="S4075" i="1"/>
  <c r="S4076" i="1"/>
  <c r="S4077" i="1"/>
  <c r="S4078" i="1"/>
  <c r="S4079" i="1"/>
  <c r="S4080" i="1"/>
  <c r="S4081" i="1"/>
  <c r="S4082" i="1"/>
  <c r="S4083" i="1"/>
  <c r="S4084" i="1"/>
  <c r="S4085" i="1"/>
  <c r="S4086" i="1"/>
  <c r="S4087" i="1"/>
  <c r="S4088" i="1"/>
  <c r="S4089" i="1"/>
  <c r="S4090" i="1"/>
  <c r="S4091" i="1"/>
  <c r="S4092" i="1"/>
  <c r="S4093" i="1"/>
  <c r="S4094" i="1"/>
  <c r="S4095" i="1"/>
  <c r="S4096" i="1"/>
  <c r="S4097" i="1"/>
  <c r="S4098" i="1"/>
  <c r="S4099" i="1"/>
  <c r="S4100" i="1"/>
  <c r="S4101" i="1"/>
  <c r="S4102" i="1"/>
  <c r="S4103" i="1"/>
  <c r="S4104" i="1"/>
  <c r="S4105" i="1"/>
  <c r="S4106" i="1"/>
  <c r="S4107" i="1"/>
  <c r="S4108" i="1"/>
  <c r="S4109" i="1"/>
  <c r="S4110" i="1"/>
  <c r="S4111" i="1"/>
  <c r="S4112" i="1"/>
  <c r="S4113" i="1"/>
  <c r="S4114" i="1"/>
  <c r="S4115" i="1"/>
  <c r="S4116" i="1"/>
  <c r="S4117" i="1"/>
  <c r="S4118" i="1"/>
  <c r="S4119" i="1"/>
  <c r="S4120" i="1"/>
  <c r="S4121" i="1"/>
  <c r="S4122" i="1"/>
  <c r="S4123" i="1"/>
  <c r="S4124" i="1"/>
  <c r="S4125" i="1"/>
  <c r="S4126" i="1"/>
  <c r="S4127" i="1"/>
  <c r="S4128" i="1"/>
  <c r="S4129" i="1"/>
  <c r="S4130" i="1"/>
  <c r="S4131" i="1"/>
  <c r="S4132" i="1"/>
  <c r="S4133" i="1"/>
  <c r="S4134" i="1"/>
  <c r="S4135" i="1"/>
  <c r="S4136" i="1"/>
  <c r="S4137" i="1"/>
  <c r="S4138" i="1"/>
  <c r="S4139" i="1"/>
  <c r="S4140" i="1"/>
  <c r="S4141" i="1"/>
  <c r="S4142" i="1"/>
  <c r="S4143" i="1"/>
  <c r="S4144" i="1"/>
  <c r="S4145" i="1"/>
  <c r="S4146" i="1"/>
  <c r="S4147" i="1"/>
  <c r="S4148" i="1"/>
  <c r="S4149" i="1"/>
  <c r="S4150" i="1"/>
  <c r="S4151" i="1"/>
  <c r="S4152" i="1"/>
  <c r="S4153" i="1"/>
  <c r="S4154" i="1"/>
  <c r="S4155" i="1"/>
  <c r="S4156" i="1"/>
  <c r="S4157" i="1"/>
  <c r="S4158" i="1"/>
  <c r="S4159" i="1"/>
  <c r="S4160" i="1"/>
  <c r="S4161" i="1"/>
  <c r="S4162" i="1"/>
  <c r="S4163" i="1"/>
  <c r="S4164" i="1"/>
  <c r="S4165" i="1"/>
  <c r="S4166" i="1"/>
  <c r="S4167" i="1"/>
  <c r="S4168" i="1"/>
  <c r="S4169" i="1"/>
  <c r="S4170" i="1"/>
  <c r="S4171" i="1"/>
  <c r="S4172" i="1"/>
  <c r="S4173" i="1"/>
  <c r="S4174" i="1"/>
  <c r="S4175" i="1"/>
  <c r="S4176" i="1"/>
  <c r="S4177" i="1"/>
  <c r="S4178" i="1"/>
  <c r="S4179" i="1"/>
  <c r="S4180" i="1"/>
  <c r="S4181" i="1"/>
  <c r="S4182" i="1"/>
  <c r="S4183" i="1"/>
  <c r="S4184" i="1"/>
  <c r="S4185" i="1"/>
  <c r="S4186" i="1"/>
  <c r="S4187" i="1"/>
  <c r="S4188" i="1"/>
  <c r="S4189" i="1"/>
  <c r="S4190" i="1"/>
  <c r="S4191" i="1"/>
  <c r="S4192" i="1"/>
  <c r="S4193" i="1"/>
  <c r="S4194" i="1"/>
  <c r="S4195" i="1"/>
  <c r="S4196" i="1"/>
  <c r="S4197" i="1"/>
  <c r="S4198" i="1"/>
  <c r="S4199" i="1"/>
  <c r="S4200" i="1"/>
  <c r="S4201" i="1"/>
  <c r="S4202" i="1"/>
  <c r="S4203" i="1"/>
  <c r="S4204" i="1"/>
  <c r="S4205" i="1"/>
  <c r="S4206" i="1"/>
  <c r="S4207" i="1"/>
  <c r="S4208" i="1"/>
  <c r="S4209" i="1"/>
  <c r="S4210" i="1"/>
  <c r="S4211" i="1"/>
  <c r="S4212" i="1"/>
  <c r="S4213" i="1"/>
  <c r="S4214" i="1"/>
  <c r="S4215" i="1"/>
  <c r="S4216" i="1"/>
  <c r="S4217" i="1"/>
  <c r="S4218" i="1"/>
  <c r="S4219" i="1"/>
  <c r="S4220" i="1"/>
  <c r="S4221" i="1"/>
  <c r="S4222" i="1"/>
  <c r="S4223" i="1"/>
  <c r="S4224" i="1"/>
  <c r="S4225" i="1"/>
  <c r="S4226" i="1"/>
  <c r="S4227" i="1"/>
  <c r="S4228" i="1"/>
  <c r="S4229" i="1"/>
  <c r="S4230" i="1"/>
  <c r="S4231" i="1"/>
  <c r="S4232" i="1"/>
  <c r="S4233" i="1"/>
  <c r="S4234" i="1"/>
  <c r="S4235" i="1"/>
  <c r="S4236" i="1"/>
  <c r="S4237" i="1"/>
  <c r="S4238" i="1"/>
  <c r="S4239" i="1"/>
  <c r="S4240" i="1"/>
  <c r="S4241" i="1"/>
  <c r="S4242" i="1"/>
  <c r="S4243" i="1"/>
  <c r="S4244" i="1"/>
  <c r="S4245" i="1"/>
  <c r="S4246" i="1"/>
  <c r="S4247" i="1"/>
  <c r="S4248" i="1"/>
  <c r="S4249" i="1"/>
  <c r="S4250" i="1"/>
  <c r="S4251" i="1"/>
  <c r="S4252" i="1"/>
  <c r="S4253" i="1"/>
  <c r="S4254" i="1"/>
  <c r="S4255" i="1"/>
  <c r="S4256" i="1"/>
  <c r="S4257" i="1"/>
  <c r="S4258" i="1"/>
  <c r="S4259" i="1"/>
  <c r="S4260" i="1"/>
  <c r="S4261" i="1"/>
  <c r="S4262" i="1"/>
  <c r="S4263" i="1"/>
  <c r="S4264" i="1"/>
  <c r="S4265" i="1"/>
  <c r="S4266" i="1"/>
  <c r="S4267" i="1"/>
  <c r="S4268" i="1"/>
  <c r="S4269" i="1"/>
  <c r="S4270" i="1"/>
  <c r="S4271" i="1"/>
  <c r="S4272" i="1"/>
  <c r="S4273" i="1"/>
  <c r="S4274" i="1"/>
  <c r="S4275" i="1"/>
  <c r="S4276" i="1"/>
  <c r="S4277" i="1"/>
  <c r="S4278" i="1"/>
  <c r="S4279" i="1"/>
  <c r="S4280" i="1"/>
  <c r="S4281" i="1"/>
  <c r="S4282" i="1"/>
  <c r="S4283" i="1"/>
  <c r="S4284" i="1"/>
  <c r="S4285" i="1"/>
  <c r="S4286" i="1"/>
  <c r="S4287" i="1"/>
  <c r="S4288" i="1"/>
  <c r="S4289" i="1"/>
  <c r="S4290" i="1"/>
  <c r="S4291" i="1"/>
  <c r="S4292" i="1"/>
  <c r="S4293" i="1"/>
  <c r="S4294" i="1"/>
  <c r="S4295" i="1"/>
  <c r="S4296" i="1"/>
  <c r="S4297" i="1"/>
  <c r="S4298" i="1"/>
  <c r="S4299" i="1"/>
  <c r="S4300" i="1"/>
  <c r="S4301" i="1"/>
  <c r="S4302" i="1"/>
  <c r="S4303" i="1"/>
  <c r="S4304" i="1"/>
  <c r="S4305" i="1"/>
  <c r="S4306" i="1"/>
  <c r="S4307" i="1"/>
  <c r="S4308" i="1"/>
  <c r="S4309" i="1"/>
  <c r="S4310" i="1"/>
  <c r="S4311" i="1"/>
  <c r="S4312" i="1"/>
  <c r="S4313" i="1"/>
  <c r="S4314" i="1"/>
  <c r="S4315" i="1"/>
  <c r="S4316" i="1"/>
  <c r="S4317" i="1"/>
  <c r="S4318" i="1"/>
  <c r="S4319" i="1"/>
  <c r="S4320" i="1"/>
  <c r="S4321" i="1"/>
  <c r="S4322" i="1"/>
  <c r="S4323" i="1"/>
  <c r="S4324" i="1"/>
  <c r="S4325" i="1"/>
  <c r="S4326" i="1"/>
  <c r="S4327" i="1"/>
  <c r="S4328" i="1"/>
  <c r="S4329" i="1"/>
  <c r="S4330" i="1"/>
  <c r="S4331" i="1"/>
  <c r="S4332" i="1"/>
  <c r="S4333" i="1"/>
  <c r="S4334" i="1"/>
  <c r="S4335" i="1"/>
  <c r="S4336" i="1"/>
  <c r="S4337" i="1"/>
  <c r="S4338" i="1"/>
  <c r="S4339" i="1"/>
  <c r="S4340" i="1"/>
  <c r="S4341" i="1"/>
  <c r="S4342" i="1"/>
  <c r="S4343" i="1"/>
  <c r="S4344" i="1"/>
  <c r="S4345" i="1"/>
  <c r="S4346" i="1"/>
  <c r="S4347" i="1"/>
  <c r="S4348" i="1"/>
  <c r="S4349" i="1"/>
  <c r="S4350" i="1"/>
  <c r="S4351" i="1"/>
  <c r="S4352" i="1"/>
  <c r="S4353" i="1"/>
  <c r="S4354" i="1"/>
  <c r="S4355" i="1"/>
  <c r="S4356" i="1"/>
  <c r="S4357" i="1"/>
  <c r="S4358" i="1"/>
  <c r="S4359" i="1"/>
  <c r="S4360" i="1"/>
  <c r="S4361" i="1"/>
  <c r="S4362" i="1"/>
  <c r="S4363" i="1"/>
  <c r="S4364" i="1"/>
  <c r="S4365" i="1"/>
  <c r="S4366" i="1"/>
  <c r="S4367" i="1"/>
  <c r="S4368" i="1"/>
  <c r="S4369" i="1"/>
  <c r="S4370" i="1"/>
  <c r="S4371" i="1"/>
  <c r="S4372" i="1"/>
  <c r="S4373" i="1"/>
  <c r="S4374" i="1"/>
  <c r="S4375" i="1"/>
  <c r="S4376" i="1"/>
  <c r="S4377" i="1"/>
  <c r="S4378" i="1"/>
  <c r="S4379" i="1"/>
  <c r="S4380" i="1"/>
  <c r="S4381" i="1"/>
  <c r="S4382" i="1"/>
  <c r="S4383" i="1"/>
  <c r="S4384" i="1"/>
  <c r="S4385" i="1"/>
  <c r="S4386" i="1"/>
  <c r="S4387" i="1"/>
  <c r="S4388" i="1"/>
  <c r="S4389" i="1"/>
  <c r="S4390" i="1"/>
  <c r="S4391" i="1"/>
  <c r="S4392" i="1"/>
  <c r="S4393" i="1"/>
  <c r="S4394" i="1"/>
  <c r="S4395" i="1"/>
  <c r="S4396" i="1"/>
  <c r="S4397" i="1"/>
  <c r="S4398" i="1"/>
  <c r="S4399" i="1"/>
  <c r="S4400" i="1"/>
  <c r="S4401" i="1"/>
  <c r="S4402" i="1"/>
  <c r="S4403" i="1"/>
  <c r="S4404" i="1"/>
  <c r="S4405" i="1"/>
  <c r="S4406" i="1"/>
  <c r="S4407" i="1"/>
  <c r="S4408" i="1"/>
  <c r="S4409" i="1"/>
  <c r="S4410" i="1"/>
  <c r="S4411" i="1"/>
  <c r="S4412" i="1"/>
  <c r="S4413" i="1"/>
  <c r="S4414" i="1"/>
  <c r="S4415" i="1"/>
  <c r="S4416" i="1"/>
  <c r="S4417" i="1"/>
  <c r="S4418" i="1"/>
  <c r="S4419" i="1"/>
  <c r="S4420" i="1"/>
  <c r="S4421" i="1"/>
  <c r="S4422" i="1"/>
  <c r="S4423" i="1"/>
  <c r="S4424" i="1"/>
  <c r="S4425" i="1"/>
  <c r="S4426" i="1"/>
  <c r="S4427" i="1"/>
  <c r="S4428" i="1"/>
  <c r="S4429" i="1"/>
  <c r="S4430" i="1"/>
  <c r="S4431" i="1"/>
  <c r="S4432" i="1"/>
  <c r="S4433" i="1"/>
  <c r="S4434" i="1"/>
  <c r="S4435" i="1"/>
  <c r="S4436" i="1"/>
  <c r="S4437" i="1"/>
  <c r="S4438" i="1"/>
  <c r="S4439" i="1"/>
  <c r="S4440" i="1"/>
  <c r="S4441" i="1"/>
  <c r="S4442" i="1"/>
  <c r="S4443" i="1"/>
  <c r="S4444" i="1"/>
  <c r="S4445" i="1"/>
  <c r="S4446" i="1"/>
  <c r="S4447" i="1"/>
  <c r="S4448" i="1"/>
  <c r="S4449" i="1"/>
  <c r="S4450" i="1"/>
  <c r="S4451" i="1"/>
  <c r="S4452" i="1"/>
  <c r="S4453" i="1"/>
  <c r="S4454" i="1"/>
  <c r="S4455" i="1"/>
  <c r="S4456" i="1"/>
  <c r="S4457" i="1"/>
  <c r="S4458" i="1"/>
  <c r="S4459" i="1"/>
  <c r="S4460" i="1"/>
  <c r="S4461" i="1"/>
  <c r="S4462" i="1"/>
  <c r="S4463" i="1"/>
  <c r="S4464" i="1"/>
  <c r="S4465" i="1"/>
  <c r="S4466" i="1"/>
  <c r="S4467" i="1"/>
  <c r="S4468" i="1"/>
  <c r="S4469" i="1"/>
  <c r="S4470" i="1"/>
  <c r="S4471" i="1"/>
  <c r="S4472" i="1"/>
  <c r="S4473" i="1"/>
  <c r="S4474" i="1"/>
  <c r="S4475" i="1"/>
  <c r="S4476" i="1"/>
  <c r="S4477" i="1"/>
  <c r="S4478" i="1"/>
  <c r="S4479" i="1"/>
  <c r="S4480" i="1"/>
  <c r="S4481" i="1"/>
  <c r="S4482" i="1"/>
  <c r="S4483" i="1"/>
  <c r="S4484" i="1"/>
  <c r="S4485" i="1"/>
  <c r="S4486" i="1"/>
  <c r="S4487" i="1"/>
  <c r="S4488" i="1"/>
  <c r="S4489" i="1"/>
  <c r="S4490" i="1"/>
  <c r="S4491" i="1"/>
  <c r="S4492" i="1"/>
  <c r="S4493" i="1"/>
  <c r="S4494" i="1"/>
  <c r="S4495" i="1"/>
  <c r="S4496" i="1"/>
  <c r="S4497" i="1"/>
  <c r="S4498" i="1"/>
  <c r="S4499" i="1"/>
  <c r="S4500" i="1"/>
  <c r="S4501" i="1"/>
  <c r="S4502" i="1"/>
  <c r="S4503" i="1"/>
  <c r="S4504" i="1"/>
  <c r="S4505" i="1"/>
  <c r="S4506" i="1"/>
  <c r="S4507" i="1"/>
  <c r="S4508" i="1"/>
  <c r="S4509" i="1"/>
  <c r="S4510" i="1"/>
  <c r="S4511" i="1"/>
  <c r="S4512" i="1"/>
  <c r="S4513" i="1"/>
  <c r="S4514" i="1"/>
  <c r="S4515" i="1"/>
  <c r="S4516" i="1"/>
  <c r="S4517" i="1"/>
  <c r="S4518" i="1"/>
  <c r="S4519" i="1"/>
  <c r="S4520" i="1"/>
  <c r="S4521" i="1"/>
  <c r="S4522" i="1"/>
  <c r="S4523" i="1"/>
  <c r="S4524" i="1"/>
  <c r="S4525" i="1"/>
  <c r="S4526" i="1"/>
  <c r="S4527" i="1"/>
  <c r="S4528" i="1"/>
  <c r="S4529" i="1"/>
  <c r="S4530" i="1"/>
  <c r="S4531" i="1"/>
  <c r="S4532" i="1"/>
  <c r="S4533" i="1"/>
  <c r="S4534" i="1"/>
  <c r="S4535" i="1"/>
  <c r="S4536" i="1"/>
  <c r="S4537" i="1"/>
  <c r="S4538" i="1"/>
  <c r="S4539" i="1"/>
  <c r="S4540" i="1"/>
  <c r="S4541" i="1"/>
  <c r="S4542" i="1"/>
  <c r="S4543" i="1"/>
  <c r="S4544" i="1"/>
  <c r="S4545" i="1"/>
  <c r="S4546" i="1"/>
  <c r="S4547" i="1"/>
  <c r="S4548" i="1"/>
  <c r="S4549" i="1"/>
  <c r="S4550" i="1"/>
  <c r="S4551" i="1"/>
  <c r="S4552" i="1"/>
  <c r="S4553" i="1"/>
  <c r="S4554" i="1"/>
  <c r="S4555" i="1"/>
  <c r="S4556" i="1"/>
  <c r="S4557" i="1"/>
  <c r="S4558" i="1"/>
  <c r="S4559" i="1"/>
  <c r="S4560" i="1"/>
  <c r="S4561" i="1"/>
  <c r="S4562" i="1"/>
  <c r="S4563" i="1"/>
  <c r="S4564" i="1"/>
  <c r="S4565" i="1"/>
  <c r="S4566" i="1"/>
  <c r="S4567" i="1"/>
  <c r="S4568" i="1"/>
  <c r="S4569" i="1"/>
  <c r="S4570" i="1"/>
  <c r="S4571" i="1"/>
  <c r="S4572" i="1"/>
  <c r="S4573" i="1"/>
  <c r="S4574" i="1"/>
  <c r="S4575" i="1"/>
  <c r="S4576" i="1"/>
  <c r="S4577" i="1"/>
  <c r="S4578" i="1"/>
  <c r="S4579" i="1"/>
  <c r="S4580" i="1"/>
  <c r="S4581" i="1"/>
  <c r="S4582" i="1"/>
  <c r="S4583" i="1"/>
  <c r="S4584" i="1"/>
  <c r="S4585" i="1"/>
  <c r="S4586" i="1"/>
  <c r="S4587" i="1"/>
  <c r="S4588" i="1"/>
  <c r="S4589" i="1"/>
  <c r="S4590" i="1"/>
  <c r="S4591" i="1"/>
  <c r="S4592" i="1"/>
  <c r="S4593" i="1"/>
  <c r="S4594" i="1"/>
  <c r="S4595" i="1"/>
  <c r="S4596" i="1"/>
  <c r="S4597" i="1"/>
  <c r="S4598" i="1"/>
  <c r="S4599" i="1"/>
  <c r="S4600" i="1"/>
  <c r="S4601" i="1"/>
  <c r="S4602" i="1"/>
  <c r="S4603" i="1"/>
  <c r="S4604" i="1"/>
  <c r="S4605" i="1"/>
  <c r="S4606" i="1"/>
  <c r="S4607" i="1"/>
  <c r="S4608" i="1"/>
  <c r="S4609" i="1"/>
  <c r="S4610" i="1"/>
  <c r="S4611" i="1"/>
  <c r="S4612" i="1"/>
  <c r="S4613" i="1"/>
  <c r="S4614" i="1"/>
  <c r="S4615" i="1"/>
  <c r="S4616" i="1"/>
  <c r="S4617" i="1"/>
  <c r="S4618" i="1"/>
  <c r="S4619" i="1"/>
  <c r="S4620" i="1"/>
  <c r="S4621" i="1"/>
  <c r="S4622" i="1"/>
  <c r="S4623" i="1"/>
  <c r="S4624" i="1"/>
  <c r="S4625" i="1"/>
  <c r="S4626" i="1"/>
  <c r="S4627" i="1"/>
  <c r="S4628" i="1"/>
  <c r="S4629" i="1"/>
  <c r="S4630" i="1"/>
  <c r="S4631" i="1"/>
  <c r="S4632" i="1"/>
  <c r="S4633" i="1"/>
  <c r="S4634" i="1"/>
  <c r="S4635" i="1"/>
  <c r="S4636" i="1"/>
  <c r="S4637" i="1"/>
  <c r="S4638" i="1"/>
  <c r="S4639" i="1"/>
  <c r="S4640" i="1"/>
  <c r="S4641" i="1"/>
  <c r="S4642" i="1"/>
  <c r="S4643" i="1"/>
  <c r="S4644" i="1"/>
  <c r="S4645" i="1"/>
  <c r="S4646" i="1"/>
  <c r="S4647" i="1"/>
  <c r="S4648" i="1"/>
  <c r="S4649" i="1"/>
  <c r="S4650" i="1"/>
  <c r="S4651" i="1"/>
  <c r="S4652" i="1"/>
  <c r="S4653" i="1"/>
  <c r="S4654" i="1"/>
  <c r="S4655" i="1"/>
  <c r="S4656" i="1"/>
  <c r="S4657" i="1"/>
  <c r="S4658" i="1"/>
  <c r="S4659" i="1"/>
  <c r="S4660" i="1"/>
  <c r="S4661" i="1"/>
  <c r="S4662" i="1"/>
  <c r="S4663" i="1"/>
  <c r="S4664" i="1"/>
  <c r="S4665" i="1"/>
  <c r="S4666" i="1"/>
  <c r="S4667" i="1"/>
  <c r="S4668" i="1"/>
  <c r="S4669" i="1"/>
  <c r="S4670" i="1"/>
  <c r="S4671" i="1"/>
  <c r="S4672" i="1"/>
  <c r="S4673" i="1"/>
  <c r="S4674" i="1"/>
  <c r="S4675" i="1"/>
  <c r="S4676" i="1"/>
  <c r="S4677" i="1"/>
  <c r="S4678" i="1"/>
  <c r="S4679" i="1"/>
  <c r="S4680" i="1"/>
  <c r="S4681" i="1"/>
  <c r="S4682" i="1"/>
  <c r="S4683" i="1"/>
  <c r="S4684" i="1"/>
  <c r="S4685" i="1"/>
  <c r="S4686" i="1"/>
  <c r="S4687" i="1"/>
  <c r="S4688" i="1"/>
  <c r="S4689" i="1"/>
  <c r="S4690" i="1"/>
  <c r="S4691" i="1"/>
  <c r="S4692" i="1"/>
  <c r="S4693" i="1"/>
  <c r="S4694" i="1"/>
  <c r="S4695" i="1"/>
  <c r="S4696" i="1"/>
  <c r="S4697" i="1"/>
  <c r="S4698" i="1"/>
  <c r="S4699" i="1"/>
  <c r="S4700" i="1"/>
  <c r="S4701" i="1"/>
  <c r="S4702" i="1"/>
  <c r="S4703" i="1"/>
  <c r="S4704" i="1"/>
  <c r="S4705" i="1"/>
  <c r="S4706" i="1"/>
  <c r="S4707" i="1"/>
  <c r="S4708" i="1"/>
  <c r="S4709" i="1"/>
  <c r="S4710" i="1"/>
  <c r="S4711" i="1"/>
  <c r="S4712" i="1"/>
  <c r="S4713" i="1"/>
  <c r="S4714" i="1"/>
  <c r="S4715" i="1"/>
  <c r="S4716" i="1"/>
  <c r="S4717" i="1"/>
  <c r="S4718" i="1"/>
  <c r="S4719" i="1"/>
  <c r="S4720" i="1"/>
  <c r="S4721" i="1"/>
  <c r="S4722" i="1"/>
  <c r="S4723" i="1"/>
  <c r="S4724" i="1"/>
  <c r="S4725" i="1"/>
  <c r="S4726" i="1"/>
  <c r="S4727" i="1"/>
  <c r="S4728" i="1"/>
  <c r="S4729" i="1"/>
  <c r="S4730" i="1"/>
  <c r="S4731" i="1"/>
  <c r="S4732" i="1"/>
  <c r="S4733" i="1"/>
  <c r="S4734" i="1"/>
  <c r="S4735" i="1"/>
  <c r="S4736" i="1"/>
  <c r="S4737" i="1"/>
  <c r="S4738" i="1"/>
  <c r="S4739" i="1"/>
  <c r="S4740" i="1"/>
  <c r="S4741" i="1"/>
  <c r="S4742" i="1"/>
  <c r="S4743" i="1"/>
  <c r="S4744" i="1"/>
  <c r="S4745" i="1"/>
  <c r="S4746" i="1"/>
  <c r="S4747" i="1"/>
  <c r="S4748" i="1"/>
  <c r="S4749" i="1"/>
  <c r="S4750" i="1"/>
  <c r="S4751" i="1"/>
  <c r="S4752" i="1"/>
  <c r="S4753" i="1"/>
  <c r="S4754" i="1"/>
  <c r="S4755" i="1"/>
  <c r="S4756" i="1"/>
  <c r="S4757" i="1"/>
  <c r="S4758" i="1"/>
  <c r="S4759" i="1"/>
  <c r="S4760" i="1"/>
  <c r="S4761" i="1"/>
  <c r="S4762" i="1"/>
  <c r="S4763" i="1"/>
  <c r="S4764" i="1"/>
  <c r="S4765" i="1"/>
  <c r="S4766" i="1"/>
  <c r="S4767" i="1"/>
  <c r="S4768" i="1"/>
  <c r="S4769" i="1"/>
  <c r="S4770" i="1"/>
  <c r="S4771" i="1"/>
  <c r="S4772" i="1"/>
  <c r="S4773" i="1"/>
  <c r="S4774" i="1"/>
  <c r="S4775" i="1"/>
  <c r="S4776" i="1"/>
  <c r="S4777" i="1"/>
  <c r="S4778" i="1"/>
  <c r="S4779" i="1"/>
  <c r="S4780" i="1"/>
  <c r="S4781" i="1"/>
  <c r="S4782" i="1"/>
  <c r="S4783" i="1"/>
  <c r="S4784" i="1"/>
  <c r="S4785" i="1"/>
  <c r="S4786" i="1"/>
  <c r="S4787" i="1"/>
  <c r="S4788" i="1"/>
  <c r="S4789" i="1"/>
  <c r="S4790" i="1"/>
  <c r="S4791" i="1"/>
  <c r="S4792" i="1"/>
  <c r="S4793" i="1"/>
  <c r="S4794" i="1"/>
  <c r="S4795" i="1"/>
  <c r="S4796" i="1"/>
  <c r="S4797" i="1"/>
  <c r="S4798" i="1"/>
  <c r="S4799" i="1"/>
  <c r="S4800" i="1"/>
  <c r="S4801" i="1"/>
  <c r="S4802" i="1"/>
  <c r="S4803" i="1"/>
  <c r="S4804" i="1"/>
  <c r="S4805" i="1"/>
  <c r="S4806" i="1"/>
  <c r="S4807" i="1"/>
  <c r="S4808" i="1"/>
  <c r="S4809" i="1"/>
  <c r="S4810" i="1"/>
  <c r="S4811" i="1"/>
  <c r="S4812" i="1"/>
  <c r="S4813" i="1"/>
  <c r="S4814" i="1"/>
  <c r="S4815" i="1"/>
  <c r="S4816" i="1"/>
  <c r="S4817" i="1"/>
  <c r="S4818" i="1"/>
  <c r="S4819" i="1"/>
  <c r="S4820" i="1"/>
  <c r="S4821" i="1"/>
  <c r="S4822" i="1"/>
  <c r="S4823" i="1"/>
  <c r="S4824" i="1"/>
  <c r="S4825" i="1"/>
  <c r="S4826" i="1"/>
  <c r="S4827" i="1"/>
  <c r="S4828" i="1"/>
  <c r="S4829" i="1"/>
  <c r="S4830" i="1"/>
  <c r="S4831" i="1"/>
  <c r="S4832" i="1"/>
  <c r="S4833" i="1"/>
  <c r="S4834" i="1"/>
  <c r="S4835" i="1"/>
  <c r="S4836" i="1"/>
  <c r="S4837" i="1"/>
  <c r="S4838" i="1"/>
  <c r="S4839" i="1"/>
  <c r="S4840" i="1"/>
  <c r="S4841" i="1"/>
  <c r="S4842" i="1"/>
  <c r="S4843" i="1"/>
  <c r="S4844" i="1"/>
  <c r="S4845" i="1"/>
  <c r="S4846" i="1"/>
  <c r="S4847" i="1"/>
  <c r="S4848" i="1"/>
  <c r="S4849" i="1"/>
  <c r="S4850" i="1"/>
  <c r="S4851" i="1"/>
  <c r="S4852" i="1"/>
  <c r="S4853" i="1"/>
  <c r="S4854" i="1"/>
  <c r="S4855" i="1"/>
  <c r="S4856" i="1"/>
  <c r="S4857" i="1"/>
  <c r="S4858" i="1"/>
  <c r="S4859" i="1"/>
  <c r="S4860" i="1"/>
  <c r="S4861" i="1"/>
  <c r="S4862" i="1"/>
  <c r="S4863" i="1"/>
  <c r="S4864" i="1"/>
  <c r="S4865" i="1"/>
  <c r="S4866" i="1"/>
  <c r="S4867" i="1"/>
  <c r="S4868" i="1"/>
  <c r="S4869" i="1"/>
  <c r="S4870" i="1"/>
  <c r="S4871" i="1"/>
  <c r="S4872" i="1"/>
  <c r="S4873" i="1"/>
  <c r="S4874" i="1"/>
  <c r="S4875" i="1"/>
  <c r="S4876" i="1"/>
  <c r="S4877" i="1"/>
  <c r="S4878" i="1"/>
  <c r="S4879" i="1"/>
  <c r="S4880" i="1"/>
  <c r="S4881" i="1"/>
  <c r="S4882" i="1"/>
  <c r="S4883" i="1"/>
  <c r="S4884" i="1"/>
  <c r="S4885" i="1"/>
  <c r="S4886" i="1"/>
  <c r="S4887" i="1"/>
  <c r="S4888" i="1"/>
  <c r="S4889" i="1"/>
  <c r="S4890" i="1"/>
  <c r="S4891" i="1"/>
  <c r="S4892" i="1"/>
  <c r="S4893" i="1"/>
  <c r="S4894" i="1"/>
  <c r="S4895" i="1"/>
  <c r="S4896" i="1"/>
  <c r="S4897" i="1"/>
  <c r="S4898" i="1"/>
  <c r="S4899" i="1"/>
  <c r="S4900" i="1"/>
  <c r="S4901" i="1"/>
  <c r="S4902" i="1"/>
  <c r="S4903" i="1"/>
  <c r="S4904" i="1"/>
  <c r="S4905" i="1"/>
  <c r="S4906" i="1"/>
  <c r="S4907" i="1"/>
  <c r="S4908" i="1"/>
  <c r="S4909" i="1"/>
  <c r="S4910" i="1"/>
  <c r="S4911" i="1"/>
  <c r="S4912" i="1"/>
  <c r="S4913" i="1"/>
  <c r="S4914" i="1"/>
  <c r="S4915" i="1"/>
  <c r="S4916" i="1"/>
  <c r="S4917" i="1"/>
  <c r="S4918" i="1"/>
  <c r="S4919" i="1"/>
  <c r="S4920" i="1"/>
  <c r="S4921" i="1"/>
  <c r="S4922" i="1"/>
  <c r="S4923" i="1"/>
  <c r="S4924" i="1"/>
  <c r="S4925" i="1"/>
  <c r="S4926" i="1"/>
  <c r="S4927" i="1"/>
  <c r="S4928" i="1"/>
  <c r="S4929" i="1"/>
  <c r="S4930" i="1"/>
  <c r="S4931" i="1"/>
  <c r="S4932" i="1"/>
  <c r="S4933" i="1"/>
  <c r="S4934" i="1"/>
  <c r="S4935" i="1"/>
  <c r="S4936" i="1"/>
  <c r="S4937" i="1"/>
  <c r="S4938" i="1"/>
  <c r="S4939" i="1"/>
  <c r="S4940" i="1"/>
  <c r="S4941" i="1"/>
  <c r="S4942" i="1"/>
  <c r="S4943" i="1"/>
  <c r="S4944" i="1"/>
  <c r="S4945" i="1"/>
  <c r="S4946" i="1"/>
  <c r="S4947" i="1"/>
  <c r="S4948" i="1"/>
  <c r="S4949" i="1"/>
  <c r="S4950" i="1"/>
  <c r="S4951" i="1"/>
  <c r="S4952" i="1"/>
  <c r="S4953" i="1"/>
  <c r="S4954" i="1"/>
  <c r="S4955" i="1"/>
  <c r="S4956" i="1"/>
  <c r="S4957" i="1"/>
  <c r="S4958" i="1"/>
  <c r="S4959" i="1"/>
  <c r="S4960" i="1"/>
  <c r="S4961" i="1"/>
  <c r="S4962" i="1"/>
  <c r="S4963" i="1"/>
  <c r="S4964" i="1"/>
  <c r="S4965" i="1"/>
  <c r="S4966" i="1"/>
  <c r="S4967" i="1"/>
  <c r="S4968" i="1"/>
  <c r="S4969" i="1"/>
  <c r="S4970" i="1"/>
  <c r="S4971" i="1"/>
  <c r="S4972" i="1"/>
  <c r="S4973" i="1"/>
  <c r="S4974" i="1"/>
  <c r="S4975" i="1"/>
  <c r="S4976" i="1"/>
  <c r="S4977" i="1"/>
  <c r="S4978" i="1"/>
  <c r="S4979" i="1"/>
  <c r="S4980" i="1"/>
  <c r="S4981" i="1"/>
  <c r="S4982" i="1"/>
  <c r="S4983" i="1"/>
  <c r="S4984" i="1"/>
  <c r="S4985" i="1"/>
  <c r="S4986" i="1"/>
  <c r="S4987" i="1"/>
  <c r="S4988" i="1"/>
  <c r="S4989" i="1"/>
  <c r="S4990" i="1"/>
  <c r="S4991" i="1"/>
  <c r="S4992" i="1"/>
  <c r="S4993" i="1"/>
  <c r="S4994" i="1"/>
  <c r="S4995" i="1"/>
  <c r="S4996" i="1"/>
  <c r="S4997" i="1"/>
  <c r="S4998" i="1"/>
  <c r="S4999" i="1"/>
  <c r="S5000" i="1"/>
  <c r="S5001" i="1"/>
  <c r="S5002" i="1"/>
  <c r="S5003" i="1"/>
  <c r="S5004" i="1"/>
  <c r="S5005" i="1"/>
  <c r="S5006" i="1"/>
  <c r="S5007" i="1"/>
  <c r="S5008" i="1"/>
  <c r="S5009" i="1"/>
  <c r="S5010" i="1"/>
  <c r="S5011" i="1"/>
  <c r="S5012" i="1"/>
  <c r="S5013" i="1"/>
  <c r="S5014" i="1"/>
  <c r="S5015" i="1"/>
  <c r="S5016" i="1"/>
  <c r="S5017" i="1"/>
  <c r="S5018" i="1"/>
  <c r="S5019" i="1"/>
  <c r="S5020" i="1"/>
  <c r="S5021" i="1"/>
  <c r="S5022" i="1"/>
  <c r="S5023" i="1"/>
  <c r="S5024" i="1"/>
  <c r="S5025" i="1"/>
  <c r="S5026" i="1"/>
  <c r="S5027" i="1"/>
  <c r="S5028" i="1"/>
  <c r="S5029" i="1"/>
  <c r="S5030" i="1"/>
  <c r="S5031" i="1"/>
  <c r="S5032" i="1"/>
  <c r="S5033" i="1"/>
  <c r="S5034" i="1"/>
  <c r="S5035" i="1"/>
  <c r="S5036" i="1"/>
  <c r="S5037" i="1"/>
  <c r="S5038" i="1"/>
  <c r="S5039" i="1"/>
  <c r="S5040" i="1"/>
  <c r="S5041" i="1"/>
  <c r="S5042" i="1"/>
  <c r="S5043" i="1"/>
  <c r="S5044" i="1"/>
  <c r="S5045" i="1"/>
  <c r="S5046" i="1"/>
  <c r="S5047" i="1"/>
  <c r="S5048" i="1"/>
  <c r="S5049" i="1"/>
  <c r="S5050" i="1"/>
  <c r="S5051" i="1"/>
  <c r="S5052" i="1"/>
  <c r="S5053" i="1"/>
  <c r="S5054" i="1"/>
  <c r="S5055" i="1"/>
  <c r="S5056" i="1"/>
  <c r="S5057" i="1"/>
  <c r="S5058" i="1"/>
  <c r="S5059" i="1"/>
  <c r="S5060" i="1"/>
  <c r="S5061" i="1"/>
  <c r="S5062" i="1"/>
  <c r="S5063" i="1"/>
  <c r="S5064" i="1"/>
  <c r="S5065" i="1"/>
  <c r="S5066" i="1"/>
  <c r="S5067" i="1"/>
  <c r="S5068" i="1"/>
  <c r="S5069" i="1"/>
  <c r="S5070" i="1"/>
  <c r="S5071" i="1"/>
  <c r="S5072" i="1"/>
  <c r="S5073" i="1"/>
  <c r="S5074" i="1"/>
  <c r="S5075" i="1"/>
  <c r="S5076" i="1"/>
  <c r="S5077" i="1"/>
  <c r="S5078" i="1"/>
  <c r="S5079" i="1"/>
  <c r="S5080" i="1"/>
  <c r="S5081" i="1"/>
  <c r="S5082" i="1"/>
  <c r="S5083" i="1"/>
  <c r="S5084" i="1"/>
  <c r="S5085" i="1"/>
  <c r="S5086" i="1"/>
  <c r="S5087" i="1"/>
  <c r="S5088" i="1"/>
  <c r="S5089" i="1"/>
  <c r="S5090" i="1"/>
  <c r="S5091" i="1"/>
  <c r="S5092" i="1"/>
  <c r="S5093" i="1"/>
  <c r="S5094" i="1"/>
  <c r="S5095" i="1"/>
  <c r="S5096" i="1"/>
  <c r="S5097" i="1"/>
  <c r="S5098" i="1"/>
  <c r="S5099" i="1"/>
  <c r="S5100" i="1"/>
  <c r="S5101" i="1"/>
  <c r="S5102" i="1"/>
  <c r="S5103" i="1"/>
  <c r="S5104" i="1"/>
  <c r="S5105" i="1"/>
  <c r="S5106" i="1"/>
  <c r="S5107" i="1"/>
  <c r="S5108" i="1"/>
  <c r="S5109" i="1"/>
  <c r="S5110" i="1"/>
  <c r="S5111" i="1"/>
  <c r="S5112" i="1"/>
  <c r="S5113" i="1"/>
  <c r="S5114" i="1"/>
  <c r="S5115" i="1"/>
  <c r="S5116" i="1"/>
  <c r="S5117" i="1"/>
  <c r="S5118" i="1"/>
  <c r="S5119" i="1"/>
  <c r="S5120" i="1"/>
  <c r="S5121" i="1"/>
  <c r="S5122" i="1"/>
  <c r="S5123" i="1"/>
  <c r="S5124" i="1"/>
  <c r="S5125" i="1"/>
  <c r="S5126" i="1"/>
  <c r="S5127" i="1"/>
  <c r="S5128" i="1"/>
  <c r="S5129" i="1"/>
  <c r="S5130" i="1"/>
  <c r="S5131" i="1"/>
  <c r="S5132" i="1"/>
  <c r="S5133" i="1"/>
  <c r="S5134" i="1"/>
  <c r="S5135" i="1"/>
  <c r="S5136" i="1"/>
  <c r="S5137" i="1"/>
  <c r="S5138" i="1"/>
  <c r="S5139" i="1"/>
  <c r="S5140" i="1"/>
  <c r="S5141" i="1"/>
  <c r="S5142" i="1"/>
  <c r="S5143" i="1"/>
  <c r="S5144" i="1"/>
  <c r="S5145" i="1"/>
  <c r="S5146" i="1"/>
  <c r="S5147" i="1"/>
  <c r="S5148" i="1"/>
  <c r="S5149" i="1"/>
  <c r="S5150" i="1"/>
  <c r="S5151" i="1"/>
  <c r="S5152" i="1"/>
  <c r="S5153" i="1"/>
  <c r="S5154" i="1"/>
  <c r="S5155" i="1"/>
  <c r="S5156" i="1"/>
  <c r="S5157" i="1"/>
  <c r="S5158" i="1"/>
  <c r="S5159" i="1"/>
  <c r="S5160" i="1"/>
  <c r="S5161" i="1"/>
  <c r="S5162" i="1"/>
  <c r="S5163" i="1"/>
  <c r="S5164" i="1"/>
  <c r="S5165" i="1"/>
  <c r="S5166" i="1"/>
  <c r="S5167" i="1"/>
  <c r="S5168" i="1"/>
  <c r="S5169" i="1"/>
  <c r="S5170" i="1"/>
  <c r="S5171" i="1"/>
  <c r="S5172" i="1"/>
  <c r="S5173" i="1"/>
  <c r="S5174" i="1"/>
  <c r="S5175" i="1"/>
  <c r="S5176" i="1"/>
  <c r="S5177" i="1"/>
  <c r="S5178" i="1"/>
  <c r="S5179" i="1"/>
  <c r="S5180" i="1"/>
  <c r="S5181" i="1"/>
  <c r="S5182" i="1"/>
  <c r="S5183" i="1"/>
  <c r="S5184" i="1"/>
  <c r="S5185" i="1"/>
  <c r="S5186" i="1"/>
  <c r="S5187" i="1"/>
  <c r="S5188" i="1"/>
  <c r="S5189" i="1"/>
  <c r="S5190" i="1"/>
  <c r="S5191" i="1"/>
  <c r="S5192" i="1"/>
  <c r="S5193" i="1"/>
  <c r="S5194" i="1"/>
  <c r="S5195" i="1"/>
  <c r="S5196" i="1"/>
  <c r="S5197" i="1"/>
  <c r="S5198" i="1"/>
  <c r="S5199" i="1"/>
  <c r="S5200" i="1"/>
  <c r="S5201" i="1"/>
  <c r="S5202" i="1"/>
  <c r="S5203" i="1"/>
  <c r="S5204" i="1"/>
  <c r="S5205" i="1"/>
  <c r="S5206" i="1"/>
  <c r="S5207" i="1"/>
  <c r="S5208" i="1"/>
  <c r="S5209" i="1"/>
  <c r="S5210" i="1"/>
  <c r="S5211" i="1"/>
  <c r="S5212" i="1"/>
  <c r="S5213" i="1"/>
  <c r="S5214" i="1"/>
  <c r="S5215" i="1"/>
  <c r="S5216" i="1"/>
  <c r="S5217" i="1"/>
  <c r="S5218" i="1"/>
  <c r="S5219" i="1"/>
  <c r="S5220" i="1"/>
  <c r="S5221" i="1"/>
  <c r="S5222" i="1"/>
  <c r="S5223" i="1"/>
  <c r="S5224" i="1"/>
  <c r="S5225" i="1"/>
  <c r="S5226" i="1"/>
  <c r="S5227" i="1"/>
  <c r="S5228" i="1"/>
  <c r="S5229" i="1"/>
  <c r="S5230" i="1"/>
  <c r="S5231" i="1"/>
  <c r="S5232" i="1"/>
  <c r="S5233" i="1"/>
  <c r="S5234" i="1"/>
  <c r="S5235" i="1"/>
  <c r="S5236" i="1"/>
  <c r="S5237" i="1"/>
  <c r="S5238" i="1"/>
  <c r="S5239" i="1"/>
  <c r="S5240" i="1"/>
  <c r="S5241" i="1"/>
  <c r="S5242" i="1"/>
  <c r="S5243" i="1"/>
  <c r="S5244" i="1"/>
  <c r="S5245" i="1"/>
  <c r="S5246" i="1"/>
  <c r="S5247" i="1"/>
  <c r="S5248" i="1"/>
  <c r="S5249" i="1"/>
  <c r="S5250" i="1"/>
  <c r="S5251" i="1"/>
  <c r="S5252" i="1"/>
  <c r="S5253" i="1"/>
  <c r="S5254" i="1"/>
  <c r="S5255" i="1"/>
  <c r="S5256" i="1"/>
  <c r="S5257" i="1"/>
  <c r="S5258" i="1"/>
  <c r="S5259" i="1"/>
  <c r="S5260" i="1"/>
  <c r="S5261" i="1"/>
  <c r="S5262" i="1"/>
  <c r="S5263" i="1"/>
  <c r="S5264" i="1"/>
  <c r="S5265" i="1"/>
  <c r="S5266" i="1"/>
  <c r="S5267" i="1"/>
  <c r="S5268" i="1"/>
  <c r="S5269" i="1"/>
  <c r="S5270" i="1"/>
  <c r="S5271" i="1"/>
  <c r="S5272" i="1"/>
  <c r="S5273" i="1"/>
  <c r="S5274" i="1"/>
  <c r="S5275" i="1"/>
  <c r="S5276" i="1"/>
  <c r="S5277" i="1"/>
  <c r="S5278" i="1"/>
  <c r="S5279" i="1"/>
  <c r="S5280" i="1"/>
  <c r="S5281" i="1"/>
  <c r="S5282" i="1"/>
  <c r="S5283" i="1"/>
  <c r="S5284" i="1"/>
  <c r="S5285" i="1"/>
  <c r="S5286" i="1"/>
  <c r="S5287" i="1"/>
  <c r="S5288" i="1"/>
  <c r="S5289" i="1"/>
  <c r="S5290" i="1"/>
  <c r="S5291" i="1"/>
  <c r="S5292" i="1"/>
  <c r="S5293" i="1"/>
  <c r="S5294" i="1"/>
  <c r="S5295" i="1"/>
  <c r="S5296" i="1"/>
  <c r="S5297" i="1"/>
  <c r="S5298" i="1"/>
  <c r="S5299" i="1"/>
  <c r="S5300" i="1"/>
  <c r="S5301" i="1"/>
  <c r="S5302" i="1"/>
  <c r="S5303" i="1"/>
  <c r="S5304" i="1"/>
  <c r="S5305" i="1"/>
  <c r="S5306" i="1"/>
  <c r="S5307" i="1"/>
  <c r="S5308" i="1"/>
  <c r="S5309" i="1"/>
  <c r="S5310" i="1"/>
  <c r="S5311" i="1"/>
  <c r="S5312" i="1"/>
  <c r="S5313" i="1"/>
  <c r="S5314" i="1"/>
  <c r="S5315" i="1"/>
  <c r="S5316" i="1"/>
  <c r="S5317" i="1"/>
  <c r="S5318" i="1"/>
  <c r="S5319" i="1"/>
  <c r="S5320" i="1"/>
  <c r="S5321" i="1"/>
  <c r="S5322" i="1"/>
  <c r="S5323" i="1"/>
  <c r="S5324" i="1"/>
  <c r="S5325" i="1"/>
  <c r="S5326" i="1"/>
  <c r="S5327" i="1"/>
  <c r="S5328" i="1"/>
  <c r="S5329" i="1"/>
  <c r="S5330" i="1"/>
  <c r="S5331" i="1"/>
  <c r="S5332" i="1"/>
  <c r="S5333" i="1"/>
  <c r="S5334" i="1"/>
  <c r="S5335" i="1"/>
  <c r="S5336" i="1"/>
  <c r="S5337" i="1"/>
  <c r="S5338" i="1"/>
  <c r="S5339" i="1"/>
  <c r="S5340" i="1"/>
  <c r="S5341" i="1"/>
  <c r="S5342" i="1"/>
  <c r="S5343" i="1"/>
  <c r="S5344" i="1"/>
  <c r="S5345" i="1"/>
  <c r="S5346" i="1"/>
  <c r="S5347" i="1"/>
  <c r="S5348" i="1"/>
  <c r="S5349" i="1"/>
  <c r="S5350" i="1"/>
  <c r="S5351" i="1"/>
  <c r="S5352" i="1"/>
  <c r="S5353" i="1"/>
  <c r="S5354" i="1"/>
  <c r="S5355" i="1"/>
  <c r="S5356" i="1"/>
  <c r="S5357" i="1"/>
  <c r="S5358" i="1"/>
  <c r="S5359" i="1"/>
  <c r="S5360" i="1"/>
  <c r="S5361" i="1"/>
  <c r="S5362" i="1"/>
  <c r="S5363" i="1"/>
  <c r="S5364" i="1"/>
  <c r="S5365" i="1"/>
  <c r="S5366" i="1"/>
  <c r="S5367" i="1"/>
  <c r="S5368" i="1"/>
  <c r="S5369" i="1"/>
  <c r="S5370" i="1"/>
  <c r="S5371" i="1"/>
  <c r="S5372" i="1"/>
  <c r="S5373" i="1"/>
  <c r="S5374" i="1"/>
  <c r="S5375" i="1"/>
  <c r="S5376" i="1"/>
  <c r="S5377" i="1"/>
  <c r="S5378" i="1"/>
  <c r="S5379" i="1"/>
  <c r="S5380" i="1"/>
  <c r="S5381" i="1"/>
  <c r="S5382" i="1"/>
  <c r="S5383" i="1"/>
  <c r="S5384" i="1"/>
  <c r="S5385" i="1"/>
  <c r="S5386" i="1"/>
  <c r="S5387" i="1"/>
  <c r="S5388" i="1"/>
  <c r="S5389" i="1"/>
  <c r="S5390" i="1"/>
  <c r="S5391" i="1"/>
  <c r="S5392" i="1"/>
  <c r="S5393" i="1"/>
  <c r="S5394" i="1"/>
  <c r="S5395" i="1"/>
  <c r="S5396" i="1"/>
  <c r="S5397" i="1"/>
  <c r="S5398" i="1"/>
  <c r="S5399" i="1"/>
  <c r="S5400" i="1"/>
  <c r="S5401" i="1"/>
  <c r="S5402" i="1"/>
  <c r="S5403" i="1"/>
  <c r="S5404" i="1"/>
  <c r="S5405" i="1"/>
  <c r="S5406" i="1"/>
  <c r="S5407" i="1"/>
  <c r="S5408" i="1"/>
  <c r="S5409" i="1"/>
  <c r="S5410" i="1"/>
  <c r="S5411" i="1"/>
  <c r="S5412" i="1"/>
  <c r="S5413" i="1"/>
  <c r="S5414" i="1"/>
  <c r="S5415" i="1"/>
  <c r="S5416" i="1"/>
  <c r="S5417" i="1"/>
  <c r="S5418" i="1"/>
  <c r="S5419" i="1"/>
  <c r="S5420" i="1"/>
  <c r="S5421" i="1"/>
  <c r="S5422" i="1"/>
  <c r="S5423" i="1"/>
  <c r="S5424" i="1"/>
  <c r="S5425" i="1"/>
  <c r="S5426" i="1"/>
  <c r="S5427" i="1"/>
  <c r="S5428" i="1"/>
  <c r="S5429" i="1"/>
  <c r="S5430" i="1"/>
  <c r="S5431" i="1"/>
  <c r="S5432" i="1"/>
  <c r="S5433" i="1"/>
  <c r="S5434" i="1"/>
  <c r="S5435" i="1"/>
  <c r="S5436" i="1"/>
  <c r="S5437" i="1"/>
  <c r="S5438" i="1"/>
  <c r="S5439" i="1"/>
  <c r="S5440" i="1"/>
  <c r="S5441" i="1"/>
  <c r="S5442" i="1"/>
  <c r="S5443" i="1"/>
  <c r="S5444" i="1"/>
  <c r="S5445" i="1"/>
  <c r="S5446" i="1"/>
  <c r="S5447" i="1"/>
  <c r="S5448" i="1"/>
  <c r="S5449" i="1"/>
  <c r="S5450" i="1"/>
  <c r="S5451" i="1"/>
  <c r="S5452" i="1"/>
  <c r="S5453" i="1"/>
  <c r="S5454" i="1"/>
  <c r="S5455" i="1"/>
  <c r="S5456" i="1"/>
  <c r="S5457" i="1"/>
  <c r="S5458" i="1"/>
  <c r="S5459" i="1"/>
  <c r="S5460" i="1"/>
  <c r="S5461" i="1"/>
  <c r="S5462" i="1"/>
  <c r="S5463" i="1"/>
  <c r="S5464" i="1"/>
  <c r="S5465" i="1"/>
  <c r="S5466" i="1"/>
  <c r="S5467" i="1"/>
  <c r="S5468" i="1"/>
  <c r="S5469" i="1"/>
  <c r="S5470" i="1"/>
  <c r="S5471" i="1"/>
  <c r="S5472" i="1"/>
  <c r="S5473" i="1"/>
  <c r="S5474" i="1"/>
  <c r="S5475" i="1"/>
  <c r="S5476" i="1"/>
  <c r="S5477" i="1"/>
  <c r="S5478" i="1"/>
  <c r="S5479" i="1"/>
  <c r="S5480" i="1"/>
  <c r="S5481" i="1"/>
  <c r="S5482" i="1"/>
  <c r="S5483" i="1"/>
  <c r="S5484" i="1"/>
  <c r="S5485" i="1"/>
  <c r="S5486" i="1"/>
  <c r="S5487" i="1"/>
  <c r="S5488" i="1"/>
  <c r="S5489" i="1"/>
  <c r="S5490" i="1"/>
  <c r="S5491" i="1"/>
  <c r="S5492" i="1"/>
  <c r="S5493" i="1"/>
  <c r="S5494" i="1"/>
  <c r="S5495" i="1"/>
  <c r="S5496" i="1"/>
  <c r="S5497" i="1"/>
  <c r="S5498" i="1"/>
  <c r="S5499" i="1"/>
  <c r="S5500" i="1"/>
  <c r="S5501" i="1"/>
  <c r="S5502" i="1"/>
  <c r="S5503" i="1"/>
  <c r="S5504" i="1"/>
  <c r="S5505" i="1"/>
  <c r="S5506" i="1"/>
  <c r="S5507" i="1"/>
  <c r="S5508" i="1"/>
  <c r="S5509" i="1"/>
  <c r="S5510" i="1"/>
  <c r="S5511" i="1"/>
  <c r="S5512" i="1"/>
  <c r="S5513" i="1"/>
  <c r="S5514" i="1"/>
  <c r="S5515" i="1"/>
  <c r="S5516" i="1"/>
  <c r="S5517" i="1"/>
  <c r="S5518" i="1"/>
  <c r="S5519" i="1"/>
  <c r="S5520" i="1"/>
  <c r="S5521" i="1"/>
  <c r="S5522" i="1"/>
  <c r="S5523" i="1"/>
  <c r="S5524" i="1"/>
  <c r="S5525" i="1"/>
  <c r="S5526" i="1"/>
  <c r="S5527" i="1"/>
  <c r="S5528" i="1"/>
  <c r="S5529" i="1"/>
  <c r="S5530" i="1"/>
  <c r="S5531" i="1"/>
  <c r="S5532" i="1"/>
  <c r="S5533" i="1"/>
  <c r="S5534" i="1"/>
  <c r="S5535" i="1"/>
  <c r="S5536" i="1"/>
  <c r="S5537" i="1"/>
  <c r="S5538" i="1"/>
  <c r="S5539" i="1"/>
  <c r="S5540" i="1"/>
  <c r="S5541" i="1"/>
  <c r="S5542" i="1"/>
  <c r="S5543" i="1"/>
  <c r="S5544" i="1"/>
  <c r="S5545" i="1"/>
  <c r="S5546" i="1"/>
  <c r="S5547" i="1"/>
  <c r="S5548" i="1"/>
  <c r="S5549" i="1"/>
  <c r="S5550" i="1"/>
  <c r="S5551" i="1"/>
  <c r="S5552" i="1"/>
  <c r="S5553" i="1"/>
  <c r="S5554" i="1"/>
  <c r="S5555" i="1"/>
  <c r="S5556" i="1"/>
  <c r="S5557" i="1"/>
  <c r="S5558" i="1"/>
  <c r="S5559" i="1"/>
  <c r="S5560" i="1"/>
  <c r="S5561" i="1"/>
  <c r="S5562" i="1"/>
  <c r="S5563" i="1"/>
  <c r="S5564" i="1"/>
  <c r="S5565" i="1"/>
  <c r="S5566" i="1"/>
  <c r="S5567" i="1"/>
  <c r="S5568" i="1"/>
  <c r="S5569" i="1"/>
  <c r="S5570" i="1"/>
  <c r="S5571" i="1"/>
  <c r="S5572" i="1"/>
  <c r="S5573" i="1"/>
  <c r="S5574" i="1"/>
  <c r="S5575" i="1"/>
  <c r="S5576" i="1"/>
  <c r="S5577" i="1"/>
  <c r="S5578" i="1"/>
  <c r="S5579" i="1"/>
  <c r="S5580" i="1"/>
  <c r="S5581" i="1"/>
  <c r="S5582" i="1"/>
  <c r="S5583" i="1"/>
  <c r="S5584" i="1"/>
  <c r="S5585" i="1"/>
  <c r="S5586" i="1"/>
  <c r="S5587" i="1"/>
  <c r="S5588" i="1"/>
  <c r="S5589" i="1"/>
  <c r="S5590" i="1"/>
  <c r="S5591" i="1"/>
  <c r="S5592" i="1"/>
  <c r="S5593" i="1"/>
  <c r="S5594" i="1"/>
  <c r="S5595" i="1"/>
  <c r="S5596" i="1"/>
  <c r="S5597" i="1"/>
  <c r="S5598" i="1"/>
  <c r="S5599" i="1"/>
  <c r="S5600" i="1"/>
  <c r="S5601" i="1"/>
  <c r="S5602" i="1"/>
  <c r="S5603" i="1"/>
  <c r="S5604" i="1"/>
  <c r="S5605" i="1"/>
  <c r="S5606" i="1"/>
  <c r="S5607" i="1"/>
  <c r="S5608" i="1"/>
  <c r="S5609" i="1"/>
  <c r="S5610" i="1"/>
  <c r="S5611" i="1"/>
  <c r="S5612" i="1"/>
  <c r="S5613" i="1"/>
  <c r="S5614" i="1"/>
  <c r="S5615" i="1"/>
  <c r="S5616" i="1"/>
  <c r="S5617" i="1"/>
  <c r="S5618" i="1"/>
  <c r="S5619" i="1"/>
  <c r="S5620" i="1"/>
  <c r="S5621" i="1"/>
  <c r="S5622" i="1"/>
  <c r="S5623" i="1"/>
  <c r="S5624" i="1"/>
  <c r="S5625" i="1"/>
  <c r="S5626" i="1"/>
  <c r="S5627" i="1"/>
  <c r="S5628" i="1"/>
  <c r="S5629" i="1"/>
  <c r="S5630" i="1"/>
  <c r="S5631" i="1"/>
  <c r="S5632" i="1"/>
  <c r="S5633" i="1"/>
  <c r="S5634" i="1"/>
  <c r="S5635" i="1"/>
  <c r="S5636" i="1"/>
  <c r="S5637" i="1"/>
  <c r="S5638" i="1"/>
  <c r="S5639" i="1"/>
  <c r="S5640" i="1"/>
  <c r="S5641" i="1"/>
  <c r="S5642" i="1"/>
  <c r="S5643" i="1"/>
  <c r="S5644" i="1"/>
  <c r="S5645" i="1"/>
  <c r="S5646" i="1"/>
  <c r="S5647" i="1"/>
  <c r="S5648" i="1"/>
  <c r="S5649" i="1"/>
  <c r="S5650" i="1"/>
  <c r="S5651" i="1"/>
  <c r="S5652" i="1"/>
  <c r="S5653" i="1"/>
  <c r="S5654" i="1"/>
  <c r="S5655" i="1"/>
  <c r="S5656" i="1"/>
  <c r="S5657" i="1"/>
  <c r="S5658" i="1"/>
  <c r="S5659" i="1"/>
  <c r="S5660" i="1"/>
  <c r="S5661" i="1"/>
  <c r="S5662" i="1"/>
  <c r="S5663" i="1"/>
  <c r="S5664" i="1"/>
  <c r="S5665" i="1"/>
  <c r="S5666" i="1"/>
  <c r="S5667" i="1"/>
  <c r="S5668" i="1"/>
  <c r="S5669" i="1"/>
  <c r="S5670" i="1"/>
  <c r="S5671" i="1"/>
  <c r="S5672" i="1"/>
  <c r="S5673" i="1"/>
  <c r="S5674" i="1"/>
  <c r="S5675" i="1"/>
  <c r="S5676" i="1"/>
  <c r="S5677" i="1"/>
  <c r="S5678" i="1"/>
  <c r="S5679" i="1"/>
  <c r="S5680" i="1"/>
  <c r="S5681" i="1"/>
  <c r="S5682" i="1"/>
  <c r="S5683" i="1"/>
  <c r="S5684" i="1"/>
  <c r="S5685" i="1"/>
  <c r="S5686" i="1"/>
  <c r="S5687" i="1"/>
  <c r="S5688" i="1"/>
  <c r="S5689" i="1"/>
  <c r="S5690" i="1"/>
  <c r="S5691" i="1"/>
  <c r="S5692" i="1"/>
  <c r="S5693" i="1"/>
  <c r="S5694" i="1"/>
  <c r="S5695" i="1"/>
  <c r="S5696" i="1"/>
  <c r="S5697" i="1"/>
  <c r="S5698" i="1"/>
  <c r="S5699" i="1"/>
  <c r="S5700" i="1"/>
  <c r="S5701" i="1"/>
  <c r="S5702" i="1"/>
  <c r="S5703" i="1"/>
  <c r="S5704" i="1"/>
  <c r="S5705" i="1"/>
  <c r="S5706" i="1"/>
  <c r="S5707" i="1"/>
  <c r="S5708" i="1"/>
  <c r="S5709" i="1"/>
  <c r="S5710" i="1"/>
  <c r="S5711" i="1"/>
  <c r="S5712" i="1"/>
  <c r="S5713" i="1"/>
  <c r="S5714" i="1"/>
  <c r="S5715" i="1"/>
  <c r="S5716" i="1"/>
  <c r="S5717" i="1"/>
  <c r="S5718" i="1"/>
  <c r="S5719" i="1"/>
  <c r="S5720" i="1"/>
  <c r="S5721" i="1"/>
  <c r="S5722" i="1"/>
  <c r="S5723" i="1"/>
  <c r="S5724" i="1"/>
  <c r="S5725" i="1"/>
  <c r="S5726" i="1"/>
  <c r="S5727" i="1"/>
  <c r="S5728" i="1"/>
  <c r="S5729" i="1"/>
  <c r="S5730" i="1"/>
  <c r="S5731" i="1"/>
  <c r="S5732" i="1"/>
  <c r="S5733" i="1"/>
  <c r="S5734" i="1"/>
  <c r="S5735" i="1"/>
  <c r="S5736" i="1"/>
  <c r="S5737" i="1"/>
  <c r="S5738" i="1"/>
  <c r="S5739" i="1"/>
  <c r="S5740" i="1"/>
  <c r="S5741" i="1"/>
  <c r="S5742" i="1"/>
  <c r="S5743" i="1"/>
  <c r="S5744" i="1"/>
  <c r="S5745" i="1"/>
  <c r="S5746" i="1"/>
  <c r="S5747" i="1"/>
  <c r="S5748" i="1"/>
  <c r="S5749" i="1"/>
  <c r="S5750" i="1"/>
  <c r="S5751" i="1"/>
  <c r="S5752" i="1"/>
  <c r="S5753" i="1"/>
  <c r="S5754" i="1"/>
  <c r="S5755" i="1"/>
  <c r="S5756" i="1"/>
  <c r="S5757" i="1"/>
  <c r="S5758" i="1"/>
  <c r="S5759" i="1"/>
  <c r="S5760" i="1"/>
  <c r="S5761" i="1"/>
  <c r="S5762" i="1"/>
  <c r="S5763" i="1"/>
  <c r="S5764" i="1"/>
  <c r="S5765" i="1"/>
  <c r="S5766" i="1"/>
  <c r="S5767" i="1"/>
  <c r="S5768" i="1"/>
  <c r="S5769" i="1"/>
  <c r="S5770" i="1"/>
  <c r="S5771" i="1"/>
  <c r="S5772" i="1"/>
  <c r="S5773" i="1"/>
  <c r="S5774" i="1"/>
  <c r="S5775" i="1"/>
  <c r="S5776" i="1"/>
  <c r="S5777" i="1"/>
  <c r="S5778" i="1"/>
  <c r="S5779" i="1"/>
  <c r="S5780" i="1"/>
  <c r="S5781" i="1"/>
  <c r="S5782" i="1"/>
  <c r="S5783" i="1"/>
  <c r="S5784" i="1"/>
  <c r="S5785" i="1"/>
  <c r="S5786" i="1"/>
  <c r="S5787" i="1"/>
  <c r="S5788" i="1"/>
  <c r="S5789" i="1"/>
  <c r="S5790" i="1"/>
  <c r="S5791" i="1"/>
  <c r="S5792" i="1"/>
  <c r="S5793" i="1"/>
  <c r="S5794" i="1"/>
  <c r="S5795" i="1"/>
  <c r="S5796" i="1"/>
  <c r="S5797" i="1"/>
  <c r="S5798" i="1"/>
  <c r="S5799" i="1"/>
  <c r="S5800" i="1"/>
  <c r="S5801" i="1"/>
  <c r="S5802" i="1"/>
  <c r="S5803" i="1"/>
  <c r="S5804" i="1"/>
  <c r="S5805" i="1"/>
  <c r="S5806" i="1"/>
  <c r="S5807" i="1"/>
  <c r="S5808" i="1"/>
  <c r="S5809" i="1"/>
  <c r="S5810" i="1"/>
  <c r="S5811" i="1"/>
  <c r="S5812" i="1"/>
  <c r="S5813" i="1"/>
  <c r="S5814" i="1"/>
  <c r="S5815" i="1"/>
  <c r="S5816" i="1"/>
  <c r="S5817" i="1"/>
  <c r="S5818" i="1"/>
  <c r="S5819" i="1"/>
  <c r="S5820" i="1"/>
  <c r="S5821" i="1"/>
  <c r="S5822" i="1"/>
  <c r="S5823" i="1"/>
  <c r="S5824" i="1"/>
  <c r="S5825" i="1"/>
  <c r="S5826" i="1"/>
  <c r="S5827" i="1"/>
  <c r="S5828" i="1"/>
  <c r="S5829" i="1"/>
  <c r="S5830" i="1"/>
  <c r="S5831" i="1"/>
  <c r="S5832" i="1"/>
  <c r="S5833" i="1"/>
  <c r="S5834" i="1"/>
  <c r="S5835" i="1"/>
  <c r="S5836" i="1"/>
  <c r="S5837" i="1"/>
  <c r="S5838" i="1"/>
  <c r="S5839" i="1"/>
  <c r="S5840" i="1"/>
  <c r="S5841" i="1"/>
  <c r="S5842" i="1"/>
  <c r="S5843" i="1"/>
  <c r="S5844" i="1"/>
  <c r="S5845" i="1"/>
  <c r="S5846" i="1"/>
  <c r="S5847" i="1"/>
  <c r="S5848" i="1"/>
  <c r="S5849" i="1"/>
  <c r="S5850" i="1"/>
  <c r="S5851" i="1"/>
  <c r="S5852" i="1"/>
  <c r="S5853" i="1"/>
  <c r="S5854" i="1"/>
  <c r="S5855" i="1"/>
  <c r="S5856" i="1"/>
  <c r="S5857" i="1"/>
  <c r="S5858" i="1"/>
  <c r="S5859" i="1"/>
  <c r="S5860" i="1"/>
  <c r="S5861" i="1"/>
  <c r="S5862" i="1"/>
  <c r="S5863" i="1"/>
  <c r="S5864" i="1"/>
  <c r="S5865" i="1"/>
  <c r="S5866" i="1"/>
  <c r="S5867" i="1"/>
  <c r="S5868" i="1"/>
  <c r="S5869" i="1"/>
  <c r="S5870" i="1"/>
  <c r="S5871" i="1"/>
  <c r="S5872" i="1"/>
  <c r="S5873" i="1"/>
  <c r="S5874" i="1"/>
  <c r="S5875" i="1"/>
  <c r="S5876" i="1"/>
  <c r="S5877" i="1"/>
  <c r="S5878" i="1"/>
  <c r="S5879" i="1"/>
  <c r="S5880" i="1"/>
  <c r="S5881" i="1"/>
  <c r="S5882" i="1"/>
  <c r="S5883" i="1"/>
  <c r="S5884" i="1"/>
  <c r="S5885" i="1"/>
  <c r="S5886" i="1"/>
  <c r="S5887" i="1"/>
  <c r="S5888" i="1"/>
  <c r="S5889" i="1"/>
  <c r="S5890" i="1"/>
  <c r="S5891" i="1"/>
  <c r="S5892" i="1"/>
  <c r="S5893" i="1"/>
  <c r="S5894" i="1"/>
  <c r="S5895" i="1"/>
  <c r="S5896" i="1"/>
  <c r="S5897" i="1"/>
  <c r="S5898" i="1"/>
  <c r="S5899" i="1"/>
  <c r="S5900" i="1"/>
  <c r="S5901" i="1"/>
  <c r="S5902" i="1"/>
  <c r="S5903" i="1"/>
  <c r="S5904" i="1"/>
  <c r="S5905" i="1"/>
  <c r="S5906" i="1"/>
  <c r="S5907" i="1"/>
  <c r="S5908" i="1"/>
  <c r="S5909" i="1"/>
  <c r="S5910" i="1"/>
  <c r="S5911" i="1"/>
  <c r="S5912" i="1"/>
  <c r="S5913" i="1"/>
  <c r="S5914" i="1"/>
  <c r="S5915" i="1"/>
  <c r="S5916" i="1"/>
  <c r="S5917" i="1"/>
  <c r="S5918" i="1"/>
  <c r="S5919" i="1"/>
  <c r="S5920" i="1"/>
  <c r="S5921" i="1"/>
  <c r="S5922" i="1"/>
  <c r="S5923" i="1"/>
  <c r="S5924" i="1"/>
  <c r="S5925" i="1"/>
  <c r="S5926" i="1"/>
  <c r="S5927" i="1"/>
  <c r="S5928" i="1"/>
  <c r="S5929" i="1"/>
  <c r="S5930" i="1"/>
  <c r="S5931" i="1"/>
  <c r="S5932" i="1"/>
  <c r="S5933" i="1"/>
  <c r="S5934" i="1"/>
  <c r="S5935" i="1"/>
  <c r="S5936" i="1"/>
  <c r="S5937" i="1"/>
  <c r="S5938" i="1"/>
  <c r="S5939" i="1"/>
  <c r="S5940" i="1"/>
  <c r="S5941" i="1"/>
  <c r="S5942" i="1"/>
  <c r="S5943" i="1"/>
  <c r="S5944" i="1"/>
  <c r="S5945" i="1"/>
  <c r="S5946" i="1"/>
  <c r="S5947" i="1"/>
  <c r="S5948" i="1"/>
  <c r="S5949" i="1"/>
  <c r="S5950" i="1"/>
  <c r="S5951" i="1"/>
  <c r="S5952" i="1"/>
  <c r="S5953" i="1"/>
  <c r="S5954" i="1"/>
  <c r="S5955" i="1"/>
  <c r="S5956" i="1"/>
  <c r="S5957" i="1"/>
  <c r="S5958" i="1"/>
  <c r="S5959" i="1"/>
  <c r="S5960" i="1"/>
  <c r="S5961" i="1"/>
  <c r="S5962" i="1"/>
  <c r="S5963" i="1"/>
  <c r="S5964" i="1"/>
  <c r="S5965" i="1"/>
  <c r="S5966" i="1"/>
  <c r="S5967" i="1"/>
  <c r="S5968" i="1"/>
  <c r="S5969" i="1"/>
  <c r="S5970" i="1"/>
  <c r="S5971" i="1"/>
  <c r="S5972" i="1"/>
  <c r="S5973" i="1"/>
  <c r="S5974" i="1"/>
  <c r="S5975" i="1"/>
  <c r="S5976" i="1"/>
  <c r="S5977" i="1"/>
  <c r="S5978" i="1"/>
  <c r="S5979" i="1"/>
  <c r="S5980" i="1"/>
  <c r="S5981" i="1"/>
  <c r="S5982" i="1"/>
  <c r="S5983" i="1"/>
  <c r="S5984" i="1"/>
  <c r="S5985" i="1"/>
  <c r="S5986" i="1"/>
  <c r="S5987" i="1"/>
  <c r="S5988" i="1"/>
  <c r="S5989" i="1"/>
  <c r="S5990" i="1"/>
  <c r="S5991" i="1"/>
  <c r="S5992" i="1"/>
  <c r="S5993" i="1"/>
  <c r="S5994" i="1"/>
  <c r="S5995" i="1"/>
  <c r="S5996" i="1"/>
  <c r="S5997" i="1"/>
  <c r="S5998" i="1"/>
  <c r="S5999" i="1"/>
  <c r="S6000" i="1"/>
  <c r="S6001" i="1"/>
  <c r="S6002" i="1"/>
  <c r="S6003" i="1"/>
  <c r="S6004" i="1"/>
  <c r="S6005" i="1"/>
  <c r="S6006" i="1"/>
  <c r="S6007" i="1"/>
  <c r="S6008" i="1"/>
  <c r="S6009" i="1"/>
  <c r="S6010" i="1"/>
  <c r="S6011" i="1"/>
  <c r="S6012" i="1"/>
  <c r="S6013" i="1"/>
  <c r="S6014" i="1"/>
  <c r="S6015" i="1"/>
  <c r="S6016" i="1"/>
  <c r="S6017" i="1"/>
  <c r="S6018" i="1"/>
  <c r="S6019" i="1"/>
  <c r="S6020" i="1"/>
  <c r="S6021" i="1"/>
  <c r="S6022" i="1"/>
  <c r="S6023" i="1"/>
  <c r="S6024" i="1"/>
  <c r="S6025" i="1"/>
  <c r="S6026" i="1"/>
  <c r="S6027" i="1"/>
  <c r="S6028" i="1"/>
  <c r="S6029" i="1"/>
  <c r="S6030" i="1"/>
  <c r="S6031" i="1"/>
  <c r="S6032" i="1"/>
  <c r="S6033" i="1"/>
  <c r="S6034" i="1"/>
  <c r="S6035" i="1"/>
  <c r="S6036" i="1"/>
  <c r="S6037" i="1"/>
  <c r="S6038" i="1"/>
  <c r="S6039" i="1"/>
  <c r="S6040" i="1"/>
  <c r="S6041" i="1"/>
  <c r="S6042" i="1"/>
  <c r="S6043" i="1"/>
  <c r="S6044" i="1"/>
  <c r="S6045" i="1"/>
  <c r="S6046" i="1"/>
  <c r="S6047" i="1"/>
  <c r="S6048" i="1"/>
  <c r="S6049" i="1"/>
  <c r="S6050" i="1"/>
  <c r="S6051" i="1"/>
  <c r="S6052" i="1"/>
  <c r="S6053" i="1"/>
  <c r="S6054" i="1"/>
  <c r="S6055" i="1"/>
  <c r="S6056" i="1"/>
  <c r="S6057" i="1"/>
  <c r="S6058" i="1"/>
  <c r="S6059" i="1"/>
  <c r="S6060" i="1"/>
  <c r="S6061" i="1"/>
  <c r="S6062" i="1"/>
  <c r="S6063" i="1"/>
  <c r="S6064" i="1"/>
  <c r="S6065" i="1"/>
  <c r="S6066" i="1"/>
  <c r="S6067" i="1"/>
  <c r="S6068" i="1"/>
  <c r="S6069" i="1"/>
  <c r="S6070" i="1"/>
  <c r="S6071" i="1"/>
  <c r="S6072" i="1"/>
  <c r="S6073" i="1"/>
  <c r="S6074" i="1"/>
  <c r="S6075" i="1"/>
  <c r="S6076" i="1"/>
  <c r="S6077" i="1"/>
  <c r="S6078" i="1"/>
  <c r="S6079" i="1"/>
  <c r="S6080" i="1"/>
  <c r="S6081" i="1"/>
  <c r="S6082" i="1"/>
  <c r="S6083" i="1"/>
  <c r="S6084" i="1"/>
  <c r="S6085" i="1"/>
  <c r="S6086" i="1"/>
  <c r="S6087" i="1"/>
  <c r="S6088" i="1"/>
  <c r="S6089" i="1"/>
  <c r="S6090" i="1"/>
  <c r="S6091" i="1"/>
  <c r="S6092" i="1"/>
  <c r="S6093" i="1"/>
  <c r="S6094" i="1"/>
  <c r="S6095" i="1"/>
  <c r="S6096" i="1"/>
  <c r="S6097" i="1"/>
  <c r="S6098" i="1"/>
  <c r="S6099" i="1"/>
  <c r="S6100" i="1"/>
  <c r="S6101" i="1"/>
  <c r="S6102" i="1"/>
  <c r="S6103" i="1"/>
  <c r="S6104" i="1"/>
  <c r="S6105" i="1"/>
  <c r="S6106" i="1"/>
  <c r="S6107" i="1"/>
  <c r="S6108" i="1"/>
  <c r="S6109" i="1"/>
  <c r="S6110" i="1"/>
  <c r="S6111" i="1"/>
  <c r="S6112" i="1"/>
  <c r="S6113" i="1"/>
  <c r="S6114" i="1"/>
  <c r="S6115" i="1"/>
  <c r="S6116" i="1"/>
  <c r="S6117" i="1"/>
  <c r="S6118" i="1"/>
  <c r="S6119" i="1"/>
  <c r="S6120" i="1"/>
  <c r="S6121" i="1"/>
  <c r="S6122" i="1"/>
  <c r="S6123" i="1"/>
  <c r="S6124" i="1"/>
  <c r="S6125" i="1"/>
  <c r="S6126" i="1"/>
  <c r="S6127" i="1"/>
  <c r="S6128" i="1"/>
  <c r="S6129" i="1"/>
  <c r="S6130" i="1"/>
  <c r="S6131" i="1"/>
  <c r="S6132" i="1"/>
  <c r="S6133" i="1"/>
  <c r="S6134" i="1"/>
  <c r="S6135" i="1"/>
  <c r="S6136" i="1"/>
  <c r="S6137" i="1"/>
  <c r="S6138" i="1"/>
  <c r="S6139" i="1"/>
  <c r="S6140" i="1"/>
  <c r="S6141" i="1"/>
  <c r="S6142" i="1"/>
  <c r="S6143" i="1"/>
  <c r="S6144" i="1"/>
  <c r="S6145" i="1"/>
  <c r="S6146" i="1"/>
  <c r="S6147" i="1"/>
  <c r="S6148" i="1"/>
  <c r="S6149" i="1"/>
  <c r="S6150" i="1"/>
  <c r="S6151" i="1"/>
  <c r="S6152" i="1"/>
  <c r="S6153" i="1"/>
  <c r="S6154" i="1"/>
  <c r="S6155" i="1"/>
  <c r="S6156" i="1"/>
  <c r="S6157" i="1"/>
  <c r="S6158" i="1"/>
  <c r="S6159" i="1"/>
  <c r="S6160" i="1"/>
  <c r="S6161" i="1"/>
  <c r="S6162" i="1"/>
  <c r="S6163" i="1"/>
  <c r="S6164" i="1"/>
  <c r="S6165" i="1"/>
  <c r="S6166" i="1"/>
  <c r="S6167" i="1"/>
  <c r="S6168" i="1"/>
  <c r="S6169" i="1"/>
  <c r="S6170" i="1"/>
  <c r="S6171" i="1"/>
  <c r="S6172" i="1"/>
  <c r="S6173" i="1"/>
  <c r="S6174" i="1"/>
  <c r="S6175" i="1"/>
  <c r="S6176" i="1"/>
  <c r="S6177" i="1"/>
  <c r="S6178" i="1"/>
  <c r="S6179" i="1"/>
  <c r="S6180" i="1"/>
  <c r="S6181" i="1"/>
  <c r="S6182" i="1"/>
  <c r="S6183" i="1"/>
  <c r="S6184" i="1"/>
  <c r="S6185" i="1"/>
  <c r="S6186" i="1"/>
  <c r="S6187" i="1"/>
  <c r="S6188" i="1"/>
  <c r="S6189" i="1"/>
  <c r="S6190" i="1"/>
  <c r="S6191" i="1"/>
  <c r="S6192" i="1"/>
  <c r="S6193" i="1"/>
  <c r="S6194" i="1"/>
  <c r="S6195" i="1"/>
  <c r="S6196" i="1"/>
  <c r="S6197" i="1"/>
  <c r="S6198" i="1"/>
  <c r="S6199" i="1"/>
  <c r="S6200" i="1"/>
  <c r="S6201" i="1"/>
  <c r="S6202" i="1"/>
  <c r="S6203" i="1"/>
  <c r="S6204" i="1"/>
  <c r="S6205" i="1"/>
  <c r="S6206" i="1"/>
  <c r="S6207" i="1"/>
  <c r="S6208" i="1"/>
  <c r="S6209" i="1"/>
  <c r="S6210" i="1"/>
  <c r="S6211" i="1"/>
  <c r="S6212" i="1"/>
  <c r="S6213" i="1"/>
  <c r="S6214" i="1"/>
  <c r="S6215" i="1"/>
  <c r="S6216" i="1"/>
  <c r="S6217" i="1"/>
  <c r="S6218" i="1"/>
  <c r="S6219" i="1"/>
  <c r="S6220" i="1"/>
  <c r="S6221" i="1"/>
  <c r="S6222" i="1"/>
  <c r="S6223" i="1"/>
  <c r="S6224" i="1"/>
  <c r="S6225" i="1"/>
  <c r="S6226" i="1"/>
  <c r="S6227" i="1"/>
  <c r="S6228" i="1"/>
  <c r="S6229" i="1"/>
  <c r="S6230" i="1"/>
  <c r="S6231" i="1"/>
  <c r="S6232" i="1"/>
  <c r="S6233" i="1"/>
  <c r="S6234" i="1"/>
  <c r="S6235" i="1"/>
  <c r="S6236" i="1"/>
  <c r="S6237" i="1"/>
  <c r="S6238" i="1"/>
  <c r="S6239" i="1"/>
  <c r="S6240" i="1"/>
  <c r="S6241" i="1"/>
  <c r="S6242" i="1"/>
  <c r="S6243" i="1"/>
  <c r="S6244" i="1"/>
  <c r="S6245" i="1"/>
  <c r="S6246" i="1"/>
  <c r="S6247" i="1"/>
  <c r="S6248" i="1"/>
  <c r="S6249" i="1"/>
  <c r="S6250" i="1"/>
  <c r="S6251" i="1"/>
  <c r="S6252" i="1"/>
  <c r="S6253" i="1"/>
  <c r="S6254" i="1"/>
  <c r="S6255" i="1"/>
  <c r="S6256" i="1"/>
  <c r="S6257" i="1"/>
  <c r="S6258" i="1"/>
  <c r="S6259" i="1"/>
  <c r="S6260" i="1"/>
  <c r="S6261" i="1"/>
  <c r="S6262" i="1"/>
  <c r="S6263" i="1"/>
  <c r="S6264" i="1"/>
  <c r="S6265" i="1"/>
  <c r="S6266" i="1"/>
  <c r="S6267" i="1"/>
  <c r="S6268" i="1"/>
  <c r="S6269" i="1"/>
  <c r="S6270" i="1"/>
  <c r="S6271" i="1"/>
  <c r="S6272" i="1"/>
  <c r="S6273" i="1"/>
  <c r="S6274" i="1"/>
  <c r="S6275" i="1"/>
  <c r="S6276" i="1"/>
  <c r="S6277" i="1"/>
  <c r="S6278" i="1"/>
  <c r="S6279" i="1"/>
  <c r="S6280" i="1"/>
  <c r="S6281" i="1"/>
  <c r="S6282" i="1"/>
  <c r="S6283" i="1"/>
  <c r="S6284" i="1"/>
  <c r="S6285" i="1"/>
  <c r="S6286" i="1"/>
  <c r="S6287" i="1"/>
  <c r="S6288" i="1"/>
  <c r="S6289" i="1"/>
  <c r="S6290" i="1"/>
  <c r="S6291" i="1"/>
  <c r="S6292" i="1"/>
  <c r="S6293" i="1"/>
  <c r="S6294" i="1"/>
  <c r="S6295" i="1"/>
  <c r="S6296" i="1"/>
  <c r="S6297" i="1"/>
  <c r="S6298" i="1"/>
  <c r="S6299" i="1"/>
  <c r="S6300" i="1"/>
  <c r="S6301" i="1"/>
  <c r="S6302" i="1"/>
  <c r="S6303" i="1"/>
  <c r="S6304" i="1"/>
  <c r="S6305" i="1"/>
  <c r="S6306" i="1"/>
  <c r="S6307" i="1"/>
  <c r="S6308" i="1"/>
  <c r="S6309" i="1"/>
  <c r="S6310" i="1"/>
  <c r="S6311" i="1"/>
  <c r="S6312" i="1"/>
  <c r="S6313" i="1"/>
  <c r="S6314" i="1"/>
  <c r="S6315" i="1"/>
  <c r="S6316" i="1"/>
  <c r="S6317" i="1"/>
  <c r="S6318" i="1"/>
  <c r="S6319" i="1"/>
  <c r="S6320" i="1"/>
  <c r="S6321" i="1"/>
  <c r="S6322" i="1"/>
  <c r="S6323" i="1"/>
  <c r="S6324" i="1"/>
  <c r="S6325" i="1"/>
  <c r="S6326" i="1"/>
  <c r="S6327" i="1"/>
  <c r="S6328" i="1"/>
  <c r="S6329" i="1"/>
  <c r="S6330" i="1"/>
  <c r="S6331" i="1"/>
  <c r="S6332" i="1"/>
  <c r="S6333" i="1"/>
  <c r="S6334" i="1"/>
  <c r="S6335" i="1"/>
  <c r="S6336" i="1"/>
  <c r="S6337" i="1"/>
  <c r="S6338" i="1"/>
  <c r="S6339" i="1"/>
  <c r="S6340" i="1"/>
  <c r="S6341" i="1"/>
  <c r="S6342" i="1"/>
  <c r="S6343" i="1"/>
  <c r="S6344" i="1"/>
  <c r="S6345" i="1"/>
  <c r="S6346" i="1"/>
  <c r="S6347" i="1"/>
  <c r="S6348" i="1"/>
  <c r="S6349" i="1"/>
  <c r="S6350" i="1"/>
  <c r="S6351" i="1"/>
  <c r="S6352" i="1"/>
  <c r="S6353" i="1"/>
  <c r="S6354" i="1"/>
  <c r="S6355" i="1"/>
  <c r="S6356" i="1"/>
  <c r="S6357" i="1"/>
  <c r="S6358" i="1"/>
  <c r="S6359" i="1"/>
  <c r="S6360" i="1"/>
  <c r="S6361" i="1"/>
  <c r="S6362" i="1"/>
  <c r="S6363" i="1"/>
  <c r="S6364" i="1"/>
  <c r="S6365" i="1"/>
  <c r="S6366" i="1"/>
  <c r="S6367" i="1"/>
  <c r="S6368" i="1"/>
  <c r="S6369" i="1"/>
  <c r="S6370" i="1"/>
  <c r="S6371" i="1"/>
  <c r="S6372" i="1"/>
  <c r="S6373" i="1"/>
  <c r="S6374" i="1"/>
  <c r="S6375" i="1"/>
  <c r="S6376" i="1"/>
  <c r="S6377" i="1"/>
  <c r="S6378" i="1"/>
  <c r="S6379" i="1"/>
  <c r="S6380" i="1"/>
  <c r="S6381" i="1"/>
  <c r="S6382" i="1"/>
  <c r="S6383" i="1"/>
  <c r="S6384" i="1"/>
  <c r="S6385" i="1"/>
  <c r="S6386" i="1"/>
  <c r="S6387" i="1"/>
  <c r="S6388" i="1"/>
  <c r="S6389" i="1"/>
  <c r="S6390" i="1"/>
  <c r="S6391" i="1"/>
  <c r="S6392" i="1"/>
  <c r="S6393" i="1"/>
  <c r="S6394" i="1"/>
  <c r="S6395" i="1"/>
  <c r="S6396" i="1"/>
  <c r="S6397" i="1"/>
  <c r="S6398" i="1"/>
  <c r="S6399" i="1"/>
  <c r="S6400" i="1"/>
  <c r="S6401" i="1"/>
  <c r="S6402" i="1"/>
  <c r="S6403" i="1"/>
  <c r="S6404" i="1"/>
  <c r="S6405" i="1"/>
  <c r="S6406" i="1"/>
  <c r="S6407" i="1"/>
  <c r="S6408" i="1"/>
  <c r="S6409" i="1"/>
  <c r="S6410" i="1"/>
  <c r="S6411" i="1"/>
  <c r="S6412" i="1"/>
  <c r="S6413" i="1"/>
  <c r="S6414" i="1"/>
  <c r="S6415" i="1"/>
  <c r="S6416" i="1"/>
  <c r="S6417" i="1"/>
  <c r="S6418" i="1"/>
  <c r="S6419" i="1"/>
  <c r="S6420" i="1"/>
  <c r="S6421" i="1"/>
  <c r="S6422" i="1"/>
  <c r="S6423" i="1"/>
  <c r="S6424" i="1"/>
  <c r="S6425" i="1"/>
  <c r="S6426" i="1"/>
  <c r="S6427" i="1"/>
  <c r="S6428" i="1"/>
  <c r="S6429" i="1"/>
  <c r="S6430" i="1"/>
  <c r="S6431" i="1"/>
  <c r="S6432" i="1"/>
  <c r="S6433" i="1"/>
  <c r="S6434" i="1"/>
  <c r="S6435" i="1"/>
  <c r="S6436" i="1"/>
  <c r="S6437" i="1"/>
  <c r="S6438" i="1"/>
  <c r="S6439" i="1"/>
  <c r="S6440" i="1"/>
  <c r="S6441" i="1"/>
  <c r="S6442" i="1"/>
  <c r="S6443" i="1"/>
  <c r="S6444" i="1"/>
  <c r="S6445" i="1"/>
  <c r="S6446" i="1"/>
  <c r="S6447" i="1"/>
  <c r="S6448" i="1"/>
  <c r="S6449" i="1"/>
  <c r="S6450" i="1"/>
  <c r="S6451" i="1"/>
  <c r="S6452" i="1"/>
  <c r="S6453" i="1"/>
  <c r="S6454" i="1"/>
  <c r="S6455" i="1"/>
  <c r="S6456" i="1"/>
  <c r="S6457" i="1"/>
  <c r="S6458" i="1"/>
  <c r="S6459" i="1"/>
  <c r="S6460" i="1"/>
  <c r="S6461" i="1"/>
  <c r="S6462" i="1"/>
  <c r="S6463" i="1"/>
  <c r="S6464" i="1"/>
  <c r="S6465" i="1"/>
  <c r="S6466" i="1"/>
  <c r="S6467" i="1"/>
  <c r="S6468" i="1"/>
  <c r="S6469" i="1"/>
  <c r="S6470" i="1"/>
  <c r="S6471" i="1"/>
  <c r="S6472" i="1"/>
  <c r="S6473" i="1"/>
  <c r="S6474" i="1"/>
  <c r="S6475" i="1"/>
  <c r="S6476" i="1"/>
  <c r="S6477" i="1"/>
  <c r="S6478" i="1"/>
  <c r="S6479" i="1"/>
  <c r="S6480" i="1"/>
  <c r="S6481" i="1"/>
  <c r="S6482" i="1"/>
  <c r="S6483" i="1"/>
  <c r="S6484" i="1"/>
  <c r="S6485" i="1"/>
  <c r="S6486" i="1"/>
  <c r="S6487" i="1"/>
  <c r="S6488" i="1"/>
  <c r="S6489" i="1"/>
  <c r="S6490" i="1"/>
  <c r="S6491" i="1"/>
  <c r="S6492" i="1"/>
  <c r="S6493" i="1"/>
  <c r="S6494" i="1"/>
  <c r="S6495" i="1"/>
  <c r="S6496" i="1"/>
  <c r="S6497" i="1"/>
  <c r="S6498" i="1"/>
  <c r="S6499" i="1"/>
  <c r="S6500" i="1"/>
  <c r="S6501" i="1"/>
  <c r="S6502" i="1"/>
  <c r="S6503" i="1"/>
  <c r="S6504" i="1"/>
  <c r="S6505" i="1"/>
  <c r="S6506" i="1"/>
  <c r="S6507" i="1"/>
  <c r="S6508" i="1"/>
  <c r="S6509" i="1"/>
  <c r="S6510" i="1"/>
  <c r="S6511" i="1"/>
  <c r="S6512" i="1"/>
  <c r="S6513" i="1"/>
  <c r="S6514" i="1"/>
  <c r="S6515" i="1"/>
  <c r="S6516" i="1"/>
  <c r="S6517" i="1"/>
  <c r="S6518" i="1"/>
  <c r="S6519" i="1"/>
  <c r="S6520" i="1"/>
  <c r="S6521" i="1"/>
  <c r="S6522" i="1"/>
  <c r="S6523" i="1"/>
  <c r="S6524" i="1"/>
  <c r="S6525" i="1"/>
  <c r="S6526" i="1"/>
  <c r="S6527" i="1"/>
  <c r="S6528" i="1"/>
  <c r="S6529" i="1"/>
  <c r="S6530" i="1"/>
  <c r="S6531" i="1"/>
  <c r="S6532" i="1"/>
  <c r="S6533" i="1"/>
  <c r="S6534" i="1"/>
  <c r="S6535" i="1"/>
  <c r="S6536" i="1"/>
  <c r="S6537" i="1"/>
  <c r="S6538" i="1"/>
  <c r="S6539" i="1"/>
  <c r="S6540" i="1"/>
  <c r="S6541" i="1"/>
  <c r="S6542" i="1"/>
  <c r="S6543" i="1"/>
  <c r="S6544" i="1"/>
  <c r="S6545" i="1"/>
  <c r="S6546" i="1"/>
  <c r="S6547" i="1"/>
  <c r="S6548" i="1"/>
  <c r="S6549" i="1"/>
  <c r="S6550" i="1"/>
  <c r="S6551" i="1"/>
  <c r="S6552" i="1"/>
  <c r="S6553" i="1"/>
  <c r="S6554" i="1"/>
  <c r="S6555" i="1"/>
  <c r="S6556" i="1"/>
  <c r="S6557" i="1"/>
  <c r="S6558" i="1"/>
  <c r="S6559" i="1"/>
  <c r="S6560" i="1"/>
  <c r="S6561" i="1"/>
  <c r="S6562" i="1"/>
  <c r="S6563" i="1"/>
  <c r="S6564" i="1"/>
  <c r="S6565" i="1"/>
  <c r="S6566" i="1"/>
  <c r="S6567" i="1"/>
  <c r="S6568" i="1"/>
  <c r="S6569" i="1"/>
  <c r="S6570" i="1"/>
  <c r="S6571" i="1"/>
  <c r="S6572" i="1"/>
  <c r="S6573" i="1"/>
  <c r="S6574" i="1"/>
  <c r="S6575" i="1"/>
  <c r="S6576" i="1"/>
  <c r="S6577" i="1"/>
  <c r="S6578" i="1"/>
  <c r="S6579" i="1"/>
  <c r="S6580" i="1"/>
  <c r="S6581" i="1"/>
  <c r="S6582" i="1"/>
  <c r="S6583" i="1"/>
  <c r="S6584" i="1"/>
  <c r="S6585" i="1"/>
  <c r="S6586" i="1"/>
  <c r="S6587" i="1"/>
  <c r="S6588" i="1"/>
  <c r="S6589" i="1"/>
  <c r="S6590" i="1"/>
  <c r="S6591" i="1"/>
  <c r="S6592" i="1"/>
  <c r="S6593" i="1"/>
  <c r="S6594" i="1"/>
  <c r="S6595" i="1"/>
  <c r="S6596" i="1"/>
  <c r="S6597" i="1"/>
  <c r="S6598" i="1"/>
  <c r="S6599" i="1"/>
  <c r="S6600" i="1"/>
  <c r="S6601" i="1"/>
  <c r="S6602" i="1"/>
  <c r="S6603" i="1"/>
  <c r="S6604" i="1"/>
  <c r="S6605" i="1"/>
  <c r="S6606" i="1"/>
  <c r="S6607" i="1"/>
  <c r="S6608" i="1"/>
  <c r="S6609" i="1"/>
  <c r="S6610" i="1"/>
  <c r="S6611" i="1"/>
  <c r="S6612" i="1"/>
  <c r="S6613" i="1"/>
  <c r="S6614" i="1"/>
  <c r="S6615" i="1"/>
  <c r="S6616" i="1"/>
  <c r="S6617" i="1"/>
  <c r="S6618" i="1"/>
  <c r="S6619" i="1"/>
  <c r="S6620" i="1"/>
  <c r="S6621" i="1"/>
  <c r="S6622" i="1"/>
  <c r="S6623" i="1"/>
  <c r="S6624" i="1"/>
  <c r="S6625" i="1"/>
  <c r="S6626" i="1"/>
  <c r="S6627" i="1"/>
  <c r="S6628" i="1"/>
  <c r="S6629" i="1"/>
  <c r="S6630" i="1"/>
  <c r="S6631" i="1"/>
  <c r="S6632" i="1"/>
  <c r="S6633" i="1"/>
  <c r="S6634" i="1"/>
  <c r="S6635" i="1"/>
  <c r="S6636" i="1"/>
  <c r="S6637" i="1"/>
  <c r="S6638" i="1"/>
  <c r="S6639" i="1"/>
  <c r="S6640" i="1"/>
  <c r="S6641" i="1"/>
  <c r="S6642" i="1"/>
  <c r="S6643" i="1"/>
  <c r="S6644" i="1"/>
  <c r="S6645" i="1"/>
  <c r="S6646" i="1"/>
  <c r="S6647" i="1"/>
  <c r="S6648" i="1"/>
  <c r="S6649" i="1"/>
  <c r="S6650" i="1"/>
  <c r="S6651" i="1"/>
  <c r="S6652" i="1"/>
  <c r="S6653" i="1"/>
  <c r="S6654" i="1"/>
  <c r="S6655" i="1"/>
  <c r="S6656" i="1"/>
  <c r="S6657" i="1"/>
  <c r="S6658" i="1"/>
  <c r="S6659" i="1"/>
  <c r="S6660" i="1"/>
  <c r="S6661" i="1"/>
  <c r="S6662" i="1"/>
  <c r="S6663" i="1"/>
  <c r="S6664" i="1"/>
  <c r="S6665" i="1"/>
  <c r="S6666" i="1"/>
  <c r="S6667" i="1"/>
  <c r="S6668" i="1"/>
  <c r="S6669" i="1"/>
  <c r="S6670" i="1"/>
  <c r="S6671" i="1"/>
  <c r="S6672" i="1"/>
  <c r="S6673" i="1"/>
  <c r="S6674" i="1"/>
  <c r="S6675" i="1"/>
  <c r="S6676" i="1"/>
  <c r="S6677" i="1"/>
  <c r="S6678" i="1"/>
  <c r="S6679" i="1"/>
  <c r="S6680" i="1"/>
  <c r="S6681" i="1"/>
  <c r="S6682" i="1"/>
  <c r="S6683" i="1"/>
  <c r="S6684" i="1"/>
  <c r="S6685" i="1"/>
  <c r="S6686" i="1"/>
  <c r="S6687" i="1"/>
  <c r="S6688" i="1"/>
  <c r="S6689" i="1"/>
  <c r="S6690" i="1"/>
  <c r="S6691" i="1"/>
  <c r="S6692" i="1"/>
  <c r="S6693" i="1"/>
  <c r="S6694" i="1"/>
  <c r="S6695" i="1"/>
  <c r="S6696" i="1"/>
  <c r="S6697" i="1"/>
  <c r="S6698" i="1"/>
  <c r="S6699" i="1"/>
  <c r="S6700" i="1"/>
  <c r="S6701" i="1"/>
  <c r="S6702" i="1"/>
  <c r="S6703" i="1"/>
  <c r="S6704" i="1"/>
  <c r="S6705" i="1"/>
  <c r="S6706" i="1"/>
  <c r="S6707" i="1"/>
  <c r="S6708" i="1"/>
  <c r="S6709" i="1"/>
  <c r="S6710" i="1"/>
  <c r="S6711" i="1"/>
  <c r="S6712" i="1"/>
  <c r="S6713" i="1"/>
  <c r="S6714" i="1"/>
  <c r="S6715" i="1"/>
  <c r="S6716" i="1"/>
  <c r="S6717" i="1"/>
  <c r="S6718" i="1"/>
  <c r="S6719" i="1"/>
  <c r="S6720" i="1"/>
  <c r="S6721" i="1"/>
  <c r="S6722" i="1"/>
  <c r="S6723" i="1"/>
  <c r="S6724" i="1"/>
  <c r="S6725" i="1"/>
  <c r="S6726" i="1"/>
  <c r="S6727" i="1"/>
  <c r="S6728" i="1"/>
  <c r="S6729" i="1"/>
  <c r="S6730" i="1"/>
  <c r="S6731" i="1"/>
  <c r="S6732" i="1"/>
  <c r="S6733" i="1"/>
  <c r="S6734" i="1"/>
  <c r="S6735" i="1"/>
  <c r="S6736" i="1"/>
  <c r="S6737" i="1"/>
  <c r="S6738" i="1"/>
  <c r="S6739" i="1"/>
  <c r="S6740" i="1"/>
  <c r="S6741" i="1"/>
  <c r="S6742" i="1"/>
  <c r="S6743" i="1"/>
  <c r="S6744" i="1"/>
  <c r="S6745" i="1"/>
  <c r="S6746" i="1"/>
  <c r="S6747" i="1"/>
  <c r="S6748" i="1"/>
  <c r="S6749" i="1"/>
  <c r="S6750" i="1"/>
  <c r="S6751" i="1"/>
  <c r="S6752" i="1"/>
  <c r="S6753" i="1"/>
  <c r="S6754" i="1"/>
  <c r="S6755" i="1"/>
  <c r="S6756" i="1"/>
  <c r="S6757" i="1"/>
  <c r="S6758" i="1"/>
  <c r="S6759" i="1"/>
  <c r="S6760" i="1"/>
  <c r="S6761" i="1"/>
  <c r="S6762" i="1"/>
  <c r="S6763" i="1"/>
  <c r="S6764" i="1"/>
  <c r="S6765" i="1"/>
  <c r="S6766" i="1"/>
  <c r="S6767" i="1"/>
  <c r="S6768" i="1"/>
  <c r="S6769" i="1"/>
  <c r="S6770" i="1"/>
  <c r="S6771" i="1"/>
  <c r="S6772" i="1"/>
  <c r="S6773" i="1"/>
  <c r="S6774" i="1"/>
  <c r="S6775" i="1"/>
  <c r="S6776" i="1"/>
  <c r="S6777" i="1"/>
  <c r="S6778" i="1"/>
  <c r="S6779" i="1"/>
  <c r="S6780" i="1"/>
  <c r="S6781" i="1"/>
  <c r="S6782" i="1"/>
  <c r="S6783" i="1"/>
  <c r="S6784" i="1"/>
  <c r="S6785" i="1"/>
  <c r="S6786" i="1"/>
  <c r="S6787" i="1"/>
  <c r="S6788" i="1"/>
  <c r="S6789" i="1"/>
  <c r="S6790" i="1"/>
  <c r="S6791" i="1"/>
  <c r="S6792" i="1"/>
  <c r="S6793" i="1"/>
  <c r="S6794" i="1"/>
  <c r="S6795" i="1"/>
  <c r="S6796" i="1"/>
  <c r="S6797" i="1"/>
  <c r="S6798" i="1"/>
  <c r="S6799" i="1"/>
  <c r="S6800" i="1"/>
  <c r="S6801" i="1"/>
  <c r="S6802" i="1"/>
  <c r="S6803" i="1"/>
  <c r="S6804" i="1"/>
  <c r="S6805" i="1"/>
  <c r="S6806" i="1"/>
  <c r="S6807" i="1"/>
  <c r="S6808" i="1"/>
  <c r="S6809" i="1"/>
  <c r="S6810" i="1"/>
  <c r="S6811" i="1"/>
  <c r="S6812" i="1"/>
  <c r="S6813" i="1"/>
  <c r="S6814" i="1"/>
  <c r="S6815" i="1"/>
  <c r="S6816" i="1"/>
  <c r="S6817" i="1"/>
  <c r="S6818" i="1"/>
  <c r="S6819" i="1"/>
  <c r="S6820" i="1"/>
  <c r="S6821" i="1"/>
  <c r="S6822" i="1"/>
  <c r="S6823" i="1"/>
  <c r="S6824" i="1"/>
  <c r="S6825" i="1"/>
  <c r="S6826" i="1"/>
  <c r="S6827" i="1"/>
  <c r="S6828" i="1"/>
  <c r="S6829" i="1"/>
  <c r="S6830" i="1"/>
  <c r="S6831" i="1"/>
  <c r="S6832" i="1"/>
  <c r="S6833" i="1"/>
  <c r="S6834" i="1"/>
  <c r="S6835" i="1"/>
  <c r="S6836" i="1"/>
  <c r="S6837" i="1"/>
  <c r="S6838" i="1"/>
  <c r="S6839" i="1"/>
  <c r="S6840" i="1"/>
  <c r="S6841" i="1"/>
  <c r="S6842" i="1"/>
  <c r="S6843" i="1"/>
  <c r="S6844" i="1"/>
  <c r="S6845" i="1"/>
  <c r="S6846" i="1"/>
  <c r="S6847" i="1"/>
  <c r="S6848" i="1"/>
  <c r="S6849" i="1"/>
  <c r="S6850" i="1"/>
  <c r="S6851" i="1"/>
  <c r="S6852" i="1"/>
  <c r="S6853" i="1"/>
  <c r="S6854" i="1"/>
  <c r="S6855" i="1"/>
  <c r="S6856" i="1"/>
  <c r="S6857" i="1"/>
  <c r="S6858" i="1"/>
  <c r="S6859" i="1"/>
  <c r="S6860" i="1"/>
  <c r="S6861" i="1"/>
  <c r="S6862" i="1"/>
  <c r="S6863" i="1"/>
  <c r="S6864" i="1"/>
  <c r="S6865" i="1"/>
  <c r="S6866" i="1"/>
  <c r="S6867" i="1"/>
  <c r="S6868" i="1"/>
  <c r="S6869" i="1"/>
  <c r="S6870" i="1"/>
  <c r="S6871" i="1"/>
  <c r="S6872" i="1"/>
  <c r="S6873" i="1"/>
  <c r="S6874" i="1"/>
  <c r="S6875" i="1"/>
  <c r="S6876" i="1"/>
  <c r="S6877" i="1"/>
  <c r="S6878" i="1"/>
  <c r="S6879" i="1"/>
  <c r="S6880" i="1"/>
  <c r="S6881" i="1"/>
  <c r="S6882" i="1"/>
  <c r="S6883" i="1"/>
  <c r="S6884" i="1"/>
  <c r="S6885" i="1"/>
  <c r="S6886" i="1"/>
  <c r="S6887" i="1"/>
  <c r="S6888" i="1"/>
  <c r="S6889" i="1"/>
  <c r="S6890" i="1"/>
  <c r="S6891" i="1"/>
  <c r="S6892" i="1"/>
  <c r="S6893" i="1"/>
  <c r="S6894" i="1"/>
  <c r="S6895" i="1"/>
  <c r="S6896" i="1"/>
  <c r="S6897" i="1"/>
  <c r="S6898" i="1"/>
  <c r="S6899" i="1"/>
  <c r="S6900" i="1"/>
  <c r="S6901" i="1"/>
  <c r="S6902" i="1"/>
  <c r="S6903" i="1"/>
  <c r="S6904" i="1"/>
  <c r="S6905" i="1"/>
  <c r="S6906" i="1"/>
  <c r="S6907" i="1"/>
  <c r="S6908" i="1"/>
  <c r="S6909" i="1"/>
  <c r="S6910" i="1"/>
  <c r="S6911" i="1"/>
  <c r="S6912" i="1"/>
  <c r="S6913" i="1"/>
  <c r="S6914" i="1"/>
  <c r="S6915" i="1"/>
  <c r="S6916" i="1"/>
  <c r="S6917" i="1"/>
  <c r="S6918" i="1"/>
  <c r="S6919" i="1"/>
  <c r="S6920" i="1"/>
  <c r="S6921" i="1"/>
  <c r="S6922" i="1"/>
  <c r="S6923" i="1"/>
  <c r="S6924" i="1"/>
  <c r="S6925" i="1"/>
  <c r="S6926" i="1"/>
  <c r="S6927" i="1"/>
  <c r="S6928" i="1"/>
  <c r="S6929" i="1"/>
  <c r="S6930" i="1"/>
  <c r="S6931" i="1"/>
  <c r="S6932" i="1"/>
  <c r="S6933" i="1"/>
  <c r="S6934" i="1"/>
  <c r="S6935" i="1"/>
  <c r="S6936" i="1"/>
  <c r="S6937" i="1"/>
  <c r="S6938" i="1"/>
  <c r="S6939" i="1"/>
  <c r="S6940" i="1"/>
  <c r="S6941" i="1"/>
  <c r="S6942" i="1"/>
  <c r="S6943" i="1"/>
  <c r="S6944" i="1"/>
  <c r="S6945" i="1"/>
  <c r="S6946" i="1"/>
  <c r="S6947" i="1"/>
  <c r="S6948" i="1"/>
  <c r="S6949" i="1"/>
  <c r="S6950" i="1"/>
  <c r="S6951" i="1"/>
  <c r="S6952" i="1"/>
  <c r="S6953" i="1"/>
  <c r="S6954" i="1"/>
  <c r="S6955" i="1"/>
  <c r="S6956" i="1"/>
  <c r="S6957" i="1"/>
  <c r="S6958" i="1"/>
  <c r="S6959" i="1"/>
  <c r="S6960" i="1"/>
  <c r="S6961" i="1"/>
  <c r="S6962" i="1"/>
  <c r="S6963" i="1"/>
  <c r="S6964" i="1"/>
  <c r="S6965" i="1"/>
  <c r="S6966" i="1"/>
  <c r="S6967" i="1"/>
  <c r="S6968" i="1"/>
  <c r="S6969" i="1"/>
  <c r="S6970" i="1"/>
  <c r="S6971" i="1"/>
  <c r="S6972" i="1"/>
  <c r="S6973" i="1"/>
  <c r="S6974" i="1"/>
  <c r="S6975" i="1"/>
  <c r="S6976" i="1"/>
  <c r="S6977" i="1"/>
  <c r="S6978" i="1"/>
  <c r="S6979" i="1"/>
  <c r="S6980" i="1"/>
  <c r="S6981" i="1"/>
  <c r="S6982" i="1"/>
  <c r="S6983" i="1"/>
  <c r="S6984" i="1"/>
  <c r="S6985" i="1"/>
  <c r="S6986" i="1"/>
  <c r="S6987" i="1"/>
  <c r="S6988" i="1"/>
  <c r="S6989" i="1"/>
  <c r="S6990" i="1"/>
  <c r="S6991" i="1"/>
  <c r="S6992" i="1"/>
  <c r="S6993" i="1"/>
  <c r="S6994" i="1"/>
  <c r="S6995" i="1"/>
  <c r="S6996" i="1"/>
  <c r="S6997" i="1"/>
  <c r="S6998" i="1"/>
  <c r="S6999" i="1"/>
  <c r="S7000" i="1"/>
  <c r="S7001" i="1"/>
  <c r="S7002" i="1"/>
  <c r="S7003" i="1"/>
  <c r="S7004" i="1"/>
  <c r="S7005" i="1"/>
  <c r="S7006" i="1"/>
  <c r="S7007" i="1"/>
  <c r="S7008" i="1"/>
  <c r="S7009" i="1"/>
  <c r="S7010" i="1"/>
  <c r="S7011" i="1"/>
  <c r="S7012" i="1"/>
  <c r="S7013" i="1"/>
  <c r="S7014" i="1"/>
  <c r="S7015" i="1"/>
  <c r="S7016" i="1"/>
  <c r="S7017" i="1"/>
  <c r="S7018" i="1"/>
  <c r="S7019" i="1"/>
  <c r="S7020" i="1"/>
  <c r="S7021" i="1"/>
  <c r="S7022" i="1"/>
  <c r="S7023" i="1"/>
  <c r="S7024" i="1"/>
  <c r="S7025" i="1"/>
  <c r="S7026" i="1"/>
  <c r="S7027" i="1"/>
  <c r="S7028" i="1"/>
  <c r="S7029" i="1"/>
  <c r="S7030" i="1"/>
  <c r="S7031" i="1"/>
  <c r="S7032" i="1"/>
  <c r="S7033" i="1"/>
  <c r="S7034" i="1"/>
  <c r="S7035" i="1"/>
  <c r="S7036" i="1"/>
  <c r="S7037" i="1"/>
  <c r="S7038" i="1"/>
  <c r="S7039" i="1"/>
  <c r="S7040" i="1"/>
  <c r="S7041" i="1"/>
  <c r="S7042" i="1"/>
  <c r="S7043" i="1"/>
  <c r="S7044" i="1"/>
  <c r="S7045" i="1"/>
  <c r="S7046" i="1"/>
  <c r="S7047" i="1"/>
  <c r="S7048" i="1"/>
  <c r="S7049" i="1"/>
  <c r="S7050" i="1"/>
  <c r="S7051" i="1"/>
  <c r="S7052" i="1"/>
  <c r="S7053" i="1"/>
  <c r="S7054" i="1"/>
  <c r="S7055" i="1"/>
  <c r="S7056" i="1"/>
  <c r="S7057" i="1"/>
  <c r="S7058" i="1"/>
  <c r="S7059" i="1"/>
  <c r="S7060" i="1"/>
  <c r="S7061" i="1"/>
  <c r="S7062" i="1"/>
  <c r="S7063" i="1"/>
  <c r="S7064" i="1"/>
  <c r="S7065" i="1"/>
  <c r="S7066" i="1"/>
  <c r="S7067" i="1"/>
  <c r="S7068" i="1"/>
  <c r="S7069" i="1"/>
  <c r="S7070" i="1"/>
  <c r="S7071" i="1"/>
  <c r="S7072" i="1"/>
  <c r="S7073" i="1"/>
  <c r="S7074" i="1"/>
  <c r="S7075" i="1"/>
  <c r="S7076" i="1"/>
  <c r="S7077" i="1"/>
  <c r="S7078" i="1"/>
  <c r="S7079" i="1"/>
  <c r="S7080" i="1"/>
  <c r="S7081" i="1"/>
  <c r="S7082" i="1"/>
  <c r="S7083" i="1"/>
  <c r="S7084" i="1"/>
  <c r="S7085" i="1"/>
  <c r="S7086" i="1"/>
  <c r="S7087" i="1"/>
  <c r="S7088" i="1"/>
  <c r="S7089" i="1"/>
  <c r="S7090" i="1"/>
  <c r="S7091" i="1"/>
  <c r="S7092" i="1"/>
  <c r="S7093" i="1"/>
  <c r="S7094" i="1"/>
  <c r="S7095" i="1"/>
  <c r="S7096" i="1"/>
  <c r="S7097" i="1"/>
  <c r="S7098" i="1"/>
  <c r="S7099" i="1"/>
  <c r="S7100" i="1"/>
  <c r="S7101" i="1"/>
  <c r="S7102" i="1"/>
  <c r="S7103" i="1"/>
  <c r="S7104" i="1"/>
  <c r="S7105" i="1"/>
  <c r="S7106" i="1"/>
  <c r="S7107" i="1"/>
  <c r="S7108" i="1"/>
  <c r="S7109" i="1"/>
  <c r="S7110" i="1"/>
  <c r="S7111" i="1"/>
  <c r="S7112" i="1"/>
  <c r="S7113" i="1"/>
  <c r="S7114" i="1"/>
  <c r="S7115" i="1"/>
  <c r="S7116" i="1"/>
  <c r="S7117" i="1"/>
  <c r="S7118" i="1"/>
  <c r="S7119" i="1"/>
  <c r="S7120" i="1"/>
  <c r="S7121" i="1"/>
  <c r="S7122" i="1"/>
  <c r="S7123" i="1"/>
  <c r="S7124" i="1"/>
  <c r="S7125" i="1"/>
  <c r="S7126" i="1"/>
  <c r="S7127" i="1"/>
  <c r="S7128" i="1"/>
  <c r="S7129" i="1"/>
  <c r="S7130" i="1"/>
  <c r="S7131" i="1"/>
  <c r="S7132" i="1"/>
  <c r="S7133" i="1"/>
  <c r="S7134" i="1"/>
  <c r="S7135" i="1"/>
  <c r="S7136" i="1"/>
  <c r="S7137" i="1"/>
  <c r="S7138" i="1"/>
  <c r="S7139" i="1"/>
  <c r="S7140" i="1"/>
  <c r="S7141" i="1"/>
  <c r="S7142" i="1"/>
  <c r="S7143" i="1"/>
  <c r="S7144" i="1"/>
  <c r="S7145" i="1"/>
  <c r="S7146" i="1"/>
  <c r="S7147" i="1"/>
  <c r="S7148" i="1"/>
  <c r="S7149" i="1"/>
  <c r="S7150" i="1"/>
  <c r="S7151" i="1"/>
  <c r="S7152" i="1"/>
  <c r="S7153" i="1"/>
  <c r="S7154" i="1"/>
  <c r="S7155" i="1"/>
  <c r="S7156" i="1"/>
  <c r="S7157" i="1"/>
  <c r="S7158" i="1"/>
  <c r="S7159" i="1"/>
  <c r="S7160" i="1"/>
  <c r="S7161" i="1"/>
  <c r="S7162" i="1"/>
  <c r="S7163" i="1"/>
  <c r="S7164" i="1"/>
  <c r="S7165" i="1"/>
  <c r="S7166" i="1"/>
  <c r="S7167" i="1"/>
  <c r="S7168" i="1"/>
  <c r="S7169" i="1"/>
  <c r="S7170" i="1"/>
  <c r="S7171" i="1"/>
  <c r="S7172" i="1"/>
  <c r="S7173" i="1"/>
  <c r="S7174" i="1"/>
  <c r="S7175" i="1"/>
  <c r="S7176" i="1"/>
  <c r="S7177" i="1"/>
  <c r="S7178" i="1"/>
  <c r="S7179" i="1"/>
  <c r="S7180" i="1"/>
  <c r="S7181" i="1"/>
  <c r="S7182" i="1"/>
  <c r="S7183" i="1"/>
  <c r="S7184" i="1"/>
  <c r="S7185" i="1"/>
  <c r="S7186" i="1"/>
  <c r="S7187" i="1"/>
  <c r="S7188" i="1"/>
  <c r="S7189" i="1"/>
  <c r="S7190" i="1"/>
  <c r="S7191" i="1"/>
  <c r="S7192" i="1"/>
  <c r="S7193" i="1"/>
  <c r="S7194" i="1"/>
  <c r="S7195" i="1"/>
  <c r="S7196" i="1"/>
  <c r="S7197" i="1"/>
  <c r="S7198" i="1"/>
  <c r="S7199" i="1"/>
  <c r="S7200" i="1"/>
  <c r="S7201" i="1"/>
  <c r="S7202" i="1"/>
  <c r="S7203" i="1"/>
  <c r="S7204" i="1"/>
  <c r="S7205" i="1"/>
  <c r="S7206" i="1"/>
  <c r="S7207" i="1"/>
  <c r="S7208" i="1"/>
  <c r="S7209" i="1"/>
  <c r="S7210" i="1"/>
  <c r="S7211" i="1"/>
  <c r="S7212" i="1"/>
  <c r="S7213" i="1"/>
  <c r="S7214" i="1"/>
  <c r="S7215" i="1"/>
  <c r="S7216" i="1"/>
  <c r="S7217" i="1"/>
  <c r="S7218" i="1"/>
  <c r="S7219" i="1"/>
  <c r="S7220" i="1"/>
  <c r="S7221" i="1"/>
  <c r="S7222" i="1"/>
  <c r="S7223" i="1"/>
  <c r="S7224" i="1"/>
  <c r="S7225" i="1"/>
  <c r="S7226" i="1"/>
  <c r="S7227" i="1"/>
  <c r="S7228" i="1"/>
  <c r="S7229" i="1"/>
  <c r="S7230" i="1"/>
  <c r="S7231" i="1"/>
  <c r="S7232" i="1"/>
  <c r="S7233" i="1"/>
  <c r="S7234" i="1"/>
  <c r="S7235" i="1"/>
  <c r="S7236" i="1"/>
  <c r="S7237" i="1"/>
  <c r="S7238" i="1"/>
  <c r="S7239" i="1"/>
  <c r="S7240" i="1"/>
  <c r="S7241" i="1"/>
  <c r="S7242" i="1"/>
  <c r="S7243" i="1"/>
  <c r="S7244" i="1"/>
  <c r="S7245" i="1"/>
  <c r="S7246" i="1"/>
  <c r="S7247" i="1"/>
  <c r="S7248" i="1"/>
  <c r="S7249" i="1"/>
  <c r="S7250" i="1"/>
  <c r="S7251" i="1"/>
  <c r="S7252" i="1"/>
  <c r="S7253" i="1"/>
  <c r="S7254" i="1"/>
  <c r="S7255" i="1"/>
  <c r="S7256" i="1"/>
  <c r="S7257" i="1"/>
  <c r="S7258" i="1"/>
  <c r="S7259" i="1"/>
  <c r="S7260" i="1"/>
  <c r="S7261" i="1"/>
  <c r="S7262" i="1"/>
  <c r="S7263" i="1"/>
  <c r="S7264" i="1"/>
  <c r="S7265" i="1"/>
  <c r="S7266" i="1"/>
  <c r="S7267" i="1"/>
  <c r="S7268" i="1"/>
  <c r="S7269" i="1"/>
  <c r="S7270" i="1"/>
  <c r="S7271" i="1"/>
  <c r="S7272" i="1"/>
  <c r="S7273" i="1"/>
  <c r="S7274" i="1"/>
  <c r="S7275" i="1"/>
  <c r="S7276" i="1"/>
  <c r="S7277" i="1"/>
  <c r="S7278" i="1"/>
  <c r="S7279" i="1"/>
  <c r="S7280" i="1"/>
  <c r="S7281" i="1"/>
  <c r="S7282" i="1"/>
  <c r="S7283" i="1"/>
  <c r="S7284" i="1"/>
  <c r="S7285" i="1"/>
  <c r="S7286" i="1"/>
  <c r="S7287" i="1"/>
  <c r="S7288" i="1"/>
  <c r="S7289" i="1"/>
  <c r="S7290" i="1"/>
  <c r="S7291" i="1"/>
  <c r="S7292" i="1"/>
  <c r="S7293" i="1"/>
  <c r="S7294" i="1"/>
  <c r="S7295" i="1"/>
  <c r="S7296" i="1"/>
  <c r="S7297" i="1"/>
  <c r="S7298" i="1"/>
  <c r="S7299" i="1"/>
  <c r="S7300" i="1"/>
  <c r="S7301" i="1"/>
  <c r="S7302" i="1"/>
  <c r="S7303" i="1"/>
  <c r="S7304" i="1"/>
  <c r="S7305" i="1"/>
  <c r="S7306" i="1"/>
  <c r="S7307" i="1"/>
  <c r="S7308" i="1"/>
  <c r="S7309" i="1"/>
  <c r="S7310" i="1"/>
  <c r="S7311" i="1"/>
  <c r="S7312" i="1"/>
  <c r="S7313" i="1"/>
  <c r="S7314" i="1"/>
  <c r="S7315" i="1"/>
  <c r="S7316" i="1"/>
  <c r="S7317" i="1"/>
  <c r="S7318" i="1"/>
  <c r="S7319" i="1"/>
  <c r="S7320" i="1"/>
  <c r="S7321" i="1"/>
  <c r="S7322" i="1"/>
  <c r="S7323" i="1"/>
  <c r="S7324" i="1"/>
  <c r="S7325" i="1"/>
  <c r="S7326" i="1"/>
  <c r="S7327" i="1"/>
  <c r="S7328" i="1"/>
  <c r="S7329" i="1"/>
  <c r="S7330" i="1"/>
  <c r="S7331" i="1"/>
  <c r="S7332" i="1"/>
  <c r="S7333" i="1"/>
  <c r="S7334" i="1"/>
  <c r="S7335" i="1"/>
  <c r="S7336" i="1"/>
  <c r="S7337" i="1"/>
  <c r="S7338" i="1"/>
  <c r="S7339" i="1"/>
  <c r="S7340" i="1"/>
  <c r="S7341" i="1"/>
  <c r="S7342" i="1"/>
  <c r="S7343" i="1"/>
  <c r="S7344" i="1"/>
  <c r="S7345" i="1"/>
  <c r="S7346" i="1"/>
  <c r="S7347" i="1"/>
  <c r="S7348" i="1"/>
  <c r="S7349" i="1"/>
  <c r="S7350" i="1"/>
  <c r="S7351" i="1"/>
  <c r="S7352" i="1"/>
  <c r="S7353" i="1"/>
  <c r="S7354" i="1"/>
  <c r="S7355" i="1"/>
  <c r="S7356" i="1"/>
  <c r="S7357" i="1"/>
  <c r="S7358" i="1"/>
  <c r="S7359" i="1"/>
  <c r="S7360" i="1"/>
  <c r="S7361" i="1"/>
  <c r="S7362" i="1"/>
  <c r="S7363" i="1"/>
  <c r="S7364" i="1"/>
  <c r="S7365" i="1"/>
  <c r="S7366" i="1"/>
  <c r="S7367" i="1"/>
  <c r="S7368" i="1"/>
  <c r="S7369" i="1"/>
  <c r="S7370" i="1"/>
  <c r="S7371" i="1"/>
  <c r="S7372" i="1"/>
  <c r="S7373" i="1"/>
  <c r="S7374" i="1"/>
  <c r="S7375" i="1"/>
  <c r="S7376" i="1"/>
  <c r="S7377" i="1"/>
  <c r="S7378" i="1"/>
  <c r="S7379" i="1"/>
  <c r="S7380" i="1"/>
  <c r="S7381" i="1"/>
  <c r="S7382" i="1"/>
  <c r="S7383" i="1"/>
  <c r="S7384" i="1"/>
  <c r="S7385" i="1"/>
  <c r="S7386" i="1"/>
  <c r="S7387" i="1"/>
  <c r="S7388" i="1"/>
  <c r="S7389" i="1"/>
  <c r="S7390" i="1"/>
  <c r="S7391" i="1"/>
  <c r="S7392" i="1"/>
  <c r="S7393" i="1"/>
  <c r="S7394" i="1"/>
  <c r="S7395" i="1"/>
  <c r="S7396" i="1"/>
  <c r="S7397" i="1"/>
  <c r="S7398" i="1"/>
  <c r="S7399" i="1"/>
  <c r="S7400" i="1"/>
  <c r="S7401" i="1"/>
  <c r="S7402" i="1"/>
  <c r="S7403" i="1"/>
  <c r="S7404" i="1"/>
  <c r="S7405" i="1"/>
  <c r="S7406" i="1"/>
  <c r="S7407" i="1"/>
  <c r="S7408" i="1"/>
  <c r="S7409" i="1"/>
  <c r="S7410" i="1"/>
  <c r="S7411" i="1"/>
  <c r="S7412" i="1"/>
  <c r="S7413" i="1"/>
  <c r="S7414" i="1"/>
  <c r="S7415" i="1"/>
  <c r="S7416" i="1"/>
  <c r="S7417" i="1"/>
  <c r="S7418" i="1"/>
  <c r="S7419" i="1"/>
  <c r="S7420" i="1"/>
  <c r="S7421" i="1"/>
  <c r="S7422" i="1"/>
  <c r="S7423" i="1"/>
  <c r="S7424" i="1"/>
  <c r="S7425" i="1"/>
  <c r="S7426" i="1"/>
  <c r="S7427" i="1"/>
  <c r="S7428" i="1"/>
  <c r="S7429" i="1"/>
  <c r="S7430" i="1"/>
  <c r="S7431" i="1"/>
  <c r="S7432" i="1"/>
  <c r="S7433" i="1"/>
  <c r="S7434" i="1"/>
  <c r="S7435" i="1"/>
  <c r="S7436" i="1"/>
  <c r="S7437" i="1"/>
  <c r="S7438" i="1"/>
  <c r="S7439" i="1"/>
  <c r="S7440" i="1"/>
  <c r="S7441" i="1"/>
  <c r="S7442" i="1"/>
  <c r="S7443" i="1"/>
  <c r="S7444" i="1"/>
  <c r="S7445" i="1"/>
  <c r="S7446" i="1"/>
  <c r="S7447" i="1"/>
  <c r="S7448" i="1"/>
  <c r="S7449" i="1"/>
  <c r="S7450" i="1"/>
  <c r="S7451" i="1"/>
  <c r="S7452" i="1"/>
  <c r="S7453" i="1"/>
  <c r="S7454" i="1"/>
  <c r="S7455" i="1"/>
  <c r="S7456" i="1"/>
  <c r="S7457" i="1"/>
  <c r="S7458" i="1"/>
  <c r="S7459" i="1"/>
  <c r="S7460" i="1"/>
  <c r="S7461" i="1"/>
  <c r="S7462" i="1"/>
  <c r="S7463" i="1"/>
  <c r="S7464" i="1"/>
  <c r="S7465" i="1"/>
  <c r="S7466" i="1"/>
  <c r="S7467" i="1"/>
  <c r="S7468" i="1"/>
  <c r="S7469" i="1"/>
  <c r="S7470" i="1"/>
  <c r="S7471" i="1"/>
  <c r="S7472" i="1"/>
  <c r="S7473" i="1"/>
  <c r="S7474" i="1"/>
  <c r="S7475" i="1"/>
  <c r="S7476" i="1"/>
  <c r="S7477" i="1"/>
  <c r="S7478" i="1"/>
  <c r="S7479" i="1"/>
  <c r="S7480" i="1"/>
  <c r="S7481" i="1"/>
  <c r="S7482" i="1"/>
  <c r="S7483" i="1"/>
  <c r="S7484" i="1"/>
  <c r="S7485" i="1"/>
  <c r="S7486" i="1"/>
  <c r="S7487" i="1"/>
  <c r="S7488" i="1"/>
  <c r="S7489" i="1"/>
  <c r="S7490" i="1"/>
  <c r="S7491" i="1"/>
  <c r="S7492" i="1"/>
  <c r="S7493" i="1"/>
  <c r="S7494" i="1"/>
  <c r="S7495" i="1"/>
  <c r="S7496" i="1"/>
  <c r="S7497" i="1"/>
  <c r="S7498" i="1"/>
  <c r="S7499" i="1"/>
  <c r="S7500" i="1"/>
  <c r="S7501" i="1"/>
  <c r="S7502" i="1"/>
  <c r="S7503" i="1"/>
  <c r="S7504" i="1"/>
  <c r="S7505" i="1"/>
  <c r="S7506" i="1"/>
  <c r="S7507" i="1"/>
  <c r="S7508" i="1"/>
  <c r="S7509" i="1"/>
  <c r="S7510" i="1"/>
  <c r="S7511" i="1"/>
  <c r="S7512" i="1"/>
  <c r="S7513" i="1"/>
  <c r="S7514" i="1"/>
  <c r="S7515" i="1"/>
  <c r="S7516" i="1"/>
  <c r="S7517" i="1"/>
  <c r="S7518" i="1"/>
  <c r="S7519" i="1"/>
  <c r="S7520" i="1"/>
  <c r="S7521" i="1"/>
  <c r="S7522" i="1"/>
  <c r="S7523" i="1"/>
  <c r="S7524" i="1"/>
  <c r="S7525" i="1"/>
  <c r="S7526" i="1"/>
  <c r="S7527" i="1"/>
  <c r="S7528" i="1"/>
  <c r="S7529" i="1"/>
  <c r="S7530" i="1"/>
  <c r="S7531" i="1"/>
  <c r="S7532" i="1"/>
  <c r="S7533" i="1"/>
  <c r="S7534" i="1"/>
  <c r="S7535" i="1"/>
  <c r="S7536" i="1"/>
  <c r="S7537" i="1"/>
  <c r="S7538" i="1"/>
  <c r="S7539" i="1"/>
  <c r="S7540" i="1"/>
  <c r="S7541" i="1"/>
  <c r="S7542" i="1"/>
  <c r="S7543" i="1"/>
  <c r="S7544" i="1"/>
  <c r="S7545" i="1"/>
  <c r="S7546" i="1"/>
  <c r="S7547" i="1"/>
  <c r="S7548" i="1"/>
  <c r="S7549" i="1"/>
  <c r="S7550" i="1"/>
  <c r="S7551" i="1"/>
  <c r="S7552" i="1"/>
  <c r="S7553" i="1"/>
  <c r="S7554" i="1"/>
  <c r="S7555" i="1"/>
  <c r="S7556" i="1"/>
  <c r="S7557" i="1"/>
  <c r="S7558" i="1"/>
  <c r="S7559" i="1"/>
  <c r="S7560" i="1"/>
  <c r="S7561" i="1"/>
  <c r="S7562" i="1"/>
  <c r="S7563" i="1"/>
  <c r="S7564" i="1"/>
  <c r="S7565" i="1"/>
  <c r="S7566" i="1"/>
  <c r="S7567" i="1"/>
  <c r="S7568" i="1"/>
  <c r="S7569" i="1"/>
  <c r="S7570" i="1"/>
  <c r="S7571" i="1"/>
  <c r="S7572" i="1"/>
  <c r="S7573" i="1"/>
  <c r="S7574" i="1"/>
  <c r="S7575" i="1"/>
  <c r="S7576" i="1"/>
  <c r="S7577" i="1"/>
  <c r="S7578" i="1"/>
  <c r="S7579" i="1"/>
  <c r="S7580" i="1"/>
  <c r="S7581" i="1"/>
  <c r="S7582" i="1"/>
  <c r="S7583" i="1"/>
  <c r="S7584" i="1"/>
  <c r="S7585" i="1"/>
  <c r="S7586" i="1"/>
  <c r="S7587" i="1"/>
  <c r="S7588" i="1"/>
  <c r="S7589" i="1"/>
  <c r="S7590" i="1"/>
  <c r="S7591" i="1"/>
  <c r="S7592" i="1"/>
  <c r="S7593" i="1"/>
  <c r="S7594" i="1"/>
  <c r="S7595" i="1"/>
  <c r="S7596" i="1"/>
  <c r="S7597" i="1"/>
  <c r="S7598" i="1"/>
  <c r="S7599" i="1"/>
  <c r="S7600" i="1"/>
  <c r="S7601" i="1"/>
  <c r="S7602" i="1"/>
  <c r="S7603" i="1"/>
  <c r="S7604" i="1"/>
  <c r="S7605" i="1"/>
  <c r="S7606" i="1"/>
  <c r="S7607" i="1"/>
  <c r="S7608" i="1"/>
  <c r="S7609" i="1"/>
  <c r="S7610" i="1"/>
  <c r="S7611" i="1"/>
  <c r="S7612" i="1"/>
  <c r="S7613" i="1"/>
  <c r="S7614" i="1"/>
  <c r="S7615" i="1"/>
  <c r="S7616" i="1"/>
  <c r="S7617" i="1"/>
  <c r="S7618" i="1"/>
  <c r="S7619" i="1"/>
  <c r="S7620" i="1"/>
  <c r="S7621" i="1"/>
  <c r="S7622" i="1"/>
  <c r="S7623" i="1"/>
  <c r="S7624" i="1"/>
  <c r="S7625" i="1"/>
  <c r="S7626" i="1"/>
  <c r="S7627" i="1"/>
  <c r="S7628" i="1"/>
  <c r="S7629" i="1"/>
  <c r="S7630" i="1"/>
  <c r="S7631" i="1"/>
  <c r="S7632" i="1"/>
  <c r="S7633" i="1"/>
  <c r="S7634" i="1"/>
  <c r="S7635" i="1"/>
  <c r="S7636" i="1"/>
  <c r="S7637" i="1"/>
  <c r="S7638" i="1"/>
  <c r="S7639" i="1"/>
  <c r="S7640" i="1"/>
  <c r="S7641" i="1"/>
  <c r="S7642" i="1"/>
  <c r="S7643" i="1"/>
  <c r="S7644" i="1"/>
  <c r="S7645" i="1"/>
  <c r="S7646" i="1"/>
  <c r="S7647" i="1"/>
  <c r="S7648" i="1"/>
  <c r="S7649" i="1"/>
  <c r="S7650" i="1"/>
  <c r="S7651" i="1"/>
  <c r="S7652" i="1"/>
  <c r="S7653" i="1"/>
  <c r="S7654" i="1"/>
  <c r="S7655" i="1"/>
  <c r="S7656" i="1"/>
  <c r="S7657" i="1"/>
  <c r="S7658" i="1"/>
  <c r="S7659" i="1"/>
  <c r="S7660" i="1"/>
  <c r="S7661" i="1"/>
  <c r="S7662" i="1"/>
  <c r="S7663" i="1"/>
  <c r="S7664" i="1"/>
  <c r="S7665" i="1"/>
  <c r="S7666" i="1"/>
  <c r="S7667" i="1"/>
  <c r="S7668" i="1"/>
  <c r="S7669" i="1"/>
  <c r="S7670" i="1"/>
  <c r="S7671" i="1"/>
  <c r="S7672" i="1"/>
  <c r="S7673" i="1"/>
  <c r="S7674" i="1"/>
  <c r="S7675" i="1"/>
  <c r="S7676" i="1"/>
  <c r="S7677" i="1"/>
  <c r="S7678" i="1"/>
  <c r="S7679" i="1"/>
  <c r="S7680" i="1"/>
  <c r="S7681" i="1"/>
  <c r="S7682" i="1"/>
  <c r="S7683" i="1"/>
  <c r="S7684" i="1"/>
  <c r="S7685" i="1"/>
  <c r="S7686" i="1"/>
  <c r="S7687" i="1"/>
  <c r="S7688" i="1"/>
  <c r="S7689" i="1"/>
  <c r="S7690" i="1"/>
  <c r="S7691" i="1"/>
  <c r="S7692" i="1"/>
  <c r="S7693" i="1"/>
  <c r="S7694" i="1"/>
  <c r="S7695" i="1"/>
  <c r="S7696" i="1"/>
  <c r="S7697" i="1"/>
  <c r="S7698" i="1"/>
  <c r="S7699" i="1"/>
  <c r="S7700" i="1"/>
  <c r="S7701" i="1"/>
  <c r="S7702" i="1"/>
  <c r="S7703" i="1"/>
  <c r="S7704" i="1"/>
  <c r="S7705" i="1"/>
  <c r="S7706" i="1"/>
  <c r="S7707" i="1"/>
  <c r="S7708" i="1"/>
  <c r="S7709" i="1"/>
  <c r="S7710" i="1"/>
  <c r="S7711" i="1"/>
  <c r="S7712" i="1"/>
  <c r="S7713" i="1"/>
  <c r="S7714" i="1"/>
  <c r="S7715" i="1"/>
  <c r="S7716" i="1"/>
  <c r="S7717" i="1"/>
  <c r="S7718" i="1"/>
  <c r="S7719" i="1"/>
  <c r="S7720" i="1"/>
  <c r="S7721" i="1"/>
  <c r="S7722" i="1"/>
  <c r="S7723" i="1"/>
  <c r="S7724" i="1"/>
  <c r="S7725" i="1"/>
  <c r="S7726" i="1"/>
  <c r="S7727" i="1"/>
  <c r="S7728" i="1"/>
  <c r="S7729" i="1"/>
  <c r="S7730" i="1"/>
  <c r="S7731" i="1"/>
  <c r="S7732" i="1"/>
  <c r="S7733" i="1"/>
  <c r="S7734" i="1"/>
  <c r="S7735" i="1"/>
  <c r="S7736" i="1"/>
  <c r="S7737" i="1"/>
  <c r="S7738" i="1"/>
  <c r="S7739" i="1"/>
  <c r="S7740" i="1"/>
  <c r="S7741" i="1"/>
  <c r="S7742" i="1"/>
  <c r="S7743" i="1"/>
  <c r="S7744" i="1"/>
  <c r="S7745" i="1"/>
  <c r="S7746" i="1"/>
  <c r="S7747" i="1"/>
  <c r="S7748" i="1"/>
  <c r="S7749" i="1"/>
  <c r="S7750" i="1"/>
  <c r="S7751" i="1"/>
  <c r="S7752" i="1"/>
  <c r="S7753" i="1"/>
  <c r="S7754" i="1"/>
  <c r="S7755" i="1"/>
  <c r="S7756" i="1"/>
  <c r="S7757" i="1"/>
  <c r="S7758" i="1"/>
  <c r="S7759" i="1"/>
  <c r="S7760" i="1"/>
  <c r="S7761" i="1"/>
  <c r="S7762" i="1"/>
  <c r="S7763" i="1"/>
  <c r="S7764" i="1"/>
  <c r="S7765" i="1"/>
  <c r="S7766" i="1"/>
  <c r="S7767" i="1"/>
  <c r="S7768" i="1"/>
  <c r="S7769" i="1"/>
  <c r="S7770" i="1"/>
  <c r="S7771" i="1"/>
  <c r="S7772" i="1"/>
  <c r="S7773" i="1"/>
  <c r="S7774" i="1"/>
  <c r="S7775" i="1"/>
  <c r="S7776" i="1"/>
  <c r="S7777" i="1"/>
  <c r="S7778" i="1"/>
  <c r="S7779" i="1"/>
  <c r="S7780" i="1"/>
  <c r="S7781" i="1"/>
  <c r="S7782" i="1"/>
  <c r="S7783" i="1"/>
  <c r="S7784" i="1"/>
  <c r="S7785" i="1"/>
  <c r="S7786" i="1"/>
  <c r="S7787" i="1"/>
  <c r="S7788" i="1"/>
  <c r="S7789" i="1"/>
  <c r="S7790" i="1"/>
  <c r="S7791" i="1"/>
  <c r="S7792" i="1"/>
  <c r="S7793" i="1"/>
  <c r="S7794" i="1"/>
  <c r="S7795" i="1"/>
  <c r="S7796" i="1"/>
  <c r="S7797" i="1"/>
  <c r="S7798" i="1"/>
  <c r="S7799" i="1"/>
  <c r="S7800" i="1"/>
  <c r="S7801" i="1"/>
  <c r="S7802" i="1"/>
  <c r="S7803" i="1"/>
  <c r="S7804" i="1"/>
  <c r="S7805" i="1"/>
  <c r="S7806" i="1"/>
  <c r="S7807" i="1"/>
  <c r="S7808" i="1"/>
  <c r="S7809" i="1"/>
  <c r="S7810" i="1"/>
  <c r="S7811" i="1"/>
  <c r="S7812" i="1"/>
  <c r="S7813" i="1"/>
  <c r="S7814" i="1"/>
  <c r="S7815" i="1"/>
  <c r="S7816" i="1"/>
  <c r="S7817" i="1"/>
  <c r="S7818" i="1"/>
  <c r="S7819" i="1"/>
  <c r="S7820" i="1"/>
  <c r="S7821" i="1"/>
  <c r="S7822" i="1"/>
  <c r="S7823" i="1"/>
  <c r="S7824" i="1"/>
  <c r="S7825" i="1"/>
  <c r="S7826" i="1"/>
  <c r="S7827" i="1"/>
  <c r="S7828" i="1"/>
  <c r="S7829" i="1"/>
  <c r="S7830" i="1"/>
  <c r="S7831" i="1"/>
  <c r="S7832" i="1"/>
  <c r="S7833" i="1"/>
  <c r="S7834" i="1"/>
  <c r="S7835" i="1"/>
  <c r="S7836" i="1"/>
  <c r="S7837" i="1"/>
  <c r="S7838" i="1"/>
  <c r="S7839" i="1"/>
  <c r="S7840" i="1"/>
  <c r="S7841" i="1"/>
  <c r="S7842" i="1"/>
  <c r="S7843" i="1"/>
  <c r="S7844" i="1"/>
  <c r="S7845" i="1"/>
  <c r="S7846" i="1"/>
  <c r="S7847" i="1"/>
  <c r="S7848" i="1"/>
  <c r="S7849" i="1"/>
  <c r="S7850" i="1"/>
  <c r="S7851" i="1"/>
  <c r="S7852" i="1"/>
  <c r="S7853" i="1"/>
  <c r="S7854" i="1"/>
  <c r="S7855" i="1"/>
  <c r="S7856" i="1"/>
  <c r="S7857" i="1"/>
  <c r="S7858" i="1"/>
  <c r="S7859" i="1"/>
  <c r="S7860" i="1"/>
  <c r="S7861" i="1"/>
  <c r="S7862" i="1"/>
  <c r="S7863" i="1"/>
  <c r="S7864" i="1"/>
  <c r="S7865" i="1"/>
  <c r="S7866" i="1"/>
  <c r="S7867" i="1"/>
  <c r="S7868" i="1"/>
  <c r="S7869" i="1"/>
  <c r="S7870" i="1"/>
  <c r="S7871" i="1"/>
  <c r="S7872" i="1"/>
  <c r="S7873" i="1"/>
  <c r="S7874" i="1"/>
  <c r="S7875" i="1"/>
  <c r="S7876" i="1"/>
  <c r="S7877" i="1"/>
  <c r="S7878" i="1"/>
  <c r="S7879" i="1"/>
  <c r="S7880" i="1"/>
  <c r="S7881" i="1"/>
  <c r="S7882" i="1"/>
  <c r="S7883" i="1"/>
  <c r="S7884" i="1"/>
  <c r="S7885" i="1"/>
  <c r="S7886" i="1"/>
  <c r="S7887" i="1"/>
  <c r="S7888" i="1"/>
  <c r="S7889" i="1"/>
  <c r="S7890" i="1"/>
  <c r="S7891" i="1"/>
  <c r="S7892" i="1"/>
  <c r="S7893" i="1"/>
  <c r="S7894" i="1"/>
  <c r="S7895" i="1"/>
  <c r="S7896" i="1"/>
  <c r="S7897" i="1"/>
  <c r="S7898" i="1"/>
  <c r="S7899" i="1"/>
  <c r="S7900" i="1"/>
  <c r="S7901" i="1"/>
  <c r="S7902" i="1"/>
  <c r="S7903" i="1"/>
  <c r="S7904" i="1"/>
  <c r="S7905" i="1"/>
  <c r="S7906" i="1"/>
  <c r="S7907" i="1"/>
  <c r="S7908" i="1"/>
  <c r="S7909" i="1"/>
  <c r="S7910" i="1"/>
  <c r="S7911" i="1"/>
  <c r="S7912" i="1"/>
  <c r="S7913" i="1"/>
  <c r="S7914" i="1"/>
  <c r="S7915" i="1"/>
  <c r="S7916" i="1"/>
  <c r="S7917" i="1"/>
  <c r="S7918" i="1"/>
  <c r="S7919" i="1"/>
  <c r="S7920" i="1"/>
  <c r="S7921" i="1"/>
  <c r="S7922" i="1"/>
  <c r="S7923" i="1"/>
  <c r="S7924" i="1"/>
  <c r="S7925" i="1"/>
  <c r="S7926" i="1"/>
  <c r="S7927" i="1"/>
  <c r="S7928" i="1"/>
  <c r="S7929" i="1"/>
  <c r="S7930" i="1"/>
  <c r="S7931" i="1"/>
  <c r="S7932" i="1"/>
  <c r="S7933" i="1"/>
  <c r="S7934" i="1"/>
  <c r="S7935" i="1"/>
  <c r="S7936" i="1"/>
  <c r="S7937" i="1"/>
  <c r="S7938" i="1"/>
  <c r="S7939" i="1"/>
  <c r="S7940" i="1"/>
  <c r="S7941" i="1"/>
  <c r="S7942" i="1"/>
  <c r="S7943" i="1"/>
  <c r="S7944" i="1"/>
  <c r="S7945" i="1"/>
  <c r="S7946" i="1"/>
  <c r="S7947" i="1"/>
  <c r="S7948" i="1"/>
  <c r="S7949" i="1"/>
  <c r="S7950" i="1"/>
  <c r="S7951" i="1"/>
  <c r="S7952" i="1"/>
  <c r="S7953" i="1"/>
  <c r="S7954" i="1"/>
  <c r="S7955" i="1"/>
  <c r="S7956" i="1"/>
  <c r="S7957" i="1"/>
  <c r="S7958" i="1"/>
  <c r="S7959" i="1"/>
  <c r="S7960" i="1"/>
  <c r="S7961" i="1"/>
  <c r="S7962" i="1"/>
  <c r="S7963" i="1"/>
  <c r="S7964" i="1"/>
  <c r="S7965" i="1"/>
  <c r="S7966" i="1"/>
  <c r="S7967" i="1"/>
  <c r="S7968" i="1"/>
  <c r="S7969" i="1"/>
  <c r="S7970" i="1"/>
  <c r="S7971" i="1"/>
  <c r="S7972" i="1"/>
  <c r="S7973" i="1"/>
  <c r="S7974" i="1"/>
  <c r="S7975" i="1"/>
  <c r="S7976" i="1"/>
  <c r="S7977" i="1"/>
  <c r="S7978" i="1"/>
  <c r="S7979" i="1"/>
  <c r="S7980" i="1"/>
  <c r="S7981" i="1"/>
  <c r="S7982" i="1"/>
  <c r="S7983" i="1"/>
  <c r="S7984" i="1"/>
  <c r="S7985" i="1"/>
  <c r="S7986" i="1"/>
  <c r="S7987" i="1"/>
  <c r="S7988" i="1"/>
  <c r="S7989" i="1"/>
  <c r="S7990" i="1"/>
  <c r="S7991" i="1"/>
  <c r="S7992" i="1"/>
  <c r="S7993" i="1"/>
  <c r="S7994" i="1"/>
  <c r="S7995" i="1"/>
  <c r="S7996" i="1"/>
  <c r="S7997" i="1"/>
  <c r="S7998" i="1"/>
  <c r="S7999" i="1"/>
  <c r="S8000" i="1"/>
  <c r="S8001" i="1"/>
  <c r="S8002" i="1"/>
  <c r="S8003" i="1"/>
  <c r="S8004" i="1"/>
  <c r="S8005" i="1"/>
  <c r="S8006" i="1"/>
  <c r="S8007" i="1"/>
  <c r="S8008" i="1"/>
  <c r="S8009" i="1"/>
  <c r="S8010" i="1"/>
  <c r="S8011" i="1"/>
  <c r="S8012" i="1"/>
  <c r="S8013" i="1"/>
  <c r="S8014" i="1"/>
  <c r="S8015" i="1"/>
  <c r="S8016" i="1"/>
  <c r="S8017" i="1"/>
  <c r="S8018" i="1"/>
  <c r="S8019" i="1"/>
  <c r="S8020" i="1"/>
  <c r="S8021" i="1"/>
  <c r="S8022" i="1"/>
  <c r="S8023" i="1"/>
  <c r="S8024" i="1"/>
  <c r="S8025" i="1"/>
  <c r="S8026" i="1"/>
  <c r="S8027" i="1"/>
  <c r="S8028" i="1"/>
  <c r="S8029" i="1"/>
  <c r="S8030" i="1"/>
  <c r="S8031" i="1"/>
  <c r="S8032" i="1"/>
  <c r="S8033" i="1"/>
  <c r="S8034" i="1"/>
  <c r="S8035" i="1"/>
  <c r="S8036" i="1"/>
  <c r="S8037" i="1"/>
  <c r="S8038" i="1"/>
  <c r="S8039" i="1"/>
  <c r="S8040" i="1"/>
  <c r="S8041" i="1"/>
  <c r="S8042" i="1"/>
  <c r="S8043" i="1"/>
  <c r="S8044" i="1"/>
  <c r="S8045" i="1"/>
  <c r="S8046" i="1"/>
  <c r="S8047" i="1"/>
  <c r="S8048" i="1"/>
  <c r="S8049" i="1"/>
  <c r="S8050" i="1"/>
  <c r="S8051" i="1"/>
  <c r="S8052" i="1"/>
  <c r="S8053" i="1"/>
  <c r="S8054" i="1"/>
  <c r="S8055" i="1"/>
  <c r="S8056" i="1"/>
  <c r="S8057" i="1"/>
  <c r="S8058" i="1"/>
  <c r="S8059" i="1"/>
  <c r="S8060" i="1"/>
  <c r="S8061" i="1"/>
  <c r="S8062" i="1"/>
  <c r="S8063" i="1"/>
  <c r="S8064" i="1"/>
  <c r="S8065" i="1"/>
  <c r="S8066" i="1"/>
  <c r="S8067" i="1"/>
  <c r="S8068" i="1"/>
  <c r="S8069" i="1"/>
  <c r="S8070" i="1"/>
  <c r="S8071" i="1"/>
  <c r="S8072" i="1"/>
  <c r="S8073" i="1"/>
  <c r="S8074" i="1"/>
  <c r="S8075" i="1"/>
  <c r="S8076" i="1"/>
  <c r="S8077" i="1"/>
  <c r="S8078" i="1"/>
  <c r="S8079" i="1"/>
  <c r="S8080" i="1"/>
  <c r="S8081" i="1"/>
  <c r="S8082" i="1"/>
  <c r="S8083" i="1"/>
  <c r="S8084" i="1"/>
  <c r="S8085" i="1"/>
  <c r="S8086" i="1"/>
  <c r="S8087" i="1"/>
  <c r="S8088" i="1"/>
  <c r="S8089" i="1"/>
  <c r="S8090" i="1"/>
  <c r="S8091" i="1"/>
  <c r="S8092" i="1"/>
  <c r="S8093" i="1"/>
  <c r="S8094" i="1"/>
  <c r="S8095" i="1"/>
  <c r="S8096" i="1"/>
  <c r="S8097" i="1"/>
  <c r="S8098" i="1"/>
  <c r="S8099" i="1"/>
  <c r="S8100" i="1"/>
  <c r="S8101" i="1"/>
  <c r="S8102" i="1"/>
  <c r="S8103" i="1"/>
  <c r="S8104" i="1"/>
  <c r="S8105" i="1"/>
  <c r="S8106" i="1"/>
  <c r="S8107" i="1"/>
  <c r="S8108" i="1"/>
  <c r="S8109" i="1"/>
  <c r="S8110" i="1"/>
  <c r="S8111" i="1"/>
  <c r="S8112" i="1"/>
  <c r="S8113" i="1"/>
  <c r="S8114" i="1"/>
  <c r="S8115" i="1"/>
  <c r="S8116" i="1"/>
  <c r="S8117" i="1"/>
  <c r="S8118" i="1"/>
  <c r="S8119" i="1"/>
  <c r="S8120" i="1"/>
  <c r="S8121" i="1"/>
  <c r="S8122" i="1"/>
  <c r="S8123" i="1"/>
  <c r="S8124" i="1"/>
  <c r="S8125" i="1"/>
  <c r="S8126" i="1"/>
  <c r="S8127" i="1"/>
  <c r="S8128" i="1"/>
  <c r="S8129" i="1"/>
  <c r="S8130" i="1"/>
  <c r="S8131" i="1"/>
  <c r="S8132" i="1"/>
  <c r="S8133" i="1"/>
  <c r="S8134" i="1"/>
  <c r="S8135" i="1"/>
  <c r="S8136" i="1"/>
  <c r="S8137" i="1"/>
  <c r="S8138" i="1"/>
  <c r="S8139" i="1"/>
  <c r="S8140" i="1"/>
  <c r="S8141" i="1"/>
  <c r="S8142" i="1"/>
  <c r="S8143" i="1"/>
  <c r="S8144" i="1"/>
  <c r="S8145" i="1"/>
  <c r="S8146" i="1"/>
  <c r="S8147" i="1"/>
  <c r="S8148" i="1"/>
  <c r="S8149" i="1"/>
  <c r="S8150" i="1"/>
  <c r="S8151" i="1"/>
  <c r="S8152" i="1"/>
  <c r="S8153" i="1"/>
  <c r="S8154" i="1"/>
  <c r="S8155" i="1"/>
  <c r="S8156" i="1"/>
  <c r="S8157" i="1"/>
  <c r="S8158" i="1"/>
  <c r="S8159" i="1"/>
  <c r="S8160" i="1"/>
  <c r="S8161" i="1"/>
  <c r="S8162" i="1"/>
  <c r="S8163" i="1"/>
  <c r="S8164" i="1"/>
  <c r="S8165" i="1"/>
  <c r="S8166" i="1"/>
  <c r="S8167" i="1"/>
  <c r="S8168" i="1"/>
  <c r="S8169" i="1"/>
  <c r="S8170" i="1"/>
  <c r="S8171" i="1"/>
  <c r="S8172" i="1"/>
  <c r="S8173" i="1"/>
  <c r="S8174" i="1"/>
  <c r="S8175" i="1"/>
  <c r="S8176" i="1"/>
  <c r="S8177" i="1"/>
  <c r="S8178" i="1"/>
  <c r="S8179" i="1"/>
  <c r="S8180" i="1"/>
  <c r="S8181" i="1"/>
  <c r="S8182" i="1"/>
  <c r="S8183" i="1"/>
  <c r="S8184" i="1"/>
  <c r="S8185" i="1"/>
  <c r="S8186" i="1"/>
  <c r="S8187" i="1"/>
  <c r="S8188" i="1"/>
  <c r="S8189" i="1"/>
  <c r="S8190" i="1"/>
  <c r="S8191" i="1"/>
  <c r="S8192" i="1"/>
  <c r="S8193" i="1"/>
  <c r="S8194" i="1"/>
  <c r="S8195" i="1"/>
  <c r="S8196" i="1"/>
  <c r="S8197" i="1"/>
  <c r="S8198" i="1"/>
  <c r="S8199" i="1"/>
  <c r="S8200" i="1"/>
  <c r="S8201" i="1"/>
  <c r="S8202" i="1"/>
  <c r="S8203" i="1"/>
  <c r="S8204" i="1"/>
  <c r="S8205" i="1"/>
  <c r="S8206" i="1"/>
  <c r="S8207" i="1"/>
  <c r="S8208" i="1"/>
  <c r="S8209" i="1"/>
  <c r="S8210" i="1"/>
  <c r="S8211" i="1"/>
  <c r="S8212" i="1"/>
  <c r="S8213" i="1"/>
  <c r="S8214" i="1"/>
  <c r="S8215" i="1"/>
  <c r="S8216" i="1"/>
  <c r="S8217" i="1"/>
  <c r="S8218" i="1"/>
  <c r="S8219" i="1"/>
  <c r="S8220" i="1"/>
  <c r="S8221" i="1"/>
  <c r="S8222" i="1"/>
  <c r="S8223" i="1"/>
  <c r="S8224" i="1"/>
  <c r="S8225" i="1"/>
  <c r="S8226" i="1"/>
  <c r="S8227" i="1"/>
  <c r="S8228" i="1"/>
  <c r="S8229" i="1"/>
  <c r="S8230" i="1"/>
  <c r="S8231" i="1"/>
  <c r="S8232" i="1"/>
  <c r="S8233" i="1"/>
  <c r="S8234" i="1"/>
  <c r="S8235" i="1"/>
  <c r="S8236" i="1"/>
  <c r="S8237" i="1"/>
  <c r="S8238" i="1"/>
  <c r="S8239" i="1"/>
  <c r="S8240" i="1"/>
  <c r="S8241" i="1"/>
  <c r="S8242" i="1"/>
  <c r="S8243" i="1"/>
  <c r="S8244" i="1"/>
  <c r="S8245" i="1"/>
  <c r="S8246" i="1"/>
  <c r="S8247" i="1"/>
  <c r="S8248" i="1"/>
  <c r="S8249" i="1"/>
  <c r="S8250" i="1"/>
  <c r="S8251" i="1"/>
  <c r="S8252" i="1"/>
  <c r="S8253" i="1"/>
  <c r="S8254" i="1"/>
  <c r="S8255" i="1"/>
  <c r="S8256" i="1"/>
  <c r="S8257" i="1"/>
  <c r="S8258" i="1"/>
  <c r="S8259" i="1"/>
  <c r="S8260" i="1"/>
  <c r="S8261" i="1"/>
  <c r="S8262" i="1"/>
  <c r="S8263" i="1"/>
  <c r="S8264" i="1"/>
  <c r="S8265" i="1"/>
  <c r="S8266" i="1"/>
  <c r="S8267" i="1"/>
  <c r="S8268" i="1"/>
  <c r="S8269" i="1"/>
  <c r="S8270" i="1"/>
  <c r="S8271" i="1"/>
  <c r="S8272" i="1"/>
  <c r="S8273" i="1"/>
  <c r="S8274" i="1"/>
  <c r="S8275" i="1"/>
  <c r="S8276" i="1"/>
  <c r="S8277" i="1"/>
  <c r="S8278" i="1"/>
  <c r="S8279" i="1"/>
  <c r="S8280" i="1"/>
  <c r="S8281" i="1"/>
  <c r="S8282" i="1"/>
  <c r="S8283" i="1"/>
  <c r="S8284" i="1"/>
  <c r="S8285" i="1"/>
  <c r="S8286" i="1"/>
  <c r="S8287" i="1"/>
  <c r="S8288" i="1"/>
  <c r="S8289" i="1"/>
  <c r="S8290" i="1"/>
  <c r="S8291" i="1"/>
  <c r="S8292" i="1"/>
  <c r="S8293" i="1"/>
  <c r="S8294" i="1"/>
  <c r="S8295" i="1"/>
  <c r="S8296" i="1"/>
  <c r="S8297" i="1"/>
  <c r="S8298" i="1"/>
  <c r="S8299" i="1"/>
  <c r="S8300" i="1"/>
  <c r="S8301" i="1"/>
  <c r="S8302" i="1"/>
  <c r="S8303" i="1"/>
  <c r="S8304" i="1"/>
  <c r="S8305" i="1"/>
  <c r="S8306" i="1"/>
  <c r="S8307" i="1"/>
  <c r="S8308" i="1"/>
  <c r="S8309" i="1"/>
  <c r="S8310" i="1"/>
  <c r="S8311" i="1"/>
  <c r="S8312" i="1"/>
  <c r="S8313" i="1"/>
  <c r="S8314" i="1"/>
  <c r="S8315" i="1"/>
  <c r="S8316" i="1"/>
  <c r="S8317" i="1"/>
  <c r="S8318" i="1"/>
  <c r="S8319" i="1"/>
  <c r="S8320" i="1"/>
  <c r="S8321" i="1"/>
  <c r="S8322" i="1"/>
  <c r="S8323" i="1"/>
  <c r="S8324" i="1"/>
  <c r="S8325" i="1"/>
  <c r="S8326" i="1"/>
  <c r="S8327" i="1"/>
  <c r="S8328" i="1"/>
  <c r="S8329" i="1"/>
  <c r="S8330" i="1"/>
  <c r="S8331" i="1"/>
  <c r="S8332" i="1"/>
  <c r="S8333" i="1"/>
  <c r="S8334" i="1"/>
  <c r="S8335" i="1"/>
  <c r="S8336" i="1"/>
  <c r="S8337" i="1"/>
  <c r="S8338" i="1"/>
  <c r="S8339" i="1"/>
  <c r="S8340" i="1"/>
  <c r="S8341" i="1"/>
  <c r="S8342" i="1"/>
  <c r="S8343" i="1"/>
  <c r="S8344" i="1"/>
  <c r="S8345" i="1"/>
  <c r="S8346" i="1"/>
  <c r="S8347" i="1"/>
  <c r="S8348" i="1"/>
  <c r="S8349" i="1"/>
  <c r="S8350" i="1"/>
  <c r="S8351" i="1"/>
  <c r="S8352" i="1"/>
  <c r="S8353" i="1"/>
  <c r="S8354" i="1"/>
  <c r="S8355" i="1"/>
  <c r="S8356" i="1"/>
  <c r="S8357" i="1"/>
  <c r="S8358" i="1"/>
  <c r="S8359" i="1"/>
  <c r="S8360" i="1"/>
  <c r="S8361" i="1"/>
  <c r="S8362" i="1"/>
  <c r="S8363" i="1"/>
  <c r="S8364" i="1"/>
  <c r="S8365" i="1"/>
  <c r="S8366" i="1"/>
  <c r="S8367" i="1"/>
  <c r="S8368" i="1"/>
  <c r="S8369" i="1"/>
  <c r="S8370" i="1"/>
  <c r="S8371" i="1"/>
  <c r="S8372" i="1"/>
  <c r="S8373" i="1"/>
  <c r="S8374" i="1"/>
  <c r="S8375" i="1"/>
  <c r="S8376" i="1"/>
  <c r="S8377" i="1"/>
  <c r="S8378" i="1"/>
  <c r="S8379" i="1"/>
  <c r="S8380" i="1"/>
  <c r="S8381" i="1"/>
  <c r="S8382" i="1"/>
  <c r="S8383" i="1"/>
  <c r="S8384" i="1"/>
  <c r="S8385" i="1"/>
  <c r="S8386" i="1"/>
  <c r="S8387" i="1"/>
  <c r="S8388" i="1"/>
  <c r="S8389" i="1"/>
  <c r="S8390" i="1"/>
  <c r="S8391" i="1"/>
  <c r="S8392" i="1"/>
  <c r="S8393" i="1"/>
  <c r="S8394" i="1"/>
  <c r="S8395" i="1"/>
  <c r="S8396" i="1"/>
  <c r="S8397" i="1"/>
  <c r="S8398" i="1"/>
  <c r="S8399" i="1"/>
  <c r="S8400" i="1"/>
  <c r="S8401" i="1"/>
  <c r="S8402" i="1"/>
  <c r="S8403" i="1"/>
  <c r="S8404" i="1"/>
  <c r="S8405" i="1"/>
  <c r="S8406" i="1"/>
  <c r="S8407" i="1"/>
  <c r="S8408" i="1"/>
  <c r="S8409" i="1"/>
  <c r="S8410" i="1"/>
  <c r="S8411" i="1"/>
  <c r="S8412" i="1"/>
  <c r="S8413" i="1"/>
  <c r="S8414" i="1"/>
  <c r="S8415" i="1"/>
  <c r="S8416" i="1"/>
  <c r="S8417" i="1"/>
  <c r="S8418" i="1"/>
  <c r="S8419" i="1"/>
  <c r="S8420" i="1"/>
  <c r="S8421" i="1"/>
  <c r="S8422" i="1"/>
  <c r="S8423" i="1"/>
  <c r="S8424" i="1"/>
  <c r="S8425" i="1"/>
  <c r="S8426" i="1"/>
  <c r="S8427" i="1"/>
  <c r="S8428" i="1"/>
  <c r="S8429" i="1"/>
  <c r="S8430" i="1"/>
  <c r="S8431" i="1"/>
  <c r="S8432" i="1"/>
  <c r="S8433" i="1"/>
  <c r="S8434" i="1"/>
  <c r="S8435" i="1"/>
  <c r="S8436" i="1"/>
  <c r="S8437" i="1"/>
  <c r="S8438" i="1"/>
  <c r="S8439" i="1"/>
  <c r="S8440" i="1"/>
  <c r="S8441" i="1"/>
  <c r="S8442" i="1"/>
  <c r="S8443" i="1"/>
  <c r="S8444" i="1"/>
  <c r="S8445" i="1"/>
  <c r="S8446" i="1"/>
  <c r="S8447" i="1"/>
  <c r="S8448" i="1"/>
  <c r="S8449" i="1"/>
  <c r="S8450" i="1"/>
  <c r="S8451" i="1"/>
  <c r="S8452" i="1"/>
  <c r="S8453" i="1"/>
  <c r="S8454" i="1"/>
  <c r="S8455" i="1"/>
  <c r="S8456" i="1"/>
  <c r="S8457" i="1"/>
  <c r="S8458" i="1"/>
  <c r="S8459" i="1"/>
  <c r="S8460" i="1"/>
  <c r="S8461" i="1"/>
  <c r="S8462" i="1"/>
  <c r="S8463" i="1"/>
  <c r="S8464" i="1"/>
  <c r="S8465" i="1"/>
  <c r="S8466" i="1"/>
  <c r="S8467" i="1"/>
  <c r="S8468" i="1"/>
  <c r="S8469" i="1"/>
  <c r="S8470" i="1"/>
  <c r="S8471" i="1"/>
  <c r="S8472" i="1"/>
  <c r="S8473" i="1"/>
  <c r="S8474" i="1"/>
  <c r="S8475" i="1"/>
  <c r="S8476" i="1"/>
  <c r="S8477" i="1"/>
  <c r="S8478" i="1"/>
  <c r="S8479" i="1"/>
  <c r="S8480" i="1"/>
  <c r="S8481" i="1"/>
  <c r="S8482" i="1"/>
  <c r="S8483" i="1"/>
  <c r="S8484" i="1"/>
  <c r="S8485" i="1"/>
  <c r="S8486" i="1"/>
  <c r="S8487" i="1"/>
  <c r="S8488" i="1"/>
  <c r="S8489" i="1"/>
  <c r="S8490" i="1"/>
  <c r="S8491" i="1"/>
  <c r="S8492" i="1"/>
  <c r="S8493" i="1"/>
  <c r="S8494" i="1"/>
  <c r="S8495" i="1"/>
  <c r="S8496" i="1"/>
  <c r="S8497" i="1"/>
  <c r="S8498" i="1"/>
  <c r="S8499" i="1"/>
  <c r="S8500" i="1"/>
  <c r="S8501" i="1"/>
  <c r="S8502" i="1"/>
  <c r="S8503" i="1"/>
  <c r="S8504" i="1"/>
  <c r="S8505" i="1"/>
  <c r="S8506" i="1"/>
  <c r="S8507" i="1"/>
  <c r="S8508" i="1"/>
  <c r="S8509" i="1"/>
  <c r="S8510" i="1"/>
  <c r="S8511" i="1"/>
  <c r="S8512" i="1"/>
  <c r="S8513" i="1"/>
  <c r="S8514" i="1"/>
  <c r="S8515" i="1"/>
  <c r="S8516" i="1"/>
  <c r="S8517" i="1"/>
  <c r="S8518" i="1"/>
  <c r="S8519" i="1"/>
  <c r="S8520" i="1"/>
  <c r="S8521" i="1"/>
  <c r="S8522" i="1"/>
  <c r="S8523" i="1"/>
  <c r="S8524" i="1"/>
  <c r="S8525" i="1"/>
  <c r="S8526" i="1"/>
  <c r="S8527" i="1"/>
  <c r="S8528" i="1"/>
  <c r="S8529" i="1"/>
  <c r="S8530" i="1"/>
  <c r="S8531" i="1"/>
  <c r="S8532" i="1"/>
  <c r="S8533" i="1"/>
  <c r="S8534" i="1"/>
  <c r="S8535" i="1"/>
  <c r="S8536" i="1"/>
  <c r="S8537" i="1"/>
  <c r="S8538" i="1"/>
  <c r="S8539" i="1"/>
  <c r="S8540" i="1"/>
  <c r="S8541" i="1"/>
  <c r="S8542" i="1"/>
  <c r="S8543" i="1"/>
  <c r="S8544" i="1"/>
  <c r="S8545" i="1"/>
  <c r="S8546" i="1"/>
  <c r="S8547" i="1"/>
  <c r="S8548" i="1"/>
  <c r="S8549" i="1"/>
  <c r="S8550" i="1"/>
  <c r="S8551" i="1"/>
  <c r="S8552" i="1"/>
  <c r="S8553" i="1"/>
  <c r="S8554" i="1"/>
  <c r="S8555" i="1"/>
  <c r="S8556" i="1"/>
  <c r="S8557" i="1"/>
  <c r="S8558" i="1"/>
  <c r="S8559" i="1"/>
  <c r="S8560" i="1"/>
  <c r="S8561" i="1"/>
  <c r="S8562" i="1"/>
  <c r="S8563" i="1"/>
  <c r="S8564" i="1"/>
  <c r="S8565" i="1"/>
  <c r="S8566" i="1"/>
  <c r="S8567" i="1"/>
  <c r="S8568" i="1"/>
  <c r="S8569" i="1"/>
  <c r="S8570" i="1"/>
  <c r="S8571" i="1"/>
  <c r="S8572" i="1"/>
  <c r="S8573" i="1"/>
  <c r="S8574" i="1"/>
  <c r="S8575" i="1"/>
  <c r="S8576" i="1"/>
  <c r="S8577" i="1"/>
  <c r="S8578" i="1"/>
  <c r="S8579" i="1"/>
  <c r="S8580" i="1"/>
  <c r="S8581" i="1"/>
  <c r="S8582" i="1"/>
  <c r="S8583" i="1"/>
  <c r="S8584" i="1"/>
  <c r="S8585" i="1"/>
  <c r="S8586" i="1"/>
  <c r="S8587" i="1"/>
  <c r="S8588" i="1"/>
  <c r="S8589" i="1"/>
  <c r="S8590" i="1"/>
  <c r="S8591" i="1"/>
  <c r="S8592" i="1"/>
  <c r="S8593" i="1"/>
  <c r="S8594" i="1"/>
  <c r="S8595" i="1"/>
  <c r="S8596" i="1"/>
  <c r="S8597" i="1"/>
  <c r="S8598" i="1"/>
  <c r="S8599" i="1"/>
  <c r="S8600" i="1"/>
  <c r="S8601" i="1"/>
  <c r="S8602" i="1"/>
  <c r="S8603" i="1"/>
  <c r="S8604" i="1"/>
  <c r="S8605" i="1"/>
  <c r="S8606" i="1"/>
  <c r="S8607" i="1"/>
  <c r="S8608" i="1"/>
  <c r="S8609" i="1"/>
  <c r="S8610" i="1"/>
  <c r="S8611" i="1"/>
  <c r="S8612" i="1"/>
  <c r="S8613" i="1"/>
  <c r="S8614" i="1"/>
  <c r="S8615" i="1"/>
  <c r="S8616" i="1"/>
  <c r="S8617" i="1"/>
  <c r="S8618" i="1"/>
  <c r="S8619" i="1"/>
  <c r="S8620" i="1"/>
  <c r="S8621" i="1"/>
  <c r="S8622" i="1"/>
  <c r="S8623" i="1"/>
  <c r="S8624" i="1"/>
  <c r="S8625" i="1"/>
  <c r="S8626" i="1"/>
  <c r="S8627" i="1"/>
  <c r="S8628" i="1"/>
  <c r="S8629" i="1"/>
  <c r="S8630" i="1"/>
  <c r="S8631" i="1"/>
  <c r="S8632" i="1"/>
  <c r="S8633" i="1"/>
  <c r="S8634" i="1"/>
  <c r="S8635" i="1"/>
  <c r="S8636" i="1"/>
  <c r="S8637" i="1"/>
  <c r="S8638" i="1"/>
  <c r="S8639" i="1"/>
  <c r="S8640" i="1"/>
  <c r="S8641" i="1"/>
  <c r="S8642" i="1"/>
  <c r="S8643" i="1"/>
  <c r="S8644" i="1"/>
  <c r="S8645" i="1"/>
  <c r="S8646" i="1"/>
  <c r="S8647" i="1"/>
  <c r="S8648" i="1"/>
  <c r="S8649" i="1"/>
  <c r="S8650" i="1"/>
  <c r="S8651" i="1"/>
  <c r="S8652" i="1"/>
  <c r="S8653" i="1"/>
  <c r="S8654" i="1"/>
  <c r="S8655" i="1"/>
  <c r="S8656" i="1"/>
  <c r="S8657" i="1"/>
  <c r="S8658" i="1"/>
  <c r="S8659" i="1"/>
  <c r="S8660" i="1"/>
  <c r="S8661" i="1"/>
  <c r="S8662" i="1"/>
  <c r="S8663" i="1"/>
  <c r="S8664" i="1"/>
  <c r="S8665" i="1"/>
  <c r="S8666" i="1"/>
  <c r="S8667" i="1"/>
  <c r="S8668" i="1"/>
  <c r="S8669" i="1"/>
  <c r="S8670" i="1"/>
  <c r="S8671" i="1"/>
  <c r="S8672" i="1"/>
  <c r="S8673" i="1"/>
  <c r="S8674" i="1"/>
  <c r="S8675" i="1"/>
  <c r="S8676" i="1"/>
  <c r="S8677" i="1"/>
  <c r="S8678" i="1"/>
  <c r="S8679" i="1"/>
  <c r="S8680" i="1"/>
  <c r="S8681" i="1"/>
  <c r="S8682" i="1"/>
  <c r="S8683" i="1"/>
  <c r="S8684" i="1"/>
  <c r="S8685" i="1"/>
  <c r="S8686" i="1"/>
  <c r="S8687" i="1"/>
  <c r="S8688" i="1"/>
  <c r="S8689" i="1"/>
  <c r="S8690" i="1"/>
  <c r="S8691" i="1"/>
  <c r="S8692" i="1"/>
  <c r="S8693" i="1"/>
  <c r="S8694" i="1"/>
  <c r="S8695" i="1"/>
  <c r="S8696" i="1"/>
  <c r="S8697" i="1"/>
  <c r="S8698" i="1"/>
  <c r="S8699" i="1"/>
  <c r="S8700" i="1"/>
  <c r="S8701" i="1"/>
  <c r="S8702" i="1"/>
  <c r="S8703" i="1"/>
  <c r="S8704" i="1"/>
  <c r="S8705" i="1"/>
  <c r="S8706" i="1"/>
  <c r="S8707" i="1"/>
  <c r="S8708" i="1"/>
  <c r="S8709" i="1"/>
  <c r="S8710" i="1"/>
  <c r="S8711" i="1"/>
  <c r="S8712" i="1"/>
  <c r="S8713" i="1"/>
  <c r="S8714" i="1"/>
  <c r="S8715" i="1"/>
  <c r="S8716" i="1"/>
  <c r="S8717" i="1"/>
  <c r="S8718" i="1"/>
  <c r="S8719" i="1"/>
  <c r="S8720" i="1"/>
  <c r="S8721" i="1"/>
  <c r="S8722" i="1"/>
  <c r="S8723" i="1"/>
  <c r="S8724" i="1"/>
  <c r="S8725" i="1"/>
  <c r="S8726" i="1"/>
  <c r="S8727" i="1"/>
  <c r="S8728" i="1"/>
  <c r="S8729" i="1"/>
  <c r="S8730" i="1"/>
  <c r="S8731" i="1"/>
  <c r="S8732" i="1"/>
  <c r="S8733" i="1"/>
  <c r="S8734" i="1"/>
  <c r="S8735" i="1"/>
  <c r="S8736" i="1"/>
  <c r="S8737" i="1"/>
  <c r="S8738" i="1"/>
  <c r="S8739" i="1"/>
  <c r="S8740" i="1"/>
  <c r="S8741" i="1"/>
  <c r="S8742" i="1"/>
  <c r="S8743" i="1"/>
  <c r="S8744" i="1"/>
  <c r="S8745" i="1"/>
  <c r="S8746" i="1"/>
  <c r="S8747" i="1"/>
  <c r="S8748" i="1"/>
  <c r="S8749" i="1"/>
  <c r="S8750" i="1"/>
  <c r="S8751" i="1"/>
  <c r="S8752" i="1"/>
  <c r="S8753" i="1"/>
  <c r="S8754" i="1"/>
  <c r="S8755" i="1"/>
  <c r="S8756" i="1"/>
  <c r="S8757" i="1"/>
  <c r="S8758" i="1"/>
  <c r="S8759" i="1"/>
  <c r="S8760" i="1"/>
  <c r="S8761" i="1"/>
  <c r="S8762" i="1"/>
  <c r="S8763" i="1"/>
  <c r="S8764" i="1"/>
  <c r="S8765" i="1"/>
  <c r="S8766" i="1"/>
  <c r="S8767" i="1"/>
  <c r="S8768" i="1"/>
  <c r="S8769" i="1"/>
  <c r="S8770" i="1"/>
  <c r="S8771" i="1"/>
  <c r="S8772" i="1"/>
  <c r="S8773" i="1"/>
  <c r="S8774" i="1"/>
  <c r="S8775" i="1"/>
  <c r="S8776" i="1"/>
  <c r="S8777" i="1"/>
  <c r="S8778" i="1"/>
  <c r="S8779" i="1"/>
  <c r="S8780" i="1"/>
  <c r="S8781" i="1"/>
  <c r="S8782" i="1"/>
  <c r="S8783" i="1"/>
  <c r="S8784" i="1"/>
  <c r="S8785" i="1"/>
  <c r="S8786" i="1"/>
  <c r="S8787" i="1"/>
  <c r="S8788" i="1"/>
  <c r="S8789" i="1"/>
  <c r="S8790" i="1"/>
  <c r="S8791" i="1"/>
  <c r="S8792" i="1"/>
  <c r="S8793" i="1"/>
  <c r="S8794" i="1"/>
  <c r="S8795" i="1"/>
  <c r="S8796" i="1"/>
  <c r="S8797" i="1"/>
  <c r="S8798" i="1"/>
  <c r="S8799" i="1"/>
  <c r="S8800" i="1"/>
  <c r="S8801" i="1"/>
  <c r="S8802" i="1"/>
  <c r="S8803" i="1"/>
  <c r="S8804" i="1"/>
  <c r="S8805" i="1"/>
  <c r="S8806" i="1"/>
  <c r="S8807" i="1"/>
  <c r="S8808" i="1"/>
  <c r="S8809" i="1"/>
  <c r="S8810" i="1"/>
  <c r="S8811" i="1"/>
  <c r="S8812" i="1"/>
  <c r="S8813" i="1"/>
  <c r="S8814" i="1"/>
  <c r="S8815" i="1"/>
  <c r="S8816" i="1"/>
  <c r="S8817" i="1"/>
  <c r="S8818" i="1"/>
  <c r="S8819" i="1"/>
  <c r="S8820" i="1"/>
  <c r="S8821" i="1"/>
  <c r="S8822" i="1"/>
  <c r="S8823" i="1"/>
  <c r="S8824" i="1"/>
  <c r="S8825" i="1"/>
  <c r="S8826" i="1"/>
  <c r="S8827" i="1"/>
  <c r="S8828" i="1"/>
  <c r="S8829" i="1"/>
  <c r="S8830" i="1"/>
  <c r="S8831" i="1"/>
  <c r="S8832" i="1"/>
  <c r="S8833" i="1"/>
  <c r="S8834" i="1"/>
  <c r="S8835" i="1"/>
  <c r="S8836" i="1"/>
  <c r="S8837" i="1"/>
  <c r="S8838" i="1"/>
  <c r="S8839" i="1"/>
  <c r="S8840" i="1"/>
  <c r="S8841" i="1"/>
  <c r="S8842" i="1"/>
  <c r="S8843" i="1"/>
  <c r="S8844" i="1"/>
  <c r="S8845" i="1"/>
  <c r="S8846" i="1"/>
  <c r="S8847" i="1"/>
  <c r="S8848" i="1"/>
  <c r="S8849" i="1"/>
  <c r="S8850" i="1"/>
  <c r="S8851" i="1"/>
  <c r="S8852" i="1"/>
  <c r="S8853" i="1"/>
  <c r="S8854" i="1"/>
  <c r="S8855" i="1"/>
  <c r="S8856" i="1"/>
  <c r="S8857" i="1"/>
  <c r="S8858" i="1"/>
  <c r="S8859" i="1"/>
  <c r="S8860" i="1"/>
  <c r="S8861" i="1"/>
  <c r="S8862" i="1"/>
  <c r="S8863" i="1"/>
  <c r="S8864" i="1"/>
  <c r="S8865" i="1"/>
  <c r="S8866" i="1"/>
  <c r="S8867" i="1"/>
  <c r="S8868" i="1"/>
  <c r="S8869" i="1"/>
  <c r="S8870" i="1"/>
  <c r="S8871" i="1"/>
  <c r="S8872" i="1"/>
  <c r="S8873" i="1"/>
  <c r="S8874" i="1"/>
  <c r="S8875" i="1"/>
  <c r="S8876" i="1"/>
  <c r="S8877" i="1"/>
  <c r="S8878" i="1"/>
  <c r="S8879" i="1"/>
  <c r="S8880" i="1"/>
  <c r="S8881" i="1"/>
  <c r="S8882" i="1"/>
  <c r="S8883" i="1"/>
  <c r="S8884" i="1"/>
  <c r="S8885" i="1"/>
  <c r="S8886" i="1"/>
  <c r="S8887" i="1"/>
  <c r="S8888" i="1"/>
  <c r="S8889" i="1"/>
  <c r="S8890" i="1"/>
  <c r="S8891" i="1"/>
  <c r="S8892" i="1"/>
  <c r="S8893" i="1"/>
  <c r="S8894" i="1"/>
  <c r="S8895" i="1"/>
  <c r="S8896" i="1"/>
  <c r="S8897" i="1"/>
  <c r="S8898" i="1"/>
  <c r="S8899" i="1"/>
  <c r="S8900" i="1"/>
  <c r="S8901" i="1"/>
  <c r="S8902" i="1"/>
  <c r="S8903" i="1"/>
  <c r="S8904" i="1"/>
  <c r="S8905" i="1"/>
  <c r="S8906" i="1"/>
  <c r="S8907" i="1"/>
  <c r="S8908" i="1"/>
  <c r="S8909" i="1"/>
  <c r="S8910" i="1"/>
  <c r="S8911" i="1"/>
  <c r="S8912" i="1"/>
  <c r="S8913" i="1"/>
  <c r="S8914" i="1"/>
  <c r="S8915" i="1"/>
  <c r="S8916" i="1"/>
  <c r="S8917" i="1"/>
  <c r="S8918" i="1"/>
  <c r="S8919" i="1"/>
  <c r="S8920" i="1"/>
  <c r="S8921" i="1"/>
  <c r="S8922" i="1"/>
  <c r="S8923" i="1"/>
  <c r="S8924" i="1"/>
  <c r="S8925" i="1"/>
  <c r="S8926" i="1"/>
  <c r="S8927" i="1"/>
  <c r="S8928" i="1"/>
  <c r="S8929" i="1"/>
  <c r="S8930" i="1"/>
  <c r="S8931" i="1"/>
  <c r="S8932" i="1"/>
  <c r="S8933" i="1"/>
  <c r="S8934" i="1"/>
  <c r="S8935" i="1"/>
  <c r="S8936" i="1"/>
  <c r="S8937" i="1"/>
  <c r="S8938" i="1"/>
  <c r="S8939" i="1"/>
  <c r="S8940" i="1"/>
  <c r="S8941" i="1"/>
  <c r="S8942" i="1"/>
  <c r="S8943" i="1"/>
  <c r="S8944" i="1"/>
  <c r="S8945" i="1"/>
  <c r="S8946" i="1"/>
  <c r="S8947" i="1"/>
  <c r="S8948" i="1"/>
  <c r="S8949" i="1"/>
  <c r="S8950" i="1"/>
  <c r="S8951" i="1"/>
  <c r="S8952" i="1"/>
  <c r="S8953" i="1"/>
  <c r="S8954" i="1"/>
  <c r="S8955" i="1"/>
  <c r="S8956" i="1"/>
  <c r="S8957" i="1"/>
  <c r="S8958" i="1"/>
  <c r="S8959" i="1"/>
  <c r="S8960" i="1"/>
  <c r="S8961" i="1"/>
  <c r="S8962" i="1"/>
  <c r="S8963" i="1"/>
  <c r="S8964" i="1"/>
  <c r="S8965" i="1"/>
  <c r="S8966" i="1"/>
  <c r="S8967" i="1"/>
  <c r="S8968" i="1"/>
  <c r="S8969" i="1"/>
  <c r="S8970" i="1"/>
  <c r="S8971" i="1"/>
  <c r="S8972" i="1"/>
  <c r="S8973" i="1"/>
  <c r="S8974" i="1"/>
  <c r="S8975" i="1"/>
  <c r="S8976" i="1"/>
  <c r="S8977" i="1"/>
  <c r="S8978" i="1"/>
  <c r="S8979" i="1"/>
  <c r="S8980" i="1"/>
  <c r="S8981" i="1"/>
  <c r="S8982" i="1"/>
  <c r="S8983" i="1"/>
  <c r="S8984" i="1"/>
  <c r="S8985" i="1"/>
  <c r="S8986" i="1"/>
  <c r="S8987" i="1"/>
  <c r="S8988" i="1"/>
  <c r="S8989" i="1"/>
  <c r="S8990" i="1"/>
  <c r="S8991" i="1"/>
  <c r="S8992" i="1"/>
  <c r="S8993" i="1"/>
  <c r="S8994" i="1"/>
  <c r="S8995" i="1"/>
  <c r="S8996" i="1"/>
  <c r="S8997" i="1"/>
  <c r="S8998" i="1"/>
  <c r="S8999" i="1"/>
  <c r="S9000" i="1"/>
  <c r="S9001" i="1"/>
  <c r="S9002" i="1"/>
  <c r="S9003" i="1"/>
  <c r="S9004" i="1"/>
  <c r="S9005" i="1"/>
  <c r="S9006" i="1"/>
  <c r="S9007" i="1"/>
  <c r="S9008" i="1"/>
  <c r="S9009" i="1"/>
  <c r="S9010" i="1"/>
  <c r="S9011" i="1"/>
  <c r="S9012" i="1"/>
  <c r="S9013" i="1"/>
  <c r="S9014" i="1"/>
  <c r="S9015" i="1"/>
  <c r="S9016" i="1"/>
  <c r="S9017" i="1"/>
  <c r="S9018" i="1"/>
  <c r="S9019" i="1"/>
  <c r="S9020" i="1"/>
  <c r="S9021" i="1"/>
  <c r="S9022" i="1"/>
  <c r="S9023" i="1"/>
  <c r="S9024" i="1"/>
  <c r="S9025" i="1"/>
  <c r="S9026" i="1"/>
  <c r="S9027" i="1"/>
  <c r="S9028" i="1"/>
  <c r="S9029" i="1"/>
  <c r="S9030" i="1"/>
  <c r="S9031" i="1"/>
  <c r="S9032" i="1"/>
  <c r="S9033" i="1"/>
  <c r="S9034" i="1"/>
  <c r="S9035" i="1"/>
  <c r="S9036" i="1"/>
  <c r="S9037" i="1"/>
  <c r="S9038" i="1"/>
  <c r="S9039" i="1"/>
  <c r="S9040" i="1"/>
  <c r="S9041" i="1"/>
  <c r="S9042" i="1"/>
  <c r="S9043" i="1"/>
  <c r="S9044" i="1"/>
  <c r="S9045" i="1"/>
  <c r="S9046" i="1"/>
  <c r="S9047" i="1"/>
  <c r="S9048" i="1"/>
  <c r="S9049" i="1"/>
  <c r="S9050" i="1"/>
  <c r="S9051" i="1"/>
  <c r="S9052" i="1"/>
  <c r="S9053" i="1"/>
  <c r="S9054" i="1"/>
  <c r="S9055" i="1"/>
  <c r="S9056" i="1"/>
  <c r="S9057" i="1"/>
  <c r="S9058" i="1"/>
  <c r="S9059" i="1"/>
  <c r="S9060" i="1"/>
  <c r="S9061" i="1"/>
  <c r="S9062" i="1"/>
  <c r="S9063" i="1"/>
  <c r="S9064" i="1"/>
  <c r="S9065" i="1"/>
  <c r="S9066" i="1"/>
  <c r="S9067" i="1"/>
  <c r="S9068" i="1"/>
  <c r="S9069" i="1"/>
  <c r="S9070" i="1"/>
  <c r="S9071" i="1"/>
  <c r="S9072" i="1"/>
  <c r="S9073" i="1"/>
  <c r="S9074" i="1"/>
  <c r="S9075" i="1"/>
  <c r="S9076" i="1"/>
  <c r="S9077" i="1"/>
  <c r="S9078" i="1"/>
  <c r="S9079" i="1"/>
  <c r="S9080" i="1"/>
  <c r="S9081" i="1"/>
  <c r="S9082" i="1"/>
  <c r="S9083" i="1"/>
  <c r="S9084" i="1"/>
  <c r="S9085" i="1"/>
  <c r="S9086" i="1"/>
  <c r="S9087" i="1"/>
  <c r="S9088" i="1"/>
  <c r="S9089" i="1"/>
  <c r="S9090" i="1"/>
  <c r="S9091" i="1"/>
  <c r="S9092" i="1"/>
  <c r="S9093" i="1"/>
  <c r="S9094" i="1"/>
  <c r="S9095" i="1"/>
  <c r="S9096" i="1"/>
  <c r="S9097" i="1"/>
  <c r="S9098" i="1"/>
  <c r="S9099" i="1"/>
  <c r="S9100" i="1"/>
  <c r="S9101" i="1"/>
  <c r="S9102" i="1"/>
  <c r="S9103" i="1"/>
  <c r="S9104" i="1"/>
  <c r="S9105" i="1"/>
  <c r="S9106" i="1"/>
  <c r="S9107" i="1"/>
  <c r="S9108" i="1"/>
  <c r="S9109" i="1"/>
  <c r="S9110" i="1"/>
  <c r="S9111" i="1"/>
  <c r="S9112" i="1"/>
  <c r="S9113" i="1"/>
  <c r="S9114" i="1"/>
  <c r="S9115" i="1"/>
  <c r="S9116" i="1"/>
  <c r="S9117" i="1"/>
  <c r="S9118" i="1"/>
  <c r="S9119" i="1"/>
  <c r="S9120" i="1"/>
  <c r="S9121" i="1"/>
  <c r="S9122" i="1"/>
  <c r="S9123" i="1"/>
  <c r="S9124" i="1"/>
  <c r="S9125" i="1"/>
  <c r="S9126" i="1"/>
  <c r="S9127" i="1"/>
  <c r="S9128" i="1"/>
  <c r="S9129" i="1"/>
  <c r="S9130" i="1"/>
  <c r="S9131" i="1"/>
  <c r="S9132" i="1"/>
  <c r="S9133" i="1"/>
  <c r="S9134" i="1"/>
  <c r="S9135" i="1"/>
  <c r="S9136" i="1"/>
  <c r="S9137" i="1"/>
  <c r="S9138" i="1"/>
  <c r="S9139" i="1"/>
  <c r="S9140" i="1"/>
  <c r="S9141" i="1"/>
  <c r="S9142" i="1"/>
  <c r="S9143" i="1"/>
  <c r="S9144" i="1"/>
  <c r="S9145" i="1"/>
  <c r="S9146" i="1"/>
  <c r="S9147" i="1"/>
  <c r="S9148" i="1"/>
  <c r="S9149" i="1"/>
  <c r="S9150" i="1"/>
  <c r="S9151" i="1"/>
  <c r="S9152" i="1"/>
  <c r="S9153" i="1"/>
  <c r="S9154" i="1"/>
  <c r="S9155" i="1"/>
  <c r="S9156" i="1"/>
  <c r="S9157" i="1"/>
  <c r="S9158" i="1"/>
  <c r="S9159" i="1"/>
  <c r="S9160" i="1"/>
  <c r="S9161" i="1"/>
  <c r="S9162" i="1"/>
  <c r="S9163" i="1"/>
  <c r="S9164" i="1"/>
  <c r="S9165" i="1"/>
  <c r="S9166" i="1"/>
  <c r="S9167" i="1"/>
  <c r="S9168" i="1"/>
  <c r="S9169" i="1"/>
  <c r="S9170" i="1"/>
  <c r="S9171" i="1"/>
  <c r="S9172" i="1"/>
  <c r="S9173" i="1"/>
  <c r="S9174" i="1"/>
  <c r="S9175" i="1"/>
  <c r="S9176" i="1"/>
  <c r="S9177" i="1"/>
  <c r="S9178" i="1"/>
  <c r="S9179" i="1"/>
  <c r="S9180" i="1"/>
  <c r="S9181" i="1"/>
  <c r="S9182" i="1"/>
  <c r="S9183" i="1"/>
  <c r="S9184" i="1"/>
  <c r="S9185" i="1"/>
  <c r="S9186" i="1"/>
  <c r="S9187" i="1"/>
  <c r="S9188" i="1"/>
  <c r="S9189" i="1"/>
  <c r="S9190" i="1"/>
  <c r="S9191" i="1"/>
  <c r="S9192" i="1"/>
  <c r="S9193" i="1"/>
  <c r="S9194" i="1"/>
  <c r="S9195" i="1"/>
  <c r="S9196" i="1"/>
  <c r="S9197" i="1"/>
  <c r="S9198" i="1"/>
  <c r="S9199" i="1"/>
  <c r="S9200" i="1"/>
  <c r="S9201" i="1"/>
  <c r="S9202" i="1"/>
  <c r="S9203" i="1"/>
  <c r="S9204" i="1"/>
  <c r="S9205" i="1"/>
  <c r="S9206" i="1"/>
  <c r="S9207" i="1"/>
  <c r="S9208" i="1"/>
  <c r="S9209" i="1"/>
  <c r="S9210" i="1"/>
  <c r="S9211" i="1"/>
  <c r="S9212" i="1"/>
  <c r="S9213" i="1"/>
  <c r="S9214" i="1"/>
  <c r="S9215" i="1"/>
  <c r="S9216" i="1"/>
  <c r="S9217" i="1"/>
  <c r="S9218" i="1"/>
  <c r="S9219" i="1"/>
  <c r="S9220" i="1"/>
  <c r="S9221" i="1"/>
  <c r="S9222" i="1"/>
  <c r="S9223" i="1"/>
  <c r="S9224" i="1"/>
  <c r="S9225" i="1"/>
  <c r="S9226" i="1"/>
  <c r="S9227" i="1"/>
  <c r="S9228" i="1"/>
  <c r="S9229" i="1"/>
  <c r="S9230" i="1"/>
  <c r="S9231" i="1"/>
  <c r="S9232" i="1"/>
  <c r="S9233" i="1"/>
  <c r="S9234" i="1"/>
  <c r="S9235" i="1"/>
  <c r="S9236" i="1"/>
  <c r="S9237" i="1"/>
  <c r="S9238" i="1"/>
  <c r="S9239" i="1"/>
  <c r="S9240" i="1"/>
  <c r="S9241" i="1"/>
  <c r="S9242" i="1"/>
  <c r="S9243" i="1"/>
  <c r="S9244" i="1"/>
  <c r="S9245" i="1"/>
  <c r="S9246" i="1"/>
  <c r="S9247" i="1"/>
  <c r="S9248" i="1"/>
  <c r="S9249" i="1"/>
  <c r="S9250" i="1"/>
  <c r="S9251" i="1"/>
  <c r="S9252" i="1"/>
  <c r="S9253" i="1"/>
  <c r="S9254" i="1"/>
  <c r="S9255" i="1"/>
  <c r="S9256" i="1"/>
  <c r="S9257" i="1"/>
  <c r="S9258" i="1"/>
  <c r="S9259" i="1"/>
  <c r="S9260" i="1"/>
  <c r="S9261" i="1"/>
  <c r="S9262" i="1"/>
  <c r="S9263" i="1"/>
  <c r="S9264" i="1"/>
  <c r="S9265" i="1"/>
  <c r="S9266" i="1"/>
  <c r="S9267" i="1"/>
  <c r="S9268" i="1"/>
  <c r="S9269" i="1"/>
  <c r="S9270" i="1"/>
  <c r="S9271" i="1"/>
  <c r="S9272" i="1"/>
  <c r="S9273" i="1"/>
  <c r="S9274" i="1"/>
  <c r="S9275" i="1"/>
  <c r="S9276" i="1"/>
  <c r="S9277" i="1"/>
  <c r="S9278" i="1"/>
  <c r="S9279" i="1"/>
  <c r="S9280" i="1"/>
  <c r="S9281" i="1"/>
  <c r="S9282" i="1"/>
  <c r="S9283" i="1"/>
  <c r="S9284" i="1"/>
  <c r="S9285" i="1"/>
  <c r="S9286" i="1"/>
  <c r="S9287" i="1"/>
  <c r="S9288" i="1"/>
  <c r="S9289" i="1"/>
  <c r="S9290" i="1"/>
  <c r="S9291" i="1"/>
  <c r="S9292" i="1"/>
  <c r="S9293" i="1"/>
  <c r="S9294" i="1"/>
  <c r="S9295" i="1"/>
  <c r="S9296" i="1"/>
  <c r="S9297" i="1"/>
  <c r="S9298" i="1"/>
  <c r="S9299" i="1"/>
  <c r="S9300" i="1"/>
  <c r="S9301" i="1"/>
  <c r="S9302" i="1"/>
  <c r="S9303" i="1"/>
  <c r="S9304" i="1"/>
  <c r="S9305" i="1"/>
  <c r="S9306" i="1"/>
  <c r="S9307" i="1"/>
  <c r="S9308" i="1"/>
  <c r="S9309" i="1"/>
  <c r="S9310" i="1"/>
  <c r="S9311" i="1"/>
  <c r="S9312" i="1"/>
  <c r="S9313" i="1"/>
  <c r="S9314" i="1"/>
  <c r="S9315" i="1"/>
  <c r="S9316" i="1"/>
  <c r="S9317" i="1"/>
  <c r="S9318" i="1"/>
  <c r="S9319" i="1"/>
  <c r="S9320" i="1"/>
  <c r="S9321" i="1"/>
  <c r="S9322" i="1"/>
  <c r="S9323" i="1"/>
  <c r="S9324" i="1"/>
  <c r="S9325" i="1"/>
  <c r="S9326" i="1"/>
  <c r="S9327" i="1"/>
  <c r="S9328" i="1"/>
  <c r="S9329" i="1"/>
  <c r="S9330" i="1"/>
  <c r="S9331" i="1"/>
  <c r="S9332" i="1"/>
  <c r="S9333" i="1"/>
  <c r="S9334" i="1"/>
  <c r="S9335" i="1"/>
  <c r="S9336" i="1"/>
  <c r="S9337" i="1"/>
  <c r="S9338" i="1"/>
  <c r="S9339" i="1"/>
  <c r="S9340" i="1"/>
  <c r="S9341" i="1"/>
  <c r="S9342" i="1"/>
  <c r="S9343" i="1"/>
  <c r="S9344" i="1"/>
  <c r="S9345" i="1"/>
  <c r="S9346" i="1"/>
  <c r="S9347" i="1"/>
  <c r="S9348" i="1"/>
  <c r="S9349" i="1"/>
  <c r="S9350" i="1"/>
  <c r="S9351" i="1"/>
  <c r="S9352" i="1"/>
  <c r="S9353" i="1"/>
  <c r="S9354" i="1"/>
  <c r="S9355" i="1"/>
  <c r="S9356" i="1"/>
  <c r="S9357" i="1"/>
  <c r="S9358" i="1"/>
  <c r="S9359" i="1"/>
  <c r="S9360" i="1"/>
  <c r="S9361" i="1"/>
  <c r="S9362" i="1"/>
  <c r="S9363" i="1"/>
  <c r="S9364" i="1"/>
  <c r="S9365" i="1"/>
  <c r="S9366" i="1"/>
  <c r="S9367" i="1"/>
  <c r="S9368" i="1"/>
  <c r="S9369" i="1"/>
  <c r="S9370" i="1"/>
  <c r="S9371" i="1"/>
  <c r="S9372" i="1"/>
  <c r="S9373" i="1"/>
  <c r="S9374" i="1"/>
  <c r="S9375" i="1"/>
  <c r="S9376" i="1"/>
  <c r="S9377" i="1"/>
  <c r="S9378" i="1"/>
  <c r="S9379" i="1"/>
  <c r="S9380" i="1"/>
  <c r="S9381" i="1"/>
  <c r="S9382" i="1"/>
  <c r="S9383" i="1"/>
  <c r="S9384" i="1"/>
  <c r="S9385" i="1"/>
  <c r="S9386" i="1"/>
  <c r="S9387" i="1"/>
  <c r="S9388" i="1"/>
  <c r="S9389" i="1"/>
  <c r="S9390" i="1"/>
  <c r="S9391" i="1"/>
  <c r="S9392" i="1"/>
  <c r="S9393" i="1"/>
  <c r="S9394" i="1"/>
  <c r="S9395" i="1"/>
  <c r="S9396" i="1"/>
  <c r="S9397" i="1"/>
  <c r="S9398" i="1"/>
  <c r="S9399" i="1"/>
  <c r="S9400" i="1"/>
  <c r="S9401" i="1"/>
  <c r="S9402" i="1"/>
  <c r="S9403" i="1"/>
  <c r="S9404" i="1"/>
  <c r="S9405" i="1"/>
  <c r="S9406" i="1"/>
  <c r="S9407" i="1"/>
  <c r="S9408" i="1"/>
  <c r="S9409" i="1"/>
  <c r="S9410" i="1"/>
  <c r="S9411" i="1"/>
  <c r="S9412" i="1"/>
  <c r="S9413" i="1"/>
  <c r="S9414" i="1"/>
  <c r="S9415" i="1"/>
  <c r="S9416" i="1"/>
  <c r="S9417" i="1"/>
  <c r="S9418" i="1"/>
  <c r="S9419" i="1"/>
  <c r="S9420" i="1"/>
  <c r="S9421" i="1"/>
  <c r="S9422" i="1"/>
  <c r="S9423" i="1"/>
  <c r="S9424" i="1"/>
  <c r="S9425" i="1"/>
  <c r="S9426" i="1"/>
  <c r="S9427" i="1"/>
  <c r="S9428" i="1"/>
  <c r="S9429" i="1"/>
  <c r="S9430" i="1"/>
  <c r="S9431" i="1"/>
  <c r="S9432" i="1"/>
  <c r="S9433" i="1"/>
  <c r="S9434" i="1"/>
  <c r="S9435" i="1"/>
  <c r="S9436" i="1"/>
  <c r="S9437" i="1"/>
  <c r="S9438" i="1"/>
  <c r="S9439" i="1"/>
  <c r="S9440" i="1"/>
  <c r="S9441" i="1"/>
  <c r="S9442" i="1"/>
  <c r="S9443" i="1"/>
  <c r="S9444" i="1"/>
  <c r="S9445" i="1"/>
  <c r="S9446" i="1"/>
  <c r="S9447" i="1"/>
  <c r="S9448" i="1"/>
  <c r="S9449" i="1"/>
  <c r="S9450" i="1"/>
  <c r="S9451" i="1"/>
  <c r="S9452" i="1"/>
  <c r="S9453" i="1"/>
  <c r="S9454" i="1"/>
  <c r="S9455" i="1"/>
  <c r="S9456" i="1"/>
  <c r="S9457" i="1"/>
  <c r="S9458" i="1"/>
  <c r="S9459" i="1"/>
  <c r="S9460" i="1"/>
  <c r="S9461" i="1"/>
  <c r="S9462" i="1"/>
  <c r="S9463" i="1"/>
  <c r="S9464" i="1"/>
  <c r="S9465" i="1"/>
  <c r="S9466" i="1"/>
  <c r="S9467" i="1"/>
  <c r="S9468" i="1"/>
  <c r="S9469" i="1"/>
  <c r="S9470" i="1"/>
  <c r="S9471" i="1"/>
  <c r="S9472" i="1"/>
  <c r="S9473" i="1"/>
  <c r="S9474" i="1"/>
  <c r="S9475" i="1"/>
  <c r="S9476" i="1"/>
  <c r="S9477" i="1"/>
  <c r="S9478" i="1"/>
  <c r="S9479" i="1"/>
  <c r="S9480" i="1"/>
  <c r="S9481" i="1"/>
  <c r="S9482" i="1"/>
  <c r="S9483" i="1"/>
  <c r="S9484" i="1"/>
  <c r="S9485" i="1"/>
  <c r="S9486" i="1"/>
  <c r="S9487" i="1"/>
  <c r="S9488" i="1"/>
  <c r="S9489" i="1"/>
  <c r="S9490" i="1"/>
  <c r="S9491" i="1"/>
  <c r="S9492" i="1"/>
  <c r="S9493" i="1"/>
  <c r="S9494" i="1"/>
  <c r="S9495" i="1"/>
  <c r="S9496" i="1"/>
  <c r="S9497" i="1"/>
  <c r="S9498" i="1"/>
  <c r="S9499" i="1"/>
  <c r="S9500" i="1"/>
  <c r="S9501" i="1"/>
  <c r="S9502" i="1"/>
  <c r="S9503" i="1"/>
  <c r="S9504" i="1"/>
  <c r="S9505" i="1"/>
  <c r="S9506" i="1"/>
  <c r="S9507" i="1"/>
  <c r="S9508" i="1"/>
  <c r="S9509" i="1"/>
  <c r="S9510" i="1"/>
  <c r="S9511" i="1"/>
  <c r="S9512" i="1"/>
  <c r="S9513" i="1"/>
  <c r="S9514" i="1"/>
  <c r="S9515" i="1"/>
  <c r="S9516" i="1"/>
  <c r="S9517" i="1"/>
  <c r="S9518" i="1"/>
  <c r="S9519" i="1"/>
  <c r="S9520" i="1"/>
  <c r="S9521" i="1"/>
  <c r="S9522" i="1"/>
  <c r="S9523" i="1"/>
  <c r="S9524" i="1"/>
  <c r="S9525" i="1"/>
  <c r="S9526" i="1"/>
  <c r="S9527" i="1"/>
  <c r="S9528" i="1"/>
  <c r="S9529" i="1"/>
  <c r="S9530" i="1"/>
  <c r="S9531" i="1"/>
  <c r="S9532" i="1"/>
  <c r="S9533" i="1"/>
  <c r="S9534" i="1"/>
  <c r="S9535" i="1"/>
  <c r="S9536" i="1"/>
  <c r="S9537" i="1"/>
  <c r="S9538" i="1"/>
  <c r="S9539" i="1"/>
  <c r="S9540" i="1"/>
  <c r="S9541" i="1"/>
  <c r="S9542" i="1"/>
  <c r="S9543" i="1"/>
  <c r="S9544" i="1"/>
  <c r="S9545" i="1"/>
  <c r="S9546" i="1"/>
  <c r="S9547" i="1"/>
  <c r="S9548" i="1"/>
  <c r="S9549" i="1"/>
  <c r="S9550" i="1"/>
  <c r="S9551" i="1"/>
  <c r="S9552" i="1"/>
  <c r="S9553" i="1"/>
  <c r="S9554" i="1"/>
  <c r="S9555" i="1"/>
  <c r="S9556" i="1"/>
  <c r="S9557" i="1"/>
  <c r="S9558" i="1"/>
  <c r="S9559" i="1"/>
  <c r="S9560" i="1"/>
  <c r="S9561" i="1"/>
  <c r="S9562" i="1"/>
  <c r="S9563" i="1"/>
  <c r="S9564" i="1"/>
  <c r="S9565" i="1"/>
  <c r="S9566" i="1"/>
  <c r="S9567" i="1"/>
  <c r="S9568" i="1"/>
  <c r="S9569" i="1"/>
  <c r="S9570" i="1"/>
  <c r="S9571" i="1"/>
  <c r="S9572" i="1"/>
  <c r="S9573" i="1"/>
  <c r="S9574" i="1"/>
  <c r="S9575" i="1"/>
  <c r="S9576" i="1"/>
  <c r="S9577" i="1"/>
  <c r="S9578" i="1"/>
  <c r="S9579" i="1"/>
  <c r="S9580" i="1"/>
  <c r="S9581" i="1"/>
  <c r="S9582" i="1"/>
  <c r="S9583" i="1"/>
  <c r="S9584" i="1"/>
  <c r="S9585" i="1"/>
  <c r="S9586" i="1"/>
  <c r="S9587" i="1"/>
  <c r="S9588" i="1"/>
  <c r="S9589" i="1"/>
  <c r="S9590" i="1"/>
  <c r="S9591" i="1"/>
  <c r="S9592" i="1"/>
  <c r="S9593" i="1"/>
  <c r="S9594" i="1"/>
  <c r="S9595" i="1"/>
  <c r="S9596" i="1"/>
  <c r="S9597" i="1"/>
  <c r="S9598" i="1"/>
  <c r="S9599" i="1"/>
  <c r="S9600" i="1"/>
  <c r="S9601" i="1"/>
  <c r="S9602" i="1"/>
  <c r="S9603" i="1"/>
  <c r="S9604" i="1"/>
  <c r="S9605" i="1"/>
  <c r="S9606" i="1"/>
  <c r="S9607" i="1"/>
  <c r="S9608" i="1"/>
  <c r="S9609" i="1"/>
  <c r="S9610" i="1"/>
  <c r="S9611" i="1"/>
  <c r="S9612" i="1"/>
  <c r="S9613" i="1"/>
  <c r="S9614" i="1"/>
  <c r="S9615" i="1"/>
  <c r="S9616" i="1"/>
  <c r="S9617" i="1"/>
  <c r="S9618" i="1"/>
  <c r="S9619" i="1"/>
  <c r="S9620" i="1"/>
  <c r="S9621" i="1"/>
  <c r="S9622" i="1"/>
  <c r="S9623" i="1"/>
  <c r="S9624" i="1"/>
  <c r="S9625" i="1"/>
  <c r="S9626" i="1"/>
  <c r="S9627" i="1"/>
  <c r="S9628" i="1"/>
  <c r="S9629" i="1"/>
  <c r="S9630" i="1"/>
  <c r="S9631" i="1"/>
  <c r="S9632" i="1"/>
  <c r="S9633" i="1"/>
  <c r="S9634" i="1"/>
  <c r="S9635" i="1"/>
  <c r="S9636" i="1"/>
  <c r="S9637" i="1"/>
  <c r="S9638" i="1"/>
  <c r="S9639" i="1"/>
  <c r="S9640" i="1"/>
  <c r="S9641" i="1"/>
  <c r="S9642" i="1"/>
  <c r="S9643" i="1"/>
  <c r="S9644" i="1"/>
  <c r="S9645" i="1"/>
  <c r="S9646" i="1"/>
  <c r="S9647" i="1"/>
  <c r="S9648" i="1"/>
  <c r="S9649" i="1"/>
  <c r="S9650" i="1"/>
  <c r="S9651" i="1"/>
  <c r="S9652" i="1"/>
  <c r="S9653" i="1"/>
  <c r="S9654" i="1"/>
  <c r="S9655" i="1"/>
  <c r="S9656" i="1"/>
  <c r="S9657" i="1"/>
  <c r="S9658" i="1"/>
  <c r="S9659" i="1"/>
  <c r="S9660" i="1"/>
  <c r="S9661" i="1"/>
  <c r="S9662" i="1"/>
  <c r="S9663" i="1"/>
  <c r="S9664" i="1"/>
  <c r="S9665" i="1"/>
  <c r="S9666" i="1"/>
  <c r="S9667" i="1"/>
  <c r="S9668" i="1"/>
  <c r="S9669" i="1"/>
  <c r="S9670" i="1"/>
  <c r="S9671" i="1"/>
  <c r="S9672" i="1"/>
  <c r="S9673" i="1"/>
  <c r="S9674" i="1"/>
  <c r="S9675" i="1"/>
  <c r="S9676" i="1"/>
  <c r="S9677" i="1"/>
  <c r="S9678" i="1"/>
  <c r="S9679" i="1"/>
  <c r="S9680" i="1"/>
  <c r="S9681" i="1"/>
  <c r="S9682" i="1"/>
  <c r="S9683" i="1"/>
  <c r="S9684" i="1"/>
  <c r="S9685" i="1"/>
  <c r="S9686" i="1"/>
  <c r="S9687" i="1"/>
  <c r="S9688" i="1"/>
  <c r="S9689" i="1"/>
  <c r="S9690" i="1"/>
  <c r="S9691" i="1"/>
  <c r="S9692" i="1"/>
  <c r="S9693" i="1"/>
  <c r="S9694" i="1"/>
  <c r="S9695" i="1"/>
  <c r="S9696" i="1"/>
  <c r="S9697" i="1"/>
  <c r="S9698" i="1"/>
  <c r="S9699" i="1"/>
  <c r="S9700" i="1"/>
  <c r="S9701" i="1"/>
  <c r="S9702" i="1"/>
  <c r="S9703" i="1"/>
  <c r="S9704" i="1"/>
  <c r="S9705" i="1"/>
  <c r="S9706" i="1"/>
  <c r="S9707" i="1"/>
  <c r="S9708" i="1"/>
  <c r="S9709" i="1"/>
  <c r="S9710" i="1"/>
  <c r="S9711" i="1"/>
  <c r="S9712" i="1"/>
  <c r="S9713" i="1"/>
  <c r="S9714" i="1"/>
  <c r="S9715" i="1"/>
  <c r="S9716" i="1"/>
  <c r="S9717" i="1"/>
  <c r="S9718" i="1"/>
  <c r="S9719" i="1"/>
  <c r="S9720" i="1"/>
  <c r="S9721" i="1"/>
  <c r="S9722" i="1"/>
  <c r="S9723" i="1"/>
  <c r="S9724" i="1"/>
  <c r="S9725" i="1"/>
  <c r="S9726" i="1"/>
  <c r="S9727" i="1"/>
  <c r="S9728" i="1"/>
  <c r="S9729" i="1"/>
  <c r="S9730" i="1"/>
  <c r="S9731" i="1"/>
  <c r="S9732" i="1"/>
  <c r="S9733" i="1"/>
  <c r="S9734" i="1"/>
  <c r="S9735" i="1"/>
  <c r="S9736" i="1"/>
  <c r="S9737" i="1"/>
  <c r="S9738" i="1"/>
  <c r="S9739" i="1"/>
  <c r="S9740" i="1"/>
  <c r="S9741" i="1"/>
  <c r="S9742" i="1"/>
  <c r="S9743" i="1"/>
  <c r="S9744" i="1"/>
  <c r="S9745" i="1"/>
  <c r="S9746" i="1"/>
  <c r="S9747" i="1"/>
  <c r="S9748" i="1"/>
  <c r="S9749" i="1"/>
  <c r="S9750" i="1"/>
  <c r="S9751" i="1"/>
  <c r="S9752" i="1"/>
  <c r="S9753" i="1"/>
  <c r="S9754" i="1"/>
  <c r="S9755" i="1"/>
  <c r="S9756" i="1"/>
  <c r="S9757" i="1"/>
  <c r="S9758" i="1"/>
  <c r="S9759" i="1"/>
  <c r="S9760" i="1"/>
  <c r="S9761" i="1"/>
  <c r="S9762" i="1"/>
  <c r="S9763" i="1"/>
  <c r="S9764" i="1"/>
  <c r="S9765" i="1"/>
  <c r="S9766" i="1"/>
  <c r="S9767" i="1"/>
  <c r="S9768" i="1"/>
  <c r="S9769" i="1"/>
  <c r="S9770" i="1"/>
  <c r="S9771" i="1"/>
  <c r="S9772" i="1"/>
  <c r="S9773" i="1"/>
  <c r="S9774" i="1"/>
  <c r="S9775" i="1"/>
  <c r="S9776" i="1"/>
  <c r="S9777" i="1"/>
  <c r="S9778" i="1"/>
  <c r="S9779" i="1"/>
  <c r="S9780" i="1"/>
  <c r="S9781" i="1"/>
  <c r="S9782" i="1"/>
  <c r="S9783" i="1"/>
  <c r="S9784" i="1"/>
  <c r="S9785" i="1"/>
  <c r="S9786" i="1"/>
  <c r="S9787" i="1"/>
  <c r="S9788" i="1"/>
  <c r="S9789" i="1"/>
  <c r="S9790" i="1"/>
  <c r="S9791" i="1"/>
  <c r="S9792" i="1"/>
  <c r="S9793" i="1"/>
  <c r="S9794" i="1"/>
  <c r="S9795" i="1"/>
  <c r="S9796" i="1"/>
  <c r="S9797" i="1"/>
  <c r="S9798" i="1"/>
  <c r="S9799" i="1"/>
  <c r="S9800" i="1"/>
  <c r="S9801" i="1"/>
  <c r="S2" i="1"/>
  <c r="F16" i="2"/>
  <c r="F17" i="2"/>
  <c r="F18" i="2"/>
  <c r="F19" i="2"/>
  <c r="F7" i="2"/>
  <c r="F6" i="2"/>
  <c r="F5" i="2"/>
  <c r="F4" i="2"/>
  <c r="F3" i="2"/>
  <c r="B3" i="5"/>
  <c r="D6" i="5"/>
  <c r="B6" i="5"/>
  <c r="D3" i="5"/>
  <c r="B3" i="3"/>
  <c r="B4" i="3"/>
  <c r="B5" i="3"/>
  <c r="B6" i="3"/>
  <c r="B7" i="3"/>
  <c r="B8" i="3"/>
  <c r="B9" i="3"/>
  <c r="B10" i="3"/>
  <c r="B11" i="3"/>
  <c r="B2" i="3"/>
  <c r="B24" i="2"/>
  <c r="B22" i="2"/>
  <c r="B11" i="2"/>
  <c r="B10" i="2"/>
  <c r="B6" i="2"/>
  <c r="B5" i="2"/>
  <c r="B4" i="2"/>
  <c r="B3" i="2"/>
  <c r="B2" i="2"/>
  <c r="I8" i="7" l="1"/>
  <c r="I14" i="7"/>
  <c r="I15" i="7" s="1"/>
  <c r="I10" i="7"/>
  <c r="E5" i="7"/>
  <c r="C23" i="7"/>
  <c r="D6" i="7"/>
  <c r="D7" i="7"/>
  <c r="D8" i="7"/>
  <c r="D9" i="7"/>
  <c r="D10" i="7"/>
  <c r="D11" i="7"/>
  <c r="D12" i="7"/>
  <c r="D13" i="7"/>
  <c r="D14" i="7"/>
  <c r="D15" i="7"/>
  <c r="D16" i="7"/>
  <c r="D17" i="7"/>
  <c r="D18" i="7"/>
  <c r="D19" i="7"/>
  <c r="D20" i="7"/>
  <c r="D21" i="7"/>
  <c r="D22" i="7"/>
  <c r="D5"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<sst xmlns="http://schemas.openxmlformats.org/spreadsheetml/2006/main" count="127521" uniqueCount="10889">
  <si>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</si>
  <si>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</si>
  <si>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</si>
  <si>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</si>
  <si>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</si>
  <si>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</si>
  <si>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</si>
  <si>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</si>
  <si>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</si>
  <si>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</si>
  <si>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</si>
  <si>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</si>
  <si>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</si>
  <si>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</si>
  <si>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</si>
  <si>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</si>
  <si>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</si>
  <si>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</si>
  <si>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</si>
  <si>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</si>
  <si>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</si>
  <si>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</si>
  <si>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</si>
  <si>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</si>
  <si>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</si>
  <si>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</si>
  <si>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</si>
  <si>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</si>
  <si>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</si>
  <si>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</si>
  <si>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</si>
  <si>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</si>
  <si>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</si>
  <si>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</si>
  <si>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</si>
  <si>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</si>
  <si>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</si>
  <si>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</si>
  <si>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</si>
  <si>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</si>
  <si>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</si>
  <si>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</si>
  <si>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</si>
  <si>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</si>
  <si>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</si>
  <si>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</si>
  <si>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</si>
  <si>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</si>
  <si>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</si>
  <si>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</si>
  <si>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</si>
  <si>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</si>
  <si>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</si>
  <si>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</si>
  <si>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</si>
  <si>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</si>
  <si>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</si>
  <si>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</si>
  <si>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</si>
  <si>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</si>
  <si>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</si>
  <si>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</si>
  <si>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</si>
  <si>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</si>
  <si>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</si>
  <si>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</si>
  <si>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</si>
  <si>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</si>
  <si>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</si>
  <si>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</si>
  <si>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</si>
  <si>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</si>
  <si>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</si>
  <si>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</si>
  <si>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</si>
  <si>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</si>
  <si>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</si>
  <si>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</si>
  <si>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</si>
  <si>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</si>
  <si>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</si>
  <si>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</si>
  <si>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</si>
  <si>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</si>
  <si>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</si>
  <si>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</si>
  <si>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</si>
  <si>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</si>
  <si>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</si>
  <si>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</si>
  <si>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</si>
  <si>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</si>
  <si>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</si>
  <si>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</si>
  <si>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</si>
  <si>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</si>
  <si>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</si>
  <si>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</si>
  <si>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</si>
  <si>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</si>
  <si>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</si>
  <si>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</si>
  <si>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</si>
  <si>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</si>
  <si>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</si>
  <si>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</si>
  <si>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</si>
  <si>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</si>
  <si>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</si>
  <si>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</si>
  <si>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</si>
  <si>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</si>
  <si>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</si>
  <si>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</si>
  <si>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</si>
  <si>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</si>
  <si>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</si>
  <si>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</si>
  <si>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</si>
  <si>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</si>
  <si>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</si>
  <si>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</si>
  <si>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</si>
  <si>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</si>
  <si>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</si>
  <si>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</si>
  <si>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</si>
  <si>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</si>
  <si>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</si>
  <si>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</si>
  <si>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</si>
  <si>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</si>
  <si>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</si>
  <si>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</si>
  <si>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</si>
  <si>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</si>
  <si>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</si>
  <si>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</si>
  <si>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</si>
  <si>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</si>
  <si>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</si>
  <si>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</si>
  <si>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</si>
  <si>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</si>
  <si>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</si>
  <si>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</si>
  <si>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</si>
  <si>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</si>
  <si>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</si>
  <si>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</si>
  <si>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</si>
  <si>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</si>
  <si>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</si>
  <si>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</si>
  <si>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</si>
  <si>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</si>
  <si>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</si>
  <si>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</si>
  <si>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</si>
  <si>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</si>
  <si>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</si>
  <si>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</si>
  <si>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</si>
  <si>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</si>
  <si>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</si>
  <si>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</si>
  <si>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</si>
  <si>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</si>
  <si>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</si>
  <si>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</si>
  <si>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</si>
  <si>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</si>
  <si>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</si>
  <si>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</si>
  <si>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</si>
  <si>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</si>
  <si>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</si>
  <si>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</si>
  <si>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</si>
  <si>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</si>
  <si>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</si>
  <si>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</si>
  <si>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</si>
  <si>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</si>
  <si>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</si>
  <si>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</si>
  <si>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</si>
  <si>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</si>
  <si>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</si>
  <si>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</si>
  <si>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</si>
  <si>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</si>
  <si>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</si>
  <si>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</si>
  <si>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</si>
  <si>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</si>
  <si>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</si>
  <si>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</si>
  <si>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</si>
  <si>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</si>
  <si>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</si>
  <si>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</si>
  <si>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</si>
  <si>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</si>
  <si>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</si>
  <si>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</si>
  <si>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</si>
  <si>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</si>
  <si>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</si>
  <si>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</si>
  <si>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</si>
  <si>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</si>
  <si>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</si>
  <si>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</si>
  <si>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</si>
  <si>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</si>
  <si>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</si>
  <si>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</si>
  <si>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</si>
  <si>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</si>
  <si>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</si>
  <si>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</si>
  <si>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</si>
  <si>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</si>
  <si>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</si>
  <si>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</si>
  <si>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</si>
  <si>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</si>
  <si>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</si>
  <si>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</si>
  <si>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</si>
  <si>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</si>
  <si>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</si>
  <si>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</si>
  <si>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</si>
  <si>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</si>
  <si>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</si>
  <si>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</si>
  <si>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</si>
  <si>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</si>
  <si>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</si>
  <si>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</si>
  <si>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</si>
  <si>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</si>
  <si>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</si>
  <si>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</si>
  <si>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</si>
  <si>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</si>
  <si>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</si>
  <si>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</si>
  <si>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</si>
  <si>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</si>
  <si>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</si>
  <si>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</si>
  <si>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</si>
  <si>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</si>
  <si>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</si>
  <si>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</si>
  <si>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</si>
  <si>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</si>
  <si>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</si>
  <si>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</si>
  <si>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</si>
  <si>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</si>
  <si>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</si>
  <si>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</si>
  <si>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</si>
  <si>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</si>
  <si>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</si>
  <si>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</si>
  <si>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</si>
  <si>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</si>
  <si>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</si>
  <si>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</si>
  <si>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</si>
  <si>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</si>
  <si>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</si>
  <si>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</si>
  <si>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</si>
  <si>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</si>
  <si>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</si>
  <si>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</si>
  <si>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</si>
  <si>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</si>
  <si>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</si>
  <si>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</si>
  <si>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</si>
  <si>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</si>
  <si>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</si>
  <si>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</si>
  <si>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</si>
  <si>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</si>
  <si>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</si>
  <si>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</si>
  <si>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</si>
  <si>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</si>
  <si>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</si>
  <si>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</si>
  <si>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</si>
  <si>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</si>
  <si>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</si>
  <si>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</si>
  <si>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</si>
  <si>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</si>
  <si>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</si>
  <si>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</si>
  <si>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</si>
  <si>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</si>
  <si>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</si>
  <si>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</si>
  <si>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</si>
  <si>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</si>
  <si>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</si>
  <si>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</si>
  <si>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</si>
  <si>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</si>
  <si>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</si>
  <si>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</si>
  <si>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</si>
  <si>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</si>
  <si>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</si>
  <si>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</si>
  <si>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</si>
  <si>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</si>
  <si>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</si>
  <si>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</si>
  <si>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</si>
  <si>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</si>
  <si>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</si>
  <si>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</si>
  <si>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</si>
  <si>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</si>
  <si>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</si>
  <si>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</si>
  <si>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</si>
  <si>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</si>
  <si>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</si>
  <si>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</si>
  <si>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</si>
  <si>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</si>
  <si>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</si>
  <si>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</si>
  <si>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</si>
  <si>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</si>
  <si>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</si>
  <si>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</si>
  <si>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</si>
  <si>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</si>
  <si>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</si>
  <si>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</si>
  <si>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</si>
  <si>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</si>
  <si>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</si>
  <si>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</si>
  <si>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</si>
  <si>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</si>
  <si>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</si>
  <si>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</si>
  <si>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</si>
  <si>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</si>
  <si>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</si>
  <si>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</si>
  <si>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</si>
  <si>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</si>
  <si>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</si>
  <si>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</si>
  <si>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</si>
  <si>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</si>
  <si>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</si>
  <si>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</si>
  <si>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</si>
  <si>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</si>
  <si>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</si>
  <si>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</si>
  <si>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</si>
  <si>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</si>
  <si>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</si>
  <si>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</si>
  <si>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</si>
  <si>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</si>
  <si>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</si>
  <si>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</si>
  <si>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</si>
  <si>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</si>
  <si>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</si>
  <si>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</si>
  <si>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</si>
  <si>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</si>
  <si>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</si>
  <si>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</si>
  <si>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</si>
  <si>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</si>
  <si>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</si>
  <si>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</si>
  <si>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</si>
  <si>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</si>
  <si>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</si>
  <si>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</si>
  <si>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</si>
  <si>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</si>
  <si>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</si>
  <si>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</si>
  <si>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</si>
  <si>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</si>
  <si>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</si>
  <si>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</si>
  <si>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</si>
  <si>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</si>
  <si>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</si>
  <si>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</si>
  <si>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</si>
  <si>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</si>
  <si>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</si>
  <si>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</si>
  <si>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</si>
  <si>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</si>
  <si>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</si>
  <si>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</si>
  <si>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</si>
  <si>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</si>
  <si>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</si>
  <si>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</si>
  <si>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</si>
  <si>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</si>
  <si>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</si>
  <si>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</si>
  <si>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</si>
  <si>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</si>
  <si>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</si>
  <si>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</si>
  <si>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</si>
  <si>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</si>
  <si>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</si>
  <si>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</si>
  <si>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</si>
  <si>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</si>
  <si>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</si>
  <si>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</si>
  <si>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</si>
  <si>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</si>
  <si>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</si>
  <si>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</si>
  <si>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</si>
  <si>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</si>
  <si>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</si>
  <si>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</si>
  <si>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</si>
  <si>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</si>
  <si>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</si>
  <si>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</si>
  <si>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</si>
  <si>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</si>
  <si>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</si>
  <si>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</si>
  <si>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</si>
  <si>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</si>
  <si>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</si>
  <si>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</si>
  <si>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</si>
  <si>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</si>
  <si>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</si>
  <si>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</si>
  <si>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</si>
  <si>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</si>
  <si>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</si>
  <si>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</si>
  <si>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</si>
  <si>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</si>
  <si>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</si>
  <si>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</si>
  <si>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</si>
  <si>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</si>
  <si>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</si>
  <si>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</si>
  <si>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</si>
  <si>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</si>
  <si>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</si>
  <si>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</si>
  <si>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</si>
  <si>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</si>
  <si>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</si>
  <si>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</si>
  <si>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</si>
  <si>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</si>
  <si>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</si>
  <si>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</si>
  <si>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</si>
  <si>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</si>
  <si>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</si>
  <si>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</si>
  <si>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</si>
  <si>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</si>
  <si>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</si>
  <si>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</si>
  <si>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</si>
  <si>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</si>
  <si>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</si>
  <si>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</si>
  <si>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</si>
  <si>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</si>
  <si>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</si>
  <si>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</si>
  <si>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</si>
  <si>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</si>
  <si>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</si>
  <si>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</si>
  <si>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</si>
  <si>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</si>
  <si>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</si>
  <si>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</si>
  <si>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</si>
  <si>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</si>
  <si>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</si>
  <si>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</si>
  <si>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</si>
  <si>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</si>
  <si>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</si>
  <si>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</si>
  <si>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</si>
  <si>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</si>
  <si>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</si>
  <si>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</si>
  <si>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</si>
  <si>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</si>
  <si>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</si>
  <si>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</si>
  <si>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</si>
  <si>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</si>
  <si>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</si>
  <si>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</si>
  <si>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</si>
  <si>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</si>
  <si>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</si>
  <si>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</si>
  <si>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</si>
  <si>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</si>
  <si>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</si>
  <si>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</si>
  <si>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</si>
  <si>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</si>
  <si>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</si>
  <si>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</si>
  <si>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</si>
  <si>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</si>
  <si>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</si>
  <si>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</si>
  <si>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</si>
  <si>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</si>
  <si>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</si>
  <si>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</si>
  <si>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</si>
  <si>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</si>
  <si>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</si>
  <si>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</si>
  <si>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</si>
  <si>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</si>
  <si>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</si>
  <si>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</si>
  <si>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</si>
  <si>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</si>
  <si>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</si>
  <si>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</si>
  <si>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</si>
  <si>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</si>
  <si>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</si>
  <si>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</si>
  <si>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</si>
  <si>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</si>
  <si>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</si>
  <si>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</si>
  <si>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</si>
  <si>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</si>
  <si>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</si>
  <si>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</si>
  <si>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</si>
  <si>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</si>
  <si>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</si>
  <si>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</si>
  <si>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</si>
  <si>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</si>
  <si>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</si>
  <si>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</si>
  <si>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</si>
  <si>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</si>
  <si>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</si>
  <si>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</si>
  <si>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</si>
  <si>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</si>
  <si>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</si>
  <si>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</si>
  <si>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</si>
  <si>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</si>
  <si>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</si>
  <si>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</si>
  <si>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</si>
  <si>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</si>
  <si>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</si>
  <si>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</si>
  <si>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</si>
  <si>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</si>
  <si>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</si>
  <si>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</si>
  <si>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</si>
  <si>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</si>
  <si>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</si>
  <si>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</si>
  <si>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</si>
  <si>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</si>
  <si>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</si>
  <si>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</si>
  <si>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</si>
  <si>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</si>
  <si>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</si>
  <si>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</si>
  <si>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</si>
  <si>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</si>
  <si>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</si>
  <si>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</si>
  <si>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</si>
  <si>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</si>
  <si>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</si>
  <si>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</si>
  <si>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</si>
  <si>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</si>
  <si>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</si>
  <si>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</si>
  <si>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</si>
  <si>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</si>
  <si>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</si>
  <si>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</si>
  <si>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</si>
  <si>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</si>
  <si>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</si>
  <si>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</si>
  <si>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</si>
  <si>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</si>
  <si>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</si>
  <si>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</si>
  <si>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</si>
  <si>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</si>
  <si>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</si>
  <si>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</si>
  <si>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</si>
  <si>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</si>
  <si>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</si>
  <si>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</si>
  <si>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</si>
  <si>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</si>
  <si>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</si>
  <si>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</si>
  <si>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</si>
  <si>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</si>
  <si>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</si>
  <si>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</si>
  <si>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</si>
  <si>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</si>
  <si>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</si>
  <si>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</si>
  <si>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</si>
  <si>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</si>
  <si>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</si>
  <si>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</si>
  <si>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</si>
  <si>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</si>
  <si>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</si>
  <si>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</si>
  <si>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</si>
  <si>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</si>
  <si>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</si>
  <si>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</si>
  <si>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</si>
  <si>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</si>
  <si>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</si>
  <si>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</si>
  <si>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</si>
  <si>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</si>
  <si>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</si>
  <si>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</si>
  <si>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</si>
  <si>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</si>
  <si>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</si>
  <si>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</si>
  <si>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</si>
  <si>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</si>
  <si>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</si>
  <si>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</si>
  <si>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</si>
  <si>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</si>
  <si>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</si>
  <si>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</si>
  <si>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</si>
  <si>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</si>
  <si>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</si>
  <si>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</si>
  <si>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</si>
  <si>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</si>
  <si>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</si>
  <si>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</si>
  <si>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</si>
  <si>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</si>
  <si>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</si>
  <si>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</si>
  <si>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</si>
  <si>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</si>
  <si>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</si>
  <si>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</si>
  <si>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</si>
  <si>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</si>
  <si>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</si>
  <si>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</si>
  <si>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</si>
  <si>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</si>
  <si>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</si>
  <si>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</si>
  <si>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</si>
  <si>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</si>
  <si>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</si>
  <si>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</si>
  <si>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</si>
  <si>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</si>
  <si>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</si>
  <si>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</si>
  <si>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</si>
  <si>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</si>
  <si>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</si>
  <si>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</si>
  <si>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</si>
  <si>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</si>
  <si>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</si>
  <si>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</si>
  <si>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</si>
  <si>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</si>
  <si>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</si>
  <si>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</si>
  <si>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</si>
  <si>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</si>
  <si>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</si>
  <si>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</si>
  <si>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</si>
  <si>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</si>
  <si>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</si>
  <si>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</si>
  <si>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</si>
  <si>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</si>
  <si>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</si>
  <si>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</si>
  <si>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</si>
  <si>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</si>
  <si>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</si>
  <si>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</si>
  <si>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</si>
  <si>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</si>
  <si>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</si>
  <si>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</si>
  <si>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</si>
  <si>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</si>
  <si>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</si>
  <si>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</si>
  <si>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</si>
  <si>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</si>
  <si>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</si>
  <si>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</si>
  <si>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</si>
  <si>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</si>
  <si>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</si>
  <si>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</si>
  <si>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</si>
  <si>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</si>
  <si>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</si>
  <si>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</si>
  <si>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</si>
  <si>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</si>
  <si>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</si>
  <si>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</si>
  <si>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</si>
  <si>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</si>
  <si>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</si>
  <si>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</si>
  <si>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</si>
  <si>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</si>
  <si>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</si>
  <si>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</si>
  <si>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</si>
  <si>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</si>
  <si>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</si>
  <si>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</si>
  <si>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</si>
  <si>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</si>
  <si>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</si>
  <si>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</si>
  <si>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</si>
  <si>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</si>
  <si>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</si>
  <si>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</si>
  <si>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</si>
  <si>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</si>
  <si>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</si>
  <si>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</si>
  <si>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</si>
  <si>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</si>
  <si>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</si>
  <si>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</si>
  <si>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</si>
  <si>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</si>
  <si>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</si>
  <si>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</si>
  <si>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</si>
  <si>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</si>
  <si>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</si>
  <si>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</si>
  <si>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</si>
  <si>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</si>
  <si>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</si>
  <si>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</si>
  <si>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</si>
  <si>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</si>
  <si>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</si>
  <si>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</si>
  <si>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</si>
  <si>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</si>
  <si>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</si>
  <si>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</si>
  <si>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</si>
  <si>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</si>
  <si>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</si>
  <si>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</si>
  <si>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</si>
  <si>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</si>
  <si>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</si>
  <si>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</si>
  <si>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</si>
  <si>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</si>
  <si>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</si>
  <si>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</si>
  <si>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</si>
  <si>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</si>
  <si>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</si>
  <si>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</si>
  <si>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</si>
  <si>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</si>
  <si>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</si>
  <si>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</si>
  <si>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</si>
  <si>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</si>
  <si>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</si>
  <si>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</si>
  <si>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</si>
  <si>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</si>
  <si>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</si>
  <si>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</si>
  <si>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</si>
  <si>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</si>
  <si>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</si>
  <si>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</si>
  <si>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</si>
  <si>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</si>
  <si>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</si>
  <si>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</si>
  <si>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</si>
  <si>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</si>
  <si>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</si>
  <si>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</si>
  <si>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</si>
  <si>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</si>
  <si>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</si>
  <si>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</si>
  <si>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</si>
  <si>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</si>
  <si>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</si>
  <si>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</si>
  <si>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</si>
  <si>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</si>
  <si>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</si>
  <si>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</si>
  <si>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</si>
  <si>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</si>
  <si>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</si>
  <si>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</si>
  <si>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</si>
  <si>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</si>
  <si>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</si>
  <si>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</si>
  <si>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</si>
  <si>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</si>
  <si>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</si>
  <si>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</si>
  <si>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</si>
  <si>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</si>
  <si>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</si>
  <si>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</si>
  <si>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</si>
  <si>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</si>
  <si>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</si>
  <si>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</si>
  <si>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</si>
  <si>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</si>
  <si>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</si>
  <si>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</si>
  <si>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</si>
  <si>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</si>
  <si>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</si>
  <si>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</si>
  <si>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</si>
  <si>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</si>
  <si>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</si>
  <si>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</si>
  <si>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</si>
  <si>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</si>
  <si>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</si>
  <si>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</si>
  <si>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</si>
  <si>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</si>
  <si>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</si>
  <si>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</si>
  <si>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</si>
  <si>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</si>
  <si>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</si>
  <si>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</si>
  <si>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</si>
  <si>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</si>
  <si>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</si>
  <si>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</si>
  <si>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</si>
  <si>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</si>
  <si>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</si>
  <si>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</si>
  <si>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</si>
  <si>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</si>
  <si>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</si>
  <si>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</si>
  <si>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</si>
  <si>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</si>
  <si>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</si>
  <si>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</si>
  <si>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</si>
  <si>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</si>
  <si>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</si>
  <si>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</si>
  <si>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</si>
  <si>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</si>
  <si>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</si>
  <si>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</si>
  <si>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</si>
  <si>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</si>
  <si>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</si>
  <si>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</si>
  <si>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</si>
  <si>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</si>
  <si>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</si>
  <si>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</si>
  <si>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</si>
  <si>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</si>
  <si>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</si>
  <si>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</si>
  <si>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</si>
  <si>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</si>
  <si>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</si>
  <si>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</si>
  <si>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</si>
  <si>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</si>
  <si>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</si>
  <si>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</si>
  <si>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</si>
  <si>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</si>
  <si>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</si>
  <si>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</si>
  <si>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</si>
  <si>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</si>
  <si>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</si>
  <si>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</si>
  <si>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</si>
  <si>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</si>
  <si>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</si>
  <si>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</si>
  <si>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</si>
  <si>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</si>
  <si>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</si>
  <si>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</si>
  <si>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</si>
  <si>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</si>
  <si>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</si>
  <si>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</si>
  <si>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</si>
  <si>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</si>
  <si>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</si>
  <si>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</si>
  <si>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</si>
  <si>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</si>
  <si>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</si>
  <si>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</si>
  <si>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</si>
  <si>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</si>
  <si>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</si>
  <si>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</si>
  <si>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</si>
  <si>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</si>
  <si>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</si>
  <si>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</si>
  <si>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</si>
  <si>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</si>
  <si>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</si>
  <si>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</si>
  <si>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</si>
  <si>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</si>
  <si>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</si>
  <si>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</si>
  <si>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</si>
  <si>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</si>
  <si>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</si>
  <si>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</si>
  <si>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</si>
  <si>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</si>
  <si>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</si>
  <si>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</si>
  <si>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</si>
  <si>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</si>
  <si>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</si>
  <si>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</si>
  <si>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</si>
  <si>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</si>
  <si>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</si>
  <si>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</si>
  <si>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</si>
  <si>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</si>
  <si>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</si>
  <si>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</si>
  <si>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</si>
  <si>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</si>
  <si>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</si>
  <si>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</si>
  <si>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</si>
  <si>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</si>
  <si>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</si>
  <si>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</si>
  <si>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</si>
  <si>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</si>
  <si>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</si>
  <si>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</si>
  <si>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</si>
  <si>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</si>
  <si>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</si>
  <si>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</si>
  <si>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</si>
  <si>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</si>
  <si>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</si>
  <si>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</si>
  <si>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</si>
  <si>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</si>
  <si>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</si>
  <si>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</si>
  <si>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</si>
  <si>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</si>
  <si>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</si>
  <si>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</si>
  <si>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</si>
  <si>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</si>
  <si>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</si>
  <si>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</si>
  <si>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</si>
  <si>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</si>
  <si>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</si>
  <si>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</si>
  <si>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</si>
  <si>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</si>
  <si>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</si>
  <si>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</si>
  <si>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</si>
  <si>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</si>
  <si>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</si>
  <si>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</si>
  <si>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</si>
  <si>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</si>
  <si>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</si>
  <si>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</si>
  <si>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</si>
  <si>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</si>
  <si>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</si>
  <si>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</si>
  <si>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</si>
  <si>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</si>
  <si>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</si>
  <si>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</si>
  <si>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</si>
  <si>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</si>
  <si>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</si>
  <si>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</si>
  <si>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</si>
  <si>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</si>
  <si>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</si>
  <si>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</si>
  <si>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</si>
  <si>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</si>
  <si>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</si>
  <si>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</si>
  <si>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</si>
  <si>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</si>
  <si>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</si>
  <si>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</si>
  <si>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</si>
  <si>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</si>
  <si>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</si>
  <si>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</si>
  <si>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</si>
  <si>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</si>
  <si>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</si>
  <si>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</si>
  <si>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</si>
  <si>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</si>
  <si>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</si>
  <si>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</si>
  <si>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</si>
  <si>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</si>
  <si>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</si>
  <si>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</si>
  <si>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</si>
  <si>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</si>
  <si>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</si>
  <si>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</si>
  <si>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</si>
  <si>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</si>
  <si>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</si>
  <si>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</si>
  <si>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</si>
  <si>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</si>
  <si>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</si>
  <si>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</si>
  <si>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</si>
  <si>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</si>
  <si>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</si>
  <si>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</si>
  <si>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</si>
  <si>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</si>
  <si>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</si>
  <si>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</si>
  <si>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</si>
  <si>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</si>
  <si>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</si>
  <si>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</si>
  <si>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</si>
  <si>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</si>
  <si>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</si>
  <si>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</si>
  <si>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</si>
  <si>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</si>
  <si>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</si>
  <si>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</si>
  <si>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</si>
  <si>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</si>
  <si>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</si>
  <si>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</si>
  <si>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</si>
  <si>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</si>
  <si>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</si>
  <si>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</si>
  <si>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</si>
  <si>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</si>
  <si>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</si>
  <si>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</si>
  <si>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</si>
  <si>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</si>
  <si>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</si>
  <si>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</si>
  <si>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</si>
  <si>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</si>
  <si>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</si>
  <si>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</si>
  <si>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</si>
  <si>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</si>
  <si>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</si>
  <si>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</si>
  <si>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</si>
  <si>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</si>
  <si>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</si>
  <si>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</si>
  <si>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</si>
  <si>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</si>
  <si>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</si>
  <si>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</si>
  <si>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</si>
  <si>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</si>
  <si>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</si>
  <si>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</si>
  <si>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</si>
  <si>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</si>
  <si>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</si>
  <si>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</si>
  <si>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</si>
  <si>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</si>
  <si>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</si>
  <si>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</si>
  <si>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</si>
  <si>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</si>
  <si>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</si>
  <si>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</si>
  <si>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</si>
  <si>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</si>
  <si>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</si>
  <si>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</si>
  <si>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</si>
  <si>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</si>
  <si>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</si>
  <si>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</si>
  <si>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</si>
  <si>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</si>
  <si>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</si>
  <si>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</si>
  <si>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</si>
  <si>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</si>
  <si>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</si>
  <si>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</si>
  <si>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</si>
  <si>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</si>
  <si>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</si>
  <si>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</si>
  <si>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</si>
  <si>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</si>
  <si>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</si>
  <si>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</si>
  <si>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</si>
  <si>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</si>
  <si>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</si>
  <si>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</si>
  <si>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</si>
  <si>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</si>
  <si>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</si>
  <si>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</si>
  <si>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</si>
  <si>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</si>
  <si>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</si>
  <si>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</si>
  <si>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</si>
  <si>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</si>
  <si>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</si>
  <si>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</si>
  <si>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</si>
  <si>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</si>
  <si>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</si>
  <si>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</si>
  <si>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</si>
  <si>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</si>
  <si>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</si>
  <si>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</si>
  <si>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</si>
  <si>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</si>
  <si>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</si>
  <si>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</si>
  <si>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</si>
  <si>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</si>
  <si>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</si>
  <si>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</si>
  <si>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</si>
  <si>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</si>
  <si>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</si>
  <si>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</si>
  <si>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</si>
  <si>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</si>
  <si>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</si>
  <si>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</si>
  <si>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</si>
  <si>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</si>
  <si>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</si>
  <si>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</si>
  <si>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</si>
  <si>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</si>
  <si>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</si>
  <si>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</si>
  <si>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</si>
  <si>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</si>
  <si>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</si>
  <si>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</si>
  <si>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</si>
  <si>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</si>
  <si>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</si>
  <si>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</si>
  <si>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</si>
  <si>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</si>
  <si>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</si>
  <si>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</si>
  <si>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</si>
  <si>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</si>
  <si>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</si>
  <si>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</si>
  <si>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</si>
  <si>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</si>
  <si>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</si>
  <si>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</si>
  <si>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</si>
  <si>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</si>
  <si>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</si>
  <si>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</si>
  <si>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</si>
  <si>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</si>
  <si>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</si>
  <si>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</si>
  <si>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</si>
  <si>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</si>
  <si>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</si>
  <si>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</si>
  <si>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</si>
  <si>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</si>
  <si>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</si>
  <si>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</si>
  <si>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</si>
  <si>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</si>
  <si>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</si>
  <si>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</si>
  <si>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</si>
  <si>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</si>
  <si>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</si>
  <si>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</si>
  <si>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</si>
  <si>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</si>
  <si>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</si>
  <si>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</si>
  <si>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</si>
  <si>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</si>
  <si>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</si>
  <si>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</si>
  <si>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</si>
  <si>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</si>
  <si>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</si>
  <si>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</si>
  <si>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</si>
  <si>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</si>
  <si>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</si>
  <si>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</si>
  <si>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</si>
  <si>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</si>
  <si>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</si>
  <si>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</si>
  <si>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</si>
  <si>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</si>
  <si>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</si>
  <si>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</si>
  <si>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</si>
  <si>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</si>
  <si>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</si>
  <si>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</si>
  <si>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</si>
  <si>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</si>
  <si>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</si>
  <si>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</si>
  <si>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</si>
  <si>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</si>
  <si>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</si>
  <si>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</si>
  <si>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</si>
  <si>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</si>
  <si>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</si>
  <si>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</si>
  <si>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</si>
  <si>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</si>
  <si>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</si>
  <si>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</si>
  <si>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</si>
  <si>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</si>
  <si>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</si>
  <si>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</si>
  <si>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</si>
  <si>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</si>
  <si>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</si>
  <si>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</si>
  <si>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</si>
  <si>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</si>
  <si>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</si>
  <si>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</si>
  <si>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</si>
  <si>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</si>
  <si>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</si>
  <si>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</si>
  <si>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</si>
  <si>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</si>
  <si>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</si>
  <si>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</si>
  <si>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</si>
  <si>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</si>
  <si>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</si>
  <si>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</si>
  <si>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</si>
  <si>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</si>
  <si>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</si>
  <si>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</si>
  <si>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</si>
  <si>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</si>
  <si>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</si>
  <si>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</si>
  <si>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</si>
  <si>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</si>
  <si>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</si>
  <si>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</si>
  <si>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</si>
  <si>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</si>
  <si>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</si>
  <si>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</si>
  <si>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</si>
  <si>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</si>
  <si>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</si>
  <si>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</si>
  <si>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</si>
  <si>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</si>
  <si>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</si>
  <si>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</si>
  <si>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</si>
  <si>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</si>
  <si>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</si>
  <si>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</si>
  <si>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</si>
  <si>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</si>
  <si>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</si>
  <si>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</si>
  <si>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</si>
  <si>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</si>
  <si>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</si>
  <si>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</si>
  <si>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</si>
  <si>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</si>
  <si>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</si>
  <si>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</si>
  <si>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</si>
  <si>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</si>
  <si>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</si>
  <si>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</si>
  <si>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</si>
  <si>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</si>
  <si>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</si>
  <si>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</si>
  <si>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</si>
  <si>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</si>
  <si>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</si>
  <si>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</si>
  <si>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</si>
  <si>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</si>
  <si>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</si>
  <si>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</si>
  <si>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</si>
  <si>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</si>
  <si>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</si>
  <si>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</si>
  <si>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</si>
  <si>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</si>
  <si>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</si>
  <si>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</si>
  <si>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</si>
  <si>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</si>
  <si>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</si>
  <si>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</si>
  <si>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</si>
  <si>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</si>
  <si>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</si>
  <si>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</si>
  <si>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</si>
  <si>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</si>
  <si>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</si>
  <si>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</si>
  <si>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</si>
  <si>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</si>
  <si>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</si>
  <si>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</si>
  <si>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</si>
  <si>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</si>
  <si>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</si>
  <si>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</si>
  <si>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</si>
  <si>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</si>
  <si>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</si>
  <si>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</si>
  <si>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</si>
  <si>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</si>
  <si>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</si>
  <si>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</si>
  <si>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</si>
  <si>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</si>
  <si>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</si>
  <si>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</si>
  <si>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</si>
  <si>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</si>
  <si>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</si>
  <si>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</si>
  <si>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</si>
  <si>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</si>
  <si>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</si>
  <si>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</si>
  <si>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</si>
  <si>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</si>
  <si>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</si>
  <si>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</si>
  <si>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</si>
  <si>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</si>
  <si>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</si>
  <si>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</si>
  <si>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</si>
  <si>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</si>
  <si>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</si>
  <si>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</si>
  <si>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</si>
  <si>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</si>
  <si>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</si>
  <si>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</si>
  <si>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</si>
  <si>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</si>
  <si>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</si>
  <si>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</si>
  <si>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</si>
  <si>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</si>
  <si>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</si>
  <si>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</si>
  <si>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</si>
  <si>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</si>
  <si>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</si>
  <si>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</si>
  <si>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</si>
  <si>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</si>
  <si>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</si>
  <si>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</si>
  <si>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</si>
  <si>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</si>
  <si>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</si>
  <si>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</si>
  <si>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</si>
  <si>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</si>
  <si>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</si>
  <si>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</si>
  <si>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</si>
  <si>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</si>
  <si>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</si>
  <si>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</si>
  <si>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</si>
  <si>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</si>
  <si>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</si>
  <si>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</si>
  <si>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</si>
  <si>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</si>
  <si>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</si>
  <si>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</si>
  <si>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</si>
  <si>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</si>
  <si>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</si>
  <si>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</si>
  <si>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</si>
  <si>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</si>
  <si>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</si>
  <si>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</si>
  <si>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</si>
  <si>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</si>
  <si>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</si>
  <si>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</si>
  <si>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</si>
  <si>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</si>
  <si>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</si>
  <si>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</si>
  <si>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</si>
  <si>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</si>
  <si>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</si>
  <si>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</si>
  <si>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</si>
  <si>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</si>
  <si>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</si>
  <si>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</si>
  <si>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</si>
  <si>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</si>
  <si>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</si>
  <si>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</si>
  <si>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</si>
  <si>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</si>
  <si>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</si>
  <si>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</si>
  <si>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</si>
  <si>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</si>
  <si>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</si>
  <si>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</si>
  <si>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</si>
  <si>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</si>
  <si>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</si>
  <si>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</si>
  <si>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</si>
  <si>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</si>
  <si>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</si>
  <si>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</si>
  <si>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</si>
  <si>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</si>
  <si>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</si>
  <si>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</si>
  <si>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</si>
  <si>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</si>
  <si>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</si>
  <si>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</si>
  <si>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</si>
  <si>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</si>
  <si>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</si>
  <si>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</si>
  <si>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</si>
  <si>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</si>
  <si>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</si>
  <si>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</si>
  <si>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</si>
  <si>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</si>
  <si>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</si>
  <si>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</si>
  <si>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</si>
  <si>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</si>
  <si>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</si>
  <si>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</si>
  <si>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</si>
  <si>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</si>
  <si>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</si>
  <si>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</si>
  <si>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</si>
  <si>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</si>
  <si>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</si>
  <si>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</si>
  <si>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</si>
  <si>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</si>
  <si>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</si>
  <si>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</si>
  <si>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</si>
  <si>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</si>
  <si>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</si>
  <si>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</si>
  <si>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</si>
  <si>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</si>
  <si>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</si>
  <si>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</si>
  <si>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</si>
  <si>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</si>
  <si>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</si>
  <si>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</si>
  <si>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</si>
  <si>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</si>
  <si>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</si>
  <si>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</si>
  <si>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</si>
  <si>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</si>
  <si>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</si>
  <si>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</si>
  <si>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</si>
  <si>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</si>
  <si>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</si>
  <si>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</si>
  <si>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</si>
  <si>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</si>
  <si>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</si>
  <si>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</si>
  <si>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</si>
  <si>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</si>
  <si>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</si>
  <si>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</si>
  <si>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</si>
  <si>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</si>
  <si>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</si>
  <si>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</si>
  <si>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</si>
  <si>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</si>
  <si>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</si>
  <si>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</si>
  <si>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</si>
  <si>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</si>
  <si>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</si>
  <si>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</si>
  <si>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</si>
  <si>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</si>
  <si>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</si>
  <si>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</si>
  <si>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</si>
  <si>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</si>
  <si>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</si>
  <si>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</si>
  <si>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</si>
  <si>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</si>
  <si>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</si>
  <si>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</si>
  <si>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</si>
  <si>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</si>
  <si>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</si>
  <si>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</si>
  <si>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</si>
  <si>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</si>
  <si>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</si>
  <si>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</si>
  <si>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</si>
  <si>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</si>
  <si>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</si>
  <si>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</si>
  <si>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</si>
  <si>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</si>
  <si>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</si>
  <si>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</si>
  <si>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</si>
  <si>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</si>
  <si>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</si>
  <si>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</si>
  <si>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</si>
  <si>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</si>
  <si>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</si>
  <si>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</si>
  <si>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</si>
  <si>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</si>
  <si>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</si>
  <si>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</si>
  <si>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</si>
  <si>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</si>
  <si>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</si>
  <si>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</si>
  <si>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</si>
  <si>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</si>
  <si>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</si>
  <si>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</si>
  <si>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</si>
  <si>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</si>
  <si>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</si>
  <si>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</si>
  <si>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</si>
  <si>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</si>
  <si>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</si>
  <si>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</si>
  <si>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</si>
  <si>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</si>
  <si>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</si>
  <si>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</si>
  <si>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</si>
  <si>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</si>
  <si>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</si>
  <si>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</si>
  <si>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</si>
  <si>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</si>
  <si>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</si>
  <si>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</si>
  <si>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</si>
  <si>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</si>
  <si>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</si>
  <si>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</si>
  <si>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</si>
  <si>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</si>
  <si>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</si>
  <si>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</si>
  <si>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</si>
  <si>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</si>
  <si>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</si>
  <si>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</si>
  <si>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</si>
  <si>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</si>
  <si>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</si>
  <si>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</si>
  <si>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</si>
  <si>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</si>
  <si>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</si>
  <si>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</si>
  <si>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</si>
  <si>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</si>
  <si>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</si>
  <si>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</si>
  <si>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</si>
  <si>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</si>
  <si>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</si>
  <si>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</si>
  <si>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</si>
  <si>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</si>
  <si>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</si>
  <si>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</si>
  <si>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</si>
  <si>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</si>
  <si>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</si>
  <si>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</si>
  <si>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</si>
  <si>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</si>
  <si>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</si>
  <si>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</si>
  <si>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</si>
  <si>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</si>
  <si>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</si>
  <si>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</si>
  <si>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</si>
  <si>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</si>
  <si>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</si>
  <si>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</si>
  <si>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</si>
  <si>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</si>
  <si>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</si>
  <si>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</si>
  <si>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</si>
  <si>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</si>
  <si>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</si>
  <si>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</si>
  <si>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</si>
  <si>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</si>
  <si>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</si>
  <si>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</si>
  <si>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</si>
  <si>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</si>
  <si>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</si>
  <si>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</si>
  <si>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</si>
  <si>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</si>
  <si>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</si>
  <si>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</si>
  <si>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</si>
  <si>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</si>
  <si>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</si>
  <si>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</si>
  <si>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</si>
  <si>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</si>
  <si>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</si>
  <si>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</si>
  <si>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</si>
  <si>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</si>
  <si>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</si>
  <si>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</si>
  <si>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</si>
  <si>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</si>
  <si>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</si>
  <si>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</si>
  <si>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</si>
  <si>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</si>
  <si>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</si>
  <si>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</si>
  <si>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</si>
  <si>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</si>
  <si>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</si>
  <si>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</si>
  <si>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</si>
  <si>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</si>
  <si>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</si>
  <si>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</si>
  <si>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</si>
  <si>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</si>
  <si>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</si>
  <si>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</si>
  <si>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</si>
  <si>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</si>
  <si>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</si>
  <si>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</si>
  <si>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</si>
  <si>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</si>
  <si>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</si>
  <si>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</si>
  <si>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</si>
  <si>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</si>
  <si>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</si>
  <si>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</si>
  <si>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</si>
  <si>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</si>
  <si>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</si>
  <si>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</si>
  <si>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</si>
  <si>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</si>
  <si>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</si>
  <si>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</si>
  <si>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</si>
  <si>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</si>
  <si>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</si>
  <si>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</si>
  <si>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</si>
  <si>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</si>
  <si>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</si>
  <si>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</si>
  <si>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</si>
  <si>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</si>
  <si>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</si>
  <si>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</si>
  <si>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</si>
  <si>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</si>
  <si>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</si>
  <si>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</si>
  <si>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</si>
  <si>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</si>
  <si>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</si>
  <si>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</si>
  <si>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</si>
  <si>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</si>
  <si>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</si>
  <si>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</si>
  <si>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</si>
  <si>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</si>
  <si>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</si>
  <si>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</si>
  <si>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</si>
  <si>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</si>
  <si>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</si>
  <si>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</si>
  <si>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</si>
  <si>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</si>
  <si>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</si>
  <si>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</si>
  <si>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</si>
  <si>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</si>
  <si>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</si>
  <si>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</si>
  <si>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</si>
  <si>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</si>
  <si>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</si>
  <si>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</si>
  <si>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</si>
  <si>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</si>
  <si>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</si>
  <si>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</si>
  <si>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</si>
  <si>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</si>
  <si>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</si>
  <si>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</si>
  <si>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</si>
  <si>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</si>
  <si>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</si>
  <si>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</si>
  <si>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</si>
  <si>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</si>
  <si>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</si>
  <si>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</si>
  <si>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</si>
  <si>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</si>
  <si>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</si>
  <si>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</si>
  <si>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</si>
  <si>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</si>
  <si>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</si>
  <si>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</si>
  <si>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</si>
  <si>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</si>
  <si>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</si>
  <si>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</si>
  <si>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</si>
  <si>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</si>
  <si>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</si>
  <si>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</si>
  <si>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</si>
  <si>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</si>
  <si>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</si>
  <si>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</si>
  <si>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</si>
  <si>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</si>
  <si>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</si>
  <si>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</si>
  <si>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</si>
  <si>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</si>
  <si>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</si>
  <si>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</si>
  <si>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</si>
  <si>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</si>
  <si>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</si>
  <si>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</si>
  <si>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</si>
  <si>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</si>
  <si>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</si>
  <si>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</si>
  <si>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</si>
  <si>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</si>
  <si>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</si>
  <si>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</si>
  <si>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</si>
  <si>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</si>
  <si>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</si>
  <si>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</si>
  <si>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</si>
  <si>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</si>
  <si>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</si>
  <si>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</si>
  <si>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</si>
  <si>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</si>
  <si>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</si>
  <si>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</si>
  <si>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</si>
  <si>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</si>
  <si>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</si>
  <si>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</si>
  <si>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</si>
  <si>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</si>
  <si>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</si>
  <si>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</si>
  <si>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</si>
  <si>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</si>
  <si>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</si>
  <si>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</si>
  <si>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</si>
  <si>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</si>
  <si>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</si>
  <si>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</si>
  <si>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</si>
  <si>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</si>
  <si>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</si>
  <si>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</si>
  <si>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</si>
  <si>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</si>
  <si>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</si>
  <si>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</si>
  <si>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</si>
  <si>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</si>
  <si>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</si>
  <si>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</si>
  <si>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</si>
  <si>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</si>
  <si>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</si>
  <si>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</si>
  <si>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</si>
  <si>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</si>
  <si>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</si>
  <si>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</si>
  <si>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</si>
  <si>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</si>
  <si>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</si>
  <si>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</si>
  <si>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</si>
  <si>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</si>
  <si>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</si>
  <si>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</si>
  <si>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</si>
  <si>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</si>
  <si>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</si>
  <si>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</si>
  <si>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</si>
  <si>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</si>
  <si>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</si>
  <si>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</si>
  <si>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</si>
  <si>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</si>
  <si>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</si>
  <si>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</si>
  <si>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</si>
  <si>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</si>
  <si>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</si>
  <si>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</si>
  <si>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</si>
  <si>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</si>
  <si>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</si>
  <si>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</si>
  <si>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</si>
  <si>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</si>
  <si>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</si>
  <si>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</si>
  <si>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</si>
  <si>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</si>
  <si>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</si>
  <si>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</si>
  <si>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</si>
  <si>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</si>
  <si>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</si>
  <si>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</si>
  <si>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</si>
  <si>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</si>
  <si>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</si>
  <si>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</si>
  <si>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</si>
  <si>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</si>
  <si>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</si>
  <si>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</si>
  <si>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</si>
  <si>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</si>
  <si>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</si>
  <si>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</si>
  <si>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</si>
  <si>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</si>
  <si>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</si>
  <si>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</si>
  <si>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</si>
  <si>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</si>
  <si>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</si>
  <si>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</si>
  <si>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</si>
  <si>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</si>
  <si>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</si>
  <si>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</si>
  <si>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</si>
  <si>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</si>
  <si>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</si>
  <si>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</si>
  <si>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</si>
  <si>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</si>
  <si>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</si>
  <si>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</si>
  <si>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</si>
  <si>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</si>
  <si>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</si>
  <si>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</si>
  <si>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</si>
  <si>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</si>
  <si>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</si>
  <si>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</si>
  <si>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</si>
  <si>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</si>
  <si>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</si>
  <si>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</si>
  <si>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</si>
  <si>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</si>
  <si>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</si>
  <si>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</si>
  <si>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</si>
  <si>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</si>
  <si>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</si>
  <si>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</si>
  <si>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</si>
  <si>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</si>
  <si>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</si>
  <si>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</si>
  <si>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</si>
  <si>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</si>
  <si>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</si>
  <si>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</si>
  <si>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</si>
  <si>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</si>
  <si>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</si>
  <si>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</si>
  <si>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</si>
  <si>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</si>
  <si>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</si>
  <si>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</si>
  <si>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</si>
  <si>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</si>
  <si>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</si>
  <si>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</si>
  <si>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</si>
  <si>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</si>
  <si>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</si>
  <si>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</si>
  <si>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</si>
  <si>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</si>
  <si>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</si>
  <si>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</si>
  <si>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</si>
  <si>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</si>
  <si>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</si>
  <si>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</si>
  <si>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</si>
  <si>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</si>
  <si>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</si>
  <si>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</si>
  <si>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</si>
  <si>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</si>
  <si>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</si>
  <si>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</si>
  <si>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</si>
  <si>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</si>
  <si>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</si>
  <si>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</si>
  <si>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</si>
  <si>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</si>
  <si>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</si>
  <si>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</si>
  <si>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</si>
  <si>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</si>
  <si>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</si>
  <si>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</si>
  <si>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</si>
  <si>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</si>
  <si>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</si>
  <si>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</si>
  <si>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</si>
  <si>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</si>
  <si>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</si>
  <si>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</si>
  <si>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</si>
  <si>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</si>
  <si>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</si>
  <si>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</si>
  <si>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</si>
  <si>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</si>
  <si>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</si>
  <si>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</si>
  <si>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</si>
  <si>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</si>
  <si>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</si>
  <si>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</si>
  <si>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</si>
  <si>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</si>
  <si>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</si>
  <si>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</si>
  <si>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</si>
  <si>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</si>
  <si>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</si>
  <si>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</si>
  <si>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</si>
  <si>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</si>
  <si>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</si>
  <si>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</si>
  <si>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</si>
  <si>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</si>
  <si>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</si>
  <si>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</si>
  <si>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</si>
  <si>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</si>
  <si>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</si>
  <si>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</si>
  <si>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</si>
  <si>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</si>
  <si>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</si>
  <si>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</si>
  <si>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</si>
  <si>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</si>
  <si>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</si>
  <si>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</si>
  <si>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</si>
  <si>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</si>
  <si>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</si>
  <si>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</si>
  <si>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</si>
  <si>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</si>
  <si>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</si>
  <si>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</si>
  <si>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</si>
  <si>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</si>
  <si>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</si>
  <si>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</si>
  <si>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</si>
  <si>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</si>
  <si>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</si>
  <si>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</si>
  <si>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</si>
  <si>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</si>
  <si>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</si>
  <si>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</si>
  <si>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</si>
  <si>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</si>
  <si>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</si>
  <si>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</si>
  <si>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</si>
  <si>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</si>
  <si>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</si>
  <si>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</si>
  <si>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</si>
  <si>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</si>
  <si>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</si>
  <si>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</si>
  <si>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</si>
  <si>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</si>
  <si>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</si>
  <si>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</si>
  <si>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</si>
  <si>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</si>
  <si>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</si>
  <si>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</si>
  <si>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</si>
  <si>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</si>
  <si>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</si>
  <si>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</si>
  <si>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</si>
  <si>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</si>
  <si>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</si>
  <si>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</si>
  <si>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</si>
  <si>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</si>
  <si>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</si>
  <si>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</si>
  <si>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</si>
  <si>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</si>
  <si>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</si>
  <si>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</si>
  <si>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</si>
  <si>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</si>
  <si>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</si>
  <si>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</si>
  <si>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</si>
  <si>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</si>
  <si>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</si>
  <si>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</si>
  <si>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</si>
  <si>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</si>
  <si>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</si>
  <si>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</si>
  <si>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</si>
  <si>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</si>
  <si>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</si>
  <si>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</si>
  <si>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</si>
  <si>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</si>
  <si>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</si>
  <si>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</si>
  <si>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</si>
  <si>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</si>
  <si>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</si>
  <si>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</si>
  <si>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</si>
  <si>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</si>
  <si>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</si>
  <si>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</si>
  <si>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</si>
  <si>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</si>
  <si>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</si>
  <si>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</si>
  <si>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</si>
  <si>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</si>
  <si>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</si>
  <si>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</si>
  <si>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</si>
  <si>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</si>
  <si>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</si>
  <si>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</si>
  <si>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</si>
  <si>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</si>
  <si>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</si>
  <si>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</si>
  <si>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</si>
  <si>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</si>
  <si>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</si>
  <si>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</si>
  <si>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</si>
  <si>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</si>
  <si>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</si>
  <si>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</si>
  <si>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</si>
  <si>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</si>
  <si>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</si>
  <si>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</si>
  <si>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</si>
  <si>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</si>
  <si>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</si>
  <si>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</si>
  <si>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</si>
  <si>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</si>
  <si>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</si>
  <si>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</si>
  <si>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</si>
  <si>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</si>
  <si>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</si>
  <si>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</si>
  <si>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</si>
  <si>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</si>
  <si>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</si>
  <si>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</si>
  <si>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</si>
  <si>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</si>
  <si>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</si>
  <si>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</si>
  <si>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</si>
  <si>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</si>
  <si>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</si>
  <si>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</si>
  <si>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</si>
  <si>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</si>
  <si>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</si>
  <si>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</si>
  <si>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</si>
  <si>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</si>
  <si>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</si>
  <si>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</si>
  <si>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</si>
  <si>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</si>
  <si>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</si>
  <si>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</si>
  <si>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</si>
  <si>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</si>
  <si>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</si>
  <si>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</si>
  <si>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</si>
  <si>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</si>
  <si>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</si>
  <si>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</si>
  <si>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</si>
  <si>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</si>
  <si>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</si>
  <si>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</si>
  <si>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</si>
  <si>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</si>
  <si>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</si>
  <si>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</si>
  <si>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</si>
  <si>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</si>
  <si>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</si>
  <si>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</si>
  <si>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</si>
  <si>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</si>
  <si>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</si>
  <si>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</si>
  <si>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</si>
  <si>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</si>
  <si>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</si>
  <si>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</si>
  <si>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</si>
  <si>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</si>
  <si>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</si>
  <si>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</si>
  <si>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</si>
  <si>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</si>
  <si>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</si>
  <si>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</si>
  <si>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</si>
  <si>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</si>
  <si>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</si>
  <si>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</si>
  <si>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</si>
  <si>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</si>
  <si>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</si>
  <si>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</si>
  <si>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</si>
  <si>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</si>
  <si>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</si>
  <si>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</si>
  <si>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</si>
  <si>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</si>
  <si>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</si>
  <si>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</si>
  <si>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</si>
  <si>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</si>
  <si>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</si>
  <si>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</si>
  <si>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</si>
  <si>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</si>
  <si>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</si>
  <si>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</si>
  <si>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</si>
  <si>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</si>
  <si>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</si>
  <si>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</si>
  <si>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</si>
  <si>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</si>
  <si>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</si>
  <si>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</si>
  <si>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</si>
  <si>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</si>
  <si>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</si>
  <si>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</si>
  <si>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</si>
  <si>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</si>
  <si>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</si>
  <si>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</si>
  <si>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</si>
  <si>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</si>
  <si>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</si>
  <si>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</si>
  <si>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</si>
  <si>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</si>
  <si>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</si>
  <si>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</si>
  <si>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</si>
  <si>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</si>
  <si>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</si>
  <si>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</si>
  <si>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</si>
  <si>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</si>
  <si>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</si>
  <si>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</si>
  <si>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</si>
  <si>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</si>
  <si>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</si>
  <si>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</si>
  <si>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</si>
  <si>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</si>
  <si>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</si>
  <si>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</si>
  <si>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</si>
  <si>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</si>
  <si>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</si>
  <si>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</si>
  <si>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</si>
  <si>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</si>
  <si>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</si>
  <si>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</si>
  <si>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</si>
  <si>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</si>
  <si>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</si>
  <si>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</si>
  <si>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</si>
  <si>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</si>
  <si>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</si>
  <si>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</si>
  <si>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</si>
  <si>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</si>
  <si>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</si>
  <si>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</si>
  <si>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</si>
  <si>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</si>
  <si>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</si>
  <si>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</si>
  <si>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</si>
  <si>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</si>
  <si>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</si>
  <si>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</si>
  <si>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</si>
  <si>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</si>
  <si>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</si>
  <si>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</si>
  <si>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</si>
  <si>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</si>
  <si>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</si>
  <si>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</si>
  <si>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</si>
  <si>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</si>
  <si>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</si>
  <si>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</si>
  <si>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</si>
  <si>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</si>
  <si>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</si>
  <si>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</si>
  <si>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</si>
  <si>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</si>
  <si>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</si>
  <si>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</si>
  <si>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</si>
  <si>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</si>
  <si>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</si>
  <si>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</si>
  <si>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</si>
  <si>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</si>
  <si>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</si>
  <si>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</si>
  <si>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</si>
  <si>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</si>
  <si>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</si>
  <si>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</si>
  <si>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</si>
  <si>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</si>
  <si>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</si>
  <si>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</si>
  <si>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</si>
  <si>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</si>
  <si>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</si>
  <si>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</si>
  <si>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</si>
  <si>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</si>
  <si>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</si>
  <si>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</si>
  <si>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</si>
  <si>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</si>
  <si>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</si>
  <si>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</si>
  <si>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</si>
  <si>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</si>
  <si>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</si>
  <si>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</si>
  <si>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</si>
  <si>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</si>
  <si>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</si>
  <si>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</si>
  <si>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</si>
  <si>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</si>
  <si>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</si>
  <si>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</si>
  <si>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</si>
  <si>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</si>
  <si>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</si>
  <si>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</si>
  <si>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</si>
  <si>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</si>
  <si>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</si>
  <si>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</si>
  <si>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</si>
  <si>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</si>
  <si>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</si>
  <si>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</si>
  <si>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</si>
  <si>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</si>
  <si>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</si>
  <si>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</si>
  <si>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</si>
  <si>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</si>
  <si>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</si>
  <si>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</si>
  <si>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</si>
  <si>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</si>
  <si>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</si>
  <si>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</si>
  <si>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</si>
  <si>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</si>
  <si>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</si>
  <si>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</si>
  <si>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</si>
  <si>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</si>
  <si>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</si>
  <si>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</si>
  <si>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</si>
  <si>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</si>
  <si>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</si>
  <si>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</si>
  <si>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</si>
  <si>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</si>
  <si>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</si>
  <si>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</si>
  <si>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</si>
  <si>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</si>
  <si>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</si>
  <si>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</si>
  <si>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</si>
  <si>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</si>
  <si>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</si>
  <si>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</si>
  <si>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</si>
  <si>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</si>
  <si>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</si>
  <si>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</si>
  <si>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</si>
  <si>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</si>
  <si>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</si>
  <si>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</si>
  <si>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</si>
  <si>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</si>
  <si>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</si>
  <si>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</si>
  <si>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</si>
  <si>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</si>
  <si>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</si>
  <si>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</si>
  <si>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</si>
  <si>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</si>
  <si>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</si>
  <si>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</si>
  <si>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</si>
  <si>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</si>
  <si>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</si>
  <si>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</si>
  <si>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</si>
  <si>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</si>
  <si>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</si>
  <si>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</si>
  <si>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</si>
  <si>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</si>
  <si>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</si>
  <si>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</si>
  <si>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</si>
  <si>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</si>
  <si>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</si>
  <si>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</si>
  <si>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</si>
  <si>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</si>
  <si>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</si>
  <si>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</si>
  <si>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</si>
  <si>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</si>
  <si>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</si>
  <si>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</si>
  <si>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</si>
  <si>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</si>
  <si>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</si>
  <si>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</si>
  <si>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</si>
  <si>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</si>
  <si>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</si>
  <si>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</si>
  <si>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</si>
  <si>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</si>
  <si>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</si>
  <si>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</si>
  <si>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</si>
  <si>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</si>
  <si>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</si>
  <si>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</si>
  <si>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</si>
  <si>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</si>
  <si>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</si>
  <si>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</si>
  <si>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</si>
  <si>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</si>
  <si>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</si>
  <si>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</si>
  <si>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</si>
  <si>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</si>
  <si>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</si>
  <si>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</si>
  <si>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</si>
  <si>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</si>
  <si>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</si>
  <si>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</si>
  <si>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</si>
  <si>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</si>
  <si>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</si>
  <si>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</si>
  <si>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</si>
  <si>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</si>
  <si>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</si>
  <si>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</si>
  <si>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</si>
  <si>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</si>
  <si>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</si>
  <si>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</si>
  <si>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</si>
  <si>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</si>
  <si>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</si>
  <si>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</si>
  <si>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</si>
  <si>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</si>
  <si>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</si>
  <si>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</si>
  <si>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</si>
  <si>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</si>
  <si>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</si>
  <si>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</si>
  <si>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</si>
  <si>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</si>
  <si>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</si>
  <si>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</si>
  <si>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</si>
  <si>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</si>
  <si>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</si>
  <si>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</si>
  <si>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</si>
  <si>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</si>
  <si>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</si>
  <si>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</si>
  <si>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</si>
  <si>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</si>
  <si>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</si>
  <si>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</si>
  <si>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</si>
  <si>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</si>
  <si>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</si>
  <si>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</si>
  <si>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</si>
  <si>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</si>
  <si>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</si>
  <si>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</si>
  <si>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</si>
  <si>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</si>
  <si>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</si>
  <si>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</si>
  <si>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</si>
  <si>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</si>
  <si>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</si>
  <si>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</si>
  <si>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</si>
  <si>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</si>
  <si>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</si>
  <si>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</si>
  <si>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</si>
  <si>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</si>
  <si>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</si>
  <si>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</si>
  <si>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</si>
  <si>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</si>
  <si>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</si>
  <si>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</si>
  <si>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</si>
  <si>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</si>
  <si>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</si>
  <si>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</si>
  <si>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</si>
  <si>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</si>
  <si>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</si>
  <si>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</si>
  <si>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</si>
  <si>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</si>
  <si>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</si>
  <si>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</si>
  <si>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</si>
  <si>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</si>
  <si>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</si>
  <si>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</si>
  <si>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</si>
  <si>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</si>
  <si>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</si>
  <si>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</si>
  <si>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</si>
  <si>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</si>
  <si>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</si>
  <si>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</si>
  <si>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</si>
  <si>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</si>
  <si>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</si>
  <si>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</si>
  <si>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</si>
  <si>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</si>
  <si>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</si>
  <si>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</si>
  <si>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</si>
  <si>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</si>
  <si>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</si>
  <si>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</si>
  <si>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</si>
  <si>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</si>
  <si>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</si>
  <si>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</si>
  <si>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</si>
  <si>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</si>
  <si>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</si>
  <si>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</si>
  <si>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</si>
  <si>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</si>
  <si>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</si>
  <si>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</si>
  <si>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</si>
  <si>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</si>
  <si>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</si>
  <si>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</si>
  <si>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</si>
  <si>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</si>
  <si>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</si>
  <si>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</si>
  <si>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</si>
  <si>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</si>
  <si>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</si>
  <si>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</si>
  <si>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</si>
  <si>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</si>
  <si>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</si>
  <si>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</si>
  <si>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</si>
  <si>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</si>
  <si>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</si>
  <si>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</si>
  <si>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</si>
  <si>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</si>
  <si>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</si>
  <si>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</si>
  <si>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</si>
  <si>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</si>
  <si>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</si>
  <si>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</si>
  <si>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</si>
  <si>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</si>
  <si>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</si>
  <si>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</si>
  <si>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</si>
  <si>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</si>
  <si>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</si>
  <si>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</si>
  <si>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</si>
  <si>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</si>
  <si>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</si>
  <si>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</si>
  <si>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</si>
  <si>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</si>
  <si>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</si>
  <si>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</si>
  <si>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</si>
  <si>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</si>
  <si>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</si>
  <si>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</si>
  <si>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</si>
  <si>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</si>
  <si>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</si>
  <si>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</si>
  <si>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</si>
  <si>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</si>
  <si>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</si>
  <si>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</si>
  <si>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</si>
  <si>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</si>
  <si>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</si>
  <si>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</si>
  <si>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</si>
  <si>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</si>
  <si>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</si>
  <si>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</si>
  <si>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</si>
  <si>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</si>
  <si>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</si>
  <si>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</si>
  <si>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</si>
  <si>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</si>
  <si>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</si>
  <si>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</si>
  <si>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</si>
  <si>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</si>
  <si>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</si>
  <si>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</si>
  <si>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</si>
  <si>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</si>
  <si>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</si>
  <si>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</si>
  <si>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</si>
  <si>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</si>
  <si>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</si>
  <si>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</si>
  <si>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</si>
  <si>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</si>
  <si>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</si>
  <si>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</si>
  <si>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</si>
  <si>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</si>
  <si>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</si>
  <si>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</si>
  <si>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</si>
  <si>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</si>
  <si>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</si>
  <si>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</si>
  <si>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</si>
  <si>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</si>
  <si>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</si>
  <si>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</si>
  <si>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</si>
  <si>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</si>
  <si>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</si>
  <si>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</si>
  <si>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</si>
  <si>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</si>
  <si>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</si>
  <si>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</si>
  <si>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</si>
  <si>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</si>
  <si>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</si>
  <si>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</si>
  <si>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</si>
  <si>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</si>
  <si>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</si>
  <si>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</si>
  <si>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</si>
  <si>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</si>
  <si>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</si>
  <si>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</si>
  <si>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</si>
  <si>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</si>
  <si>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</si>
  <si>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</si>
  <si>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</si>
  <si>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</si>
  <si>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</si>
  <si>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</si>
  <si>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</si>
  <si>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</si>
  <si>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</si>
  <si>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</si>
  <si>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</si>
  <si>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</si>
  <si>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</si>
  <si>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</si>
  <si>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</si>
  <si>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</si>
  <si>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</si>
  <si>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</si>
  <si>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</si>
  <si>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</si>
  <si>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</si>
  <si>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</si>
  <si>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</si>
  <si>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</si>
  <si>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</si>
  <si>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</si>
  <si>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</si>
  <si>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</si>
  <si>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</si>
  <si>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</si>
  <si>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</si>
  <si>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</si>
  <si>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</si>
  <si>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</si>
  <si>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</si>
  <si>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</si>
  <si>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</si>
  <si>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</si>
  <si>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</si>
  <si>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</si>
  <si>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</si>
  <si>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</si>
  <si>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</si>
  <si>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</si>
  <si>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</si>
  <si>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</si>
  <si>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</si>
  <si>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</si>
  <si>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</si>
  <si>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</si>
  <si>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</si>
  <si>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</si>
  <si>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</si>
  <si>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</si>
  <si>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</si>
  <si>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</si>
  <si>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</si>
  <si>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</si>
  <si>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</si>
  <si>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</si>
  <si>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</si>
  <si>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</si>
  <si>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</si>
  <si>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</si>
  <si>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</si>
  <si>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</si>
  <si>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</si>
  <si>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</si>
  <si>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</si>
  <si>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</si>
  <si>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</si>
  <si>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</si>
  <si>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</si>
  <si>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</si>
  <si>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</si>
  <si>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</si>
  <si>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</si>
  <si>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</si>
  <si>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</si>
  <si>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</si>
  <si>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</si>
  <si>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</si>
  <si>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</si>
  <si>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</si>
  <si>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</si>
  <si>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</si>
  <si>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</si>
  <si>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</si>
  <si>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</si>
  <si>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</si>
  <si>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</si>
  <si>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</si>
  <si>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</si>
  <si>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</si>
  <si>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</si>
  <si>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</si>
  <si>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</si>
  <si>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</si>
  <si>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</si>
  <si>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</si>
  <si>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</si>
  <si>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</si>
  <si>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</si>
  <si>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</si>
  <si>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</si>
  <si>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</si>
  <si>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</si>
  <si>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</si>
  <si>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</si>
  <si>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</si>
  <si>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</si>
  <si>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</si>
  <si>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</si>
  <si>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</si>
  <si>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</si>
  <si>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</si>
  <si>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</si>
  <si>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</si>
  <si>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</si>
  <si>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</si>
  <si>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</si>
  <si>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</si>
  <si>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</si>
  <si>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</si>
  <si>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</si>
  <si>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</si>
  <si>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</si>
  <si>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</si>
  <si>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</si>
  <si>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</si>
  <si>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</si>
  <si>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</si>
  <si>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</si>
  <si>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</si>
  <si>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</si>
  <si>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</si>
  <si>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</si>
  <si>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</si>
  <si>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</si>
  <si>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</si>
  <si>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</si>
  <si>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</si>
  <si>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</si>
  <si>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</si>
  <si>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</si>
  <si>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</si>
  <si>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</si>
  <si>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</si>
  <si>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</si>
  <si>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</si>
  <si>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</si>
  <si>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</si>
  <si>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</si>
  <si>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</si>
  <si>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</si>
  <si>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</si>
  <si>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</si>
  <si>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</si>
  <si>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</si>
  <si>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</si>
  <si>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</si>
  <si>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</si>
  <si>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</si>
  <si>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</si>
  <si>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</si>
  <si>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</si>
  <si>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</si>
  <si>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</si>
  <si>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</si>
  <si>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</si>
  <si>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</si>
  <si>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</si>
  <si>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</si>
  <si>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</si>
  <si>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</si>
  <si>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</si>
  <si>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</si>
  <si>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</si>
  <si>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</si>
  <si>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</si>
  <si>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</si>
  <si>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</si>
  <si>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</si>
  <si>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</si>
  <si>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</si>
  <si>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</si>
  <si>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</si>
  <si>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</si>
  <si>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</si>
  <si>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</si>
  <si>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</si>
  <si>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</si>
  <si>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</si>
  <si>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</si>
  <si>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</si>
  <si>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</si>
  <si>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</si>
  <si>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</si>
  <si>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</si>
  <si>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</si>
  <si>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</si>
  <si>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</si>
  <si>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</si>
  <si>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</si>
  <si>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</si>
  <si>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</si>
  <si>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</si>
  <si>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</si>
  <si>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</si>
  <si>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</si>
  <si>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</si>
  <si>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</si>
  <si>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</si>
  <si>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</si>
  <si>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</si>
  <si>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</si>
  <si>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</si>
  <si>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</si>
  <si>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</si>
  <si>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</si>
  <si>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</si>
  <si>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</si>
  <si>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</si>
  <si>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</si>
  <si>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</si>
  <si>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</si>
  <si>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</si>
  <si>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</si>
  <si>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</si>
  <si>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</si>
  <si>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</si>
  <si>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</si>
  <si>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</si>
  <si>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</si>
  <si>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</si>
  <si>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</si>
  <si>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</si>
  <si>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</si>
  <si>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</si>
  <si>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</si>
  <si>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</si>
  <si>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</si>
  <si>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</si>
  <si>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</si>
  <si>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</si>
  <si>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</si>
  <si>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</si>
  <si>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</si>
  <si>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</si>
  <si>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</si>
  <si>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</si>
  <si>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</si>
  <si>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</si>
  <si>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</si>
  <si>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</si>
  <si>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</si>
  <si>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</si>
  <si>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</si>
  <si>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</si>
  <si>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</si>
  <si>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</si>
  <si>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</si>
  <si>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</si>
  <si>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</si>
  <si>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</si>
  <si>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</si>
  <si>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</si>
  <si>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</si>
  <si>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</si>
  <si>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</si>
  <si>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</si>
  <si>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</si>
  <si>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</si>
  <si>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</si>
  <si>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</si>
  <si>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</si>
  <si>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</si>
  <si>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</si>
  <si>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</si>
  <si>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</si>
  <si>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</si>
  <si>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</si>
  <si>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</si>
  <si>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</si>
  <si>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</si>
  <si>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</si>
  <si>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</si>
  <si>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</si>
  <si>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</si>
  <si>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</si>
  <si>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</si>
  <si>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</si>
  <si>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</si>
  <si>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</si>
  <si>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</si>
  <si>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</si>
  <si>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</si>
  <si>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</si>
  <si>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</si>
  <si>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</si>
  <si>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</si>
  <si>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</si>
  <si>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</si>
  <si>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</si>
  <si>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</si>
  <si>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</si>
  <si>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</si>
  <si>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</si>
  <si>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</si>
  <si>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</si>
  <si>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</si>
  <si>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</si>
  <si>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</si>
  <si>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</si>
  <si>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</si>
  <si>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</si>
  <si>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</si>
  <si>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</si>
  <si>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</si>
  <si>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</si>
  <si>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</si>
  <si>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</si>
  <si>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</si>
  <si>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</si>
  <si>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</si>
  <si>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</si>
  <si>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</si>
  <si>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</si>
  <si>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</si>
  <si>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</si>
  <si>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</si>
  <si>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</si>
  <si>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</si>
  <si>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</si>
  <si>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</si>
  <si>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</si>
  <si>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</si>
  <si>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</si>
  <si>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</si>
  <si>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</si>
  <si>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</si>
  <si>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</si>
  <si>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</si>
  <si>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</si>
  <si>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</si>
  <si>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</si>
  <si>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</si>
  <si>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</si>
  <si>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</si>
  <si>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</si>
  <si>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</si>
  <si>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</si>
  <si>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</si>
  <si>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</si>
  <si>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</si>
  <si>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</si>
  <si>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</si>
  <si>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</si>
  <si>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</si>
  <si>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</si>
  <si>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</si>
  <si>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</si>
  <si>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</si>
  <si>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</si>
  <si>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</si>
  <si>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</si>
  <si>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</si>
  <si>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</si>
  <si>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</si>
  <si>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</si>
  <si>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</si>
  <si>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</si>
  <si>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</si>
  <si>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</si>
  <si>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</si>
  <si>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</si>
  <si>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</si>
  <si>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</si>
  <si>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</si>
  <si>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</si>
  <si>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</si>
  <si>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</si>
  <si>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</si>
  <si>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</si>
  <si>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</si>
  <si>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</si>
  <si>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</si>
  <si>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</si>
  <si>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</si>
  <si>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</si>
  <si>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</si>
  <si>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</si>
  <si>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</si>
  <si>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</si>
  <si>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</si>
  <si>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</si>
  <si>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</si>
  <si>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</si>
  <si>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</si>
  <si>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</si>
  <si>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</si>
  <si>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</si>
  <si>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</si>
  <si>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</si>
  <si>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</si>
  <si>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</si>
  <si>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</si>
  <si>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</si>
  <si>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</si>
  <si>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</si>
  <si>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</si>
  <si>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</si>
  <si>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</si>
  <si>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</si>
  <si>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</si>
  <si>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</si>
  <si>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</si>
  <si>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</si>
  <si>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</si>
  <si>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</si>
  <si>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</si>
  <si>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</si>
  <si>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</si>
  <si>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</si>
  <si>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</si>
  <si>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</si>
  <si>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</si>
  <si>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</si>
  <si>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</si>
  <si>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</si>
  <si>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</si>
  <si>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</si>
  <si>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</si>
  <si>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</si>
  <si>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</si>
  <si>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</si>
  <si>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</si>
  <si>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</si>
  <si>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</si>
  <si>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</si>
  <si>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</si>
  <si>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</si>
  <si>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</si>
  <si>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</si>
  <si>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</si>
  <si>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</si>
  <si>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</si>
  <si>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</si>
  <si>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</si>
  <si>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</si>
  <si>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</si>
  <si>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</si>
  <si>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</si>
  <si>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</si>
  <si>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</si>
  <si>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</si>
  <si>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</si>
  <si>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</si>
  <si>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</si>
  <si>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</si>
  <si>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</si>
  <si>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</si>
  <si>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</si>
  <si>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</si>
  <si>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</si>
  <si>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</si>
  <si>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</si>
  <si>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</si>
  <si>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</si>
  <si>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</si>
  <si>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</si>
  <si>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</si>
  <si>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</si>
  <si>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</si>
  <si>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</si>
  <si>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</si>
  <si>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</si>
  <si>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</si>
  <si>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</si>
  <si>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</si>
  <si>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</si>
  <si>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</si>
  <si>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</si>
  <si>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</si>
  <si>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</si>
  <si>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</si>
  <si>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</si>
  <si>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</si>
  <si>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</si>
  <si>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</si>
  <si>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</si>
  <si>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</si>
  <si>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</si>
  <si>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</si>
  <si>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</si>
  <si>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</si>
  <si>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</si>
  <si>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</si>
  <si>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</si>
  <si>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</si>
  <si>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</si>
  <si>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</si>
  <si>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</si>
  <si>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</si>
  <si>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</si>
  <si>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</si>
  <si>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</si>
  <si>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</si>
  <si>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</si>
  <si>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</si>
  <si>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</si>
  <si>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</si>
  <si>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</si>
  <si>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</si>
  <si>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</si>
  <si>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</si>
  <si>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</si>
  <si>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</si>
  <si>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</si>
  <si>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</si>
  <si>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</si>
  <si>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</si>
  <si>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</si>
  <si>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</si>
  <si>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</si>
  <si>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</si>
  <si>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</si>
  <si>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</si>
  <si>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</si>
  <si>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</si>
  <si>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</si>
  <si>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</si>
  <si>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</si>
  <si>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</si>
  <si>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</si>
  <si>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</si>
  <si>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</si>
  <si>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</si>
  <si>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</si>
  <si>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</si>
  <si>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</si>
  <si>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</si>
  <si>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</si>
  <si>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</si>
  <si>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</si>
  <si>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</si>
  <si>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</si>
  <si>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</si>
  <si>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</si>
  <si>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</si>
  <si>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</si>
  <si>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</si>
  <si>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</si>
  <si>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</si>
  <si>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</si>
  <si>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</si>
  <si>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</si>
  <si>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</si>
  <si>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</si>
  <si>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</si>
  <si>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</si>
  <si>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</si>
  <si>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</si>
  <si>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</si>
  <si>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</si>
  <si>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</si>
  <si>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</si>
  <si>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</si>
  <si>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</si>
  <si>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</si>
  <si>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</si>
  <si>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</si>
  <si>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</si>
  <si>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</si>
  <si>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</si>
  <si>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</si>
  <si>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</si>
  <si>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</si>
  <si>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</si>
  <si>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</si>
  <si>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</si>
  <si>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</si>
  <si>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</si>
  <si>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</si>
  <si>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</si>
  <si>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</si>
  <si>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</si>
  <si>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</si>
  <si>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</si>
  <si>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</si>
  <si>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</si>
  <si>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</si>
  <si>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</si>
  <si>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</si>
  <si>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</si>
  <si>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</si>
  <si>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</si>
  <si>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</si>
  <si>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</si>
  <si>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</si>
  <si>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</si>
  <si>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</si>
  <si>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</si>
  <si>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</si>
  <si>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</si>
  <si>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</si>
  <si>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</si>
  <si>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</si>
  <si>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</si>
  <si>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</si>
  <si>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</si>
  <si>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</si>
  <si>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</si>
  <si>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</si>
  <si>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</si>
  <si>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</si>
  <si>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</si>
  <si>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</si>
  <si>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</si>
  <si>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</si>
  <si>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</si>
  <si>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</si>
  <si>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</si>
  <si>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</si>
  <si>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</si>
  <si>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</si>
  <si>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</si>
  <si>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</si>
  <si>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</si>
  <si>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</si>
  <si>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</si>
  <si>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</si>
  <si>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</si>
  <si>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</si>
  <si>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</si>
  <si>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</si>
  <si>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</si>
  <si>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</si>
  <si>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</si>
  <si>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</si>
  <si>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</si>
  <si>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</si>
  <si>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</si>
  <si>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</si>
  <si>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</si>
  <si>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</si>
  <si>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</si>
  <si>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</si>
  <si>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</si>
  <si>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</si>
  <si>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</si>
  <si>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</si>
  <si>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</si>
  <si>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</si>
  <si>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</si>
  <si>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</si>
  <si>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</si>
  <si>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</si>
  <si>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</si>
  <si>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</si>
  <si>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</si>
  <si>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</si>
  <si>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</si>
  <si>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</si>
  <si>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</si>
  <si>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</si>
  <si>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</si>
  <si>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</si>
  <si>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</si>
  <si>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</si>
  <si>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</si>
  <si>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</si>
  <si>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</si>
  <si>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</si>
  <si>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</si>
  <si>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</si>
  <si>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</si>
  <si>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</si>
  <si>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</si>
  <si>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</si>
  <si>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</si>
  <si>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</si>
  <si>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</si>
  <si>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</si>
  <si>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</si>
  <si>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</si>
  <si>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</si>
  <si>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</si>
  <si>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</si>
  <si>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</si>
  <si>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</si>
  <si>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</si>
  <si>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</si>
  <si>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</si>
  <si>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</si>
  <si>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</si>
  <si>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</si>
  <si>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</si>
  <si>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</si>
  <si>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</si>
  <si>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</si>
  <si>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</si>
  <si>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</si>
  <si>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</si>
  <si>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</si>
  <si>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</si>
  <si>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</si>
  <si>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</si>
  <si>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</si>
  <si>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</si>
  <si>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</si>
  <si>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</si>
  <si>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</si>
  <si>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</si>
  <si>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</si>
  <si>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</si>
  <si>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</si>
  <si>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</si>
  <si>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</si>
  <si>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</si>
  <si>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</si>
  <si>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</si>
  <si>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</si>
  <si>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</si>
  <si>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</si>
  <si>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</si>
  <si>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</si>
  <si>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</si>
  <si>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</si>
  <si>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</si>
  <si>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</si>
  <si>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</si>
  <si>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</si>
  <si>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</si>
  <si>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</si>
  <si>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</si>
  <si>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</si>
  <si>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</si>
  <si>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</si>
  <si>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</si>
  <si>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</si>
  <si>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</si>
  <si>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</si>
  <si>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</si>
  <si>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</si>
  <si>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</si>
  <si>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</si>
  <si>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</si>
  <si>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</si>
  <si>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</si>
  <si>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</si>
  <si>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</si>
  <si>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</si>
  <si>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</si>
  <si>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</si>
  <si>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</si>
  <si>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</si>
  <si>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</si>
  <si>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</si>
  <si>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</si>
  <si>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</si>
  <si>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</si>
  <si>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</si>
  <si>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</si>
  <si>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</si>
  <si>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</si>
  <si>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</si>
  <si>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</si>
  <si>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</si>
  <si>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</si>
  <si>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</si>
  <si>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</si>
  <si>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</si>
  <si>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</si>
  <si>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</si>
  <si>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</si>
  <si>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</si>
  <si>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</si>
  <si>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</si>
  <si>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</si>
  <si>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</si>
  <si>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</si>
  <si>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</si>
  <si>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</si>
  <si>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</si>
  <si>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</si>
  <si>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</si>
  <si>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</si>
  <si>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</si>
  <si>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</si>
  <si>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</si>
  <si>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</si>
  <si>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</si>
  <si>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</si>
  <si>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</si>
  <si>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</si>
  <si>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</si>
  <si>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</si>
  <si>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</si>
  <si>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</si>
  <si>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</si>
  <si>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</si>
  <si>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</si>
  <si>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</si>
  <si>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</si>
  <si>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</si>
  <si>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</si>
  <si>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</si>
  <si>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</si>
  <si>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</si>
  <si>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</si>
  <si>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</si>
  <si>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</si>
  <si>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</si>
  <si>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</si>
  <si>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</si>
  <si>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</si>
  <si>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</si>
  <si>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</si>
  <si>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</si>
  <si>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</si>
  <si>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</si>
  <si>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</si>
  <si>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</si>
  <si>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</si>
  <si>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</si>
  <si>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</si>
  <si>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</si>
  <si>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</si>
  <si>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</si>
  <si>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</si>
  <si>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</si>
  <si>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</si>
  <si>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</si>
  <si>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</si>
  <si>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</si>
  <si>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</si>
  <si>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</si>
  <si>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</si>
  <si>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</si>
  <si>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</si>
  <si>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</si>
  <si>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</si>
  <si>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</si>
  <si>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</si>
  <si>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</si>
  <si>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</si>
  <si>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</si>
  <si>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</si>
  <si>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</si>
  <si>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</si>
  <si>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</si>
  <si>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</si>
  <si>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</si>
  <si>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</si>
  <si>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</si>
  <si>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</si>
  <si>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</si>
  <si>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</si>
  <si>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</si>
  <si>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</si>
  <si>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</si>
  <si>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</si>
  <si>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</si>
  <si>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</si>
  <si>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</si>
  <si>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</si>
  <si>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</si>
  <si>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</si>
  <si>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</si>
  <si>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</si>
  <si>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</si>
  <si>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</si>
  <si>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</si>
  <si>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</si>
  <si>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</si>
  <si>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</si>
  <si>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</si>
  <si>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</si>
  <si>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</si>
  <si>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</si>
  <si>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</si>
  <si>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</si>
  <si>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</si>
  <si>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</si>
  <si>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</si>
  <si>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</si>
  <si>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</si>
  <si>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</si>
  <si>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</si>
  <si>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</si>
  <si>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</si>
  <si>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</si>
  <si>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</si>
  <si>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</si>
  <si>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</si>
  <si>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</si>
  <si>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</si>
  <si>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</si>
  <si>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</si>
  <si>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</si>
  <si>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</si>
  <si>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</si>
  <si>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</si>
  <si>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</si>
  <si>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</si>
  <si>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</si>
  <si>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</si>
  <si>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</si>
  <si>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</si>
  <si>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</si>
  <si>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</si>
  <si>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</si>
  <si>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</si>
  <si>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</si>
  <si>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</si>
  <si>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</si>
  <si>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</si>
  <si>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</si>
  <si>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</si>
  <si>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</si>
  <si>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</si>
  <si>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</si>
  <si>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</si>
  <si>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</si>
  <si>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</si>
  <si>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</si>
  <si>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</si>
  <si>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</si>
  <si>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</si>
  <si>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</si>
  <si>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</si>
  <si>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</si>
  <si>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</si>
  <si>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</si>
  <si>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</si>
  <si>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</si>
  <si>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</si>
  <si>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</si>
  <si>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</si>
  <si>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</si>
  <si>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</si>
  <si>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</si>
  <si>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</si>
  <si>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</si>
  <si>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</si>
  <si>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</si>
  <si>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</si>
  <si>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</si>
  <si>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</si>
  <si>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</si>
  <si>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</si>
  <si>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</si>
  <si>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</si>
  <si>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</si>
  <si>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</si>
  <si>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</si>
  <si>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</si>
  <si>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</si>
  <si>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</si>
  <si>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</si>
  <si>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</si>
  <si>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</si>
  <si>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</si>
  <si>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</si>
  <si>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</si>
  <si>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</si>
  <si>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</si>
  <si>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</si>
  <si>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</si>
  <si>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</si>
  <si>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</si>
  <si>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</si>
  <si>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</si>
  <si>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</si>
  <si>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</si>
  <si>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</si>
  <si>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</si>
  <si>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</si>
  <si>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</si>
  <si>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</si>
  <si>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</si>
  <si>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</si>
  <si>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</si>
  <si>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</si>
  <si>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</si>
  <si>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</si>
  <si>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</si>
  <si>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</si>
  <si>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</si>
  <si>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</si>
  <si>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</si>
  <si>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</si>
  <si>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</si>
  <si>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</si>
  <si>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</si>
  <si>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</si>
  <si>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</si>
  <si>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</si>
  <si>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</si>
  <si>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</si>
  <si>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</si>
  <si>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</si>
  <si>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</si>
  <si>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</si>
  <si>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</si>
  <si>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</si>
  <si>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</si>
  <si>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</si>
  <si>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</si>
  <si>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</si>
  <si>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</si>
  <si>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</si>
  <si>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</si>
  <si>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</si>
  <si>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</si>
  <si>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</si>
  <si>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</si>
  <si>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</si>
  <si>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</si>
  <si>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</si>
  <si>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</si>
  <si>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</si>
  <si>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</si>
  <si>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</si>
  <si>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</si>
  <si>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</si>
  <si>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</si>
  <si>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</si>
  <si>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</si>
  <si>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</si>
  <si>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</si>
  <si>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</si>
  <si>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</si>
  <si>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</si>
  <si>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</si>
  <si>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</si>
  <si>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</si>
  <si>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</si>
  <si>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</si>
  <si>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</si>
  <si>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</si>
  <si>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</si>
  <si>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</si>
  <si>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</si>
  <si>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</si>
  <si>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</si>
  <si>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</si>
  <si>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</si>
  <si>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</si>
  <si>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</si>
  <si>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</si>
  <si>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</si>
  <si>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</si>
  <si>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</si>
  <si>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</si>
  <si>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</si>
  <si>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</si>
  <si>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</si>
  <si>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</si>
  <si>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</si>
  <si>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</si>
  <si>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</si>
  <si>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</si>
  <si>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</si>
  <si>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</si>
  <si>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</si>
  <si>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</si>
  <si>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</si>
  <si>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</si>
  <si>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</si>
  <si>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</si>
  <si>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</si>
  <si>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</si>
  <si>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</si>
  <si>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</si>
  <si>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</si>
  <si>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</si>
  <si>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</si>
  <si>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</si>
  <si>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</si>
  <si>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</si>
  <si>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</si>
  <si>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</si>
  <si>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</si>
  <si>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</si>
  <si>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</si>
  <si>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</si>
  <si>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</si>
  <si>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</si>
  <si>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</si>
  <si>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</si>
  <si>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</si>
  <si>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</si>
  <si>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</si>
  <si>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</si>
  <si>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</si>
  <si>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</si>
  <si>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</si>
  <si>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</si>
  <si>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</si>
  <si>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</si>
  <si>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</si>
  <si>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</si>
  <si>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</si>
  <si>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</si>
  <si>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</si>
  <si>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</si>
  <si>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</si>
  <si>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</si>
  <si>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</si>
  <si>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</si>
  <si>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</si>
  <si>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</si>
  <si>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</si>
  <si>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</si>
  <si>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</si>
  <si>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</si>
  <si>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</si>
  <si>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</si>
  <si>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</si>
  <si>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</si>
  <si>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</si>
  <si>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</si>
  <si>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</si>
  <si>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</si>
  <si>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</si>
  <si>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</si>
  <si>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</si>
  <si>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</si>
  <si>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</si>
  <si>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</si>
  <si>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</si>
  <si>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</si>
  <si>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</si>
  <si>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</si>
  <si>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</si>
  <si>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</si>
  <si>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</si>
  <si>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</si>
  <si>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</si>
  <si>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</si>
  <si>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</si>
  <si>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</si>
  <si>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</si>
  <si>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</si>
  <si>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</si>
  <si>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</si>
  <si>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</si>
  <si>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</si>
  <si>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</si>
  <si>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</si>
  <si>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</si>
  <si>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</si>
  <si>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</si>
  <si>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</si>
  <si>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</si>
  <si>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</si>
  <si>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</si>
  <si>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</si>
  <si>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</si>
  <si>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</si>
  <si>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</si>
  <si>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</si>
  <si>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</si>
  <si>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</si>
  <si>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</si>
  <si>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</si>
  <si>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</si>
  <si>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</si>
  <si>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</si>
  <si>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</si>
  <si>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</si>
  <si>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</si>
  <si>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</si>
  <si>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</si>
  <si>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</si>
  <si>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</si>
  <si>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</si>
  <si>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</si>
  <si>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</si>
  <si>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</si>
  <si>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</si>
  <si>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</si>
  <si>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</si>
  <si>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</si>
  <si>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</si>
  <si>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</si>
  <si>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</si>
  <si>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</si>
  <si>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</si>
  <si>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</si>
  <si>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</si>
  <si>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</si>
  <si>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</si>
  <si>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</si>
  <si>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</si>
  <si>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</si>
  <si>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</si>
  <si>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</si>
  <si>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</si>
  <si>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</si>
  <si>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</si>
  <si>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</si>
  <si>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</si>
  <si>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</si>
  <si>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</si>
  <si>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</si>
  <si>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</si>
  <si>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</si>
  <si>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</si>
  <si>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</si>
  <si>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</si>
  <si>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</si>
  <si>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</si>
  <si>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</si>
  <si>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</si>
  <si>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</si>
  <si>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</si>
  <si>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</si>
  <si>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</si>
  <si>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</si>
  <si>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</si>
  <si>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</si>
  <si>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</si>
  <si>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</si>
  <si>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</si>
  <si>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</si>
  <si>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</si>
  <si>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</si>
  <si>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</si>
  <si>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</si>
  <si>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</si>
  <si>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</si>
  <si>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</si>
  <si>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</si>
  <si>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</si>
  <si>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</si>
  <si>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</si>
  <si>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</si>
  <si>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</si>
  <si>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</si>
  <si>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</si>
  <si>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</si>
  <si>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</si>
  <si>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</si>
  <si>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</si>
  <si>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</si>
  <si>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</si>
  <si>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</si>
  <si>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</si>
  <si>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</si>
  <si>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</si>
  <si>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</si>
  <si>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</si>
  <si>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</si>
  <si>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</si>
  <si>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</si>
  <si>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</si>
  <si>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</si>
  <si>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</si>
  <si>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</si>
  <si>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</si>
  <si>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</si>
  <si>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</si>
  <si>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</si>
  <si>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</si>
  <si>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</si>
  <si>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</si>
  <si>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</si>
  <si>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</si>
  <si>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</si>
  <si>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</si>
  <si>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</si>
  <si>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</si>
  <si>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</si>
  <si>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</si>
  <si>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</si>
  <si>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</si>
  <si>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</si>
  <si>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</si>
  <si>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</si>
  <si>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</si>
  <si>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</si>
  <si>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</si>
  <si>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</si>
  <si>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</si>
  <si>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</si>
  <si>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</si>
  <si>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</si>
  <si>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</si>
  <si>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</si>
  <si>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</si>
  <si>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</si>
  <si>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</si>
  <si>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</si>
  <si>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</si>
  <si>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</si>
  <si>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</si>
  <si>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</si>
  <si>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</si>
  <si>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</si>
  <si>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</si>
  <si>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</si>
  <si>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</si>
  <si>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</si>
  <si>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</si>
  <si>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</si>
  <si>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</si>
  <si>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</si>
  <si>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</si>
  <si>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</si>
  <si>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</si>
  <si>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</si>
  <si>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</si>
  <si>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</si>
  <si>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</si>
  <si>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</si>
  <si>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</si>
  <si>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</si>
  <si>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</si>
  <si>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</si>
  <si>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</si>
  <si>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</si>
  <si>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</si>
  <si>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</si>
  <si>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</si>
  <si>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</si>
  <si>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</si>
  <si>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</si>
  <si>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</si>
  <si>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</si>
  <si>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</si>
  <si>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</si>
  <si>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</si>
  <si>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</si>
  <si>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</si>
  <si>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</si>
  <si>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</si>
  <si>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</si>
  <si>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</si>
  <si>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</si>
  <si>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</si>
  <si>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</si>
  <si>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</si>
  <si>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</si>
  <si>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</si>
  <si>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</si>
  <si>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</si>
  <si>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</si>
  <si>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</si>
  <si>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</si>
  <si>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</si>
  <si>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</si>
  <si>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</si>
  <si>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</si>
  <si>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</si>
  <si>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</si>
  <si>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</si>
  <si>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</si>
  <si>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</si>
  <si>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</si>
  <si>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</si>
  <si>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</si>
  <si>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</si>
  <si>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</si>
  <si>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</si>
  <si>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</si>
  <si>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</si>
  <si>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</si>
  <si>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</si>
  <si>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</si>
  <si>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</si>
  <si>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</si>
  <si>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</si>
  <si>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</si>
  <si>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</si>
  <si>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</si>
  <si>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</si>
  <si>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</si>
  <si>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</si>
  <si>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</si>
  <si>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</si>
  <si>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</si>
  <si>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</si>
  <si>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</si>
  <si>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</si>
  <si>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</si>
  <si>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</si>
  <si>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</si>
  <si>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</si>
  <si>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</si>
  <si>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</si>
  <si>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</si>
  <si>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</si>
  <si>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</si>
  <si>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</si>
  <si>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</si>
  <si>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</si>
  <si>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</si>
  <si>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</si>
  <si>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</si>
  <si>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</si>
  <si>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</si>
  <si>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</si>
  <si>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</si>
  <si>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</si>
  <si>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</si>
  <si>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</si>
  <si>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</si>
  <si>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</si>
  <si>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</si>
  <si>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</si>
  <si>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</si>
  <si>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</si>
  <si>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</si>
  <si>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</si>
  <si>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</si>
  <si>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</si>
  <si>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</si>
  <si>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</si>
  <si>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</si>
  <si>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</si>
  <si>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</si>
  <si>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</si>
  <si>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</si>
  <si>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</si>
  <si>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</si>
  <si>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</si>
  <si>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</si>
  <si>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</si>
  <si>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</si>
  <si>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</si>
  <si>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</si>
  <si>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</si>
  <si>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</si>
  <si>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</si>
  <si>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</si>
  <si>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</si>
  <si>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</si>
  <si>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</si>
  <si>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</si>
  <si>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</si>
  <si>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</si>
  <si>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</si>
  <si>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</si>
  <si>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</si>
  <si>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</si>
  <si>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</si>
  <si>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</si>
  <si>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</si>
  <si>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</si>
  <si>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</si>
  <si>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</si>
  <si>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</si>
  <si>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</si>
  <si>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</si>
  <si>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</si>
  <si>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</si>
  <si>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</si>
  <si>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</si>
  <si>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</si>
  <si>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</si>
  <si>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</si>
  <si>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</si>
  <si>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</si>
  <si>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</si>
  <si>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</si>
  <si>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</si>
  <si>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</si>
  <si>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</si>
  <si>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</si>
  <si>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</si>
  <si>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</si>
  <si>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</si>
  <si>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</si>
  <si>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</si>
  <si>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</si>
  <si>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</si>
  <si>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</si>
  <si>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</si>
  <si>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</si>
  <si>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</si>
  <si>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</si>
  <si>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</si>
  <si>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</si>
  <si>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</si>
  <si>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</si>
  <si>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</si>
  <si>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</si>
  <si>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</si>
  <si>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</si>
  <si>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</si>
  <si>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</si>
  <si>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</si>
  <si>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</si>
  <si>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</si>
  <si>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</si>
  <si>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</si>
  <si>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</si>
  <si>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</si>
  <si>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</si>
  <si>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</si>
  <si>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</si>
  <si>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</si>
  <si>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</si>
  <si>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</si>
  <si>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</si>
  <si>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</si>
  <si>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</si>
  <si>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</si>
  <si>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</si>
  <si>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</si>
  <si>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</si>
  <si>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</si>
  <si>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</si>
  <si>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</si>
  <si>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</si>
  <si>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</si>
  <si>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</si>
  <si>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</si>
  <si>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</si>
  <si>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</si>
  <si>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</si>
  <si>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</si>
  <si>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</si>
  <si>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</si>
  <si>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</si>
  <si>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</si>
  <si>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</si>
  <si>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</si>
  <si>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</si>
  <si>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</si>
  <si>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</si>
  <si>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</si>
  <si>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</si>
  <si>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</si>
  <si>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</si>
  <si>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</si>
  <si>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</si>
  <si>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</si>
  <si>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</si>
  <si>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</si>
  <si>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</si>
  <si>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</si>
  <si>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</si>
  <si>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</si>
  <si>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</si>
  <si>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</si>
  <si>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</si>
  <si>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</si>
  <si>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</si>
  <si>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</si>
  <si>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</si>
  <si>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</si>
  <si>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</si>
  <si>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</si>
  <si>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</si>
  <si>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</si>
  <si>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</si>
  <si>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</si>
  <si>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</si>
  <si>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</si>
  <si>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</si>
  <si>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</si>
  <si>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</si>
  <si>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</si>
  <si>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</si>
  <si>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</si>
  <si>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</si>
  <si>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</si>
  <si>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</si>
  <si>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</si>
  <si>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</si>
  <si>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</si>
  <si>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</si>
  <si>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</si>
  <si>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</si>
  <si>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</si>
  <si>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</si>
  <si>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</si>
  <si>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</si>
  <si>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</si>
  <si>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</si>
  <si>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</si>
  <si>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</si>
  <si>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</si>
  <si>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</si>
  <si>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</si>
  <si>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</si>
  <si>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</si>
  <si>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</si>
  <si>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</si>
  <si>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</si>
  <si>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</si>
  <si>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</si>
  <si>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</si>
  <si>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</si>
  <si>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</si>
  <si>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</si>
  <si>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</si>
  <si>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</si>
  <si>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</si>
  <si>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</si>
  <si>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</si>
  <si>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</si>
  <si>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</si>
  <si>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</si>
  <si>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</si>
  <si>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</si>
  <si>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</si>
  <si>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</si>
  <si>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</si>
  <si>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</si>
  <si>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</si>
  <si>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</si>
  <si>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</si>
  <si>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</si>
  <si>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</si>
  <si>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</si>
  <si>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</si>
  <si>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</si>
  <si>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</si>
  <si>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</si>
  <si>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</si>
  <si>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</si>
  <si>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</si>
  <si>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</si>
  <si>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</si>
  <si>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</si>
  <si>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</si>
  <si>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</si>
  <si>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</si>
  <si>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</si>
  <si>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</si>
  <si>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</si>
  <si>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</si>
  <si>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</si>
  <si>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</si>
  <si>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</si>
  <si>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</si>
  <si>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</si>
  <si>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</si>
  <si>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</si>
  <si>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</si>
  <si>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</si>
  <si>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</si>
  <si>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</si>
  <si>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</si>
  <si>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</si>
  <si>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</si>
  <si>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</si>
  <si>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</si>
  <si>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</si>
  <si>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</si>
  <si>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</si>
  <si>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</si>
  <si>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</si>
  <si>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</si>
  <si>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</si>
  <si>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</si>
  <si>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</si>
  <si>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</si>
  <si>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</si>
  <si>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</si>
  <si>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</si>
  <si>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</si>
  <si>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</si>
  <si>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</si>
  <si>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</si>
  <si>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</si>
  <si>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</si>
  <si>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</si>
  <si>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</si>
  <si>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</si>
  <si>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</si>
  <si>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</si>
  <si>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</si>
  <si>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</si>
  <si>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</si>
  <si>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</si>
  <si>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</si>
  <si>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</si>
  <si>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</si>
  <si>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</si>
  <si>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</si>
  <si>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</si>
  <si>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</si>
  <si>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</si>
  <si>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</si>
  <si>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</si>
  <si>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</si>
  <si>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</si>
  <si>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</si>
  <si>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</si>
  <si>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</si>
  <si>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</si>
  <si>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</si>
  <si>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</si>
  <si>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</si>
  <si>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</si>
  <si>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</si>
  <si>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</si>
  <si>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</si>
  <si>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</si>
  <si>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</si>
  <si>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</si>
  <si>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</si>
  <si>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</si>
  <si>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</si>
  <si>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</si>
  <si>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</si>
  <si>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</si>
  <si>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</si>
  <si>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</si>
  <si>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</si>
  <si>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</si>
  <si>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</si>
  <si>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</si>
  <si>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</si>
  <si>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</si>
  <si>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</si>
  <si>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</si>
  <si>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</si>
  <si>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</si>
  <si>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</si>
  <si>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</si>
  <si>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</si>
  <si>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</si>
  <si>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</si>
  <si>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</si>
  <si>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</si>
  <si>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</si>
  <si>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</si>
  <si>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</si>
  <si>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</si>
  <si>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</si>
  <si>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</si>
  <si>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</si>
  <si>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</si>
  <si>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</si>
  <si>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</si>
  <si>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</si>
  <si>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</si>
  <si>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</si>
  <si>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</si>
  <si>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</si>
  <si>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</si>
  <si>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</si>
  <si>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</si>
  <si>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</si>
  <si>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</si>
  <si>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</si>
  <si>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</si>
  <si>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</si>
  <si>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</si>
  <si>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</si>
  <si>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</si>
  <si>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</si>
  <si>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</si>
  <si>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</si>
  <si>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</si>
  <si>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</si>
  <si>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</si>
  <si>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</si>
  <si>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</si>
  <si>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</si>
  <si>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</si>
  <si>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</si>
  <si>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</si>
  <si>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</si>
  <si>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</si>
  <si>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</si>
  <si>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</si>
  <si>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</si>
  <si>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</si>
  <si>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</si>
  <si>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</si>
  <si>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</si>
  <si>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</si>
  <si>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</si>
  <si>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</si>
  <si>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</si>
  <si>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</si>
  <si>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</si>
  <si>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</si>
  <si>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</si>
  <si>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</si>
  <si>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</si>
  <si>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</si>
  <si>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</si>
  <si>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</si>
  <si>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</si>
  <si>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</si>
  <si>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</si>
  <si>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</si>
  <si>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</si>
  <si>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</si>
  <si>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</si>
  <si>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</si>
  <si>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</si>
  <si>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</si>
  <si>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</si>
  <si>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</si>
  <si>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</si>
  <si>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</si>
  <si>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</si>
  <si>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</si>
  <si>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</si>
  <si>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</si>
  <si>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</si>
  <si>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</si>
  <si>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</si>
  <si>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</si>
  <si>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</si>
  <si>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</si>
  <si>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</si>
  <si>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</si>
  <si>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</si>
  <si>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</si>
  <si>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</si>
  <si>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</si>
  <si>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</si>
  <si>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</si>
  <si>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</si>
  <si>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</si>
  <si>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</si>
  <si>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</si>
  <si>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</si>
  <si>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</si>
  <si>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</si>
  <si>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</si>
  <si>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</si>
  <si>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</si>
  <si>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</si>
  <si>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</si>
  <si>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</si>
  <si>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</si>
  <si>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</si>
  <si>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</si>
  <si>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</si>
  <si>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</si>
  <si>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</si>
  <si>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</si>
  <si>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</si>
  <si>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</si>
  <si>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</si>
  <si>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</si>
  <si>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</si>
  <si>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</si>
  <si>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</si>
  <si>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</si>
  <si>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</si>
  <si>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</si>
  <si>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</si>
  <si>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</si>
  <si>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</si>
  <si>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</si>
  <si>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</si>
  <si>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</si>
  <si>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</si>
  <si>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</si>
  <si>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</si>
  <si>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</si>
  <si>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</si>
  <si>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</si>
  <si>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</si>
  <si>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</si>
  <si>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</si>
  <si>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</si>
  <si>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</si>
  <si>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</si>
  <si>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</si>
  <si>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</si>
  <si>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</si>
  <si>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</si>
  <si>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</si>
  <si>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</si>
  <si>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</si>
  <si>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</si>
  <si>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</si>
  <si>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</si>
  <si>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</si>
  <si>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</si>
  <si>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</si>
  <si>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</si>
  <si>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</si>
  <si>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</si>
  <si>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</si>
  <si>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</si>
  <si>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</si>
  <si>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</si>
  <si>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</si>
  <si>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</si>
  <si>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</si>
  <si>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</si>
  <si>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</si>
  <si>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</si>
  <si>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</si>
  <si>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</si>
  <si>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</si>
  <si>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</si>
  <si>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</si>
  <si>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</si>
  <si>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</si>
  <si>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</si>
  <si>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</si>
  <si>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</si>
  <si>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</si>
  <si>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</si>
  <si>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</si>
  <si>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</si>
  <si>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</si>
  <si>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</si>
  <si>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</si>
  <si>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</si>
  <si>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</si>
  <si>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</si>
  <si>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</si>
  <si>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</si>
  <si>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</si>
  <si>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</si>
  <si>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</si>
  <si>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</si>
  <si>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</si>
  <si>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</si>
  <si>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</si>
  <si>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</si>
  <si>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</si>
  <si>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</si>
  <si>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</si>
  <si>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</si>
  <si>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</si>
  <si>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</si>
  <si>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</si>
  <si>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</si>
  <si>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</si>
  <si>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</si>
  <si>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</si>
  <si>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</si>
  <si>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</si>
  <si>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</si>
  <si>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</si>
  <si>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</si>
  <si>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</si>
  <si>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</si>
  <si>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</si>
  <si>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</si>
  <si>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</si>
  <si>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</si>
  <si>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</si>
  <si>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</si>
  <si>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</si>
  <si>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</si>
  <si>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</si>
  <si>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</si>
  <si>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</si>
  <si>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</si>
  <si>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</si>
  <si>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</si>
  <si>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</si>
  <si>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</si>
  <si>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</si>
  <si>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</si>
  <si>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</si>
  <si>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</si>
  <si>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</si>
  <si>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</si>
  <si>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</si>
  <si>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</si>
  <si>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</si>
  <si>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</si>
  <si>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</si>
  <si>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</si>
  <si>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</si>
  <si>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</si>
  <si>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</si>
  <si>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</si>
  <si>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</si>
  <si>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</si>
  <si>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</si>
  <si>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</si>
  <si>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</si>
  <si>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</si>
  <si>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</si>
  <si>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</si>
  <si>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</si>
  <si>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</si>
  <si>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</si>
  <si>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</si>
  <si>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</si>
  <si>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</si>
  <si>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</si>
  <si>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</si>
  <si>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</si>
  <si>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</si>
  <si>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</si>
  <si>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</si>
  <si>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</si>
  <si>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</si>
  <si>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</si>
  <si>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</si>
  <si>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</si>
  <si>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</si>
  <si>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</si>
  <si>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</si>
  <si>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</si>
  <si>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</si>
  <si>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</si>
  <si>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</si>
  <si>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</si>
  <si>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</si>
  <si>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</si>
  <si>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</si>
  <si>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</si>
  <si>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</si>
  <si>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</si>
  <si>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</si>
  <si>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</si>
  <si>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</si>
  <si>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</si>
  <si>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</si>
  <si>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</si>
  <si>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</si>
  <si>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</si>
  <si>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</si>
  <si>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</si>
  <si>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</si>
  <si>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</si>
  <si>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</si>
  <si>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</si>
  <si>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</si>
  <si>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</si>
  <si>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</si>
  <si>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</si>
  <si>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</si>
  <si>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</si>
  <si>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</si>
  <si>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</si>
  <si>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</si>
  <si>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</si>
  <si>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</si>
  <si>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</si>
  <si>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</si>
  <si>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</si>
  <si>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</si>
  <si>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</si>
  <si>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</si>
  <si>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</si>
  <si>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</si>
  <si>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</si>
  <si>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</si>
  <si>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</si>
  <si>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</si>
  <si>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</si>
  <si>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</si>
  <si>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</si>
  <si>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</si>
  <si>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</si>
  <si>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</si>
  <si>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</si>
  <si>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</si>
  <si>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</si>
  <si>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</si>
  <si>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</si>
  <si>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</si>
  <si>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</si>
  <si>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</si>
  <si>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</si>
  <si>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</si>
  <si>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</si>
  <si>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</si>
  <si>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</si>
  <si>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</si>
  <si>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</si>
  <si>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</si>
  <si>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</si>
  <si>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</si>
  <si>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</si>
  <si>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</si>
  <si>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</si>
  <si>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</si>
  <si>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</si>
  <si>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</si>
  <si>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</si>
  <si>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</si>
  <si>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</si>
  <si>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</si>
  <si>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</si>
  <si>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</si>
  <si>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</si>
  <si>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</si>
  <si>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</si>
  <si>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</si>
  <si>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</si>
  <si>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</si>
  <si>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</si>
  <si>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</si>
  <si>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</si>
  <si>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</si>
  <si>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</si>
  <si>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</si>
  <si>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</si>
  <si>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</si>
  <si>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</si>
  <si>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</si>
  <si>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</si>
  <si>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</si>
  <si>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</si>
  <si>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</si>
  <si>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</si>
  <si>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</si>
  <si>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</si>
  <si>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</si>
  <si>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</si>
  <si>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</si>
  <si>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</si>
  <si>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</si>
  <si>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</si>
  <si>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</si>
  <si>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</si>
  <si>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</si>
  <si>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</si>
  <si>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</si>
  <si>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</si>
  <si>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</si>
  <si>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</si>
  <si>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</si>
  <si>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</si>
  <si>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</si>
  <si>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</si>
  <si>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</si>
  <si>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</si>
  <si>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</si>
  <si>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</si>
  <si>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</si>
  <si>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</si>
  <si>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</si>
  <si>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</si>
  <si>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</si>
  <si>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</si>
  <si>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</si>
  <si>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</si>
  <si>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</si>
  <si>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</si>
  <si>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</si>
  <si>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</si>
  <si>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</si>
  <si>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</si>
  <si>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</si>
  <si>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</si>
  <si>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</si>
  <si>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</si>
  <si>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</si>
  <si>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</si>
  <si>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</si>
  <si>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</si>
  <si>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</si>
  <si>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</si>
  <si>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</si>
  <si>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</si>
  <si>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</si>
  <si>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</si>
  <si>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</si>
  <si>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</si>
  <si>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</si>
  <si>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</si>
  <si>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</si>
  <si>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</si>
  <si>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</si>
  <si>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</si>
  <si>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</si>
  <si>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</si>
  <si>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</si>
  <si>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</si>
  <si>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</si>
  <si>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</si>
  <si>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</si>
  <si>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</si>
  <si>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</si>
  <si>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</si>
  <si>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</si>
  <si>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</si>
  <si>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</si>
  <si>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</si>
  <si>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</si>
  <si>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</si>
  <si>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</si>
  <si>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</si>
  <si>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</si>
  <si>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</si>
  <si>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</si>
  <si>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</si>
  <si>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</si>
  <si>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</si>
  <si>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</si>
  <si>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</si>
  <si>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</si>
  <si>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</si>
  <si>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</si>
  <si>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</si>
  <si>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</si>
  <si>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</si>
  <si>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</si>
  <si>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</si>
  <si>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</si>
  <si>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</si>
  <si>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</si>
  <si>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</si>
  <si>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</si>
  <si>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</si>
  <si>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</si>
  <si>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</si>
  <si>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</si>
  <si>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</si>
  <si>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</si>
  <si>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</si>
  <si>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</si>
  <si>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</si>
  <si>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</si>
  <si>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</si>
  <si>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</si>
  <si>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</si>
  <si>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</si>
  <si>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</si>
  <si>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</si>
  <si>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</si>
  <si>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</si>
  <si>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</si>
  <si>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</si>
  <si>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</si>
  <si>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</si>
  <si>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</si>
  <si>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</si>
  <si>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</si>
  <si>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</si>
  <si>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</si>
  <si>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</si>
  <si>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</si>
  <si>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</si>
  <si>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</si>
  <si>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</si>
  <si>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</si>
  <si>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</si>
  <si>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</si>
  <si>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</si>
  <si>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</si>
  <si>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</si>
  <si>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</si>
  <si>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</si>
  <si>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</si>
  <si>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</si>
  <si>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</si>
  <si>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</si>
  <si>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</si>
  <si>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</si>
  <si>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</si>
  <si>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</si>
  <si>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</si>
  <si>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</si>
  <si>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</si>
  <si>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</si>
  <si>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</si>
  <si>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</si>
  <si>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</si>
  <si>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</si>
  <si>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</si>
  <si>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</si>
  <si>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</si>
  <si>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</si>
  <si>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</si>
  <si>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</si>
  <si>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</si>
  <si>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</si>
  <si>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</si>
  <si>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</si>
  <si>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</si>
  <si>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</si>
  <si>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</si>
  <si>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</si>
  <si>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</si>
  <si>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</si>
  <si>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</si>
  <si>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</si>
  <si>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</si>
  <si>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</si>
  <si>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</si>
  <si>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</si>
  <si>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</si>
  <si>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</si>
  <si>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</si>
  <si>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</si>
  <si>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</si>
  <si>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</si>
  <si>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</si>
  <si>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</si>
  <si>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</si>
  <si>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</si>
  <si>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</si>
  <si>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</si>
  <si>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</si>
  <si>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</si>
  <si>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</si>
  <si>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</si>
  <si>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</si>
  <si>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</si>
  <si>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</si>
  <si>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</si>
  <si>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</si>
  <si>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</si>
  <si>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</si>
  <si>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</si>
  <si>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</si>
  <si>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</si>
  <si>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</si>
  <si>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</si>
  <si>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</si>
  <si>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</si>
  <si>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</si>
  <si>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</si>
  <si>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</si>
  <si>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</si>
  <si>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</si>
  <si>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</si>
  <si>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</si>
  <si>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</si>
  <si>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</si>
  <si>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</si>
  <si>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</si>
  <si>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</si>
  <si>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</si>
  <si>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</si>
  <si>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</si>
  <si>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</si>
  <si>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</si>
  <si>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</si>
  <si>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</si>
  <si>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</si>
  <si>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</si>
  <si>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</si>
  <si>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</si>
  <si>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</si>
  <si>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</si>
  <si>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</si>
  <si>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</si>
  <si>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</si>
  <si>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</si>
  <si>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</si>
  <si>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</si>
  <si>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</si>
  <si>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</si>
  <si>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</si>
  <si>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</si>
  <si>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</si>
  <si>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</si>
  <si>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</si>
  <si>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</si>
  <si>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</si>
  <si>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</si>
  <si>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</si>
  <si>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</si>
  <si>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</si>
  <si>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</si>
  <si>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</si>
  <si>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</si>
  <si>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</si>
  <si>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</si>
  <si>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</si>
  <si>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</si>
  <si>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</si>
  <si>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</si>
  <si>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</si>
  <si>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</si>
  <si>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</si>
  <si>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</si>
  <si>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</si>
  <si>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</si>
  <si>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</si>
  <si>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</si>
  <si>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</si>
  <si>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</si>
  <si>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</si>
  <si>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</si>
  <si>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</si>
  <si>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</si>
  <si>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</si>
  <si>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</si>
  <si>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</si>
  <si>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</si>
  <si>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</si>
  <si>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</si>
  <si>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</si>
  <si>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</si>
  <si>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</si>
  <si>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</si>
  <si>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</si>
  <si>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</si>
  <si>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</si>
  <si>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</si>
  <si>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</si>
  <si>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</si>
  <si>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</si>
  <si>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</si>
  <si>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</si>
  <si>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</si>
  <si>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</si>
  <si>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</si>
  <si>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</si>
  <si>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</si>
  <si>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</si>
  <si>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</si>
  <si>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</si>
  <si>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</si>
  <si>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</si>
  <si>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</si>
  <si>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</si>
  <si>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</si>
  <si>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</si>
  <si>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</si>
  <si>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</si>
  <si>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</si>
  <si>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</si>
  <si>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</si>
  <si>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</si>
  <si>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</si>
  <si>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</si>
  <si>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</si>
  <si>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</si>
  <si>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</si>
  <si>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</si>
  <si>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</si>
  <si>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</si>
  <si>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</si>
  <si>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</si>
  <si>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</si>
  <si>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</si>
  <si>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</si>
  <si>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</si>
  <si>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</si>
  <si>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</si>
  <si>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</si>
  <si>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</si>
  <si>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</si>
  <si>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</si>
  <si>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</si>
  <si>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</si>
  <si>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</si>
  <si>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</si>
  <si>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</si>
  <si>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</si>
  <si>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</si>
  <si>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</si>
  <si>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</si>
  <si>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</si>
  <si>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</si>
  <si>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</si>
  <si>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</si>
  <si>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</si>
  <si>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</si>
  <si>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</si>
  <si>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</si>
  <si>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</si>
  <si>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</si>
  <si>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</si>
  <si>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</si>
  <si>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</si>
  <si>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</si>
  <si>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</si>
  <si>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</si>
  <si>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</si>
  <si>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</si>
  <si>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</si>
  <si>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</si>
  <si>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</si>
  <si>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</si>
  <si>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</si>
  <si>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</si>
  <si>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</si>
  <si>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</si>
  <si>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</si>
  <si>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</si>
  <si>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</si>
  <si>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</si>
  <si>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</si>
  <si>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</si>
  <si>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</si>
  <si>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</si>
  <si>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</si>
  <si>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</si>
  <si>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</si>
  <si>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</si>
  <si>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</si>
  <si>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</si>
  <si>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</si>
  <si>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</si>
  <si>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</si>
  <si>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</si>
  <si>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</si>
  <si>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</si>
  <si>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</si>
  <si>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</si>
  <si>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</si>
  <si>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</si>
  <si>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</si>
  <si>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</si>
  <si>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</si>
  <si>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</si>
  <si>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</si>
  <si>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</si>
  <si>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</si>
  <si>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</si>
  <si>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</si>
  <si>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</si>
  <si>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</si>
  <si>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</si>
  <si>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</si>
  <si>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</si>
  <si>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</si>
  <si>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</si>
  <si>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</si>
  <si>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</si>
  <si>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</si>
  <si>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</si>
  <si>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</si>
  <si>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</si>
  <si>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</si>
  <si>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</si>
  <si>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</si>
  <si>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</si>
  <si>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</si>
  <si>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</si>
  <si>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</si>
  <si>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</si>
  <si>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</si>
  <si>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</si>
  <si>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</si>
  <si>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</si>
  <si>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</si>
  <si>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</si>
  <si>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</si>
  <si>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</si>
  <si>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</si>
  <si>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</si>
  <si>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</si>
  <si>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</si>
  <si>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</si>
  <si>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</si>
  <si>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</si>
  <si>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</si>
  <si>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</si>
  <si>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</si>
  <si>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</si>
  <si>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</si>
  <si>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</si>
  <si>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</si>
  <si>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</si>
  <si>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</si>
  <si>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</si>
  <si>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</si>
  <si>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</si>
  <si>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</si>
  <si>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</si>
  <si>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</si>
  <si>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</si>
  <si>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</si>
  <si>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</si>
  <si>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</si>
  <si>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</si>
  <si>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</si>
  <si>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</si>
  <si>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</si>
  <si>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</si>
  <si>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</si>
  <si>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</si>
  <si>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</si>
  <si>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</si>
  <si>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</si>
  <si>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</si>
  <si>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</si>
  <si>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</si>
  <si>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</si>
  <si>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</si>
  <si>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</si>
  <si>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</si>
  <si>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</si>
  <si>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</si>
  <si>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</si>
  <si>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</si>
  <si>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</si>
  <si>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</si>
  <si>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</si>
  <si>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</si>
  <si>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</si>
  <si>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</si>
  <si>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</si>
  <si>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</si>
  <si>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</si>
  <si>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</si>
  <si>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</si>
  <si>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</si>
  <si>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</si>
  <si>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</si>
  <si>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</si>
  <si>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</si>
  <si>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</si>
  <si>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</si>
  <si>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</si>
  <si>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</si>
  <si>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</si>
  <si>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</si>
  <si>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</si>
  <si>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</si>
  <si>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</si>
  <si>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</si>
  <si>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</si>
  <si>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</si>
  <si>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</si>
  <si>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</si>
  <si>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</si>
  <si>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</si>
  <si>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</si>
  <si>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</si>
  <si>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</si>
  <si>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</si>
  <si>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</si>
  <si>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</si>
  <si>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</si>
  <si>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</si>
  <si>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</si>
  <si>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</si>
  <si>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</si>
  <si>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</si>
  <si>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</si>
  <si>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</si>
  <si>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</si>
  <si>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</si>
  <si>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</si>
  <si>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</si>
  <si>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</si>
  <si>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</si>
  <si>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</si>
  <si>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</si>
  <si>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</si>
  <si>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</si>
  <si>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</si>
  <si>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</si>
  <si>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</si>
  <si>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</si>
  <si>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</si>
  <si>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</si>
  <si>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</si>
  <si>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</si>
  <si>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</si>
  <si>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</si>
  <si>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</si>
  <si>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</si>
  <si>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</si>
  <si>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</si>
  <si>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</si>
  <si>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</si>
  <si>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</si>
  <si>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</si>
  <si>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</si>
  <si>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</si>
  <si>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</si>
  <si>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</si>
  <si>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</si>
  <si>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</si>
  <si>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</si>
  <si>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</si>
  <si>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</si>
  <si>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</si>
  <si>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</si>
  <si>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</si>
  <si>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</si>
  <si>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</si>
  <si>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</si>
  <si>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</si>
  <si>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</si>
  <si>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</si>
  <si>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</si>
  <si>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</si>
  <si>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</si>
  <si>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</si>
  <si>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</si>
  <si>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</si>
  <si>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</si>
  <si>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</si>
  <si>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</si>
  <si>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</si>
  <si>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</si>
  <si>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</si>
  <si>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</si>
  <si>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</si>
  <si>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</si>
  <si>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</si>
  <si>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</si>
  <si>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</si>
  <si>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</si>
  <si>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</si>
  <si>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</si>
  <si>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</si>
  <si>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</si>
  <si>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</si>
  <si>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</si>
  <si>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</si>
  <si>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</si>
  <si>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</si>
  <si>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</si>
  <si>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</si>
  <si>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</si>
  <si>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</si>
  <si>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</si>
  <si>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</si>
  <si>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</si>
  <si>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</si>
  <si>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</si>
  <si>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</si>
  <si>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</si>
  <si>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</si>
  <si>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</si>
  <si>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</si>
  <si>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</si>
  <si>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</si>
  <si>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</si>
  <si>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</si>
  <si>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</si>
  <si>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</si>
  <si>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</si>
  <si>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</si>
  <si>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</si>
  <si>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</si>
  <si>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</si>
  <si>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</si>
  <si>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</si>
  <si>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</si>
  <si>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</si>
  <si>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</si>
  <si>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</si>
  <si>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</si>
  <si>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</si>
  <si>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</si>
  <si>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</si>
  <si>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</si>
  <si>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</si>
  <si>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</si>
  <si>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</si>
  <si>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</si>
  <si>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</si>
  <si>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</si>
  <si>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</si>
  <si>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</si>
  <si>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</si>
  <si>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</si>
  <si>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</si>
  <si>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</si>
  <si>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</si>
  <si>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</si>
  <si>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</si>
  <si>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</si>
  <si>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</si>
  <si>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</si>
  <si>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</si>
  <si>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</si>
  <si>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</si>
  <si>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</si>
  <si>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</si>
  <si>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</si>
  <si>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</si>
  <si>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</si>
  <si>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</si>
  <si>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</si>
  <si>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</si>
  <si>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</si>
  <si>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</si>
  <si>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</si>
  <si>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</si>
  <si>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</si>
  <si>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</si>
  <si>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</si>
  <si>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</si>
  <si>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</si>
  <si>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</si>
  <si>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</si>
  <si>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</si>
  <si>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</si>
  <si>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</si>
  <si>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</si>
  <si>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</si>
  <si>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</si>
  <si>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</si>
  <si>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</si>
  <si>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</si>
  <si>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</si>
  <si>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</si>
  <si>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</si>
  <si>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</si>
  <si>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</si>
  <si>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</si>
  <si>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</si>
  <si>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</si>
  <si>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</si>
  <si>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</si>
  <si>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</si>
  <si>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</si>
  <si>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</si>
  <si>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</si>
  <si>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</si>
  <si>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</si>
  <si>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</si>
  <si>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</si>
  <si>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</si>
  <si>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</si>
  <si>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</si>
  <si>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</si>
  <si>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</si>
  <si>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</si>
  <si>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</si>
  <si>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</si>
  <si>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</si>
  <si>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</si>
  <si>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</si>
  <si>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</si>
  <si>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</si>
  <si>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</si>
  <si>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</si>
  <si>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</si>
  <si>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</si>
  <si>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</si>
  <si>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</si>
  <si>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</si>
  <si>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</si>
  <si>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</si>
  <si>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</si>
  <si>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</si>
  <si>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</si>
  <si>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</si>
  <si>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</si>
  <si>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</si>
  <si>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</si>
  <si>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</si>
  <si>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</si>
  <si>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</si>
  <si>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</si>
  <si>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</si>
  <si>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</si>
  <si>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</si>
  <si>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</si>
  <si>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</si>
  <si>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</si>
  <si>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</si>
  <si>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</si>
  <si>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</si>
  <si>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</si>
  <si>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</si>
  <si>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</si>
  <si>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</si>
  <si>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</si>
  <si>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</si>
  <si>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</si>
  <si>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</si>
  <si>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</si>
  <si>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</si>
  <si>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</si>
  <si>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</si>
  <si>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</si>
  <si>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</si>
  <si>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</si>
  <si>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</si>
  <si>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</si>
  <si>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</si>
  <si>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</si>
  <si>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</si>
  <si>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</si>
  <si>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</si>
  <si>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</si>
  <si>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</si>
  <si>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</si>
  <si>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</si>
  <si>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</si>
  <si>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</si>
  <si>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</si>
  <si>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</si>
  <si>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</si>
  <si>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</si>
  <si>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</si>
  <si>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</si>
  <si>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</si>
  <si>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</si>
  <si>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</si>
  <si>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</si>
  <si>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</si>
  <si>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</si>
  <si>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</si>
  <si>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</si>
  <si>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</si>
  <si>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</si>
  <si>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</si>
  <si>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</si>
  <si>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</si>
  <si>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</si>
  <si>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</si>
  <si>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</si>
  <si>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</si>
  <si>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</si>
  <si>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</si>
  <si>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</si>
  <si>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</si>
  <si>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</si>
  <si>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</si>
  <si>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</si>
  <si>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</si>
  <si>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</si>
  <si>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</si>
  <si>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</si>
  <si>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</si>
  <si>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</si>
  <si>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</si>
  <si>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</si>
  <si>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</si>
  <si>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</si>
  <si>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</si>
  <si>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</si>
  <si>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</si>
  <si>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</si>
  <si>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</si>
  <si>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</si>
  <si>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</si>
  <si>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</si>
  <si>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</si>
  <si>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</si>
  <si>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</si>
  <si>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</si>
  <si>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</si>
  <si>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</si>
  <si>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</si>
  <si>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</si>
  <si>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</si>
  <si>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</si>
  <si>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</si>
  <si>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</si>
  <si>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</si>
  <si>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</si>
  <si>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</si>
  <si>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</si>
  <si>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</si>
  <si>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</si>
  <si>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</si>
  <si>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</si>
  <si>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</si>
  <si>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</si>
  <si>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</si>
  <si>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</si>
  <si>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</si>
  <si>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</si>
  <si>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</si>
  <si>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</si>
  <si>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</si>
  <si>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</si>
  <si>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</si>
  <si>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</si>
  <si>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</si>
  <si>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</si>
  <si>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</si>
  <si>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</si>
  <si>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</si>
  <si>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</si>
  <si>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</si>
  <si>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</si>
  <si>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</si>
  <si>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</si>
  <si>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</si>
  <si>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</si>
  <si>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</si>
  <si>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</si>
  <si>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</si>
  <si>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</si>
  <si>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</si>
  <si>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</si>
  <si>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</si>
  <si>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</si>
  <si>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</si>
  <si>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</si>
  <si>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</si>
  <si>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</si>
  <si>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</si>
  <si>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</si>
  <si>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</si>
  <si>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</si>
  <si>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</si>
  <si>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</si>
  <si>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</si>
  <si>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</si>
  <si>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</si>
  <si>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</si>
  <si>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</si>
  <si>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</si>
  <si>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</si>
  <si>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</si>
  <si>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</si>
  <si>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</si>
  <si>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</si>
  <si>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</si>
  <si>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</si>
  <si>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</si>
  <si>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</si>
  <si>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</si>
  <si>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</si>
  <si>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</si>
  <si>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</si>
  <si>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</si>
  <si>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</si>
  <si>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</si>
  <si>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</si>
  <si>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</si>
  <si>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</si>
  <si>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</si>
  <si>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</si>
  <si>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</si>
  <si>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</si>
  <si>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</si>
  <si>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</si>
  <si>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</si>
  <si>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</si>
  <si>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</si>
  <si>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</si>
  <si>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</si>
  <si>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</si>
  <si>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</si>
  <si>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</si>
  <si>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</si>
  <si>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</si>
  <si>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</si>
  <si>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</si>
  <si>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</si>
  <si>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</si>
  <si>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</si>
  <si>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</si>
  <si>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</si>
  <si>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</si>
  <si>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</si>
  <si>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</si>
  <si>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</si>
  <si>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</si>
  <si>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</si>
  <si>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</si>
  <si>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</si>
  <si>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</si>
  <si>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</si>
  <si>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</si>
  <si>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</si>
  <si>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</si>
  <si>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</si>
  <si>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</si>
  <si>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</si>
  <si>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</si>
  <si>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</si>
  <si>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</si>
  <si>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</si>
  <si>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</si>
  <si>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</si>
  <si>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</si>
  <si>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</si>
  <si>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</si>
  <si>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</si>
  <si>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</si>
  <si>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</si>
  <si>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</si>
  <si>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</si>
  <si>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</si>
  <si>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</si>
  <si>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</si>
  <si>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</si>
  <si>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</si>
  <si>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</si>
  <si>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</si>
  <si>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</si>
  <si>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</si>
  <si>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</si>
  <si>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</si>
  <si>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</si>
  <si>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</si>
  <si>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</si>
  <si>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</si>
  <si>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</si>
  <si>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</si>
  <si>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</si>
  <si>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</si>
  <si>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</si>
  <si>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</si>
  <si>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</si>
  <si>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</si>
  <si>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</si>
  <si>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</si>
  <si>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</si>
  <si>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</si>
  <si>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</si>
  <si>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</si>
  <si>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</si>
  <si>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</si>
  <si>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</si>
  <si>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</si>
  <si>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</si>
  <si>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</si>
  <si>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</si>
  <si>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</si>
  <si>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</si>
  <si>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</si>
  <si>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</si>
  <si>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</si>
  <si>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</si>
  <si>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</si>
  <si>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</si>
  <si>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</si>
  <si>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</si>
  <si>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</si>
  <si>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</si>
  <si>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</si>
  <si>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</si>
  <si>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</si>
  <si>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</si>
  <si>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</si>
  <si>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</si>
  <si>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</si>
  <si>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</si>
  <si>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</si>
  <si>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</si>
  <si>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</si>
  <si>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</si>
  <si>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</si>
  <si>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</si>
  <si>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</si>
  <si>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</si>
  <si>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</si>
  <si>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</si>
  <si>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</si>
  <si>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</si>
  <si>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</si>
  <si>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</si>
  <si>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</si>
  <si>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</si>
  <si>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</si>
  <si>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</si>
  <si>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</si>
  <si>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</si>
  <si>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</si>
  <si>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</si>
  <si>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</si>
  <si>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</si>
  <si>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</si>
  <si>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</si>
  <si>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</si>
  <si>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</si>
  <si>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</si>
  <si>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</si>
  <si>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</si>
  <si>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</si>
  <si>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</si>
  <si>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</si>
  <si>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</si>
  <si>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</si>
  <si>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</si>
  <si>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</si>
  <si>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</si>
  <si>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</si>
  <si>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</si>
  <si>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</si>
  <si>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</si>
  <si>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</si>
  <si>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</si>
  <si>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</si>
  <si>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</si>
  <si>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</si>
  <si>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</si>
  <si>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</si>
  <si>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</si>
  <si>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</si>
  <si>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</si>
  <si>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</si>
  <si>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</si>
  <si>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</si>
  <si>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</si>
  <si>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</si>
  <si>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</si>
  <si>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</si>
  <si>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</si>
  <si>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</si>
  <si>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</si>
  <si>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</si>
  <si>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</si>
  <si>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</si>
  <si>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</si>
  <si>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</si>
  <si>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</si>
  <si>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</si>
  <si>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</si>
  <si>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</si>
  <si>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</si>
  <si>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</si>
  <si>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</si>
  <si>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</si>
  <si>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</si>
  <si>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</si>
  <si>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</si>
  <si>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</si>
  <si>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</si>
  <si>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</si>
  <si>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</si>
  <si>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</si>
  <si>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</si>
  <si>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</si>
  <si>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</si>
  <si>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</si>
  <si>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</si>
  <si>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</si>
  <si>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</si>
  <si>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</si>
  <si>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</si>
  <si>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</si>
  <si>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</si>
  <si>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</si>
  <si>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</si>
  <si>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</si>
  <si>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</si>
  <si>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</si>
  <si>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</si>
  <si>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</si>
  <si>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</si>
  <si>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</si>
  <si>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</si>
  <si>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</si>
  <si>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</si>
  <si>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</si>
  <si>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</si>
  <si>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</si>
  <si>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</si>
  <si>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</si>
  <si>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</si>
  <si>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</si>
  <si>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</si>
  <si>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</si>
  <si>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</si>
  <si>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</si>
  <si>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</si>
  <si>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</si>
  <si>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</si>
  <si>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</si>
  <si>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</si>
  <si>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</si>
  <si>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</si>
  <si>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</si>
  <si>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</si>
  <si>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</si>
  <si>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</si>
  <si>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</si>
  <si>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</si>
  <si>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</si>
  <si>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</si>
  <si>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</si>
  <si>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</si>
  <si>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</si>
  <si>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</si>
  <si>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</si>
  <si>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</si>
  <si>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</si>
  <si>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</si>
  <si>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</si>
  <si>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</si>
  <si>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</si>
  <si>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</si>
  <si>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</si>
  <si>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</si>
  <si>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</si>
  <si>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</si>
  <si>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</si>
  <si>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</si>
  <si>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</si>
  <si>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</si>
  <si>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</si>
  <si>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</si>
  <si>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</si>
  <si>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</si>
  <si>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</si>
  <si>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</si>
  <si>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</si>
  <si>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</si>
  <si>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</si>
  <si>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</si>
  <si>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</si>
  <si>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</si>
  <si>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</si>
  <si>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</si>
  <si>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</si>
  <si>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</si>
  <si>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</si>
  <si>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</si>
  <si>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</si>
  <si>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</si>
  <si>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</si>
  <si>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</si>
  <si>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</si>
  <si>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</si>
  <si>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</si>
  <si>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</si>
  <si>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</si>
  <si>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</si>
  <si>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</si>
  <si>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</si>
  <si>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</si>
  <si>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</si>
  <si>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</si>
  <si>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</si>
  <si>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</si>
  <si>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</si>
  <si>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</si>
  <si>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</si>
  <si>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</si>
  <si>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</si>
  <si>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</si>
  <si>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</si>
  <si>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</si>
  <si>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</si>
  <si>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</si>
  <si>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</si>
  <si>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</si>
  <si>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</si>
  <si>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</si>
  <si>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</si>
  <si>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</si>
  <si>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</si>
  <si>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</si>
  <si>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</si>
  <si>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</si>
  <si>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</si>
  <si>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</si>
  <si>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</si>
  <si>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</si>
  <si>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</si>
  <si>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</si>
  <si>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</si>
  <si>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</si>
  <si>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</si>
  <si>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</si>
  <si>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</si>
  <si>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</si>
  <si>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</si>
  <si>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</si>
  <si>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</si>
  <si>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</si>
  <si>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</si>
  <si>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</si>
  <si>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</si>
  <si>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</si>
  <si>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</si>
  <si>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</si>
  <si>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</si>
  <si>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</si>
  <si>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</si>
  <si>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</si>
  <si>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</si>
  <si>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</si>
  <si>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</si>
  <si>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</si>
  <si>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</si>
  <si>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</si>
  <si>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</si>
  <si>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</si>
  <si>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</si>
  <si>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</si>
  <si>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</si>
  <si>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</si>
  <si>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</si>
  <si>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</si>
  <si>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</si>
  <si>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</si>
  <si>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</si>
  <si>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</si>
  <si>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</si>
  <si>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</si>
  <si>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</si>
  <si>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</si>
  <si>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</si>
  <si>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</si>
  <si>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</si>
  <si>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</si>
  <si>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</si>
  <si>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</si>
  <si>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</si>
  <si>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</si>
  <si>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</si>
  <si>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</si>
  <si>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</si>
  <si>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</si>
  <si>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</si>
  <si>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</si>
  <si>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</si>
  <si>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</si>
  <si>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</si>
  <si>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</si>
  <si>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</si>
  <si>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</si>
  <si>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</si>
  <si>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</si>
  <si>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</si>
  <si>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</si>
  <si>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</si>
  <si>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</si>
  <si>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</si>
  <si>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</si>
  <si>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</si>
  <si>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</si>
  <si>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</si>
  <si>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</si>
  <si>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</si>
  <si>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</si>
  <si>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</si>
  <si>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</si>
  <si>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</si>
  <si>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</si>
  <si>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</si>
  <si>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</si>
  <si>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</si>
  <si>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</si>
  <si>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</si>
  <si>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</si>
  <si>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</si>
  <si>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</si>
  <si>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</si>
  <si>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</si>
  <si>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</si>
  <si>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</si>
  <si>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</si>
  <si>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</si>
  <si>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</si>
  <si>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</si>
  <si>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</si>
  <si>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</si>
  <si>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</si>
  <si>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</si>
  <si>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</si>
  <si>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</si>
  <si>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</si>
  <si>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</si>
  <si>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</si>
  <si>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</si>
  <si>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</si>
  <si>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</si>
  <si>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</si>
  <si>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</si>
  <si>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</si>
  <si>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</si>
  <si>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</si>
  <si>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</si>
  <si>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</si>
  <si>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</si>
  <si>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</si>
  <si>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</si>
  <si>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</si>
  <si>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</si>
  <si>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</si>
  <si>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</si>
  <si>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</si>
  <si>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</si>
  <si>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</si>
  <si>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</si>
  <si>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</si>
  <si>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</si>
  <si>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</si>
  <si>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</si>
  <si>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</si>
  <si>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</si>
  <si>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</si>
  <si>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</si>
  <si>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</si>
  <si>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</si>
  <si>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</si>
  <si>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</si>
  <si>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</si>
  <si>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</si>
  <si>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</si>
  <si>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</si>
  <si>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</si>
  <si>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</si>
  <si>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</si>
  <si>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</si>
  <si>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</si>
  <si>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</si>
  <si>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</si>
  <si>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</si>
  <si>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</si>
  <si>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</si>
  <si>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</si>
  <si>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</si>
  <si>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</si>
  <si>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</si>
  <si>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</si>
  <si>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</si>
  <si>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</si>
  <si>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</si>
  <si>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</si>
  <si>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</si>
  <si>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</si>
  <si>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</si>
  <si>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</si>
  <si>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</si>
  <si>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</si>
  <si>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</si>
  <si>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</si>
  <si>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</si>
  <si>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</si>
  <si>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</si>
  <si>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</si>
  <si>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</si>
  <si>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</si>
  <si>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</si>
  <si>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</si>
  <si>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</si>
  <si>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</si>
  <si>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</si>
  <si>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</si>
  <si>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</si>
  <si>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</si>
  <si>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</si>
  <si>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</si>
  <si>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</si>
  <si>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</si>
  <si>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</si>
  <si>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</si>
  <si>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</si>
  <si>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</si>
  <si>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</si>
  <si>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</si>
  <si>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</si>
  <si>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</si>
  <si>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</si>
  <si>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</si>
  <si>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</si>
  <si>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</si>
  <si>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</si>
  <si>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</si>
  <si>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</si>
  <si>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</si>
  <si>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</si>
  <si>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</si>
  <si>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</si>
  <si>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</si>
  <si>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</si>
  <si>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</si>
  <si>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</si>
  <si>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</si>
  <si>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</si>
  <si>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</si>
  <si>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</si>
  <si>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</si>
  <si>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</si>
  <si>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</si>
  <si>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</si>
  <si>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</si>
  <si>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</si>
  <si>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</si>
  <si>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</si>
  <si>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</si>
  <si>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</si>
  <si>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</si>
  <si>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</si>
  <si>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</si>
  <si>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</si>
  <si>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</si>
  <si>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</si>
  <si>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</si>
  <si>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</si>
  <si>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</si>
  <si>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</si>
  <si>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</si>
  <si>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</si>
  <si>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</si>
  <si>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</si>
  <si>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</si>
  <si>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</si>
  <si>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</si>
  <si>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</si>
  <si>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</si>
  <si>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</si>
  <si>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</si>
  <si>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</si>
  <si>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</si>
  <si>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</si>
  <si>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</si>
  <si>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</si>
  <si>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</si>
  <si>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</si>
  <si>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</si>
  <si>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</si>
  <si>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</si>
  <si>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</si>
  <si>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</si>
  <si>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</si>
  <si>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</si>
  <si>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</si>
  <si>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</si>
  <si>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</si>
  <si>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</si>
  <si>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</si>
  <si>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</si>
  <si>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</si>
  <si>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</si>
  <si>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</si>
  <si>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</si>
  <si>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</si>
  <si>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</si>
  <si>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</si>
  <si>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</si>
  <si>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</si>
  <si>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</si>
  <si>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</si>
  <si>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</si>
  <si>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</si>
  <si>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</si>
  <si>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</si>
  <si>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</si>
  <si>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</si>
  <si>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</si>
  <si>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</si>
  <si>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</si>
  <si>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</si>
  <si>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</si>
  <si>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</si>
  <si>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</si>
  <si>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</si>
  <si>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</si>
  <si>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</si>
  <si>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</si>
  <si>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</si>
  <si>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</si>
  <si>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</si>
  <si>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</si>
  <si>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</si>
  <si>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</si>
  <si>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</si>
  <si>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</si>
  <si>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</si>
  <si>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</si>
  <si>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</si>
  <si>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</si>
  <si>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</si>
  <si>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</si>
  <si>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</si>
  <si>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</si>
  <si>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</si>
  <si>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</si>
  <si>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</si>
  <si>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</si>
  <si>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</si>
  <si>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</si>
  <si>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</si>
  <si>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</si>
  <si>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</si>
  <si>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</si>
  <si>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</si>
  <si>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</si>
  <si>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</si>
  <si>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</si>
  <si>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</si>
  <si>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</si>
  <si>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</si>
  <si>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</si>
  <si>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</si>
  <si>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</si>
  <si>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</si>
  <si>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</si>
  <si>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</si>
  <si>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</si>
  <si>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</si>
  <si>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</si>
  <si>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</si>
  <si>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</si>
  <si>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</si>
  <si>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</si>
  <si>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</si>
  <si>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</si>
  <si>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</si>
  <si>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</si>
  <si>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</si>
  <si>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</si>
  <si>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</si>
  <si>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</si>
  <si>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</si>
  <si>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</si>
  <si>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</si>
  <si>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</si>
  <si>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</si>
  <si>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</si>
  <si>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</si>
  <si>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</si>
  <si>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</si>
  <si>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</si>
  <si>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</si>
  <si>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</si>
  <si>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</si>
  <si>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</si>
  <si>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</si>
  <si>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</si>
  <si>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</si>
  <si>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</si>
  <si>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</si>
  <si>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</si>
  <si>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</si>
  <si>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</si>
  <si>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</si>
  <si>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</si>
  <si>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</si>
  <si>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</si>
  <si>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</si>
  <si>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</si>
  <si>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</si>
  <si>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</si>
  <si>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</si>
  <si>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</si>
  <si>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</si>
  <si>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</si>
  <si>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</si>
  <si>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</si>
  <si>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</si>
  <si>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</si>
  <si>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</si>
  <si>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</si>
  <si>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</si>
  <si>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</si>
  <si>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</si>
  <si>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</si>
  <si>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</si>
  <si>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</si>
  <si>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</si>
  <si>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</si>
  <si>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</si>
  <si>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</si>
  <si>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</si>
  <si>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</si>
  <si>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</si>
  <si>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</si>
  <si>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</si>
  <si>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</si>
  <si>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</si>
  <si>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</si>
  <si>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</si>
  <si>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</si>
  <si>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</si>
  <si>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</si>
  <si>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</si>
  <si>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</si>
  <si>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</si>
  <si>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</si>
  <si>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</si>
  <si>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</si>
  <si>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</si>
  <si>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</si>
  <si>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</si>
  <si>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</si>
  <si>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</si>
  <si>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</si>
  <si>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</si>
  <si>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</si>
  <si>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</si>
  <si>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</si>
  <si>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</si>
  <si>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</si>
  <si>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</si>
  <si>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</si>
  <si>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</si>
  <si>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</si>
  <si>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</si>
  <si>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</si>
  <si>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</si>
  <si>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</si>
  <si>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</si>
  <si>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</si>
  <si>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</si>
  <si>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</si>
  <si>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</si>
  <si>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</si>
  <si>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</si>
  <si>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</si>
  <si>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</si>
  <si>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</si>
  <si>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</si>
  <si>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</si>
  <si>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</si>
  <si>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</si>
  <si>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</si>
  <si>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</si>
  <si>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</si>
  <si>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</si>
  <si>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</si>
  <si>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</si>
  <si>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</si>
  <si>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</si>
  <si>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</si>
  <si>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</si>
  <si>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</si>
  <si>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</si>
  <si>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</si>
  <si>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</si>
  <si>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</si>
  <si>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</si>
  <si>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</si>
  <si>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</si>
  <si>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</si>
  <si>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</si>
  <si>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</si>
  <si>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</si>
  <si>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</si>
  <si>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</si>
  <si>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</si>
  <si>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</si>
  <si>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</si>
  <si>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</si>
  <si>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</si>
  <si>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</si>
  <si>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</si>
  <si>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</si>
  <si>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</si>
  <si>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</si>
  <si>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</si>
  <si>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</si>
  <si>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</si>
  <si>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</si>
  <si>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</si>
  <si>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</si>
  <si>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</si>
  <si>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</si>
  <si>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</si>
  <si>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</si>
  <si>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</si>
  <si>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</si>
  <si>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</si>
  <si>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</si>
  <si>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</si>
  <si>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</si>
  <si>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</si>
  <si>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</si>
  <si>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</si>
  <si>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</si>
  <si>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</si>
  <si>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</si>
  <si>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</si>
  <si>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</si>
  <si>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</si>
  <si>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</si>
  <si>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</si>
  <si>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</si>
  <si>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</si>
  <si>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</si>
  <si>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</si>
  <si>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</si>
  <si>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</si>
  <si>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</si>
  <si>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</si>
  <si>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</si>
  <si>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</si>
  <si>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</si>
  <si>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</si>
  <si>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</si>
  <si>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</si>
  <si>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</si>
  <si>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</si>
  <si>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</si>
  <si>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</si>
  <si>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</si>
  <si>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</si>
  <si>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</si>
  <si>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</si>
  <si>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</si>
  <si>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</si>
  <si>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</si>
  <si>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</si>
  <si>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</si>
  <si>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</si>
  <si>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</si>
  <si>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</si>
  <si>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</si>
  <si>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</si>
  <si>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</si>
  <si>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</si>
  <si>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</si>
  <si>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</si>
  <si>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</si>
  <si>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</si>
  <si>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</si>
  <si>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</si>
  <si>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</si>
  <si>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</si>
  <si>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</si>
  <si>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</si>
  <si>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</si>
  <si>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</si>
  <si>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</si>
  <si>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</si>
  <si>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</si>
  <si>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</si>
  <si>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</si>
  <si>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</si>
  <si>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</si>
  <si>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</si>
  <si>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</si>
  <si>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</si>
  <si>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</si>
  <si>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</si>
  <si>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</si>
  <si>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</si>
  <si>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</si>
  <si>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</si>
  <si>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</si>
  <si>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</si>
  <si>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</si>
  <si>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</si>
  <si>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</si>
  <si>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</si>
  <si>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</si>
  <si>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</si>
  <si>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</si>
  <si>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</si>
  <si>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</si>
  <si>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</si>
  <si>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</si>
  <si>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</si>
  <si>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</si>
  <si>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</si>
  <si>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</si>
  <si>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</si>
  <si>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</si>
  <si>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</si>
  <si>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</si>
  <si>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</si>
  <si>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</si>
  <si>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</si>
  <si>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</si>
  <si>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</si>
  <si>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</si>
  <si>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</si>
  <si>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</si>
  <si>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</si>
  <si>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</si>
  <si>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</si>
  <si>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</si>
  <si>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</si>
  <si>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</si>
  <si>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</si>
  <si>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</si>
  <si>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</si>
  <si>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</si>
  <si>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</si>
  <si>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</si>
  <si>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</si>
  <si>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</si>
  <si>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</si>
  <si>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</si>
  <si>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</si>
  <si>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</si>
  <si>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</si>
  <si>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</si>
  <si>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</si>
  <si>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</si>
  <si>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</si>
  <si>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</si>
  <si>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</si>
  <si>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</si>
  <si>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</si>
  <si>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</si>
  <si>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</si>
  <si>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</si>
  <si>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</si>
  <si>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</si>
  <si>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</si>
  <si>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</si>
  <si>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</si>
  <si>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</si>
  <si>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</si>
  <si>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</si>
  <si>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</si>
  <si>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</si>
  <si>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</si>
  <si>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</si>
  <si>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</si>
  <si>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</si>
  <si>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</si>
  <si>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</si>
  <si>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</si>
  <si>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</si>
  <si>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</si>
  <si>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</si>
  <si>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</si>
  <si>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</si>
  <si>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</si>
  <si>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</si>
  <si>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</si>
  <si>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</si>
  <si>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</si>
  <si>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</si>
  <si>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</si>
  <si>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</si>
  <si>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</si>
  <si>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</si>
  <si>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</si>
  <si>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</si>
  <si>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</si>
  <si>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</si>
  <si>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</si>
  <si>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</si>
  <si>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</si>
  <si>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</si>
  <si>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</si>
  <si>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</si>
  <si>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</si>
  <si>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</si>
  <si>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</si>
  <si>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</si>
  <si>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</si>
  <si>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</si>
  <si>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</si>
  <si>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</si>
  <si>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</si>
  <si>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</si>
  <si>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</si>
  <si>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</si>
  <si>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</si>
  <si>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</si>
  <si>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</si>
  <si>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</si>
  <si>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</si>
  <si>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</si>
  <si>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</si>
  <si>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</si>
  <si>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</si>
  <si>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</si>
  <si>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</si>
  <si>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</si>
  <si>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</si>
  <si>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</si>
  <si>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</si>
  <si>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</si>
  <si>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</si>
  <si>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</si>
  <si>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</si>
  <si>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</si>
  <si>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</si>
  <si>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</si>
  <si>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</si>
  <si>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</si>
  <si>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</si>
  <si>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</si>
  <si>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</si>
  <si>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</si>
  <si>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</si>
  <si>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</si>
  <si>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</si>
  <si>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</si>
  <si>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</si>
  <si>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</si>
  <si>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</si>
  <si>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</si>
  <si>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</si>
  <si>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</si>
  <si>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</si>
  <si>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</si>
  <si>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</si>
  <si>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</si>
  <si>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</si>
  <si>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</si>
  <si>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</si>
  <si>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</si>
  <si>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</si>
  <si>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</si>
  <si>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</si>
  <si>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</si>
  <si>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</si>
  <si>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</si>
  <si>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</si>
  <si>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</si>
  <si>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</si>
  <si>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</si>
  <si>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</si>
  <si>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</si>
  <si>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</si>
  <si>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</si>
  <si>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</si>
  <si>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</si>
  <si>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</si>
  <si>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</si>
  <si>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</si>
  <si>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</si>
  <si>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</si>
  <si>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</si>
  <si>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</si>
  <si>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</si>
  <si>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</si>
  <si>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</si>
  <si>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</si>
  <si>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</si>
  <si>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</si>
  <si>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</si>
  <si>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</si>
  <si>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</si>
  <si>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</si>
  <si>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</si>
  <si>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</si>
  <si>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</si>
  <si>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</si>
  <si>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</si>
  <si>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</si>
  <si>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</si>
  <si>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</si>
  <si>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</si>
  <si>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</si>
  <si>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</si>
  <si>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</si>
  <si>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</si>
  <si>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</si>
  <si>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</si>
  <si>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</si>
  <si>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</si>
  <si>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</si>
  <si>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</si>
  <si>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</si>
  <si>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</si>
  <si>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</si>
  <si>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</si>
  <si>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</si>
  <si>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</si>
  <si>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</si>
  <si>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</si>
  <si>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</si>
  <si>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</si>
  <si>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</si>
  <si>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</si>
  <si>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</si>
  <si>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</si>
  <si>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</si>
  <si>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</si>
  <si>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</si>
  <si>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</si>
  <si>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</si>
  <si>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</si>
  <si>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</si>
  <si>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</si>
  <si>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</si>
  <si>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</si>
  <si>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</si>
  <si>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</si>
  <si>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</si>
  <si>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</si>
  <si>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</si>
  <si>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</si>
  <si>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</si>
  <si>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</si>
  <si>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</si>
  <si>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</si>
  <si>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</si>
  <si>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</si>
  <si>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</si>
  <si>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</si>
  <si>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</si>
  <si>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</si>
  <si>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</si>
  <si>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</si>
  <si>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</si>
  <si>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</si>
  <si>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</si>
  <si>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</si>
  <si>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</si>
  <si>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</si>
  <si>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</si>
  <si>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</si>
  <si>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</si>
  <si>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</si>
  <si>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</si>
  <si>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</si>
  <si>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</si>
  <si>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</si>
  <si>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</si>
  <si>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</si>
  <si>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</si>
  <si>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</si>
  <si>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</si>
  <si>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</si>
  <si>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</si>
  <si>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</si>
  <si>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</si>
  <si>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</si>
  <si>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</si>
  <si>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</si>
  <si>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</si>
  <si>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</si>
  <si>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</si>
  <si>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</si>
  <si>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</si>
  <si>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</si>
  <si>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</si>
  <si>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</si>
  <si>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</si>
  <si>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</si>
  <si>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</si>
  <si>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</si>
  <si>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</si>
  <si>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</si>
  <si>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</si>
  <si>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</si>
  <si>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</si>
  <si>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</si>
  <si>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</si>
  <si>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</si>
  <si>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</si>
  <si>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</si>
  <si>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</si>
  <si>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</si>
  <si>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</si>
  <si>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</si>
  <si>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</si>
  <si>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</si>
  <si>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</si>
  <si>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</si>
  <si>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</si>
  <si>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</si>
  <si>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</si>
  <si>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</si>
  <si>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</si>
  <si>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</si>
  <si>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</si>
  <si>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</si>
  <si>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</si>
  <si>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</si>
  <si>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</si>
  <si>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</si>
  <si>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</si>
  <si>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</si>
  <si>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</si>
  <si>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</si>
  <si>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</si>
  <si>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</si>
  <si>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</si>
  <si>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</si>
  <si>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</si>
  <si>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</si>
  <si>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</si>
  <si>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</si>
  <si>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</si>
  <si>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</si>
  <si>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</si>
  <si>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</si>
  <si>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</si>
  <si>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</si>
  <si>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</si>
  <si>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</si>
  <si>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</si>
  <si>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</si>
  <si>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</si>
  <si>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</si>
  <si>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</si>
  <si>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</si>
  <si>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</si>
  <si>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</si>
  <si>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</si>
  <si>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</si>
  <si>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</si>
  <si>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</si>
  <si>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</si>
  <si>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</si>
  <si>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</si>
  <si>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</si>
  <si>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</si>
  <si>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</si>
  <si>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</si>
  <si>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</si>
  <si>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</si>
  <si>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</si>
  <si>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</si>
  <si>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</si>
  <si>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</si>
  <si>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</si>
  <si>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</si>
  <si>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</si>
  <si>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</si>
  <si>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</si>
  <si>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</si>
  <si>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</si>
  <si>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</si>
  <si>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</si>
  <si>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</si>
  <si>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</si>
  <si>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</si>
  <si>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</si>
  <si>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</si>
  <si>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</si>
  <si>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</si>
  <si>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</si>
  <si>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</si>
  <si>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</si>
  <si>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</si>
  <si>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</si>
  <si>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</si>
  <si>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</si>
  <si>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</si>
  <si>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</si>
  <si>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</si>
  <si>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</si>
  <si>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</si>
  <si>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</si>
  <si>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</si>
  <si>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</si>
  <si>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</si>
  <si>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</si>
  <si>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</si>
  <si>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</si>
  <si>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</si>
  <si>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</si>
  <si>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</si>
  <si>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</si>
  <si>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</si>
  <si>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</si>
  <si>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</si>
  <si>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</si>
  <si>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</si>
  <si>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</si>
  <si>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</si>
  <si>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</si>
  <si>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</si>
  <si>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</si>
  <si>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</si>
  <si>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</si>
  <si>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</si>
  <si>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</si>
  <si>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</si>
  <si>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</si>
  <si>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</si>
  <si>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</si>
  <si>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</si>
  <si>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</si>
  <si>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</si>
  <si>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</si>
  <si>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</si>
  <si>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</si>
  <si>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</si>
  <si>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</si>
  <si>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</si>
  <si>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</si>
  <si>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</si>
  <si>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</si>
  <si>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</si>
  <si>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</si>
  <si>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</si>
  <si>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</si>
  <si>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</si>
  <si>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</si>
  <si>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</si>
  <si>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</si>
  <si>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</si>
  <si>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</si>
  <si>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</si>
  <si>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</si>
  <si>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</si>
  <si>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</si>
  <si>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</si>
  <si>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</si>
  <si>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</si>
  <si>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</si>
  <si>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</si>
  <si>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</si>
  <si>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</si>
  <si>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</si>
  <si>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</si>
  <si>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</si>
  <si>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</si>
  <si>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</si>
  <si>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</si>
  <si>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</si>
  <si>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</si>
  <si>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</si>
  <si>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</si>
  <si>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</si>
  <si>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</si>
  <si>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</si>
  <si>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</si>
  <si>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</si>
  <si>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</si>
  <si>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</si>
  <si>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</si>
  <si>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</si>
  <si>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</si>
  <si>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</si>
  <si>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</si>
  <si>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</si>
  <si>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</si>
  <si>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</si>
  <si>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</si>
  <si>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</si>
  <si>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</si>
  <si>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</si>
  <si>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</si>
  <si>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</si>
  <si>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</si>
  <si>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</si>
  <si>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</si>
  <si>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</si>
  <si>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</si>
  <si>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</si>
  <si>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</si>
  <si>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</si>
  <si>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</si>
  <si>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</si>
  <si>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</si>
  <si>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</si>
  <si>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</si>
  <si>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</si>
  <si>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</si>
  <si>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</si>
  <si>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</si>
  <si>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</si>
  <si>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</si>
  <si>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</si>
  <si>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</si>
  <si>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</si>
  <si>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</si>
  <si>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</si>
  <si>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</si>
  <si>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</si>
  <si>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</si>
  <si>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</si>
  <si>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</si>
  <si>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</si>
  <si>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</si>
  <si>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</si>
  <si>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</si>
  <si>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</si>
  <si>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</si>
  <si>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</si>
  <si>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</si>
  <si>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</si>
  <si>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</si>
  <si>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</si>
  <si>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</si>
  <si>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</si>
  <si>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</si>
  <si>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</si>
  <si>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</si>
  <si>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</si>
  <si>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</si>
  <si>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</si>
  <si>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</si>
  <si>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</si>
  <si>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</si>
  <si>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</si>
  <si>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</si>
  <si>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</si>
  <si>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</si>
  <si>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</si>
  <si>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</si>
  <si>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</si>
  <si>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</si>
  <si>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</si>
  <si>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</si>
  <si>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</si>
  <si>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</si>
  <si>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</si>
  <si>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</si>
  <si>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</si>
  <si>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</si>
  <si>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</si>
  <si>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</si>
  <si>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</si>
  <si>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</si>
  <si>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</si>
  <si>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</si>
  <si>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</si>
  <si>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</si>
  <si>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</si>
  <si>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</si>
  <si>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</si>
  <si>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</si>
  <si>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</si>
  <si>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</si>
  <si>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</si>
  <si>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</si>
  <si>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</si>
  <si>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</si>
  <si>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</si>
  <si>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</si>
  <si>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</si>
  <si>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</si>
  <si>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</si>
  <si>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</si>
  <si>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</si>
  <si>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</si>
  <si>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</si>
  <si>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</si>
  <si>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</si>
  <si>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</si>
  <si>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</si>
  <si>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</si>
  <si>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</si>
  <si>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</si>
  <si>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</si>
  <si>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</si>
  <si>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</si>
  <si>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</si>
  <si>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</si>
  <si>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</si>
  <si>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</si>
  <si>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</si>
  <si>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</si>
  <si>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</si>
  <si>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</si>
  <si>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</si>
  <si>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</si>
  <si>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</si>
  <si>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</si>
  <si>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</si>
  <si>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</si>
  <si>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</si>
  <si>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</si>
  <si>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</si>
  <si>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</si>
  <si>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</si>
  <si>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</si>
  <si>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</si>
  <si>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</si>
  <si>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</si>
  <si>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</si>
  <si>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</si>
  <si>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</si>
  <si>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</si>
  <si>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</si>
  <si>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</si>
  <si>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</si>
  <si>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</si>
  <si>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</si>
  <si>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</si>
  <si>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</si>
  <si>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</si>
  <si>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</si>
  <si>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</si>
  <si>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</si>
  <si>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</si>
  <si>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</si>
  <si>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</si>
  <si>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</si>
  <si>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</si>
  <si>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</si>
  <si>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</si>
  <si>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</si>
  <si>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</si>
  <si>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</si>
  <si>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</si>
  <si>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</si>
  <si>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</si>
  <si>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</si>
  <si>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</si>
  <si>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</si>
  <si>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</si>
  <si>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</si>
  <si>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</si>
  <si>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</si>
  <si>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</si>
  <si>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</si>
  <si>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</si>
  <si>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</si>
  <si>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</si>
  <si>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</si>
  <si>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</si>
  <si>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</si>
  <si>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</si>
  <si>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</si>
  <si>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</si>
  <si>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</si>
  <si>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</si>
  <si>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</si>
  <si>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</si>
  <si>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</si>
  <si>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</si>
  <si>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</si>
  <si>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</si>
  <si>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</si>
  <si>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</si>
  <si>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</si>
  <si>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</si>
  <si>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</si>
  <si>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</si>
  <si>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</si>
  <si>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</si>
  <si>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</si>
  <si>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</si>
  <si>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</si>
  <si>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</si>
  <si>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</si>
  <si>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</si>
  <si>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</si>
  <si>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</si>
  <si>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</si>
  <si>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</si>
  <si>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</si>
  <si>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</si>
  <si>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</si>
  <si>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</si>
  <si>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</si>
  <si>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</si>
  <si>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</si>
  <si>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</si>
  <si>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</si>
  <si>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</si>
  <si>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</si>
  <si>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</si>
  <si>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</si>
  <si>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</si>
  <si>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</si>
  <si>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</si>
  <si>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</si>
  <si>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</si>
  <si>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</si>
  <si>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</si>
  <si>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</si>
  <si>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</si>
  <si>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</si>
  <si>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</si>
  <si>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</si>
  <si>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</si>
  <si>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</si>
  <si>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</si>
  <si>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</si>
  <si>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</si>
  <si>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</si>
  <si>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</si>
  <si>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</si>
  <si>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</si>
  <si>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</si>
  <si>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</si>
  <si>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</si>
  <si>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</si>
  <si>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</si>
  <si>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</si>
  <si>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</si>
  <si>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</si>
  <si>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</si>
  <si>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</si>
  <si>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</si>
  <si>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</si>
  <si>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</si>
  <si>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</si>
  <si>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</si>
  <si>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</si>
  <si>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</si>
  <si>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</si>
  <si>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</si>
  <si>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</si>
  <si>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</si>
  <si>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</si>
  <si>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</si>
  <si>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</si>
  <si>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</si>
  <si>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</si>
  <si>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</si>
  <si>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</si>
  <si>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</si>
  <si>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</si>
  <si>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</si>
  <si>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</si>
  <si>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</si>
  <si>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</si>
  <si>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</si>
  <si>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</si>
  <si>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</si>
  <si>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</si>
  <si>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</si>
  <si>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</si>
  <si>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</si>
  <si>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</si>
  <si>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</si>
  <si>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</si>
  <si>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</si>
  <si>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</si>
  <si>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</si>
  <si>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</si>
  <si>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</si>
  <si>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</si>
  <si>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</si>
  <si>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</si>
  <si>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</si>
  <si>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</si>
  <si>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</si>
  <si>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</si>
  <si>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</si>
  <si>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</si>
  <si>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</si>
  <si>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</si>
  <si>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</si>
  <si>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</si>
  <si>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</si>
  <si>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</si>
  <si>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</si>
  <si>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</si>
  <si>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</si>
  <si>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</si>
  <si>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</si>
  <si>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</si>
  <si>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</si>
  <si>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</si>
  <si>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</si>
  <si>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</si>
  <si>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</si>
  <si>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</si>
  <si>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</si>
  <si>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</si>
  <si>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</si>
  <si>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</si>
  <si>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</si>
  <si>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</si>
  <si>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</si>
  <si>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</si>
  <si>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</si>
  <si>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</si>
  <si>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</si>
  <si>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</si>
  <si>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</si>
  <si>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</si>
  <si>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</si>
  <si>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</si>
  <si>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</si>
  <si>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</si>
  <si>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</si>
  <si>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</si>
  <si>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</si>
  <si>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</si>
  <si>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</si>
  <si>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</si>
  <si>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</si>
  <si>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</si>
  <si>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</si>
  <si>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</si>
  <si>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</si>
  <si>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</si>
  <si>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</si>
  <si>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</si>
  <si>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</si>
  <si>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</si>
  <si>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</si>
  <si>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</si>
  <si>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</si>
  <si>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</si>
  <si>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</si>
  <si>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</si>
  <si>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</si>
  <si>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</si>
  <si>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</si>
  <si>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</si>
  <si>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</si>
  <si>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</si>
  <si>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</si>
  <si>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</si>
  <si>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</si>
  <si>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</si>
  <si>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</si>
  <si>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</si>
  <si>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</si>
  <si>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</si>
  <si>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</si>
  <si>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</si>
  <si>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</si>
  <si>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</si>
  <si>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</si>
  <si>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</si>
  <si>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</si>
  <si>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</si>
  <si>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</si>
  <si>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</si>
  <si>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</si>
  <si>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</si>
  <si>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</si>
  <si>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</si>
  <si>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</si>
  <si>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</si>
  <si>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</si>
  <si>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</si>
  <si>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</si>
  <si>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</si>
  <si>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</si>
  <si>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</si>
  <si>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</si>
  <si>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</si>
  <si>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</si>
  <si>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</si>
  <si>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</si>
  <si>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</si>
  <si>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</si>
  <si>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</si>
  <si>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</si>
  <si>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</si>
  <si>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</si>
  <si>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</si>
  <si>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</si>
  <si>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</si>
  <si>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</si>
  <si>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</si>
  <si>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</si>
  <si>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</si>
  <si>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</si>
  <si>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</si>
  <si>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</si>
  <si>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</si>
  <si>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</si>
  <si>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</si>
  <si>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</si>
  <si>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</si>
  <si>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</si>
  <si>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</si>
  <si>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</si>
  <si>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</si>
  <si>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</si>
  <si>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</si>
  <si>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</si>
  <si>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</si>
  <si>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</si>
  <si>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</si>
  <si>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</si>
  <si>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</si>
  <si>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</si>
  <si>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</si>
  <si>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</si>
  <si>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</si>
  <si>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</si>
  <si>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</si>
  <si>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</si>
  <si>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</si>
  <si>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</si>
  <si>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</si>
  <si>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</si>
  <si>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</si>
  <si>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</si>
  <si>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</si>
  <si>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</si>
  <si>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</si>
  <si>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</si>
  <si>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</si>
  <si>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</si>
  <si>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</si>
  <si>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</si>
  <si>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</si>
  <si>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</si>
  <si>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</si>
  <si>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</si>
  <si>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</si>
  <si>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</si>
  <si>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</si>
  <si>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</si>
  <si>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</si>
  <si>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</si>
  <si>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</si>
  <si>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</si>
  <si>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</si>
  <si>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</si>
  <si>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</si>
  <si>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</si>
  <si>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</si>
  <si>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</si>
  <si>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</si>
  <si>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</si>
  <si>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</si>
  <si>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</si>
  <si>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</si>
  <si>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</si>
  <si>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</si>
  <si>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</si>
  <si>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</si>
  <si>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</si>
  <si>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</si>
  <si>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</si>
  <si>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</si>
  <si>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</si>
  <si>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</si>
  <si>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</si>
  <si>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</si>
  <si>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</si>
  <si>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</si>
  <si>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</si>
  <si>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</si>
  <si>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</si>
  <si>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</si>
  <si>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</si>
  <si>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</si>
  <si>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</si>
  <si>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</si>
  <si>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</si>
  <si>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</si>
  <si>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</si>
  <si>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</si>
  <si>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</si>
  <si>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</si>
  <si>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</si>
  <si>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</si>
  <si>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</si>
  <si>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</si>
  <si>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</si>
  <si>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</si>
  <si>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</si>
  <si>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</si>
  <si>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</si>
  <si>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</si>
  <si>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</si>
  <si>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</si>
  <si>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</si>
  <si>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</si>
  <si>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</si>
  <si>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</si>
  <si>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</si>
  <si>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</si>
  <si>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</si>
  <si>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</si>
  <si>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</si>
  <si>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</si>
  <si>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</si>
  <si>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</si>
  <si>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</si>
  <si>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</si>
  <si>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</si>
  <si>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</si>
  <si>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</si>
  <si>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</si>
  <si>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</si>
  <si>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</si>
  <si>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</si>
  <si>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</si>
  <si>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</si>
  <si>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</si>
  <si>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</si>
  <si>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</si>
  <si>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</si>
  <si>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</si>
  <si>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</si>
  <si>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</si>
  <si>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</si>
  <si>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</si>
  <si>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</si>
  <si>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</si>
  <si>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</si>
  <si>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</si>
  <si>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</si>
  <si>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</si>
  <si>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</si>
  <si>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</si>
  <si>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</si>
  <si>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</si>
  <si>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</si>
  <si>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</si>
  <si>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</si>
  <si>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</si>
  <si>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</si>
  <si>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</si>
  <si>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</si>
  <si>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</si>
  <si>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</si>
  <si>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</si>
  <si>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</si>
  <si>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</si>
  <si>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</si>
  <si>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</si>
  <si>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</si>
  <si>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</si>
  <si>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</si>
  <si>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</si>
  <si>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</si>
  <si>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</si>
  <si>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</si>
  <si>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</si>
  <si>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</si>
  <si>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</si>
  <si>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</si>
  <si>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</si>
  <si>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</si>
  <si>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</si>
  <si>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</si>
  <si>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</si>
  <si>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</si>
  <si>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</si>
  <si>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</si>
  <si>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</si>
  <si>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</si>
  <si>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</si>
  <si>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</si>
  <si>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</si>
  <si>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</si>
  <si>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</si>
  <si>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</si>
  <si>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</si>
  <si>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</si>
  <si>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</si>
  <si>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</si>
  <si>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</si>
  <si>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</si>
  <si>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</si>
  <si>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</si>
  <si>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</si>
  <si>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</si>
  <si>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</si>
  <si>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</si>
  <si>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</si>
  <si>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</si>
  <si>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</si>
  <si>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</si>
  <si>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</si>
  <si>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</si>
  <si>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</si>
  <si>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</si>
  <si>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</si>
  <si>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</si>
  <si>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</si>
  <si>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</si>
  <si>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</si>
  <si>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</si>
  <si>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</si>
  <si>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</si>
  <si>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</si>
  <si>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</si>
  <si>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</si>
  <si>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</si>
  <si>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</si>
  <si>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</si>
  <si>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</si>
  <si>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</si>
  <si>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</si>
  <si>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</si>
  <si>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</si>
  <si>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</si>
  <si>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</si>
  <si>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</si>
  <si>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</si>
  <si>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</si>
  <si>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</si>
  <si>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</si>
  <si>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</si>
  <si>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</si>
  <si>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</si>
  <si>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</si>
  <si>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</si>
  <si>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</si>
  <si>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</si>
  <si>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</si>
  <si>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</si>
  <si>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</si>
  <si>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</si>
  <si>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</si>
  <si>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</si>
  <si>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</si>
  <si>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</si>
  <si>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</si>
  <si>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</si>
  <si>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</si>
  <si>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</si>
  <si>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</si>
  <si>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</si>
  <si>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</si>
  <si>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</si>
  <si>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</si>
  <si>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</si>
  <si>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</si>
  <si>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</si>
  <si>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</si>
  <si>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</si>
  <si>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</si>
  <si>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</si>
  <si>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</si>
  <si>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</si>
  <si>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</si>
  <si>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</si>
  <si>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</si>
  <si>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</si>
  <si>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</si>
  <si>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</si>
  <si>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</si>
  <si>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</si>
  <si>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</si>
  <si>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</si>
  <si>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</si>
  <si>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</si>
  <si>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</si>
  <si>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</si>
  <si>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</si>
  <si>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</si>
  <si>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</si>
  <si>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</si>
  <si>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</si>
  <si>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</si>
  <si>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</si>
  <si>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</si>
  <si>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</si>
  <si>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</si>
  <si>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</si>
  <si>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</si>
  <si>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</si>
  <si>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</si>
  <si>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</si>
  <si>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</si>
  <si>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</si>
  <si>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</si>
  <si>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</si>
  <si>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</si>
  <si>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</si>
  <si>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</si>
  <si>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</si>
  <si>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</si>
  <si>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</si>
  <si>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</si>
  <si>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</si>
  <si>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</si>
  <si>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</si>
  <si>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</si>
  <si>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</si>
  <si>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</si>
  <si>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</si>
  <si>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</si>
  <si>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</si>
  <si>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</si>
  <si>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</si>
  <si>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</si>
  <si>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</si>
  <si>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</si>
  <si>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</si>
  <si>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</si>
  <si>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</si>
  <si>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</si>
  <si>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</si>
  <si>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</si>
  <si>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</si>
  <si>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</si>
  <si>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</si>
  <si>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</si>
  <si>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</si>
  <si>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</si>
  <si>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</si>
  <si>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</si>
  <si>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</si>
  <si>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</si>
  <si>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</si>
  <si>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</si>
  <si>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</si>
  <si>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</si>
  <si>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</si>
  <si>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</si>
  <si>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</si>
  <si>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</si>
  <si>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</si>
  <si>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</si>
  <si>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</si>
  <si>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</si>
  <si>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</si>
  <si>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</si>
  <si>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</si>
  <si>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</si>
  <si>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</si>
  <si>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</si>
  <si>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</si>
  <si>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</si>
  <si>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</si>
  <si>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</si>
  <si>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</si>
  <si>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</si>
  <si>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</si>
  <si>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</si>
  <si>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</si>
  <si>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</si>
  <si>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</si>
  <si>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</si>
  <si>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</si>
  <si>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</si>
  <si>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</si>
  <si>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</si>
  <si>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</si>
  <si>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</si>
  <si>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</si>
  <si>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</si>
  <si>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</si>
  <si>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</si>
  <si>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</si>
  <si>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</si>
  <si>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</si>
  <si>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</si>
  <si>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</si>
  <si>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</si>
  <si>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</si>
  <si>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</si>
  <si>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</si>
  <si>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</si>
  <si>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</si>
  <si>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</si>
  <si>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</si>
  <si>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</si>
  <si>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</si>
  <si>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</si>
  <si>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</si>
  <si>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</si>
  <si>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</si>
  <si>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</si>
  <si>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</si>
  <si>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</si>
  <si>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</si>
  <si>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</si>
  <si>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</si>
  <si>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</si>
  <si>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</si>
  <si>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</si>
  <si>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</si>
  <si>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</si>
  <si>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</si>
  <si>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</si>
  <si>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</si>
  <si>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</si>
  <si>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</si>
  <si>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</si>
  <si>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</si>
  <si>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</si>
  <si>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</si>
  <si>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</si>
  <si>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</si>
  <si>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</si>
  <si>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</si>
  <si>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</si>
  <si>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</si>
  <si>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</si>
  <si>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</si>
  <si>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</si>
  <si>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</si>
  <si>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</si>
  <si>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</si>
  <si>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</si>
  <si>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</si>
  <si>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</si>
  <si>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</si>
  <si>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</si>
  <si>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</si>
  <si>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</si>
  <si>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</si>
  <si>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</si>
  <si>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</si>
  <si>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</si>
  <si>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</si>
  <si>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</si>
  <si>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</si>
  <si>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</si>
  <si>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</si>
  <si>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</si>
  <si>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</si>
  <si>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</si>
  <si>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</si>
  <si>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</si>
  <si>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</si>
  <si>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</si>
  <si>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</si>
  <si>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</si>
  <si>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</si>
  <si>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</si>
  <si>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</si>
  <si>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</si>
  <si>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</si>
  <si>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</si>
  <si>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</si>
  <si>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</si>
  <si>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</si>
  <si>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</si>
  <si>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</si>
  <si>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</si>
  <si>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</si>
  <si>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</si>
  <si>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</si>
  <si>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</si>
  <si>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</si>
  <si>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</si>
  <si>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</si>
  <si>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</si>
  <si>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</si>
  <si>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</si>
  <si>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</si>
  <si>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</si>
  <si>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</si>
  <si>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</si>
  <si>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</si>
  <si>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</si>
  <si>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</si>
  <si>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</si>
  <si>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</si>
  <si>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</si>
  <si>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</si>
  <si>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</si>
  <si>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</si>
  <si>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</si>
  <si>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</si>
  <si>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</si>
  <si>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</si>
  <si>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</si>
  <si>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</si>
  <si>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</si>
  <si>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</si>
  <si>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</si>
  <si>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</si>
  <si>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</si>
  <si>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</si>
  <si>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</si>
  <si>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</si>
  <si>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</si>
  <si>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</si>
  <si>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</si>
  <si>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</si>
  <si>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</si>
  <si>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</si>
  <si>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</si>
  <si>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</si>
  <si>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</si>
  <si>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</si>
  <si>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</si>
  <si>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</si>
  <si>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</si>
  <si>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</si>
  <si>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</si>
  <si>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</si>
  <si>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</si>
  <si>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</si>
  <si>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</si>
  <si>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</si>
  <si>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</si>
  <si>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</si>
  <si>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</si>
  <si>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</si>
  <si>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</si>
  <si>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</si>
  <si>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</si>
  <si>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</si>
  <si>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</si>
  <si>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</si>
  <si>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</si>
  <si>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</si>
  <si>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</si>
  <si>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</si>
  <si>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</si>
  <si>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</si>
  <si>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</si>
  <si>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</si>
  <si>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</si>
  <si>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</si>
  <si>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</si>
  <si>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</si>
  <si>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</si>
  <si>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</si>
  <si>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</si>
  <si>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</si>
  <si>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</si>
  <si>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</si>
  <si>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</si>
  <si>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</si>
  <si>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</si>
  <si>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</si>
  <si>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</si>
  <si>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</si>
  <si>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</si>
  <si>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</si>
  <si>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</si>
  <si>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</si>
  <si>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</si>
  <si>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</si>
  <si>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</si>
  <si>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</si>
  <si>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</si>
  <si>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</si>
  <si>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</si>
  <si>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</si>
  <si>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</si>
  <si>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</si>
  <si>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</si>
  <si>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</si>
  <si>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</si>
  <si>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</si>
  <si>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</si>
  <si>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</si>
  <si>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</si>
  <si>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</si>
  <si>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</si>
  <si>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</si>
  <si>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</si>
  <si>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</si>
  <si>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</si>
  <si>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</si>
  <si>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</si>
  <si>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</si>
  <si>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</si>
  <si>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</si>
  <si>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</si>
  <si>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</si>
  <si>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</si>
  <si>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</si>
  <si>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</si>
  <si>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</si>
  <si>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</si>
  <si>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</si>
  <si>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</si>
  <si>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</si>
  <si>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</si>
  <si>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</si>
  <si>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</si>
  <si>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</si>
  <si>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</si>
  <si>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</si>
  <si>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</si>
  <si>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</si>
  <si>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</si>
  <si>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</si>
  <si>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</si>
  <si>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</si>
  <si>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</si>
  <si>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</si>
  <si>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</si>
  <si>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</si>
  <si>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</si>
  <si>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</si>
  <si>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</si>
  <si>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</si>
  <si>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</si>
  <si>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</si>
  <si>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</si>
  <si>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</si>
  <si>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</si>
  <si>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</si>
  <si>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</si>
  <si>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</si>
  <si>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</si>
  <si>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</si>
  <si>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</si>
  <si>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</si>
  <si>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</si>
  <si>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</si>
  <si>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</si>
  <si>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</si>
  <si>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</si>
  <si>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</si>
  <si>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</si>
  <si>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</si>
  <si>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</si>
  <si>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</si>
  <si>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</si>
  <si>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</si>
  <si>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</si>
  <si>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</si>
  <si>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</si>
  <si>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</si>
  <si>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</si>
  <si>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</si>
  <si>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</si>
  <si>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</si>
  <si>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</si>
  <si>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</si>
  <si>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</si>
  <si>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</si>
  <si>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</si>
  <si>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</si>
  <si>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</si>
  <si>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</si>
  <si>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</si>
  <si>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</si>
  <si>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</si>
  <si>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</si>
  <si>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</si>
  <si>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</si>
  <si>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</si>
  <si>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</si>
  <si>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</si>
  <si>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</si>
  <si>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</si>
  <si>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</si>
  <si>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</si>
  <si>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</si>
  <si>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</si>
  <si>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</si>
  <si>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</si>
  <si>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</si>
  <si>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</si>
  <si>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</si>
  <si>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</si>
  <si>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</si>
  <si>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</si>
  <si>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</si>
  <si>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</si>
  <si>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</si>
  <si>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</si>
  <si>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</si>
  <si>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</si>
  <si>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</si>
  <si>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</si>
  <si>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</si>
  <si>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</si>
  <si>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</si>
  <si>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</si>
  <si>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</si>
  <si>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</si>
  <si>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</si>
  <si>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</si>
  <si>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</si>
  <si>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</si>
  <si>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</si>
  <si>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</si>
  <si>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</si>
  <si>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</si>
  <si>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</si>
  <si>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</si>
  <si>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</si>
  <si>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</si>
  <si>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</si>
  <si>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</si>
  <si>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</si>
  <si>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</si>
  <si>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</si>
  <si>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</si>
  <si>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</si>
  <si>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</si>
  <si>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</si>
  <si>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</si>
  <si>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</si>
  <si>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</si>
  <si>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</si>
  <si>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</si>
  <si>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</si>
  <si>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</si>
  <si>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</si>
  <si>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</si>
  <si>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</si>
  <si>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</si>
  <si>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</si>
  <si>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</si>
  <si>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</si>
  <si>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</si>
  <si>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</si>
  <si>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</si>
  <si>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</si>
  <si>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</si>
  <si>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</si>
  <si>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</si>
  <si>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</si>
  <si>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</si>
  <si>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</si>
  <si>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</si>
  <si>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</si>
  <si>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</si>
  <si>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</si>
  <si>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</si>
  <si>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</si>
  <si>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</si>
  <si>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</si>
  <si>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</si>
  <si>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</si>
  <si>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</si>
  <si>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</si>
  <si>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</si>
  <si>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</si>
  <si>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</si>
  <si>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</si>
  <si>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</si>
  <si>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</si>
  <si>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</si>
  <si>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</si>
  <si>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</si>
  <si>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</si>
  <si>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</si>
  <si>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</si>
  <si>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</si>
  <si>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</si>
  <si>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</si>
  <si>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</si>
  <si>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</si>
  <si>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</si>
  <si>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</si>
  <si>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</si>
  <si>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</si>
  <si>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</si>
  <si>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</si>
  <si>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</si>
  <si>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</si>
  <si>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</si>
  <si>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</si>
  <si>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</si>
  <si>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</si>
  <si>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</si>
  <si>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</si>
  <si>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</si>
  <si>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</si>
  <si>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</si>
  <si>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</si>
  <si>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</si>
  <si>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</si>
  <si>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</si>
  <si>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</si>
  <si>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</si>
  <si>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</si>
  <si>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</si>
  <si>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</si>
  <si>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</si>
  <si>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</si>
  <si>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</si>
  <si>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</si>
  <si>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</si>
  <si>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</si>
  <si>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</si>
  <si>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</si>
  <si>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</si>
  <si>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</si>
  <si>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</si>
  <si>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</si>
  <si>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</si>
  <si>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</si>
  <si>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</si>
  <si>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</si>
  <si>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</si>
  <si>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</si>
  <si>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</si>
  <si>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</si>
  <si>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</si>
  <si>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</si>
  <si>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</si>
  <si>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</si>
  <si>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</si>
  <si>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</si>
  <si>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</si>
  <si>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</si>
  <si>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</si>
  <si>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</si>
  <si>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</si>
  <si>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</si>
  <si>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</si>
  <si>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</si>
  <si>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</si>
  <si>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</si>
  <si>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</si>
  <si>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</si>
  <si>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</si>
  <si>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</si>
  <si>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</si>
  <si>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</si>
  <si>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</si>
  <si>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</si>
  <si>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</si>
  <si>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</si>
  <si>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</si>
  <si>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</si>
  <si>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</si>
  <si>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</si>
  <si>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</si>
  <si>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</si>
  <si>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</si>
  <si>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</si>
  <si>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</si>
  <si>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</si>
  <si>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</si>
  <si>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</si>
  <si>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</si>
  <si>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</si>
  <si>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</si>
  <si>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</si>
  <si>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</si>
  <si>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</si>
  <si>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</si>
  <si>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</si>
  <si>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</si>
  <si>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</si>
  <si>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</si>
  <si>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</si>
  <si>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</si>
  <si>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</si>
  <si>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</si>
  <si>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</si>
  <si>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</si>
  <si>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</si>
  <si>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</si>
  <si>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</si>
  <si>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</si>
  <si>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</si>
  <si>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</si>
  <si>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</si>
  <si>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</si>
  <si>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</si>
  <si>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</si>
  <si>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</si>
  <si>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</si>
  <si>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</si>
  <si>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</si>
  <si>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</si>
  <si>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</si>
  <si>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</si>
  <si>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</si>
  <si>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</si>
  <si>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</si>
  <si>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</si>
  <si>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</si>
  <si>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</si>
  <si>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</si>
  <si>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</si>
  <si>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</si>
  <si>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</si>
  <si>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</si>
  <si>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</si>
  <si>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</si>
  <si>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</si>
  <si>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</si>
  <si>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</si>
  <si>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</si>
  <si>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</si>
  <si>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</si>
  <si>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</si>
  <si>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</si>
  <si>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</si>
  <si>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</si>
  <si>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</si>
  <si>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</si>
  <si>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</si>
  <si>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</si>
  <si>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</si>
  <si>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</si>
  <si>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</si>
  <si>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</si>
  <si>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</si>
  <si>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</si>
  <si>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</si>
  <si>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</si>
  <si>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</si>
  <si>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</si>
  <si>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</si>
  <si>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</si>
  <si>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</si>
  <si>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</si>
  <si>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</si>
  <si>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</si>
  <si>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</si>
  <si>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</si>
  <si>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</si>
  <si>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</si>
  <si>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</si>
  <si>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</si>
  <si>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</si>
  <si>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</si>
  <si>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</si>
  <si>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</si>
  <si>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</si>
  <si>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</si>
  <si>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</si>
  <si>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</si>
  <si>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</si>
  <si>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</si>
  <si>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</si>
  <si>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</si>
  <si>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</si>
  <si>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</si>
  <si>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</si>
  <si>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</si>
  <si>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</si>
  <si>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</si>
  <si>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</si>
  <si>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</si>
  <si>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</si>
  <si>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</si>
  <si>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</si>
  <si>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</si>
  <si>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</si>
  <si>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</si>
  <si>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</si>
  <si>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</si>
  <si>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</si>
  <si>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</si>
  <si>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</si>
  <si>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</si>
  <si>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</si>
  <si>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</si>
  <si>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</si>
  <si>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</si>
  <si>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</si>
  <si>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</si>
  <si>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</si>
  <si>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</si>
  <si>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</si>
  <si>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</si>
  <si>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</si>
  <si>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</si>
  <si>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</si>
  <si>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</si>
  <si>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</si>
  <si>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</si>
  <si>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</si>
  <si>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</si>
  <si>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</si>
  <si>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</si>
  <si>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</si>
  <si>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</si>
  <si>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</si>
  <si>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</si>
  <si>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</si>
  <si>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</si>
  <si>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</si>
  <si>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</si>
  <si>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</si>
  <si>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</si>
  <si>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</si>
  <si>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</si>
  <si>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</si>
  <si>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</si>
  <si>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</si>
  <si>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</si>
  <si>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</si>
  <si>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</si>
  <si>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</si>
  <si>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</si>
  <si>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</si>
  <si>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</si>
  <si>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</si>
  <si>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</si>
  <si>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</si>
  <si>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</si>
  <si>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</si>
  <si>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</si>
  <si>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</si>
  <si>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</si>
  <si>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</si>
  <si>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</si>
  <si>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</si>
  <si>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</si>
  <si>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</si>
  <si>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</si>
  <si>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</si>
  <si>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</si>
  <si>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</si>
  <si>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</si>
  <si>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</si>
  <si>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</si>
  <si>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</si>
  <si>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</si>
  <si>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</si>
  <si>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</si>
  <si>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</si>
  <si>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</si>
  <si>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</si>
  <si>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</si>
  <si>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</si>
  <si>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</si>
  <si>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</si>
  <si>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</si>
  <si>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</si>
  <si>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</si>
  <si>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</si>
  <si>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</si>
  <si>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</si>
  <si>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</si>
  <si>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</si>
  <si>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</si>
  <si>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</si>
  <si>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</si>
  <si>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</si>
  <si>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</si>
  <si>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</si>
  <si>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</si>
  <si>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</si>
  <si>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</si>
  <si>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</si>
  <si>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</si>
  <si>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</si>
  <si>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</si>
  <si>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</si>
  <si>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</si>
  <si>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</si>
  <si>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</si>
  <si>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</si>
  <si>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</si>
  <si>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</si>
  <si>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</si>
  <si>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</si>
  <si>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</si>
  <si>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</si>
  <si>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</si>
  <si>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</si>
  <si>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</si>
  <si>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</si>
  <si>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</si>
  <si>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</si>
  <si>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</si>
  <si>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</si>
  <si>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</si>
  <si>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</si>
  <si>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</si>
  <si>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</si>
  <si>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</si>
  <si>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</si>
  <si>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</si>
  <si>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</si>
  <si>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</si>
  <si>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</si>
  <si>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</si>
  <si>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</si>
  <si>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</si>
  <si>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</si>
  <si>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</si>
  <si>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</si>
  <si>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</si>
  <si>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</si>
  <si>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</si>
  <si>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</si>
  <si>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</si>
  <si>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</si>
  <si>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</si>
  <si>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</si>
  <si>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</si>
  <si>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</si>
  <si>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</si>
  <si>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</si>
  <si>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</si>
  <si>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</si>
  <si>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</si>
  <si>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</si>
  <si>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</si>
  <si>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</si>
  <si>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</si>
  <si>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</si>
  <si>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</si>
  <si>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</si>
  <si>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</si>
  <si>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</si>
  <si>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</si>
  <si>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</si>
  <si>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</si>
  <si>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</si>
  <si>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</si>
  <si>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</si>
  <si>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</si>
  <si>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</si>
  <si>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</si>
  <si>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</si>
  <si>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</si>
  <si>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</si>
  <si>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</si>
  <si>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</si>
  <si>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</si>
  <si>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</si>
  <si>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</si>
  <si>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</si>
  <si>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</si>
  <si>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</si>
  <si>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</si>
  <si>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</si>
  <si>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</si>
  <si>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</si>
  <si>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</si>
  <si>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</si>
  <si>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</si>
  <si>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</si>
  <si>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</si>
  <si>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</si>
  <si>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</si>
  <si>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</si>
  <si>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</si>
  <si>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</si>
  <si>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</si>
  <si>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</si>
  <si>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</si>
  <si>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</si>
  <si>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</si>
  <si>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</si>
  <si>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</si>
  <si>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</si>
  <si>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</si>
  <si>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</si>
  <si>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</si>
  <si>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</si>
  <si>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</si>
  <si>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</si>
  <si>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</si>
  <si>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</si>
  <si>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</si>
  <si>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</si>
  <si>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</si>
  <si>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</si>
  <si>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</si>
  <si>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</si>
  <si>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</si>
  <si>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</si>
  <si>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</si>
  <si>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</si>
  <si>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</si>
  <si>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</si>
  <si>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</si>
  <si>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</si>
  <si>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</si>
  <si>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</si>
  <si>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</si>
  <si>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</si>
  <si>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</si>
  <si>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</si>
  <si>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</si>
  <si>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</si>
  <si>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</si>
  <si>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</si>
  <si>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</si>
  <si>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</si>
  <si>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</si>
  <si>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</si>
  <si>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</si>
  <si>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</si>
  <si>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</si>
  <si>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</si>
  <si>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</si>
  <si>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</si>
  <si>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</si>
  <si>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</si>
  <si>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</si>
  <si>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</si>
  <si>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</si>
  <si>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</si>
  <si>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</si>
  <si>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</si>
  <si>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</si>
  <si>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</si>
  <si>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</si>
  <si>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</si>
  <si>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</si>
  <si>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</si>
  <si>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</si>
  <si>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</si>
  <si>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</si>
  <si>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</si>
  <si>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</si>
  <si>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</si>
  <si>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</si>
  <si>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</si>
  <si>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</si>
  <si>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</si>
  <si>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</si>
  <si>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</si>
  <si>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</si>
  <si>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</si>
  <si>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</si>
  <si>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</si>
  <si>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</si>
  <si>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</si>
  <si>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</si>
  <si>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</si>
  <si>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</si>
  <si>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</si>
  <si>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</si>
  <si>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</si>
  <si>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</si>
  <si>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</si>
  <si>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</si>
  <si>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</si>
  <si>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</si>
  <si>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</si>
  <si>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</si>
  <si>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</si>
  <si>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</si>
  <si>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</si>
  <si>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</si>
  <si>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</si>
  <si>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</si>
  <si>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</si>
  <si>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</si>
  <si>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</si>
  <si>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</si>
  <si>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</si>
  <si>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</si>
  <si>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</si>
  <si>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</si>
  <si>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</si>
  <si>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</si>
  <si>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</si>
  <si>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</si>
  <si>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</si>
  <si>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</si>
  <si>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</si>
  <si>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</si>
  <si>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</si>
  <si>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</si>
  <si>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</si>
  <si>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</si>
  <si>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</si>
  <si>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</si>
  <si>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</si>
  <si>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</si>
  <si>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</si>
  <si>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</si>
  <si>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</si>
  <si>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</si>
  <si>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</si>
  <si>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</si>
  <si>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</si>
  <si>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</si>
  <si>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</si>
  <si>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</si>
  <si>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</si>
  <si>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</si>
  <si>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</si>
  <si>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</si>
  <si>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</si>
  <si>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</si>
  <si>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</si>
  <si>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</si>
  <si>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</si>
  <si>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</si>
  <si>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</si>
  <si>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</si>
  <si>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</si>
  <si>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</si>
  <si>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</si>
  <si>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</si>
  <si>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</si>
  <si>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</si>
  <si>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</si>
  <si>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</si>
  <si>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</si>
  <si>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</si>
  <si>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</si>
  <si>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</si>
  <si>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</si>
  <si>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</si>
  <si>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</si>
  <si>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</si>
  <si>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</si>
  <si>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</si>
  <si>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</si>
  <si>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</si>
  <si>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</si>
  <si>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</si>
  <si>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</si>
  <si>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</si>
  <si>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</si>
  <si>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</si>
  <si>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</si>
  <si>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</si>
  <si>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</si>
  <si>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</si>
  <si>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</si>
  <si>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</si>
  <si>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</si>
  <si>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</si>
  <si>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</si>
  <si>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</si>
  <si>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</si>
  <si>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</si>
  <si>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</si>
  <si>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</si>
  <si>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</si>
  <si>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</si>
  <si>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</si>
  <si>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</si>
  <si>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</si>
  <si>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</si>
  <si>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</si>
  <si>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</si>
  <si>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</si>
  <si>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</si>
  <si>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</si>
  <si>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</si>
  <si>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</si>
  <si>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</si>
  <si>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</si>
  <si>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</si>
  <si>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</si>
  <si>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</si>
  <si>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</si>
  <si>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</si>
  <si>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</si>
  <si>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</si>
  <si>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</si>
  <si>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</si>
  <si>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</si>
  <si>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</si>
  <si>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</si>
  <si>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</si>
  <si>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</si>
  <si>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</si>
  <si>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</si>
  <si>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</si>
  <si>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</si>
  <si>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</si>
  <si>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</si>
  <si>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</si>
  <si>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</si>
  <si>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</si>
  <si>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</si>
  <si>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</si>
  <si>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</si>
  <si>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</si>
  <si>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</si>
  <si>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</si>
  <si>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</si>
  <si>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</si>
  <si>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</si>
  <si>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</si>
  <si>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</si>
  <si>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</si>
  <si>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</si>
  <si>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</si>
  <si>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</si>
  <si>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</si>
  <si>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</si>
  <si>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</si>
  <si>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</si>
  <si>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</si>
  <si>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</si>
  <si>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</si>
  <si>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</si>
  <si>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</si>
  <si>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</si>
  <si>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</si>
  <si>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</si>
  <si>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</si>
  <si>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</si>
  <si>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</si>
  <si>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</si>
  <si>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</si>
  <si>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</si>
  <si>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</si>
  <si>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</si>
  <si>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</si>
  <si>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</si>
  <si>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</si>
  <si>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</si>
  <si>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</si>
  <si>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</si>
  <si>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</si>
  <si>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</si>
  <si>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</si>
  <si>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</si>
  <si>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</si>
  <si>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</si>
  <si>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</si>
  <si>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</si>
  <si>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</si>
  <si>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</si>
  <si>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</si>
  <si>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</si>
  <si>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</si>
  <si>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</si>
  <si>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</si>
  <si>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</si>
  <si>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</si>
  <si>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</si>
  <si>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</si>
  <si>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</si>
  <si>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</si>
  <si>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</si>
  <si>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</si>
  <si>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</si>
  <si>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</si>
  <si>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</si>
  <si>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</si>
  <si>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</si>
  <si>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</si>
  <si>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</si>
  <si>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</si>
  <si>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</si>
  <si>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</si>
  <si>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</si>
  <si>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</si>
  <si>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</si>
  <si>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</si>
  <si>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</si>
  <si>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</si>
  <si>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</si>
  <si>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</si>
  <si>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</si>
  <si>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</si>
  <si>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</si>
  <si>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</si>
  <si>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</si>
  <si>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</si>
  <si>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</si>
  <si>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</si>
  <si>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</si>
  <si>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</si>
  <si>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</si>
  <si>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</si>
  <si>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</si>
  <si>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</si>
  <si>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</si>
  <si>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</si>
  <si>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</si>
  <si>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</si>
  <si>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</si>
  <si>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</si>
  <si>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</si>
  <si>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</si>
  <si>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</si>
  <si>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</si>
  <si>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</si>
  <si>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</si>
  <si>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</si>
  <si>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</si>
  <si>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</si>
  <si>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</si>
  <si>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</si>
  <si>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</si>
  <si>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</si>
  <si>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</si>
  <si>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</si>
  <si>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</si>
  <si>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</si>
  <si>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</si>
  <si>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</si>
  <si>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</si>
  <si>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</si>
  <si>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</si>
  <si>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</si>
  <si>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</si>
  <si>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</si>
  <si>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</si>
  <si>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</si>
  <si>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</si>
  <si>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</si>
  <si>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</si>
  <si>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</si>
  <si>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</si>
  <si>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</si>
  <si>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</si>
  <si>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</si>
  <si>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</si>
  <si>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</si>
  <si>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</si>
  <si>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</si>
  <si>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</si>
  <si>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</si>
  <si>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</si>
  <si>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</si>
  <si>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</si>
  <si>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</si>
  <si>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</si>
  <si>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</si>
  <si>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</si>
  <si>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</si>
  <si>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</si>
  <si>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</si>
  <si>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</si>
  <si>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</si>
  <si>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</si>
  <si>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</si>
  <si>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</si>
  <si>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</si>
  <si>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</si>
  <si>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</si>
  <si>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</si>
  <si>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</si>
  <si>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</si>
  <si>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</si>
  <si>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</si>
  <si>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</si>
  <si>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</si>
  <si>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</si>
  <si>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</si>
  <si>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</si>
  <si>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</si>
  <si>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</si>
  <si>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</si>
  <si>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</si>
  <si>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</si>
  <si>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</si>
  <si>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</si>
  <si>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</si>
  <si>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</si>
  <si>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</si>
  <si>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</si>
  <si>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</si>
  <si>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</si>
  <si>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</si>
  <si>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</si>
  <si>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</si>
  <si>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</si>
  <si>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</si>
  <si>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</si>
  <si>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</si>
  <si>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</si>
  <si>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</si>
  <si>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</si>
  <si>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</si>
  <si>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</si>
  <si>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</si>
  <si>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</si>
  <si>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</si>
  <si>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</si>
  <si>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</si>
  <si>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</si>
  <si>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</si>
  <si>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</si>
  <si>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</si>
  <si>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</si>
  <si>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</si>
  <si>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</si>
  <si>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</si>
  <si>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</si>
  <si>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</si>
  <si>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</si>
  <si>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</si>
  <si>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</si>
  <si>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</si>
  <si>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</si>
  <si>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</si>
  <si>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</si>
  <si>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</si>
  <si>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</si>
  <si>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</si>
  <si>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</si>
  <si>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</si>
  <si>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</si>
  <si>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</si>
  <si>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</si>
  <si>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</si>
  <si>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</si>
  <si>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</si>
  <si>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</si>
  <si>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</si>
  <si>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</si>
  <si>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</si>
  <si>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</si>
  <si>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</si>
  <si>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</si>
  <si>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</si>
  <si>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</si>
  <si>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</si>
  <si>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</si>
  <si>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</si>
  <si>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</si>
  <si>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</si>
  <si>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</si>
  <si>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</si>
  <si>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</si>
  <si>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</si>
  <si>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</si>
  <si>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</si>
  <si>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</si>
  <si>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</si>
  <si>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</si>
  <si>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</si>
  <si>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</si>
  <si>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</si>
  <si>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</si>
  <si>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</si>
  <si>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</si>
  <si>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</si>
  <si>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</si>
  <si>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</si>
  <si>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</si>
  <si>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</si>
  <si>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</si>
  <si>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</si>
  <si>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</si>
  <si>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</si>
  <si>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</si>
  <si>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</si>
  <si>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</si>
  <si>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</si>
  <si>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</si>
  <si>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</si>
  <si>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</si>
  <si>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</si>
  <si>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</si>
  <si>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</si>
  <si>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</si>
  <si>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</si>
  <si>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</si>
  <si>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</si>
  <si>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</si>
  <si>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</si>
  <si>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</si>
  <si>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</si>
  <si>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</si>
  <si>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</si>
  <si>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</si>
  <si>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</si>
  <si>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</si>
  <si>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</si>
  <si>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</si>
  <si>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</si>
  <si>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</si>
  <si>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</si>
  <si>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</si>
  <si>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</si>
  <si>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</si>
  <si>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</si>
  <si>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</si>
  <si>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</si>
  <si>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</si>
  <si>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</si>
  <si>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</si>
  <si>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</si>
  <si>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</si>
  <si>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</si>
  <si>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</si>
  <si>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</si>
  <si>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</si>
  <si>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</si>
  <si>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</si>
  <si>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</si>
  <si>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</si>
  <si>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</si>
  <si>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</si>
  <si>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</si>
  <si>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</si>
  <si>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</si>
  <si>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</si>
  <si>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</si>
  <si>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</si>
  <si>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</si>
  <si>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</si>
  <si>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</si>
  <si>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</si>
  <si>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</si>
  <si>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</si>
  <si>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</si>
  <si>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</si>
  <si>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</si>
  <si>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</si>
  <si>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</si>
  <si>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</si>
  <si>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</si>
  <si>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</si>
  <si>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</si>
  <si>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</si>
  <si>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</si>
  <si>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</si>
  <si>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</si>
  <si>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</si>
  <si>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</si>
  <si>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</si>
  <si>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</si>
  <si>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</si>
  <si>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</si>
  <si>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</si>
  <si>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</si>
  <si>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</si>
  <si>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</si>
  <si>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</si>
  <si>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</si>
  <si>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</si>
  <si>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</si>
  <si>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</si>
  <si>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</si>
  <si>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</si>
  <si>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</si>
  <si>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</si>
  <si>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</si>
  <si>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</si>
  <si>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</si>
  <si>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</si>
  <si>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</si>
  <si>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</si>
  <si>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</si>
  <si>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</si>
  <si>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</si>
  <si>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</si>
  <si>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</si>
  <si>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</si>
  <si>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</si>
  <si>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</si>
  <si>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</si>
  <si>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</si>
  <si>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</si>
  <si>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</si>
  <si>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</si>
  <si>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</si>
  <si>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</si>
  <si>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</si>
  <si>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</si>
  <si>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</si>
  <si>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</si>
  <si>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</si>
  <si>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</si>
  <si>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</si>
  <si>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</si>
  <si>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</si>
  <si>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</si>
  <si>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</si>
  <si>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</si>
  <si>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</si>
  <si>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</si>
  <si>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</si>
  <si>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</si>
  <si>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</si>
  <si>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</si>
  <si>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</si>
  <si>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</si>
  <si>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</si>
  <si>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</si>
  <si>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</si>
  <si>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</si>
  <si>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</si>
  <si>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</si>
  <si>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</si>
  <si>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</si>
  <si>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</si>
  <si>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</si>
  <si>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</si>
  <si>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</si>
  <si>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</si>
  <si>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</si>
  <si>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</si>
  <si>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</si>
  <si>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</si>
  <si>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</si>
  <si>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</si>
  <si>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</si>
  <si>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</si>
  <si>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</si>
  <si>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</si>
  <si>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</si>
  <si>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</si>
  <si>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</si>
  <si>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</si>
  <si>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</si>
  <si>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</si>
  <si>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</si>
  <si>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</si>
  <si>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</si>
  <si>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</si>
  <si>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</si>
  <si>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</si>
  <si>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</si>
  <si>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</si>
  <si>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</si>
  <si>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</si>
  <si>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</si>
  <si>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</si>
  <si>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</si>
  <si>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</si>
  <si>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</si>
  <si>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</si>
  <si>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</si>
  <si>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</si>
  <si>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</si>
  <si>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</si>
  <si>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</si>
  <si>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</si>
  <si>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</si>
  <si>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</si>
  <si>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</si>
  <si>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</si>
  <si>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</si>
  <si>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</si>
  <si>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</si>
  <si>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</si>
  <si>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</si>
  <si>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</si>
  <si>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</si>
  <si>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</si>
  <si>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</si>
  <si>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</si>
  <si>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</si>
  <si>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</si>
  <si>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</si>
  <si>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</si>
  <si>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</si>
  <si>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</si>
  <si>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</si>
  <si>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</si>
  <si>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</si>
  <si>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</si>
  <si>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</si>
  <si>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</si>
  <si>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</si>
  <si>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</si>
  <si>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</si>
  <si>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</si>
  <si>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</si>
  <si>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</si>
  <si>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</si>
  <si>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</si>
  <si>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</si>
  <si>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</si>
  <si>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</si>
  <si>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</si>
  <si>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</si>
  <si>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</si>
  <si>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</si>
  <si>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</si>
  <si>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</si>
  <si>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</si>
  <si>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</si>
  <si>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</si>
  <si>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</si>
  <si>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</si>
  <si>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</si>
  <si>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</si>
  <si>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</si>
  <si>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</si>
  <si>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</si>
  <si>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</si>
  <si>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</si>
  <si>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</si>
  <si>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</si>
  <si>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</si>
  <si>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</si>
  <si>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</si>
  <si>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</si>
  <si>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</si>
  <si>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</si>
  <si>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</si>
  <si>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</si>
  <si>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</si>
  <si>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</si>
  <si>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</si>
  <si>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</si>
  <si>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</si>
  <si>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</si>
  <si>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</si>
  <si>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</si>
  <si>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</si>
  <si>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</si>
  <si>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</si>
  <si>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</si>
  <si>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</si>
  <si>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</si>
  <si>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</si>
  <si>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</si>
  <si>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</si>
  <si>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</si>
  <si>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</si>
  <si>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</si>
  <si>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</si>
  <si>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</si>
  <si>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</si>
  <si>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</si>
  <si>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</si>
  <si>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</si>
  <si>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</si>
  <si>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</si>
  <si>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</si>
  <si>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</si>
  <si>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</si>
  <si>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</si>
  <si>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</si>
  <si>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</si>
  <si>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</si>
  <si>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</si>
  <si>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</si>
  <si>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</si>
  <si>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</si>
  <si>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</si>
  <si>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</si>
  <si>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</si>
  <si>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</si>
  <si>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</si>
  <si>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</si>
  <si>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</si>
  <si>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</si>
  <si>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</si>
  <si>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</si>
  <si>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</si>
  <si>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</si>
  <si>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</si>
  <si>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</si>
  <si>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</si>
  <si>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</si>
  <si>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</si>
  <si>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</si>
  <si>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</si>
  <si>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</si>
  <si>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</si>
  <si>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</si>
  <si>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</si>
  <si>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</si>
  <si>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</si>
  <si>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</si>
  <si>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</si>
  <si>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</si>
  <si>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</si>
  <si>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</si>
  <si>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</si>
  <si>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</si>
  <si>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</si>
  <si>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</si>
  <si>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</si>
  <si>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</si>
  <si>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</si>
  <si>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</si>
  <si>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</si>
  <si>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</si>
  <si>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</si>
  <si>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</si>
  <si>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</si>
  <si>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</si>
  <si>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</si>
  <si>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</si>
  <si>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</si>
  <si>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</si>
  <si>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</si>
  <si>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</si>
  <si>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</si>
  <si>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</si>
  <si>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</si>
  <si>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</si>
  <si>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</si>
  <si>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</si>
  <si>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</si>
  <si>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</si>
  <si>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</si>
  <si>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</si>
  <si>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</si>
  <si>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</si>
  <si>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</si>
  <si>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</si>
  <si>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</si>
  <si>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</si>
  <si>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</si>
  <si>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</si>
  <si>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</si>
  <si>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</si>
  <si>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</si>
  <si>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</si>
  <si>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</si>
  <si>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</si>
  <si>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</si>
  <si>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</si>
  <si>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</si>
  <si>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</si>
  <si>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</si>
  <si>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</si>
  <si>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</si>
  <si>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</si>
  <si>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</si>
  <si>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</si>
  <si>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</si>
  <si>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</si>
  <si>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</si>
  <si>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</si>
  <si>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</si>
  <si>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</si>
  <si>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</si>
  <si>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</si>
  <si>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</si>
  <si>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</si>
  <si>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</si>
  <si>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</si>
  <si>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</si>
  <si>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</si>
  <si>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</si>
  <si>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</si>
  <si>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</si>
  <si>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</si>
  <si>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</si>
  <si>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</si>
  <si>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</si>
  <si>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</si>
  <si>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</si>
  <si>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</si>
  <si>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</si>
  <si>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</si>
  <si>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</si>
  <si>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</si>
  <si>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</si>
  <si>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</si>
  <si>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</si>
  <si>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</si>
  <si>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</si>
  <si>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</si>
  <si>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</si>
  <si>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</si>
  <si>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</si>
  <si>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</si>
  <si>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</si>
  <si>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</si>
  <si>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</si>
  <si>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</si>
  <si>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</si>
  <si>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</si>
  <si>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</si>
  <si>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</si>
  <si>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</si>
  <si>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</si>
  <si>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</si>
  <si>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</si>
  <si>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</si>
  <si>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</si>
  <si>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</si>
  <si>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</si>
  <si>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</si>
  <si>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</si>
  <si>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</si>
  <si>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</si>
  <si>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</si>
  <si>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</si>
  <si>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</si>
  <si>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</si>
  <si>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</si>
  <si>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</si>
  <si>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</si>
  <si>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</si>
  <si>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</si>
  <si>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</si>
  <si>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</si>
  <si>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</si>
  <si>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</si>
  <si>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</si>
  <si>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</si>
  <si>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</si>
  <si>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</si>
  <si>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</si>
  <si>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</si>
  <si>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</si>
  <si>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</si>
  <si>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</si>
  <si>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</si>
  <si>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</si>
  <si>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</si>
  <si>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</si>
  <si>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</si>
  <si>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</si>
  <si>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</si>
  <si>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</si>
  <si>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</si>
  <si>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</si>
  <si>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</si>
  <si>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</si>
  <si>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</si>
  <si>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</si>
  <si>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</si>
  <si>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</si>
  <si>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</si>
  <si>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</si>
  <si>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</si>
  <si>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</si>
  <si>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</si>
  <si>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</si>
  <si>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</si>
  <si>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</si>
  <si>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</si>
  <si>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</si>
  <si>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</si>
  <si>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</si>
  <si>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</si>
  <si>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</si>
  <si>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</si>
  <si>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</si>
  <si>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</si>
  <si>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</si>
  <si>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</si>
  <si>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</si>
  <si>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</si>
  <si>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</si>
  <si>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</si>
  <si>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</si>
  <si>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</si>
  <si>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</si>
  <si>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</si>
  <si>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</si>
  <si>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</si>
  <si>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</si>
  <si>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</si>
  <si>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</si>
  <si>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</si>
  <si>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</si>
  <si>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</si>
  <si>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</si>
  <si>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</si>
  <si>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</si>
  <si>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</si>
  <si>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</si>
  <si>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</si>
  <si>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</si>
  <si>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</si>
  <si>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</si>
  <si>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</si>
  <si>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</si>
  <si>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</si>
  <si>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</si>
  <si>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</si>
  <si>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</si>
  <si>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</si>
  <si>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</si>
  <si>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</si>
  <si>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</si>
  <si>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</si>
  <si>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</si>
  <si>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</si>
  <si>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</si>
  <si>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</si>
  <si>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</si>
  <si>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</si>
  <si>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</si>
  <si>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</si>
  <si>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</si>
  <si>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</si>
  <si>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</si>
  <si>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</si>
  <si>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</si>
  <si>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</si>
  <si>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</si>
  <si>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</si>
  <si>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</si>
  <si>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</si>
  <si>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</si>
  <si>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</si>
  <si>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</si>
  <si>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</si>
  <si>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</si>
  <si>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</si>
  <si>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</si>
  <si>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</si>
  <si>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</si>
  <si>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</si>
  <si>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</si>
  <si>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</si>
  <si>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</si>
  <si>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</si>
  <si>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</si>
  <si>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</si>
  <si>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</si>
  <si>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</si>
  <si>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</si>
  <si>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</si>
  <si>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</si>
  <si>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</si>
  <si>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</si>
  <si>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</si>
  <si>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</si>
  <si>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</si>
  <si>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</si>
  <si>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</si>
  <si>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</si>
  <si>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</si>
  <si>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</si>
  <si>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</si>
  <si>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</si>
  <si>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</si>
  <si>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</si>
  <si>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</si>
  <si>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</si>
  <si>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</si>
  <si>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</si>
  <si>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</si>
  <si>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</si>
  <si>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</si>
  <si>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</si>
  <si>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</si>
  <si>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</si>
  <si>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</si>
  <si>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</si>
  <si>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</si>
  <si>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</si>
  <si>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</si>
  <si>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</si>
  <si>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</si>
  <si>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</si>
  <si>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</si>
  <si>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</si>
  <si>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</si>
  <si>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</si>
  <si>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</si>
  <si>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</si>
  <si>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</si>
  <si>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</si>
  <si>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</si>
  <si>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</si>
  <si>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</si>
  <si>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</si>
  <si>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</si>
  <si>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</si>
  <si>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</si>
  <si>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</si>
  <si>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</si>
  <si>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</si>
  <si>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</si>
  <si>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</si>
  <si>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</si>
  <si>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</si>
  <si>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</si>
  <si>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</si>
  <si>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</si>
  <si>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</si>
  <si>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</si>
  <si>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</si>
  <si>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</si>
  <si>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</si>
  <si>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</si>
  <si>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</si>
  <si>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</si>
  <si>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</si>
  <si>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</si>
  <si>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</si>
  <si>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</si>
  <si>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</si>
  <si>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</si>
  <si>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</si>
  <si>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</si>
  <si>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</si>
  <si>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</si>
  <si>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</si>
  <si>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</si>
  <si>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</si>
  <si>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</si>
  <si>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</si>
  <si>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</si>
  <si>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</si>
  <si>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</si>
  <si>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</si>
  <si>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</si>
  <si>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</si>
  <si>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</si>
  <si>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</si>
  <si>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</si>
  <si>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</si>
  <si>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</si>
  <si>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</si>
  <si>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</si>
  <si>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</si>
  <si>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</si>
  <si>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</si>
  <si>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</si>
  <si>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</si>
  <si>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</si>
  <si>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</si>
  <si>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</si>
  <si>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</si>
  <si>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</si>
  <si>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</si>
  <si>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</si>
  <si>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</si>
  <si>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</si>
  <si>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</si>
  <si>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</si>
  <si>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</si>
  <si>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</si>
  <si>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</si>
  <si>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</si>
  <si>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</si>
  <si>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</si>
  <si>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</si>
  <si>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</si>
  <si>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</si>
  <si>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</si>
  <si>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</si>
  <si>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</si>
  <si>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</si>
  <si>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</si>
  <si>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</si>
  <si>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</si>
  <si>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</si>
  <si>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</si>
  <si>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</si>
  <si>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</si>
  <si>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</si>
  <si>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</si>
  <si>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</si>
  <si>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</si>
  <si>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</si>
  <si>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</si>
  <si>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</si>
  <si>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</si>
  <si>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</si>
  <si>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</si>
  <si>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</si>
  <si>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</si>
  <si>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</si>
  <si>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</si>
  <si>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</si>
  <si>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</si>
  <si>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</si>
  <si>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</si>
  <si>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</si>
  <si>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</si>
  <si>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</si>
  <si>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</si>
  <si>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</si>
  <si>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</si>
  <si>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</si>
  <si>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</si>
  <si>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</si>
  <si>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</si>
  <si>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</si>
  <si>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</si>
  <si>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</si>
  <si>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</si>
  <si>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</si>
  <si>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</si>
  <si>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</si>
  <si>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</si>
  <si>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</si>
  <si>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</si>
  <si>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</si>
  <si>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</si>
  <si>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</si>
  <si>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</si>
  <si>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</si>
  <si>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</si>
  <si>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</si>
  <si>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</si>
  <si>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</si>
  <si>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</si>
  <si>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</si>
  <si>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</si>
  <si>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</si>
  <si>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</si>
  <si>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</si>
  <si>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</si>
  <si>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</si>
  <si>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</si>
  <si>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</si>
  <si>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</si>
  <si>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</si>
  <si>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</si>
  <si>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</si>
  <si>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</si>
  <si>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</si>
  <si>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</si>
  <si>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</si>
  <si>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</si>
  <si>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</si>
  <si>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</si>
  <si>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</si>
  <si>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</si>
  <si>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</si>
  <si>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</si>
  <si>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</si>
  <si>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</si>
  <si>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</si>
  <si>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</si>
  <si>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</si>
  <si>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</si>
  <si>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</si>
  <si>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</si>
  <si>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</si>
  <si>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</si>
  <si>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</si>
  <si>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</si>
  <si>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</si>
  <si>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</si>
  <si>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</si>
  <si>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</si>
  <si>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</si>
  <si>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</si>
  <si>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</si>
  <si>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</si>
  <si>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</si>
  <si>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</si>
  <si>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</si>
  <si>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</si>
  <si>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</si>
  <si>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</si>
  <si>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</si>
  <si>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</si>
  <si>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</si>
  <si>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</si>
  <si>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</si>
  <si>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</si>
  <si>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</si>
  <si>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</si>
  <si>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</si>
  <si>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</si>
  <si>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</si>
  <si>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</si>
  <si>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</si>
  <si>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</si>
  <si>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</si>
  <si>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</si>
  <si>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</si>
  <si>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</si>
  <si>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</si>
  <si>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</si>
  <si>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</si>
  <si>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</si>
  <si>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</si>
  <si>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</si>
  <si>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</si>
  <si>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</si>
  <si>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</si>
  <si>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</si>
  <si>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</si>
  <si>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</si>
  <si>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</si>
  <si>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</si>
  <si>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</si>
  <si>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</si>
  <si>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</si>
  <si>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</si>
  <si>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</si>
  <si>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</si>
  <si>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</si>
  <si>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</si>
  <si>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</si>
  <si>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</si>
  <si>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</si>
  <si>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</si>
  <si>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</si>
  <si>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</si>
  <si>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</si>
  <si>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</si>
  <si>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</si>
  <si>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</si>
  <si>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</si>
  <si>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</si>
  <si>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</si>
  <si>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</si>
  <si>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</si>
  <si>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</si>
  <si>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</si>
  <si>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</si>
  <si>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</si>
  <si>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</si>
  <si>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</si>
  <si>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</si>
  <si>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</si>
  <si>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</si>
  <si>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</si>
  <si>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</si>
  <si>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</si>
  <si>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</si>
  <si>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</si>
  <si>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</si>
  <si>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</si>
  <si>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</si>
  <si>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</si>
  <si>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</si>
  <si>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</si>
  <si>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</si>
  <si>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</si>
  <si>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</si>
  <si>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</si>
  <si>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</si>
  <si>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</si>
  <si>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</si>
  <si>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</si>
  <si>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</si>
  <si>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</si>
  <si>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</si>
  <si>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</si>
  <si>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</si>
  <si>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</si>
  <si>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</si>
  <si>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</si>
  <si>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</si>
  <si>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</si>
  <si>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</si>
  <si>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</si>
  <si>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</si>
  <si>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</si>
  <si>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</si>
  <si>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</si>
  <si>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</si>
  <si>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</si>
  <si>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</si>
  <si>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</si>
  <si>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</si>
  <si>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</si>
  <si>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</si>
  <si>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</si>
  <si>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</si>
  <si>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</si>
  <si>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</si>
  <si>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</si>
  <si>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</si>
  <si>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</si>
  <si>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</si>
  <si>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</si>
  <si>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</si>
  <si>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</si>
  <si>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</si>
  <si>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</si>
  <si>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</si>
  <si>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</si>
  <si>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</si>
  <si>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</si>
  <si>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</si>
  <si>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</si>
  <si>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</si>
  <si>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</si>
  <si>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</si>
  <si>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</si>
  <si>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</si>
  <si>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</si>
  <si>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</si>
  <si>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</si>
  <si>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</si>
  <si>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</si>
  <si>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</si>
  <si>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</si>
  <si>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</si>
  <si>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</si>
  <si>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</si>
  <si>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</si>
  <si>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</si>
  <si>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</si>
  <si>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</si>
  <si>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</si>
  <si>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</si>
  <si>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</si>
  <si>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</si>
  <si>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</si>
  <si>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</si>
  <si>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</si>
  <si>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</si>
  <si>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</si>
  <si>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</si>
  <si>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</si>
  <si>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</si>
  <si>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</si>
  <si>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</si>
  <si>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</si>
  <si>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</si>
  <si>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</si>
  <si>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</si>
  <si>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</si>
  <si>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</si>
  <si>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</si>
  <si>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</si>
  <si>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</si>
  <si>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</si>
  <si>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</si>
  <si>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</si>
  <si>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</si>
  <si>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</si>
  <si>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</si>
  <si>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</si>
  <si>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</si>
  <si>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</si>
  <si>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</si>
  <si>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</si>
  <si>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</si>
  <si>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</si>
  <si>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</si>
  <si>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</si>
  <si>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</si>
  <si>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</si>
  <si>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</si>
  <si>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</si>
  <si>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</si>
  <si>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</si>
  <si>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</si>
  <si>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</si>
  <si>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</si>
  <si>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</si>
  <si>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</si>
  <si>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</si>
  <si>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</si>
  <si>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</si>
  <si>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</si>
  <si>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</si>
  <si>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</si>
  <si>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</si>
  <si>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</si>
  <si>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</si>
  <si>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</si>
  <si>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</si>
  <si>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</si>
  <si>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</si>
  <si>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</si>
  <si>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</si>
  <si>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</si>
  <si>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</si>
  <si>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</si>
  <si>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</si>
  <si>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</si>
  <si>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</si>
  <si>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</si>
  <si>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</si>
  <si>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</si>
  <si>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</si>
  <si>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</si>
  <si>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</si>
  <si>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</si>
  <si>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</si>
  <si>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</si>
  <si>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</si>
  <si>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</si>
  <si>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</si>
  <si>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</si>
  <si>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</si>
  <si>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</si>
  <si>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</si>
  <si>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</si>
  <si>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</si>
  <si>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</si>
  <si>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</si>
  <si>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</si>
  <si>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</si>
  <si>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</si>
  <si>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</si>
  <si>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</si>
  <si>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</si>
  <si>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</si>
  <si>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</si>
  <si>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</si>
  <si>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</si>
  <si>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</si>
  <si>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</si>
  <si>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</si>
  <si>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</si>
  <si>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</si>
  <si>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</si>
  <si>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</si>
  <si>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</si>
  <si>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</si>
  <si>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</si>
  <si>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</si>
  <si>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</si>
  <si>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</si>
  <si>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</si>
  <si>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</si>
  <si>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</si>
  <si>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</si>
  <si>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</si>
  <si>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</si>
  <si>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</si>
  <si>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</si>
  <si>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</si>
  <si>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</si>
  <si>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</si>
  <si>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</si>
  <si>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</si>
  <si>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</si>
  <si>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</si>
  <si>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</si>
  <si>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</si>
  <si>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</si>
  <si>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</si>
  <si>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</si>
  <si>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</si>
  <si>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</si>
  <si>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</si>
  <si>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</si>
  <si>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</si>
  <si>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</si>
  <si>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</si>
  <si>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</si>
  <si>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</si>
  <si>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</si>
  <si>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</si>
  <si>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</si>
  <si>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</si>
  <si>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</si>
  <si>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</si>
  <si>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</si>
  <si>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</si>
  <si>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</si>
  <si>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</si>
  <si>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</si>
  <si>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</si>
  <si>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</si>
  <si>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</si>
  <si>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</si>
  <si>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</si>
  <si>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</si>
  <si>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</si>
  <si>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</si>
  <si>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</si>
  <si>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</si>
  <si>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</si>
  <si>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</si>
  <si>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</si>
  <si>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</si>
  <si>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</si>
  <si>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</si>
  <si>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</si>
  <si>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</si>
  <si>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</si>
  <si>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</si>
  <si>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</si>
  <si>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</si>
  <si>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</si>
  <si>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</si>
  <si>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</si>
  <si>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</si>
  <si>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</si>
  <si>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</si>
  <si>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</si>
  <si>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</si>
  <si>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</si>
  <si>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</si>
  <si>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</si>
  <si>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</si>
  <si>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</si>
  <si>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</si>
  <si>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</si>
  <si>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</si>
  <si>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</si>
  <si>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</si>
  <si>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</si>
  <si>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</si>
  <si>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</si>
  <si>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</si>
  <si>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</si>
  <si>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</si>
  <si>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</si>
  <si>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</si>
  <si>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</si>
  <si>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</si>
  <si>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</si>
  <si>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</si>
  <si>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</si>
  <si>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</si>
  <si>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</si>
  <si>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</si>
  <si>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</si>
  <si>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</si>
  <si>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</si>
  <si>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</si>
  <si>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</si>
  <si>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</si>
  <si>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</si>
  <si>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</si>
  <si>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</si>
  <si>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</si>
  <si>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</si>
  <si>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</si>
  <si>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</si>
  <si>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</si>
  <si>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</si>
  <si>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</si>
  <si>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</si>
  <si>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</si>
  <si>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</si>
  <si>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</si>
  <si>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</si>
  <si>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</si>
  <si>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</si>
  <si>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</si>
  <si>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</si>
  <si>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</si>
  <si>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</si>
  <si>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</si>
  <si>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</si>
  <si>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</si>
  <si>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</si>
  <si>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</si>
  <si>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</si>
  <si>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</si>
  <si>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</si>
  <si>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</si>
  <si>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</si>
  <si>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</si>
  <si>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</si>
  <si>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</si>
  <si>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</si>
  <si>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</si>
  <si>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</si>
  <si>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</si>
  <si>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</si>
  <si>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</si>
  <si>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</si>
  <si>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</si>
  <si>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</si>
  <si>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</si>
  <si>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</si>
  <si>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</si>
  <si>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</si>
  <si>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</si>
  <si>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</si>
  <si>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</si>
  <si>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</si>
  <si>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</si>
  <si>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</si>
  <si>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</si>
  <si>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</si>
  <si>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</si>
  <si>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</si>
  <si>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</si>
  <si>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</si>
  <si>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</si>
  <si>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</si>
  <si>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</si>
  <si>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</si>
  <si>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</si>
  <si>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</si>
  <si>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</si>
  <si>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</si>
  <si>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</si>
  <si>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</si>
  <si>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</si>
  <si>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</si>
  <si>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</si>
  <si>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</si>
  <si>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</si>
  <si>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</si>
  <si>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</si>
  <si>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</si>
  <si>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</si>
  <si>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</si>
  <si>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</si>
  <si>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</si>
  <si>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</si>
  <si>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</si>
  <si>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</si>
  <si>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</si>
  <si>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</si>
  <si>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</si>
  <si>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</si>
  <si>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</si>
  <si>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</si>
  <si>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</si>
  <si>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</si>
  <si>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</si>
  <si>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</si>
  <si>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</si>
  <si>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</si>
  <si>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</si>
  <si>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</si>
  <si>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</si>
  <si>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</si>
  <si>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</si>
  <si>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</si>
  <si>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</si>
  <si>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</si>
  <si>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</si>
  <si>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</si>
  <si>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</si>
  <si>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</si>
  <si>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</si>
  <si>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</si>
  <si>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</si>
  <si>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</si>
  <si>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</si>
  <si>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</si>
  <si>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</si>
  <si>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</si>
  <si>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</si>
  <si>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</si>
  <si>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</si>
  <si>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</si>
  <si>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</si>
  <si>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</si>
  <si>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</si>
  <si>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</si>
  <si>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</si>
  <si>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</si>
  <si>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</si>
  <si>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</si>
  <si>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</si>
  <si>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</si>
  <si>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</si>
  <si>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</si>
  <si>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</si>
  <si>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</si>
  <si>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</si>
  <si>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</si>
  <si>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</si>
  <si>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</si>
  <si>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</si>
  <si>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</si>
  <si>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</si>
  <si>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</si>
  <si>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</si>
  <si>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</si>
  <si>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</si>
  <si>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</si>
  <si>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</si>
  <si>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</si>
  <si>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</si>
  <si>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</si>
  <si>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</si>
  <si>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</si>
  <si>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</si>
  <si>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</si>
  <si>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</si>
  <si>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</si>
  <si>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</si>
  <si>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</si>
  <si>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</si>
  <si>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</si>
  <si>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</si>
  <si>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</si>
  <si>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</si>
  <si>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</si>
  <si>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</si>
  <si>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</si>
  <si>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</si>
  <si>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</si>
  <si>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</si>
  <si>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</si>
  <si>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</si>
  <si>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</si>
  <si>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</si>
  <si>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</si>
  <si>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</si>
  <si>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</si>
  <si>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</si>
  <si>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</si>
  <si>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</si>
  <si>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</si>
  <si>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</si>
  <si>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</si>
  <si>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</si>
  <si>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</si>
  <si>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</si>
  <si>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</si>
  <si>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</si>
  <si>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</si>
  <si>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</si>
  <si>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</si>
  <si>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</si>
  <si>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</si>
  <si>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</si>
  <si>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</si>
  <si>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</si>
  <si>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</si>
  <si>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</si>
  <si>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</si>
  <si>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</si>
  <si>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</si>
  <si>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</si>
  <si>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</si>
  <si>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</si>
  <si>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</si>
  <si>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</si>
  <si>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</si>
  <si>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</si>
  <si>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</si>
  <si>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</si>
  <si>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</si>
  <si>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</si>
  <si>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</si>
  <si>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</si>
  <si>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</si>
  <si>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</si>
  <si>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</si>
  <si>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</si>
  <si>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</si>
  <si>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</si>
  <si>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</si>
  <si>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</si>
  <si>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</si>
  <si>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</si>
  <si>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</si>
  <si>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</si>
  <si>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</si>
  <si>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</si>
  <si>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</si>
  <si>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</si>
  <si>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</si>
  <si>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</si>
  <si>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</si>
  <si>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</si>
  <si>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</si>
  <si>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</si>
  <si>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</si>
  <si>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</si>
  <si>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</si>
  <si>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</si>
  <si>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</si>
  <si>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</si>
  <si>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</si>
  <si>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</si>
  <si>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</si>
  <si>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</si>
  <si>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</si>
  <si>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</si>
  <si>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</si>
  <si>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</si>
  <si>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</si>
  <si>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</si>
  <si>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</si>
  <si>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</si>
  <si>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</si>
  <si>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</si>
  <si>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</si>
  <si>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</si>
  <si>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</si>
  <si>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</si>
  <si>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</si>
  <si>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</si>
  <si>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</si>
  <si>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</si>
  <si>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</si>
  <si>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</si>
  <si>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</si>
  <si>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</si>
  <si>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</si>
  <si>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</si>
  <si>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</si>
  <si>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</si>
  <si>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</si>
  <si>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</si>
  <si>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</si>
  <si>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</si>
  <si>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</si>
  <si>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</si>
  <si>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</si>
  <si>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</si>
  <si>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</si>
  <si>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</si>
  <si>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</si>
  <si>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</si>
  <si>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</si>
  <si>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</si>
  <si>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</si>
  <si>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</si>
  <si>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</si>
  <si>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</si>
  <si>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</si>
  <si>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</si>
  <si>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</si>
  <si>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</si>
  <si>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</si>
  <si>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</si>
  <si>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</si>
  <si>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</si>
  <si>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</si>
  <si>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</si>
  <si>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</si>
  <si>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</si>
  <si>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</si>
  <si>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</si>
  <si>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</si>
  <si>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</si>
  <si>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</si>
  <si>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</si>
  <si>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</si>
  <si>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</si>
  <si>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</si>
  <si>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</si>
  <si>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</si>
  <si>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</si>
  <si>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</si>
  <si>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</si>
  <si>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</si>
  <si>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</si>
  <si>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</si>
  <si>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</si>
  <si>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</si>
  <si>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</si>
  <si>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</si>
  <si>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</si>
  <si>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</si>
  <si>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</si>
  <si>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</si>
  <si>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</si>
  <si>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</si>
  <si>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</si>
  <si>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</si>
  <si>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</si>
  <si>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</si>
  <si>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</si>
  <si>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</si>
  <si>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</si>
  <si>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</si>
  <si>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</si>
  <si>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</si>
  <si>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</si>
  <si>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</si>
  <si>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</si>
  <si>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</si>
  <si>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</si>
  <si>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</si>
  <si>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</si>
  <si>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</si>
  <si>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</si>
  <si>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</si>
  <si>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</si>
  <si>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</si>
  <si>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</si>
  <si>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</si>
  <si>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</si>
  <si>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</si>
  <si>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</si>
  <si>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</si>
  <si>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</si>
  <si>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</si>
  <si>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</si>
  <si>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</si>
  <si>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</si>
  <si>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</si>
  <si>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</si>
  <si>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</si>
  <si>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</si>
  <si>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Data Analysis</t>
  </si>
  <si>
    <t>Total Sales</t>
  </si>
  <si>
    <t>Average</t>
  </si>
  <si>
    <t xml:space="preserve">Maximum value </t>
  </si>
  <si>
    <t>Minimum value</t>
  </si>
  <si>
    <t>Total Rows</t>
  </si>
  <si>
    <t>Vlookup</t>
  </si>
  <si>
    <t>find category</t>
  </si>
  <si>
    <t>find customerName</t>
  </si>
  <si>
    <t>INDEX-MATCH</t>
  </si>
  <si>
    <t>Category Analysis</t>
  </si>
  <si>
    <t>Customer Sales</t>
  </si>
  <si>
    <t>Region-wise Sales Analysis</t>
  </si>
  <si>
    <t>top 10 sales value</t>
  </si>
  <si>
    <t>Sales Category</t>
  </si>
  <si>
    <t>Nested Function</t>
  </si>
  <si>
    <t>SALES ANALYSIS DASHBOARD</t>
  </si>
  <si>
    <t>Average Sales</t>
  </si>
  <si>
    <t>Unique Categories</t>
  </si>
  <si>
    <t>Row Labels</t>
  </si>
  <si>
    <t>Grand Total</t>
  </si>
  <si>
    <t>Sum of Sales</t>
  </si>
  <si>
    <t>SUMIFS</t>
  </si>
  <si>
    <t>Dup Count</t>
  </si>
  <si>
    <t>DATA CLEANING REPORT</t>
  </si>
  <si>
    <t>Column Name</t>
  </si>
  <si>
    <t>Missing Count</t>
  </si>
  <si>
    <t>Missing %</t>
  </si>
  <si>
    <t>Status</t>
  </si>
  <si>
    <t>TOTAL MISSING</t>
  </si>
  <si>
    <t>1. MISSING VALUES CHECK</t>
  </si>
  <si>
    <t>2. DUPLICATE CHECK</t>
  </si>
  <si>
    <t>Metric</t>
  </si>
  <si>
    <t>Value</t>
  </si>
  <si>
    <t>Rows in Duplicate Groups</t>
  </si>
  <si>
    <t>Extra Duplicate Rows (to remove)</t>
  </si>
  <si>
    <t>Unique Rows After Cleaning</t>
  </si>
  <si>
    <t>Extra Sales Due to Duplicates</t>
  </si>
  <si>
    <t>3. FINAL STATUS</t>
  </si>
  <si>
    <t>Missing Values Left</t>
  </si>
  <si>
    <t>Duplicate Rows Left</t>
  </si>
  <si>
    <t>Overall Result</t>
  </si>
  <si>
    <t>Orders vs Sales by Sub-Category</t>
  </si>
  <si>
    <t>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</si>
</sst>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b/>
      <sz val="14"/>
      <color theme="0"/>
      <name val="Calibri"/>
      <family val="2"/>
      <scheme val="minor"/>
    </font>
    <font>
      <b/>
      <sz val="1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4">
    <xf numFmtId="0" fontId="0" fillId="0" borderId="0" xfId="0"/>
    <xf numFmtId="14" fontId="0" fillId="0" borderId="0" xfId="0" applyNumberFormat="1"/>
    <xf numFmtId="0" fontId="0" fillId="0" borderId="10" xfId="0" pivotButton="1" applyBorder="1"/>
    <xf numFmtId="0" fontId="0" fillId="0" borderId="10" xfId="0" applyBorder="1"/>
    <xf numFmtId="0" fontId="0" fillId="0" borderId="10" xfId="0" applyBorder="1" applyAlignment="1">
      <alignment horizontal="left"/>
    </xf>
    <xf numFmtId="0" fontId="0" fillId="0" borderId="11" xfId="0" applyBorder="1"/>
    <xf numFmtId="0" fontId="0" fillId="0" borderId="0" xfId="0" applyAlignment="1">
      <alignment horizontal="center" vertical="center"/>
    </xf>
    <xf numFmtId="0" fontId="0" fillId="0" borderId="11" xfId="0" applyBorder="1" applyAlignment="1">
      <alignment horizontal="center" vertical="center"/>
    </xf>
    <xf numFmtId="0" fontId="13" fillId="33" borderId="11" xfId="0" applyFont="1" applyFill="1" applyBorder="1"/>
    <xf numFmtId="0" fontId="13" fillId="33" borderId="12" xfId="0" applyFont="1" applyFill="1" applyBorder="1"/>
    <xf numFmtId="0" fontId="0" fillId="0" borderId="12" xfId="0" applyBorder="1"/>
    <xf numFmtId="0" fontId="13" fillId="33" borderId="0" xfId="0" applyFont="1" applyFill="1" applyAlignment="1">
      <alignment horizontal="center"/>
    </xf>
    <xf numFmtId="0" fontId="18" fillId="33" borderId="11" xfId="0" applyFont="1" applyFill="1" applyBorder="1" applyAlignment="1">
      <alignment horizontal="center" vertical="center"/>
    </xf>
    <xf numFmtId="0" fontId="18" fillId="33" borderId="13" xfId="0" applyFont="1" applyFill="1" applyBorder="1" applyAlignment="1">
      <alignment horizontal="center" vertical="center"/>
    </xf>
    <xf numFmtId="0" fontId="18" fillId="33" borderId="12" xfId="0" applyFont="1" applyFill="1" applyBorder="1" applyAlignment="1">
      <alignment horizontal="center" vertical="center"/>
    </xf>
    <xf numFmtId="0" fontId="13" fillId="33" borderId="11" xfId="0" applyFont="1" applyFill="1" applyBorder="1" applyAlignment="1">
      <alignment horizontal="center" vertical="center"/>
    </xf>
    <xf numFmtId="0" fontId="18" fillId="33" borderId="0" xfId="0" applyFont="1" applyFill="1" applyAlignment="1">
      <alignment horizontal="center" vertical="center"/>
    </xf>
    <xf numFmtId="0" fontId="19" fillId="33" borderId="0" xfId="0" applyFont="1" applyFill="1" applyAlignment="1">
      <alignment horizontal="center" vertical="center"/>
    </xf>
    <xf numFmtId="0" fontId="16" fillId="34" borderId="11" xfId="0" applyFont="1" applyFill="1" applyBorder="1" applyAlignment="1">
      <alignment horizontal="center" vertical="center"/>
    </xf>
    <xf numFmtId="168" fontId="0" fillId="0" borderId="11" xfId="42" applyNumberFormat="1" applyFont="1" applyBorder="1" applyAlignment="1">
      <alignment horizontal="center" vertical="center"/>
    </xf>
    <xf numFmtId="0" fontId="13" fillId="33" borderId="13" xfId="0" applyFont="1" applyFill="1" applyBorder="1" applyAlignment="1">
      <alignment horizontal="center" vertical="center"/>
    </xf>
    <xf numFmtId="0" fontId="13" fillId="33" borderId="12" xfId="0" applyFont="1" applyFill="1" applyBorder="1" applyAlignment="1">
      <alignment horizontal="center" vertical="center"/>
    </xf>
    <xf numFmtId="0" fontId="19" fillId="33" borderId="0" xfId="0" applyFont="1" applyFill="1" applyAlignment="1">
      <alignment horizontal="center"/>
    </xf>
    <xf numFmtId="0" fontId="20" fillId="34"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
    <dxf>
      <font>
        <color rgb="FF9C0006"/>
      </font>
      <fill>
        <patternFill>
          <bgColor rgb="FFFFC7CE"/>
        </patternFill>
      </fill>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IN" sz="1600" b="1" i="0" u="none" strike="noStrike" normalizeH="0" baseline="0">
                <a:solidFill>
                  <a:schemeClr val="tx1"/>
                </a:solidFill>
              </a:rPr>
              <a:t>Sales Share by Region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0259-436A-AC7A-FC54A34DB812}"/>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0259-436A-AC7A-FC54A34DB812}"/>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5-0259-436A-AC7A-FC54A34DB812}"/>
              </c:ext>
            </c:extLst>
          </c:dPt>
          <c:dPt>
            <c:idx val="3"/>
            <c:bubble3D val="0"/>
            <c:spPr>
              <a:gradFill>
                <a:gsLst>
                  <a:gs pos="100000">
                    <a:schemeClr val="accent4">
                      <a:lumMod val="60000"/>
                      <a:lumOff val="40000"/>
                    </a:schemeClr>
                  </a:gs>
                  <a:gs pos="0">
                    <a:schemeClr val="accent4"/>
                  </a:gs>
                </a:gsLst>
                <a:lin ang="5400000" scaled="0"/>
              </a:gradFill>
              <a:ln w="19050">
                <a:solidFill>
                  <a:schemeClr val="lt1"/>
                </a:solidFill>
              </a:ln>
              <a:effectLst/>
            </c:spPr>
            <c:extLst>
              <c:ext xmlns:c16="http://schemas.microsoft.com/office/drawing/2014/chart" uri="{C3380CC4-5D6E-409C-BE32-E72D297353CC}">
                <c16:uniqueId val="{00000007-0259-436A-AC7A-FC54A34DB812}"/>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Tasks!$E$16:$E$19</c:f>
              <c:strCache>
                <c:ptCount val="4"/>
                <c:pt idx="0">
                  <c:v>West</c:v>
                </c:pt>
                <c:pt idx="1">
                  <c:v>East</c:v>
                </c:pt>
                <c:pt idx="2">
                  <c:v>Central</c:v>
                </c:pt>
                <c:pt idx="3">
                  <c:v>South</c:v>
                </c:pt>
              </c:strCache>
            </c:strRef>
          </c:cat>
          <c:val>
            <c:numRef>
              <c:f>Tasks!$F$16:$F$19</c:f>
              <c:numCache>
                <c:formatCode>General</c:formatCode>
                <c:ptCount val="4"/>
                <c:pt idx="0">
                  <c:v>710219.68450000032</c:v>
                </c:pt>
                <c:pt idx="1">
                  <c:v>667779.73199999833</c:v>
                </c:pt>
                <c:pt idx="2">
                  <c:v>490567.36320000043</c:v>
                </c:pt>
                <c:pt idx="3">
                  <c:v>388952.74900000036</c:v>
                </c:pt>
              </c:numCache>
            </c:numRef>
          </c:val>
          <c:extLst>
            <c:ext xmlns:c16="http://schemas.microsoft.com/office/drawing/2014/chart" uri="{C3380CC4-5D6E-409C-BE32-E72D297353CC}">
              <c16:uniqueId val="{00000008-0259-436A-AC7A-FC54A34DB812}"/>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solidFill>
                  <a:schemeClr val="tx1"/>
                </a:solidFill>
              </a:rPr>
              <a:t>Sales by Category.</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cat>
            <c:strRef>
              <c:f>Tasks!$A$22:$A$24</c:f>
              <c:strCache>
                <c:ptCount val="3"/>
                <c:pt idx="0">
                  <c:v>Office Supplies</c:v>
                </c:pt>
                <c:pt idx="1">
                  <c:v>Furniture</c:v>
                </c:pt>
                <c:pt idx="2">
                  <c:v>Technology</c:v>
                </c:pt>
              </c:strCache>
            </c:strRef>
          </c:cat>
          <c:val>
            <c:numRef>
              <c:f>Tasks!$B$22:$B$24</c:f>
              <c:numCache>
                <c:formatCode>General</c:formatCode>
                <c:ptCount val="3"/>
                <c:pt idx="0">
                  <c:v>704255.95800000313</c:v>
                </c:pt>
                <c:pt idx="1">
                  <c:v>728658.5756999997</c:v>
                </c:pt>
                <c:pt idx="2">
                  <c:v>826706.08299999661</c:v>
                </c:pt>
              </c:numCache>
            </c:numRef>
          </c:val>
          <c:extLst>
            <c:ext xmlns:c16="http://schemas.microsoft.com/office/drawing/2014/chart" uri="{C3380CC4-5D6E-409C-BE32-E72D297353CC}">
              <c16:uniqueId val="{00000000-E9EE-4A33-876F-3BFF4D196597}"/>
            </c:ext>
          </c:extLst>
        </c:ser>
        <c:dLbls>
          <c:showLegendKey val="0"/>
          <c:showVal val="0"/>
          <c:showCatName val="0"/>
          <c:showSerName val="0"/>
          <c:showPercent val="0"/>
          <c:showBubbleSize val="0"/>
        </c:dLbls>
        <c:gapWidth val="75"/>
        <c:overlap val="-25"/>
        <c:axId val="1237318991"/>
        <c:axId val="1799844527"/>
      </c:barChart>
      <c:catAx>
        <c:axId val="123731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799844527"/>
        <c:crosses val="autoZero"/>
        <c:auto val="1"/>
        <c:lblAlgn val="ctr"/>
        <c:lblOffset val="100"/>
        <c:noMultiLvlLbl val="0"/>
      </c:catAx>
      <c:valAx>
        <c:axId val="179984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123731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IN" sz="1800" b="1" i="0" u="none" strike="noStrike" baseline="0">
                <a:solidFill>
                  <a:sysClr val="windowText" lastClr="000000"/>
                </a:solidFill>
              </a:rPr>
              <a:t>Orders vs Sales by Sub-Category</a:t>
            </a:r>
            <a:endParaRPr lang="en-US" sz="1800" b="1">
              <a:solidFill>
                <a:sysClr val="windowText" lastClr="000000"/>
              </a:solidFill>
            </a:endParaRPr>
          </a:p>
        </c:rich>
      </c:tx>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Dashboard!$C$33</c:f>
              <c:strCache>
                <c:ptCount val="1"/>
                <c:pt idx="0">
                  <c:v>Total Sales</c:v>
                </c:pt>
              </c:strCache>
            </c:strRef>
          </c:tx>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63F38F02-0725-464D-B5BC-DF431C8FAEB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BAA-4330-A732-CB2948C6FA9D}"/>
                </c:ext>
              </c:extLst>
            </c:dLbl>
            <c:dLbl>
              <c:idx val="1"/>
              <c:tx>
                <c:rich>
                  <a:bodyPr/>
                  <a:lstStyle/>
                  <a:p>
                    <a:fld id="{7F410F84-F8FD-4796-A4EE-489D728D9AF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BAA-4330-A732-CB2948C6FA9D}"/>
                </c:ext>
              </c:extLst>
            </c:dLbl>
            <c:dLbl>
              <c:idx val="2"/>
              <c:tx>
                <c:rich>
                  <a:bodyPr/>
                  <a:lstStyle/>
                  <a:p>
                    <a:fld id="{54DDEA4E-4BCB-4441-9670-F8173CAC503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BAA-4330-A732-CB2948C6FA9D}"/>
                </c:ext>
              </c:extLst>
            </c:dLbl>
            <c:dLbl>
              <c:idx val="3"/>
              <c:tx>
                <c:rich>
                  <a:bodyPr/>
                  <a:lstStyle/>
                  <a:p>
                    <a:fld id="{86087F36-DE2D-44B6-83C9-0AC8413379C3}"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BAA-4330-A732-CB2948C6FA9D}"/>
                </c:ext>
              </c:extLst>
            </c:dLbl>
            <c:dLbl>
              <c:idx val="4"/>
              <c:tx>
                <c:rich>
                  <a:bodyPr/>
                  <a:lstStyle/>
                  <a:p>
                    <a:fld id="{997CA7BC-648C-456D-80B5-EEF6E9262B90}"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BAA-4330-A732-CB2948C6FA9D}"/>
                </c:ext>
              </c:extLst>
            </c:dLbl>
            <c:dLbl>
              <c:idx val="5"/>
              <c:tx>
                <c:rich>
                  <a:bodyPr/>
                  <a:lstStyle/>
                  <a:p>
                    <a:fld id="{884114D8-4663-4DFE-ADCC-4CC67C869EE2}"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BAA-4330-A732-CB2948C6FA9D}"/>
                </c:ext>
              </c:extLst>
            </c:dLbl>
            <c:dLbl>
              <c:idx val="6"/>
              <c:tx>
                <c:rich>
                  <a:bodyPr/>
                  <a:lstStyle/>
                  <a:p>
                    <a:fld id="{44915E4C-017A-4AB4-9339-E1CFEEBC980E}"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BAA-4330-A732-CB2948C6FA9D}"/>
                </c:ext>
              </c:extLst>
            </c:dLbl>
            <c:dLbl>
              <c:idx val="7"/>
              <c:tx>
                <c:rich>
                  <a:bodyPr/>
                  <a:lstStyle/>
                  <a:p>
                    <a:fld id="{081118B9-AD8A-4A68-85D1-4FDEE48CA33F}"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BAA-4330-A732-CB2948C6FA9D}"/>
                </c:ext>
              </c:extLst>
            </c:dLbl>
            <c:dLbl>
              <c:idx val="8"/>
              <c:tx>
                <c:rich>
                  <a:bodyPr/>
                  <a:lstStyle/>
                  <a:p>
                    <a:fld id="{3F21A94B-EBD5-4010-8E6B-BACC4144E83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BAA-4330-A732-CB2948C6FA9D}"/>
                </c:ext>
              </c:extLst>
            </c:dLbl>
            <c:dLbl>
              <c:idx val="9"/>
              <c:tx>
                <c:rich>
                  <a:bodyPr/>
                  <a:lstStyle/>
                  <a:p>
                    <a:fld id="{7AD3894C-707C-43B6-AD3E-81958F0E7C2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BAA-4330-A732-CB2948C6FA9D}"/>
                </c:ext>
              </c:extLst>
            </c:dLbl>
            <c:dLbl>
              <c:idx val="10"/>
              <c:tx>
                <c:rich>
                  <a:bodyPr/>
                  <a:lstStyle/>
                  <a:p>
                    <a:fld id="{E3334D2C-13F2-4863-BC7C-F6913E6B3377}"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BAA-4330-A732-CB2948C6FA9D}"/>
                </c:ext>
              </c:extLst>
            </c:dLbl>
            <c:dLbl>
              <c:idx val="11"/>
              <c:tx>
                <c:rich>
                  <a:bodyPr/>
                  <a:lstStyle/>
                  <a:p>
                    <a:fld id="{85561BF8-FA92-435D-9EF2-4BC7285BD772}"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5BAA-4330-A732-CB2948C6FA9D}"/>
                </c:ext>
              </c:extLst>
            </c:dLbl>
            <c:dLbl>
              <c:idx val="12"/>
              <c:tx>
                <c:rich>
                  <a:bodyPr/>
                  <a:lstStyle/>
                  <a:p>
                    <a:fld id="{D88C3DC3-123F-465E-803B-247C46E01227}"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BAA-4330-A732-CB2948C6FA9D}"/>
                </c:ext>
              </c:extLst>
            </c:dLbl>
            <c:dLbl>
              <c:idx val="13"/>
              <c:tx>
                <c:rich>
                  <a:bodyPr/>
                  <a:lstStyle/>
                  <a:p>
                    <a:fld id="{9B4BAA71-FFBC-44F9-ADD7-29FDBF995274}"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5BAA-4330-A732-CB2948C6FA9D}"/>
                </c:ext>
              </c:extLst>
            </c:dLbl>
            <c:dLbl>
              <c:idx val="14"/>
              <c:tx>
                <c:rich>
                  <a:bodyPr/>
                  <a:lstStyle/>
                  <a:p>
                    <a:fld id="{82E1BE8E-02E7-47B8-BE6E-8BDF00BC93D5}"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5BAA-4330-A732-CB2948C6FA9D}"/>
                </c:ext>
              </c:extLst>
            </c:dLbl>
            <c:dLbl>
              <c:idx val="15"/>
              <c:tx>
                <c:rich>
                  <a:bodyPr/>
                  <a:lstStyle/>
                  <a:p>
                    <a:fld id="{37C1917D-CF8A-41C7-AD3E-CE7C07BBF52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5BAA-4330-A732-CB2948C6FA9D}"/>
                </c:ext>
              </c:extLst>
            </c:dLbl>
            <c:dLbl>
              <c:idx val="16"/>
              <c:tx>
                <c:rich>
                  <a:bodyPr/>
                  <a:lstStyle/>
                  <a:p>
                    <a:fld id="{645C886E-03A1-49EE-9738-CF6E3658C424}"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5BAA-4330-A732-CB2948C6FA9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Dashboard!$B$34:$B$50</c:f>
              <c:numCache>
                <c:formatCode>General</c:formatCode>
                <c:ptCount val="17"/>
                <c:pt idx="0">
                  <c:v>756</c:v>
                </c:pt>
                <c:pt idx="1">
                  <c:v>459</c:v>
                </c:pt>
                <c:pt idx="2">
                  <c:v>785</c:v>
                </c:pt>
                <c:pt idx="3">
                  <c:v>1492</c:v>
                </c:pt>
                <c:pt idx="4">
                  <c:v>226</c:v>
                </c:pt>
                <c:pt idx="5">
                  <c:v>607</c:v>
                </c:pt>
                <c:pt idx="6">
                  <c:v>66</c:v>
                </c:pt>
                <c:pt idx="7">
                  <c:v>248</c:v>
                </c:pt>
                <c:pt idx="8">
                  <c:v>214</c:v>
                </c:pt>
                <c:pt idx="9">
                  <c:v>931</c:v>
                </c:pt>
                <c:pt idx="10">
                  <c:v>357</c:v>
                </c:pt>
                <c:pt idx="11">
                  <c:v>115</c:v>
                </c:pt>
                <c:pt idx="12">
                  <c:v>1338</c:v>
                </c:pt>
                <c:pt idx="13">
                  <c:v>876</c:v>
                </c:pt>
                <c:pt idx="14">
                  <c:v>832</c:v>
                </c:pt>
                <c:pt idx="15">
                  <c:v>184</c:v>
                </c:pt>
                <c:pt idx="16">
                  <c:v>314</c:v>
                </c:pt>
              </c:numCache>
            </c:numRef>
          </c:xVal>
          <c:yVal>
            <c:numRef>
              <c:f>Dashboard!$C$34:$C$50</c:f>
              <c:numCache>
                <c:formatCode>General</c:formatCode>
                <c:ptCount val="17"/>
                <c:pt idx="0">
                  <c:v>164186.70000000016</c:v>
                </c:pt>
                <c:pt idx="1">
                  <c:v>104618.40299999998</c:v>
                </c:pt>
                <c:pt idx="2">
                  <c:v>26705.409999999956</c:v>
                </c:pt>
                <c:pt idx="3">
                  <c:v>200028.78500000003</c:v>
                </c:pt>
                <c:pt idx="4">
                  <c:v>113813.19869999998</c:v>
                </c:pt>
                <c:pt idx="5">
                  <c:v>322822.73100000079</c:v>
                </c:pt>
                <c:pt idx="6">
                  <c:v>146248.09399999995</c:v>
                </c:pt>
                <c:pt idx="7">
                  <c:v>16128.045999999997</c:v>
                </c:pt>
                <c:pt idx="8">
                  <c:v>3001.9599999999996</c:v>
                </c:pt>
                <c:pt idx="9">
                  <c:v>89212.018000000025</c:v>
                </c:pt>
                <c:pt idx="10">
                  <c:v>12347.726000000001</c:v>
                </c:pt>
                <c:pt idx="11">
                  <c:v>189238.63099999996</c:v>
                </c:pt>
                <c:pt idx="12">
                  <c:v>76828.304000000018</c:v>
                </c:pt>
                <c:pt idx="13">
                  <c:v>327782.44800000027</c:v>
                </c:pt>
                <c:pt idx="14">
                  <c:v>219343.39200000011</c:v>
                </c:pt>
                <c:pt idx="15">
                  <c:v>46420.308000000012</c:v>
                </c:pt>
                <c:pt idx="16">
                  <c:v>202810.62800000011</c:v>
                </c:pt>
              </c:numCache>
            </c:numRef>
          </c:yVal>
          <c:smooth val="0"/>
          <c:extLst>
            <c:ext xmlns:c15="http://schemas.microsoft.com/office/drawing/2012/chart" uri="{02D57815-91ED-43cb-92C2-25804820EDAC}">
              <c15:datalabelsRange>
                <c15:f>Dashboard!$A$34:$A$50</c15:f>
                <c15:dlblRange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15:dlblRangeCache>
              </c15:datalabelsRange>
            </c:ext>
            <c:ext xmlns:c16="http://schemas.microsoft.com/office/drawing/2014/chart" uri="{C3380CC4-5D6E-409C-BE32-E72D297353CC}">
              <c16:uniqueId val="{00000000-5BAA-4330-A732-CB2948C6FA9D}"/>
            </c:ext>
          </c:extLst>
        </c:ser>
        <c:dLbls>
          <c:showLegendKey val="0"/>
          <c:showVal val="1"/>
          <c:showCatName val="0"/>
          <c:showSerName val="0"/>
          <c:showPercent val="0"/>
          <c:showBubbleSize val="0"/>
        </c:dLbls>
        <c:axId val="2061627600"/>
        <c:axId val="1961947376"/>
      </c:scatterChart>
      <c:valAx>
        <c:axId val="20616276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a:defRPr sz="1000" b="0" i="0" u="none" strike="noStrike" kern="1200" baseline="0">
                    <a:solidFill>
                      <a:schemeClr val="tx1">
                        <a:lumMod val="65000"/>
                        <a:lumOff val="35000"/>
                      </a:schemeClr>
                    </a:solidFill>
                    <a:latin typeface="+mn-lt"/>
                    <a:ea typeface="+mn-ea"/>
                    <a:cs typeface="+mn-cs"/>
                  </a:defRPr>
                </a:pPr>
                <a:r>
                  <a:rPr lang="en-IN" sz="1100" b="1" i="0" u="none" strike="noStrike" baseline="0">
                    <a:solidFill>
                      <a:sysClr val="windowText" lastClr="000000"/>
                    </a:solidFill>
                  </a:rPr>
                  <a:t>Number of Orders</a:t>
                </a:r>
                <a:endParaRPr lang="en-IN" sz="1100" b="1">
                  <a:solidFill>
                    <a:sysClr val="windowText" lastClr="000000"/>
                  </a:solidFill>
                </a:endParaRPr>
              </a:p>
            </c:rich>
          </c:tx>
          <c:layout>
            <c:manualLayout>
              <c:xMode val="edge"/>
              <c:yMode val="edge"/>
              <c:x val="0.42316536436769497"/>
              <c:y val="0.92807101359521071"/>
            </c:manualLayout>
          </c:layout>
          <c:overlay val="0"/>
          <c:spPr>
            <a:noFill/>
            <a:ln>
              <a:noFill/>
            </a:ln>
            <a:effectLst/>
          </c:spPr>
          <c:txPr>
            <a:bodyPr rot="0" spcFirstLastPara="1" vertOverflow="ellipsis" vert="horz" wrap="square" anchor="ctr" anchorCtr="1"/>
            <a:lstStyle/>
            <a:p>
              <a:pPr algn="ct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961947376"/>
        <c:crosses val="autoZero"/>
        <c:crossBetween val="midCat"/>
      </c:valAx>
      <c:valAx>
        <c:axId val="196194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r>
                  <a:rPr lang="en-IN" sz="1100" b="1" i="0" u="none" strike="noStrike" baseline="0">
                    <a:solidFill>
                      <a:sysClr val="windowText" lastClr="000000"/>
                    </a:solidFill>
                  </a:rPr>
                  <a:t>Total Sales ($)</a:t>
                </a:r>
              </a:p>
            </c:rich>
          </c:tx>
          <c:overlay val="0"/>
          <c:spPr>
            <a:noFill/>
            <a:ln>
              <a:noFill/>
            </a:ln>
            <a:effectLst/>
          </c:spPr>
          <c:txPr>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20616276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159970</xdr:colOff>
      <xdr:row>11</xdr:row>
      <xdr:rowOff>105751</xdr:rowOff>
    </xdr:from>
    <xdr:to>
      <xdr:col>5</xdr:col>
      <xdr:colOff>323849</xdr:colOff>
      <xdr:row>26</xdr:row>
      <xdr:rowOff>142875</xdr:rowOff>
    </xdr:to>
    <xdr:graphicFrame macro="">
      <xdr:nvGraphicFramePr>
        <xdr:cNvPr id="4" name="Chart 3">
          <a:extLst>
            <a:ext uri="{FF2B5EF4-FFF2-40B4-BE49-F238E27FC236}">
              <a16:creationId xmlns:a16="http://schemas.microsoft.com/office/drawing/2014/main" id="{72F8E920-8124-4BDA-AB48-A4656EE430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547078</xdr:colOff>
      <xdr:row>1</xdr:row>
      <xdr:rowOff>2</xdr:rowOff>
    </xdr:from>
    <xdr:to>
      <xdr:col>13</xdr:col>
      <xdr:colOff>419099</xdr:colOff>
      <xdr:row>17</xdr:row>
      <xdr:rowOff>95250</xdr:rowOff>
    </xdr:to>
    <xdr:graphicFrame macro="">
      <xdr:nvGraphicFramePr>
        <xdr:cNvPr id="2" name="Chart 1">
          <a:extLst>
            <a:ext uri="{FF2B5EF4-FFF2-40B4-BE49-F238E27FC236}">
              <a16:creationId xmlns:a16="http://schemas.microsoft.com/office/drawing/2014/main" id="{F24DF99E-83F2-42A2-A35C-3AE63ECF8B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333374</xdr:colOff>
      <xdr:row>31</xdr:row>
      <xdr:rowOff>19050</xdr:rowOff>
    </xdr:from>
    <xdr:to>
      <xdr:col>12</xdr:col>
      <xdr:colOff>95249</xdr:colOff>
      <xdr:row>49</xdr:row>
      <xdr:rowOff>38100</xdr:rowOff>
    </xdr:to>
    <xdr:graphicFrame macro="">
      <xdr:nvGraphicFramePr>
        <xdr:cNvPr id="3" name="Chart 2">
          <a:extLst>
            <a:ext uri="{FF2B5EF4-FFF2-40B4-BE49-F238E27FC236}">
              <a16:creationId xmlns:a16="http://schemas.microsoft.com/office/drawing/2014/main" id="{98FAFA34-A1A2-77E6-F63B-5F0847CE22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403860</xdr:colOff>
      <xdr:row>1</xdr:row>
      <xdr:rowOff>30480</xdr:rowOff>
    </xdr:from>
    <xdr:to>
      <xdr:col>5</xdr:col>
      <xdr:colOff>403860</xdr:colOff>
      <xdr:row>14</xdr:row>
      <xdr:rowOff>120015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A94D148B-91FA-3B32-A814-CA14E264EBF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125980" y="213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22860</xdr:colOff>
      <xdr:row>0</xdr:row>
      <xdr:rowOff>167640</xdr:rowOff>
    </xdr:from>
    <xdr:to>
      <xdr:col>9</xdr:col>
      <xdr:colOff>22860</xdr:colOff>
      <xdr:row>14</xdr:row>
      <xdr:rowOff>74295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0C6AC6EE-50F9-2E16-526A-A806BAC7C39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83380" y="167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99060</xdr:colOff>
      <xdr:row>16</xdr:row>
      <xdr:rowOff>106680</xdr:rowOff>
    </xdr:from>
    <xdr:to>
      <xdr:col>4</xdr:col>
      <xdr:colOff>495300</xdr:colOff>
      <xdr:row>24</xdr:row>
      <xdr:rowOff>15240</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808E2C2E-DE18-AE76-3759-347CEEFD3A03}"/>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99060" y="30327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335280</xdr:colOff>
      <xdr:row>1</xdr:row>
      <xdr:rowOff>53340</xdr:rowOff>
    </xdr:from>
    <xdr:to>
      <xdr:col>16</xdr:col>
      <xdr:colOff>327660</xdr:colOff>
      <xdr:row>30</xdr:row>
      <xdr:rowOff>45720</xdr:rowOff>
    </xdr:to>
    <xdr:sp macro="" textlink="">
      <xdr:nvSpPr>
        <xdr:cNvPr id="2" name="TextBox 1">
          <a:extLst>
            <a:ext uri="{FF2B5EF4-FFF2-40B4-BE49-F238E27FC236}">
              <a16:creationId xmlns:a16="http://schemas.microsoft.com/office/drawing/2014/main" id="{390EAFB6-11A1-6EAF-B930-5A716079F5AA}"/>
            </a:ext>
          </a:extLst>
        </xdr:cNvPr>
        <xdr:cNvSpPr txBox="1"/>
      </xdr:nvSpPr>
      <xdr:spPr>
        <a:xfrm>
          <a:off x="335280" y="236220"/>
          <a:ext cx="9745980" cy="5295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PROJECT DOCUMENTATION &amp; EXECUTIVE SUMMARY</a:t>
          </a:r>
        </a:p>
        <a:p>
          <a:pPr algn="l"/>
          <a:endParaRPr lang="en-IN" sz="1200" b="1"/>
        </a:p>
        <a:p>
          <a:pPr algn="l"/>
          <a:r>
            <a:rPr lang="en-IN" sz="1200" b="1"/>
            <a:t>1. PROJECT OVERVIEW</a:t>
          </a:r>
        </a:p>
        <a:p>
          <a:pPr algn="l"/>
          <a:r>
            <a:rPr lang="en-IN" sz="1200" b="0"/>
            <a:t>• Project Name: Retail Sales Performance &amp; Interactive Analysis Dashboard</a:t>
          </a:r>
        </a:p>
        <a:p>
          <a:pPr algn="l"/>
          <a:r>
            <a:rPr lang="en-IN" sz="1200" b="0"/>
            <a:t>• Objective: To analyze retail sales data, monitor key business KPIs, evaluate category and regional performance, and build dynamic interactive dashboard visualizations.</a:t>
          </a:r>
        </a:p>
        <a:p>
          <a:pPr algn="l"/>
          <a:r>
            <a:rPr lang="en-IN" sz="1200" b="0"/>
            <a:t>• Tools &amp; Skills Used: Microsoft Excel, Data Cleaning, Conditional Formatting, VLOOKUP, INDEX-MATCH, Nested IF, SUMIFS, Pivot Tables, Charts, Slicers.</a:t>
          </a:r>
        </a:p>
        <a:p>
          <a:pPr algn="l"/>
          <a:endParaRPr lang="en-IN" sz="1200" b="0"/>
        </a:p>
        <a:p>
          <a:pPr algn="l"/>
          <a:r>
            <a:rPr lang="en-IN" sz="1200" b="1"/>
            <a:t>2. WORKBOOK STRUCTURE</a:t>
          </a:r>
        </a:p>
        <a:p>
          <a:pPr algn="l"/>
          <a:r>
            <a:rPr lang="en-IN" sz="1200" b="0"/>
            <a:t>• Dataset: Clean sales transaction dataset (9,778 records).</a:t>
          </a:r>
        </a:p>
        <a:p>
          <a:pPr algn="l"/>
          <a:r>
            <a:rPr lang="en-IN" sz="1200" b="0"/>
            <a:t>• Data Cleaning: Audit report detailing missing value checks and duplicate record verification.</a:t>
          </a:r>
        </a:p>
        <a:p>
          <a:pPr algn="l"/>
          <a:r>
            <a:rPr lang="en-IN" sz="1200" b="0"/>
            <a:t>• Tasks: Advanced formula implementations (VLOOKUP, INDEX-MATCH, Nested Functions, SUMIFS).</a:t>
          </a:r>
        </a:p>
        <a:p>
          <a:pPr algn="l"/>
          <a:r>
            <a:rPr lang="en-IN" sz="1200" b="0"/>
            <a:t>• Conditional Formatting: Rules applied to highlight the top 10 highest-value sales transactions.</a:t>
          </a:r>
        </a:p>
        <a:p>
          <a:pPr algn="l"/>
          <a:r>
            <a:rPr lang="en-IN" sz="1200" b="0"/>
            <a:t>• Pivot Analysis: Aggregated summary tables displaying category-wise sales performance.</a:t>
          </a:r>
        </a:p>
        <a:p>
          <a:pPr algn="l"/>
          <a:r>
            <a:rPr lang="en-IN" sz="1200" b="0"/>
            <a:t>• Dashboard: Executive KPI cards, sales trends, and sub-category performance visualizations.</a:t>
          </a:r>
        </a:p>
        <a:p>
          <a:pPr algn="l"/>
          <a:r>
            <a:rPr lang="en-IN" sz="1200" b="0"/>
            <a:t>• Documentation: Project background, key business insights, and operational instructions.</a:t>
          </a:r>
        </a:p>
        <a:p>
          <a:pPr algn="l"/>
          <a:endParaRPr lang="en-IN" sz="1200" b="0"/>
        </a:p>
        <a:p>
          <a:pPr algn="l"/>
          <a:r>
            <a:rPr lang="en-IN" sz="1200" b="1"/>
            <a:t>3. KEY BUSINESS INSIGHTS</a:t>
          </a:r>
        </a:p>
        <a:p>
          <a:pPr algn="l"/>
          <a:r>
            <a:rPr lang="en-IN" sz="1200" b="0"/>
            <a:t>• Total Sales: $2,257,519.53 generated across 9,778 transactions, with an Average Order Value of $230.88.</a:t>
          </a:r>
        </a:p>
        <a:p>
          <a:pPr algn="l"/>
          <a:r>
            <a:rPr lang="en-IN" sz="1200" b="0"/>
            <a:t>• Top Category: Technology leads overall revenue with $826,706.08, followed by Furniture ($726,557.49) and Office Supplies ($704,255.96).</a:t>
          </a:r>
        </a:p>
        <a:p>
          <a:pPr algn="l"/>
          <a:r>
            <a:rPr lang="en-IN" sz="1200" b="0"/>
            <a:t>• Top Region: The West Region dominates sales with $710,219.68, followed by East ($667,779.73), Central ($490,567.36), and South ($388,952.75).</a:t>
          </a:r>
        </a:p>
        <a:p>
          <a:pPr algn="l"/>
          <a:r>
            <a:rPr lang="en-IN" sz="1200" b="0"/>
            <a:t>• High-Demand Products: Phones ($327,782.45) and Chairs ($322,822.73) are the primary revenue drivers.</a:t>
          </a:r>
        </a:p>
        <a:p>
          <a:pPr algn="l"/>
          <a:endParaRPr lang="en-IN" sz="1200" b="0"/>
        </a:p>
        <a:p>
          <a:pPr algn="l"/>
          <a:r>
            <a:rPr lang="en-IN" sz="1200" b="1"/>
            <a:t>4. USER INSTRUCTIONS (HOW TO USE)</a:t>
          </a:r>
        </a:p>
        <a:p>
          <a:pPr algn="l"/>
          <a:r>
            <a:rPr lang="en-IN" sz="1200" b="0"/>
            <a:t>• Use the interactive Slicers on the Dashboard sheet to filter data dynamically by Category or Region.</a:t>
          </a:r>
        </a:p>
        <a:p>
          <a:pPr algn="l"/>
          <a:r>
            <a:rPr lang="en-IN" sz="1200" b="0"/>
            <a:t>• Click the 'Clear Filter' icon on any slicer to reset the dashboard back to the complete view.</a:t>
          </a:r>
        </a:p>
        <a:p>
          <a:pPr algn="l"/>
          <a:r>
            <a:rPr lang="en-IN" sz="1200" b="0"/>
            <a:t>• All KPI summary metrics and visual charts update automatically based on your filter selection.</a:t>
          </a:r>
          <a:endParaRPr lang="en-IN" sz="1100" b="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NEE PATEL" refreshedDate="46323.418624421298" createdVersion="8" refreshedVersion="8" minRefreshableVersion="3" recordCount="9778" xr:uid="{8697875A-B556-4405-AF8A-2B99C60D961D}">
  <cacheSource type="worksheet">
    <worksheetSource ref="A1:R9779" sheet="Dataset"/>
  </cacheSource>
  <cacheFields count="18">
    <cacheField name="Row ID" numFmtId="0">
      <sharedItems containsSemiMixedTypes="0" containsString="0" containsNumber="1" containsInteger="1" minValue="1" maxValue="9778"/>
    </cacheField>
    <cacheField name="Order ID" numFmtId="0">
      <sharedItems/>
    </cacheField>
    <cacheField name="Order Date" numFmtId="14">
      <sharedItems containsSemiMixedTypes="0" containsNonDate="0" containsDate="1" containsString="0" minDate="2015-01-03T00:00:00" maxDate="2018-12-31T00:00:00" count="1229">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sharedItems>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ount="1861">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s>
  <extLst>
    <ext xmlns:x14="http://schemas.microsoft.com/office/spreadsheetml/2009/9/main" uri="{725AE2AE-9491-48be-B2B4-4EB974FC3084}">
      <x14:pivotCacheDefinition pivotCacheId="16677296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78">
  <r>
    <n v="1"/>
    <s v="CA-2017-152156"/>
    <x v="0"/>
    <d v="2017-11-11T00:00:00"/>
    <s v="Second Class"/>
    <s v="CG-12520"/>
    <s v="Claire Gute"/>
    <s v="Consumer"/>
    <s v="United States"/>
    <s v="Henderson"/>
    <s v="Kentucky"/>
    <n v="42420"/>
    <x v="0"/>
    <x v="0"/>
    <x v="0"/>
    <s v="Bookcases"/>
    <s v="Bush Somerset Collection Bookcase"/>
    <n v="261.95999999999998"/>
  </r>
  <r>
    <n v="2"/>
    <s v="CA-2017-152156"/>
    <x v="0"/>
    <d v="2017-11-11T00:00:00"/>
    <s v="Second Class"/>
    <s v="CG-12520"/>
    <s v="Claire Gute"/>
    <s v="Consumer"/>
    <s v="United States"/>
    <s v="Henderson"/>
    <s v="Kentucky"/>
    <n v="42420"/>
    <x v="0"/>
    <x v="1"/>
    <x v="0"/>
    <s v="Chairs"/>
    <s v="Hon Deluxe Fabric Upholstered Stacking Chairs, Rounded Back"/>
    <n v="731.94"/>
  </r>
  <r>
    <n v="3"/>
    <s v="CA-2017-138688"/>
    <x v="1"/>
    <d v="2017-06-16T00:00:00"/>
    <s v="Second Class"/>
    <s v="DV-13045"/>
    <s v="Darrin Van Huff"/>
    <s v="Corporate"/>
    <s v="United States"/>
    <s v="Los Angeles"/>
    <s v="California"/>
    <n v="90036"/>
    <x v="1"/>
    <x v="2"/>
    <x v="1"/>
    <s v="Labels"/>
    <s v="Self-Adhesive Address Labels for Typewriters by Universal"/>
    <n v="14.62"/>
  </r>
  <r>
    <n v="4"/>
    <s v="US-2016-108966"/>
    <x v="2"/>
    <d v="2016-10-18T00:00:00"/>
    <s v="Standard Class"/>
    <s v="SO-20335"/>
    <s v="Sean O'Donnell"/>
    <s v="Consumer"/>
    <s v="United States"/>
    <s v="Fort Lauderdale"/>
    <s v="Florida"/>
    <n v="33311"/>
    <x v="0"/>
    <x v="3"/>
    <x v="0"/>
    <s v="Tables"/>
    <s v="Bretford CR4500 Series Slim Rectangular Table"/>
    <n v="957.57749999999999"/>
  </r>
  <r>
    <n v="5"/>
    <s v="US-2016-108966"/>
    <x v="2"/>
    <d v="2016-10-18T00:00:00"/>
    <s v="Standard Class"/>
    <s v="SO-20335"/>
    <s v="Sean O'Donnell"/>
    <s v="Consumer"/>
    <s v="United States"/>
    <s v="Fort Lauderdale"/>
    <s v="Florida"/>
    <n v="33311"/>
    <x v="0"/>
    <x v="4"/>
    <x v="1"/>
    <s v="Storage"/>
    <s v="Eldon Fold 'N Roll Cart System"/>
    <n v="22.367999999999999"/>
  </r>
  <r>
    <n v="6"/>
    <s v="CA-2015-115812"/>
    <x v="3"/>
    <d v="2015-06-14T00:00:00"/>
    <s v="Standard Class"/>
    <s v="BH-11710"/>
    <s v="Brosina Hoffman"/>
    <s v="Consumer"/>
    <s v="United States"/>
    <s v="Los Angeles"/>
    <s v="California"/>
    <n v="90032"/>
    <x v="1"/>
    <x v="5"/>
    <x v="0"/>
    <s v="Furnishings"/>
    <s v="Eldon Expressions Wood and Plastic Desk Accessories, Cherry Wood"/>
    <n v="48.86"/>
  </r>
  <r>
    <n v="7"/>
    <s v="CA-2015-115812"/>
    <x v="3"/>
    <d v="2015-06-14T00:00:00"/>
    <s v="Standard Class"/>
    <s v="BH-11710"/>
    <s v="Brosina Hoffman"/>
    <s v="Consumer"/>
    <s v="United States"/>
    <s v="Los Angeles"/>
    <s v="California"/>
    <n v="90032"/>
    <x v="1"/>
    <x v="6"/>
    <x v="1"/>
    <s v="Art"/>
    <s v="Newell 322"/>
    <n v="7.28"/>
  </r>
  <r>
    <n v="8"/>
    <s v="CA-2015-115812"/>
    <x v="3"/>
    <d v="2015-06-14T00:00:00"/>
    <s v="Standard Class"/>
    <s v="BH-11710"/>
    <s v="Brosina Hoffman"/>
    <s v="Consumer"/>
    <s v="United States"/>
    <s v="Los Angeles"/>
    <s v="California"/>
    <n v="90032"/>
    <x v="1"/>
    <x v="7"/>
    <x v="2"/>
    <s v="Phones"/>
    <s v="Mitel 5320 IP Phone VoIP phone"/>
    <n v="907.15200000000004"/>
  </r>
  <r>
    <n v="9"/>
    <s v="CA-2015-115812"/>
    <x v="3"/>
    <d v="2015-06-14T00:00:00"/>
    <s v="Standard Class"/>
    <s v="BH-11710"/>
    <s v="Brosina Hoffman"/>
    <s v="Consumer"/>
    <s v="United States"/>
    <s v="Los Angeles"/>
    <s v="California"/>
    <n v="90032"/>
    <x v="1"/>
    <x v="8"/>
    <x v="1"/>
    <s v="Binders"/>
    <s v="DXL Angle-View Binders with Locking Rings by Samsill"/>
    <n v="18.504000000000001"/>
  </r>
  <r>
    <n v="10"/>
    <s v="CA-2015-115812"/>
    <x v="3"/>
    <d v="2015-06-14T00:00:00"/>
    <s v="Standard Class"/>
    <s v="BH-11710"/>
    <s v="Brosina Hoffman"/>
    <s v="Consumer"/>
    <s v="United States"/>
    <s v="Los Angeles"/>
    <s v="California"/>
    <n v="90032"/>
    <x v="1"/>
    <x v="9"/>
    <x v="1"/>
    <s v="Appliances"/>
    <s v="Belkin F5C206VTEL 6 Outlet Surge"/>
    <n v="114.9"/>
  </r>
  <r>
    <n v="11"/>
    <s v="CA-2015-115812"/>
    <x v="3"/>
    <d v="2015-06-14T00:00:00"/>
    <s v="Standard Class"/>
    <s v="BH-11710"/>
    <s v="Brosina Hoffman"/>
    <s v="Consumer"/>
    <s v="United States"/>
    <s v="Los Angeles"/>
    <s v="California"/>
    <n v="90032"/>
    <x v="1"/>
    <x v="10"/>
    <x v="0"/>
    <s v="Tables"/>
    <s v="Chromcraft Rectangular Conference Tables"/>
    <n v="1706.184"/>
  </r>
  <r>
    <n v="12"/>
    <s v="CA-2015-115812"/>
    <x v="3"/>
    <d v="2015-06-14T00:00:00"/>
    <s v="Standard Class"/>
    <s v="BH-11710"/>
    <s v="Brosina Hoffman"/>
    <s v="Consumer"/>
    <s v="United States"/>
    <s v="Los Angeles"/>
    <s v="California"/>
    <n v="90032"/>
    <x v="1"/>
    <x v="11"/>
    <x v="2"/>
    <s v="Phones"/>
    <s v="Konftel 250 ConferenceÂ phoneÂ - Charcoal black"/>
    <n v="911.42399999999998"/>
  </r>
  <r>
    <n v="13"/>
    <s v="CA-2018-114412"/>
    <x v="4"/>
    <d v="2018-04-20T00:00:00"/>
    <s v="Standard Class"/>
    <s v="AA-10480"/>
    <s v="Andrew Allen"/>
    <s v="Consumer"/>
    <s v="United States"/>
    <s v="Concord"/>
    <s v="North Carolina"/>
    <n v="28027"/>
    <x v="0"/>
    <x v="12"/>
    <x v="1"/>
    <s v="Paper"/>
    <s v="Xerox 1967"/>
    <n v="15.552"/>
  </r>
  <r>
    <n v="14"/>
    <s v="CA-2017-161389"/>
    <x v="5"/>
    <d v="2017-12-10T00:00:00"/>
    <s v="Standard Class"/>
    <s v="IM-15070"/>
    <s v="Irene Maddox"/>
    <s v="Consumer"/>
    <s v="United States"/>
    <s v="Seattle"/>
    <s v="Washington"/>
    <n v="98103"/>
    <x v="1"/>
    <x v="13"/>
    <x v="1"/>
    <s v="Binders"/>
    <s v="Fellowes PB200 Plastic Comb Binding Machine"/>
    <n v="407.976"/>
  </r>
  <r>
    <n v="15"/>
    <s v="US-2016-118983"/>
    <x v="6"/>
    <d v="2016-11-26T00:00:00"/>
    <s v="Standard Class"/>
    <s v="HP-14815"/>
    <s v="Harold Pawlan"/>
    <s v="Home Office"/>
    <s v="United States"/>
    <s v="Fort Worth"/>
    <s v="Texas"/>
    <n v="76106"/>
    <x v="2"/>
    <x v="14"/>
    <x v="1"/>
    <s v="Appliances"/>
    <s v="Holmes Replacement Filter for HEPA Air Cleaner, Very Large Room, HEPA Filter"/>
    <n v="68.81"/>
  </r>
  <r>
    <n v="16"/>
    <s v="US-2016-118983"/>
    <x v="6"/>
    <d v="2016-11-26T00:00:00"/>
    <s v="Standard Class"/>
    <s v="HP-14815"/>
    <s v="Harold Pawlan"/>
    <s v="Home Office"/>
    <s v="United States"/>
    <s v="Fort Worth"/>
    <s v="Texas"/>
    <n v="76106"/>
    <x v="2"/>
    <x v="15"/>
    <x v="1"/>
    <s v="Binders"/>
    <s v="Storex DuraTech Recycled Plastic Frosted Binders"/>
    <n v="2.544"/>
  </r>
  <r>
    <n v="17"/>
    <s v="CA-2015-105893"/>
    <x v="7"/>
    <d v="2015-11-18T00:00:00"/>
    <s v="Standard Class"/>
    <s v="PK-19075"/>
    <s v="Pete Kriz"/>
    <s v="Consumer"/>
    <s v="United States"/>
    <s v="Madison"/>
    <s v="Wisconsin"/>
    <n v="53711"/>
    <x v="2"/>
    <x v="16"/>
    <x v="1"/>
    <s v="Storage"/>
    <s v="Stur-D-Stor Shelving, Vertical 5-Shelf: 72&quot;H x 36&quot;W x 18 1/2&quot;D"/>
    <n v="665.88"/>
  </r>
  <r>
    <n v="18"/>
    <s v="CA-2015-167164"/>
    <x v="8"/>
    <d v="2015-05-15T00:00:00"/>
    <s v="Second Class"/>
    <s v="AG-10270"/>
    <s v="Alejandro Grove"/>
    <s v="Consumer"/>
    <s v="United States"/>
    <s v="West Jordan"/>
    <s v="Utah"/>
    <n v="84084"/>
    <x v="1"/>
    <x v="17"/>
    <x v="1"/>
    <s v="Storage"/>
    <s v="Fellowes Super Stor/Drawer"/>
    <n v="55.5"/>
  </r>
  <r>
    <n v="19"/>
    <s v="CA-2015-143336"/>
    <x v="9"/>
    <d v="2015-09-01T00:00:00"/>
    <s v="Second Class"/>
    <s v="ZD-21925"/>
    <s v="Zuschuss Donatelli"/>
    <s v="Consumer"/>
    <s v="United States"/>
    <s v="San Francisco"/>
    <s v="California"/>
    <n v="94109"/>
    <x v="1"/>
    <x v="18"/>
    <x v="1"/>
    <s v="Art"/>
    <s v="Newell 341"/>
    <n v="8.56"/>
  </r>
  <r>
    <n v="20"/>
    <s v="CA-2015-143336"/>
    <x v="9"/>
    <d v="2015-09-01T00:00:00"/>
    <s v="Second Class"/>
    <s v="ZD-21925"/>
    <s v="Zuschuss Donatelli"/>
    <s v="Consumer"/>
    <s v="United States"/>
    <s v="San Francisco"/>
    <s v="California"/>
    <n v="94109"/>
    <x v="1"/>
    <x v="19"/>
    <x v="2"/>
    <s v="Phones"/>
    <s v="Cisco SPA 501G IP Phone"/>
    <n v="213.48"/>
  </r>
  <r>
    <n v="21"/>
    <s v="CA-2015-143336"/>
    <x v="9"/>
    <d v="2015-09-01T00:00:00"/>
    <s v="Second Class"/>
    <s v="ZD-21925"/>
    <s v="Zuschuss Donatelli"/>
    <s v="Consumer"/>
    <s v="United States"/>
    <s v="San Francisco"/>
    <s v="California"/>
    <n v="94109"/>
    <x v="1"/>
    <x v="20"/>
    <x v="1"/>
    <s v="Binders"/>
    <s v="Wilson Jones Hanging View Binder, White, 1&quot;"/>
    <n v="22.72"/>
  </r>
  <r>
    <n v="22"/>
    <s v="CA-2017-137330"/>
    <x v="10"/>
    <d v="2017-12-13T00:00:00"/>
    <s v="Standard Class"/>
    <s v="KB-16585"/>
    <s v="Ken Black"/>
    <s v="Corporate"/>
    <s v="United States"/>
    <s v="Fremont"/>
    <s v="Nebraska"/>
    <n v="68025"/>
    <x v="2"/>
    <x v="21"/>
    <x v="1"/>
    <s v="Art"/>
    <s v="Newell 318"/>
    <n v="19.46"/>
  </r>
  <r>
    <n v="23"/>
    <s v="CA-2017-137330"/>
    <x v="10"/>
    <d v="2017-12-13T00:00:00"/>
    <s v="Standard Class"/>
    <s v="KB-16585"/>
    <s v="Ken Black"/>
    <s v="Corporate"/>
    <s v="United States"/>
    <s v="Fremont"/>
    <s v="Nebraska"/>
    <n v="68025"/>
    <x v="2"/>
    <x v="22"/>
    <x v="1"/>
    <s v="Appliances"/>
    <s v="Acco Six-Outlet Power Strip, 4' Cord Length"/>
    <n v="60.34"/>
  </r>
  <r>
    <n v="24"/>
    <s v="US-2018-156909"/>
    <x v="11"/>
    <d v="2018-07-18T00:00:00"/>
    <s v="Second Class"/>
    <s v="SF-20065"/>
    <s v="Sandra Flanagan"/>
    <s v="Consumer"/>
    <s v="United States"/>
    <s v="Philadelphia"/>
    <s v="Pennsylvania"/>
    <n v="19140"/>
    <x v="3"/>
    <x v="23"/>
    <x v="0"/>
    <s v="Chairs"/>
    <s v="Global Deluxe Stacking Chair, Gray"/>
    <n v="71.372"/>
  </r>
  <r>
    <n v="25"/>
    <s v="CA-2016-106320"/>
    <x v="12"/>
    <d v="2016-09-30T00:00:00"/>
    <s v="Standard Class"/>
    <s v="EB-13870"/>
    <s v="Emily Burns"/>
    <s v="Consumer"/>
    <s v="United States"/>
    <s v="Orem"/>
    <s v="Utah"/>
    <n v="84057"/>
    <x v="1"/>
    <x v="3"/>
    <x v="0"/>
    <s v="Tables"/>
    <s v="Bretford CR4500 Series Slim Rectangular Table"/>
    <n v="1044.6300000000001"/>
  </r>
  <r>
    <n v="26"/>
    <s v="CA-2017-121755"/>
    <x v="13"/>
    <d v="2017-01-20T00:00:00"/>
    <s v="Second Class"/>
    <s v="EH-13945"/>
    <s v="Eric Hoffmann"/>
    <s v="Consumer"/>
    <s v="United States"/>
    <s v="Los Angeles"/>
    <s v="California"/>
    <n v="90049"/>
    <x v="1"/>
    <x v="24"/>
    <x v="1"/>
    <s v="Binders"/>
    <s v="Wilson Jones Active Use Binders"/>
    <n v="11.648"/>
  </r>
  <r>
    <n v="27"/>
    <s v="CA-2017-121755"/>
    <x v="13"/>
    <d v="2017-01-20T00:00:00"/>
    <s v="Second Class"/>
    <s v="EH-13945"/>
    <s v="Eric Hoffmann"/>
    <s v="Consumer"/>
    <s v="United States"/>
    <s v="Los Angeles"/>
    <s v="California"/>
    <n v="90049"/>
    <x v="1"/>
    <x v="25"/>
    <x v="2"/>
    <s v="Accessories"/>
    <s v="ImationÂ 8GB Mini TravelDrive USB 2.0Â Flash Drive"/>
    <n v="90.57"/>
  </r>
  <r>
    <n v="28"/>
    <s v="US-2016-150630"/>
    <x v="14"/>
    <d v="2016-09-21T00:00:00"/>
    <s v="Standard Class"/>
    <s v="TB-21520"/>
    <s v="Tracy Blumstein"/>
    <s v="Consumer"/>
    <s v="United States"/>
    <s v="Philadelphia"/>
    <s v="Pennsylvania"/>
    <n v="19140"/>
    <x v="3"/>
    <x v="26"/>
    <x v="0"/>
    <s v="Bookcases"/>
    <s v="Riverside Palais Royal Lawyers Bookcase, Royale Cherry Finish"/>
    <n v="3083.43"/>
  </r>
  <r>
    <n v="29"/>
    <s v="US-2016-150630"/>
    <x v="14"/>
    <d v="2016-09-21T00:00:00"/>
    <s v="Standard Class"/>
    <s v="TB-21520"/>
    <s v="Tracy Blumstein"/>
    <s v="Consumer"/>
    <s v="United States"/>
    <s v="Philadelphia"/>
    <s v="Pennsylvania"/>
    <n v="19140"/>
    <x v="3"/>
    <x v="27"/>
    <x v="1"/>
    <s v="Binders"/>
    <s v="Avery Recycled Flexi-View Covers for Binding Systems"/>
    <n v="9.6180000000000003"/>
  </r>
  <r>
    <n v="30"/>
    <s v="US-2016-150630"/>
    <x v="14"/>
    <d v="2016-09-21T00:00:00"/>
    <s v="Standard Class"/>
    <s v="TB-21520"/>
    <s v="Tracy Blumstein"/>
    <s v="Consumer"/>
    <s v="United States"/>
    <s v="Philadelphia"/>
    <s v="Pennsylvania"/>
    <n v="19140"/>
    <x v="3"/>
    <x v="28"/>
    <x v="0"/>
    <s v="Furnishings"/>
    <s v="Howard Miller 13-3/4&quot; Diameter Brushed Chrome Round Wall Clock"/>
    <n v="124.2"/>
  </r>
  <r>
    <n v="31"/>
    <s v="US-2016-150630"/>
    <x v="14"/>
    <d v="2016-09-21T00:00:00"/>
    <s v="Standard Class"/>
    <s v="TB-21520"/>
    <s v="Tracy Blumstein"/>
    <s v="Consumer"/>
    <s v="United States"/>
    <s v="Philadelphia"/>
    <s v="Pennsylvania"/>
    <n v="19140"/>
    <x v="3"/>
    <x v="29"/>
    <x v="1"/>
    <s v="Envelopes"/>
    <s v="Poly String Tie Envelopes"/>
    <n v="3.2639999999999998"/>
  </r>
  <r>
    <n v="32"/>
    <s v="US-2016-150630"/>
    <x v="14"/>
    <d v="2016-09-21T00:00:00"/>
    <s v="Standard Class"/>
    <s v="TB-21520"/>
    <s v="Tracy Blumstein"/>
    <s v="Consumer"/>
    <s v="United States"/>
    <s v="Philadelphia"/>
    <s v="Pennsylvania"/>
    <n v="19140"/>
    <x v="3"/>
    <x v="30"/>
    <x v="1"/>
    <s v="Art"/>
    <s v="BOSTON Model 1800 Electric Pencil Sharpeners, Putty/Woodgrain"/>
    <n v="86.304000000000002"/>
  </r>
  <r>
    <n v="33"/>
    <s v="US-2016-150630"/>
    <x v="14"/>
    <d v="2016-09-21T00:00:00"/>
    <s v="Standard Class"/>
    <s v="TB-21520"/>
    <s v="Tracy Blumstein"/>
    <s v="Consumer"/>
    <s v="United States"/>
    <s v="Philadelphia"/>
    <s v="Pennsylvania"/>
    <n v="19140"/>
    <x v="3"/>
    <x v="31"/>
    <x v="1"/>
    <s v="Binders"/>
    <s v="Acco Pressboard Covers with Storage Hooks, 14 7/8&quot; x 11&quot;, Executive Red"/>
    <n v="6.8579999999999997"/>
  </r>
  <r>
    <n v="34"/>
    <s v="US-2016-150630"/>
    <x v="14"/>
    <d v="2016-09-21T00:00:00"/>
    <s v="Standard Class"/>
    <s v="TB-21520"/>
    <s v="Tracy Blumstein"/>
    <s v="Consumer"/>
    <s v="United States"/>
    <s v="Philadelphia"/>
    <s v="Pennsylvania"/>
    <n v="19140"/>
    <x v="3"/>
    <x v="32"/>
    <x v="1"/>
    <s v="Art"/>
    <s v="Lumber Crayons"/>
    <n v="15.76"/>
  </r>
  <r>
    <n v="35"/>
    <s v="CA-2018-107727"/>
    <x v="15"/>
    <d v="2018-10-23T00:00:00"/>
    <s v="Second Class"/>
    <s v="MA-17560"/>
    <s v="Matt Abelman"/>
    <s v="Home Office"/>
    <s v="United States"/>
    <s v="Houston"/>
    <s v="Texas"/>
    <n v="77095"/>
    <x v="2"/>
    <x v="33"/>
    <x v="1"/>
    <s v="Paper"/>
    <s v="Easy-staple paper"/>
    <n v="29.472000000000001"/>
  </r>
  <r>
    <n v="36"/>
    <s v="CA-2017-117590"/>
    <x v="16"/>
    <d v="2017-12-10T00:00:00"/>
    <s v="First Class"/>
    <s v="GH-14485"/>
    <s v="Gene Hale"/>
    <s v="Corporate"/>
    <s v="United States"/>
    <s v="Richardson"/>
    <s v="Texas"/>
    <n v="75080"/>
    <x v="2"/>
    <x v="34"/>
    <x v="2"/>
    <s v="Phones"/>
    <s v="GE 30524EE4"/>
    <n v="1097.5440000000001"/>
  </r>
  <r>
    <n v="37"/>
    <s v="CA-2017-117590"/>
    <x v="16"/>
    <d v="2017-12-10T00:00:00"/>
    <s v="First Class"/>
    <s v="GH-14485"/>
    <s v="Gene Hale"/>
    <s v="Corporate"/>
    <s v="United States"/>
    <s v="Richardson"/>
    <s v="Texas"/>
    <n v="75080"/>
    <x v="2"/>
    <x v="35"/>
    <x v="0"/>
    <s v="Furnishings"/>
    <s v="Electrix Architect's Clamp-On Swing Arm Lamp, Black"/>
    <n v="190.92"/>
  </r>
  <r>
    <n v="38"/>
    <s v="CA-2016-117415"/>
    <x v="17"/>
    <d v="2016-12-31T00:00:00"/>
    <s v="Standard Class"/>
    <s v="SN-20710"/>
    <s v="Steve Nguyen"/>
    <s v="Home Office"/>
    <s v="United States"/>
    <s v="Houston"/>
    <s v="Texas"/>
    <n v="77041"/>
    <x v="2"/>
    <x v="36"/>
    <x v="1"/>
    <s v="Envelopes"/>
    <s v="#10-4 1/8&quot; x 9 1/2&quot; Premium Diagonal Seam Envelopes"/>
    <n v="113.328"/>
  </r>
  <r>
    <n v="39"/>
    <s v="CA-2016-117415"/>
    <x v="17"/>
    <d v="2016-12-31T00:00:00"/>
    <s v="Standard Class"/>
    <s v="SN-20710"/>
    <s v="Steve Nguyen"/>
    <s v="Home Office"/>
    <s v="United States"/>
    <s v="Houston"/>
    <s v="Texas"/>
    <n v="77041"/>
    <x v="2"/>
    <x v="37"/>
    <x v="0"/>
    <s v="Bookcases"/>
    <s v="Atlantic Metals Mobile 3-Shelf Bookcases, Custom Colors"/>
    <n v="532.39919999999995"/>
  </r>
  <r>
    <n v="40"/>
    <s v="CA-2016-117415"/>
    <x v="17"/>
    <d v="2016-12-31T00:00:00"/>
    <s v="Standard Class"/>
    <s v="SN-20710"/>
    <s v="Steve Nguyen"/>
    <s v="Home Office"/>
    <s v="United States"/>
    <s v="Houston"/>
    <s v="Texas"/>
    <n v="77041"/>
    <x v="2"/>
    <x v="38"/>
    <x v="0"/>
    <s v="Chairs"/>
    <s v="Global Fabric Manager's Chair, Dark Gray"/>
    <n v="212.05799999999999"/>
  </r>
  <r>
    <n v="41"/>
    <s v="CA-2016-117415"/>
    <x v="17"/>
    <d v="2016-12-31T00:00:00"/>
    <s v="Standard Class"/>
    <s v="SN-20710"/>
    <s v="Steve Nguyen"/>
    <s v="Home Office"/>
    <s v="United States"/>
    <s v="Houston"/>
    <s v="Texas"/>
    <n v="77041"/>
    <x v="2"/>
    <x v="39"/>
    <x v="2"/>
    <s v="Phones"/>
    <s v="Plantronics HL10 Handset Lifter"/>
    <n v="371.16800000000001"/>
  </r>
  <r>
    <n v="42"/>
    <s v="CA-2018-120999"/>
    <x v="18"/>
    <d v="2018-09-15T00:00:00"/>
    <s v="Standard Class"/>
    <s v="LC-16930"/>
    <s v="Linda Cazamias"/>
    <s v="Corporate"/>
    <s v="United States"/>
    <s v="Naperville"/>
    <s v="Illinois"/>
    <n v="60540"/>
    <x v="2"/>
    <x v="40"/>
    <x v="2"/>
    <s v="Phones"/>
    <s v="Panasonic Kx-TS550"/>
    <n v="147.16800000000001"/>
  </r>
  <r>
    <n v="43"/>
    <s v="CA-2017-101343"/>
    <x v="19"/>
    <d v="2017-07-22T00:00:00"/>
    <s v="Standard Class"/>
    <s v="RA-19885"/>
    <s v="Ruben Ausman"/>
    <s v="Corporate"/>
    <s v="United States"/>
    <s v="Los Angeles"/>
    <s v="California"/>
    <n v="90049"/>
    <x v="1"/>
    <x v="41"/>
    <x v="1"/>
    <s v="Storage"/>
    <s v="Eldon Base for stackable storage shelf, platinum"/>
    <n v="77.88"/>
  </r>
  <r>
    <n v="44"/>
    <s v="CA-2018-139619"/>
    <x v="20"/>
    <d v="2018-09-23T00:00:00"/>
    <s v="Standard Class"/>
    <s v="ES-14080"/>
    <s v="Erin Smith"/>
    <s v="Corporate"/>
    <s v="United States"/>
    <s v="Melbourne"/>
    <s v="Florida"/>
    <n v="32935"/>
    <x v="0"/>
    <x v="42"/>
    <x v="1"/>
    <s v="Storage"/>
    <s v="Advantus 10-Drawer Portable Organizer, Chrome Metal Frame, Smoke Drawers"/>
    <n v="95.616"/>
  </r>
  <r>
    <n v="45"/>
    <s v="CA-2017-118255"/>
    <x v="21"/>
    <d v="2017-03-13T00:00:00"/>
    <s v="First Class"/>
    <s v="ON-18715"/>
    <s v="Odella Nelson"/>
    <s v="Corporate"/>
    <s v="United States"/>
    <s v="Eagan"/>
    <s v="Minnesota"/>
    <n v="55122"/>
    <x v="2"/>
    <x v="43"/>
    <x v="2"/>
    <s v="Accessories"/>
    <s v="Verbatim 25 GB 6x Blu-ray Single Layer Recordable Disc, 25/Pack"/>
    <n v="45.98"/>
  </r>
  <r>
    <n v="46"/>
    <s v="CA-2017-118255"/>
    <x v="21"/>
    <d v="2017-03-13T00:00:00"/>
    <s v="First Class"/>
    <s v="ON-18715"/>
    <s v="Odella Nelson"/>
    <s v="Corporate"/>
    <s v="United States"/>
    <s v="Eagan"/>
    <s v="Minnesota"/>
    <n v="55122"/>
    <x v="2"/>
    <x v="44"/>
    <x v="1"/>
    <s v="Binders"/>
    <s v="Wilson Jones Leather-Like Binders with DublLock Round Rings"/>
    <n v="17.46"/>
  </r>
  <r>
    <n v="47"/>
    <s v="CA-2015-146703"/>
    <x v="22"/>
    <d v="2015-10-25T00:00:00"/>
    <s v="Second Class"/>
    <s v="PO-18865"/>
    <s v="Patrick O'Donnell"/>
    <s v="Consumer"/>
    <s v="United States"/>
    <s v="Westland"/>
    <s v="Michigan"/>
    <n v="48185"/>
    <x v="2"/>
    <x v="45"/>
    <x v="1"/>
    <s v="Storage"/>
    <s v="Gould Plastics 9-Pocket Panel Bin, 18-3/8w x 5-1/4d x 20-1/2h, Black"/>
    <n v="211.96"/>
  </r>
  <r>
    <n v="48"/>
    <s v="CA-2017-169194"/>
    <x v="23"/>
    <d v="2017-06-25T00:00:00"/>
    <s v="Standard Class"/>
    <s v="LH-16900"/>
    <s v="Lena Hernandez"/>
    <s v="Consumer"/>
    <s v="United States"/>
    <s v="Dover"/>
    <s v="Delaware"/>
    <n v="19901"/>
    <x v="3"/>
    <x v="46"/>
    <x v="2"/>
    <s v="Accessories"/>
    <s v="ImationÂ 8gb Micro Traveldrive Usb 2.0Â Flash Drive"/>
    <n v="45"/>
  </r>
  <r>
    <n v="49"/>
    <s v="CA-2017-169194"/>
    <x v="23"/>
    <d v="2017-06-25T00:00:00"/>
    <s v="Standard Class"/>
    <s v="LH-16900"/>
    <s v="Lena Hernandez"/>
    <s v="Consumer"/>
    <s v="United States"/>
    <s v="Dover"/>
    <s v="Delaware"/>
    <n v="19901"/>
    <x v="3"/>
    <x v="47"/>
    <x v="2"/>
    <s v="Phones"/>
    <s v="LF Elite 3D Dazzle Designer Hard Case Cover, Lf Stylus Pen and Wiper For Apple Iphone 5c Mini Lite"/>
    <n v="21.8"/>
  </r>
  <r>
    <n v="50"/>
    <s v="CA-2016-115742"/>
    <x v="24"/>
    <d v="2016-04-22T00:00:00"/>
    <s v="Standard Class"/>
    <s v="DP-13000"/>
    <s v="Darren Powers"/>
    <s v="Consumer"/>
    <s v="United States"/>
    <s v="New Albany"/>
    <s v="Indiana"/>
    <n v="47150"/>
    <x v="2"/>
    <x v="48"/>
    <x v="1"/>
    <s v="Binders"/>
    <s v="C-Line Peel &amp; Stick Add-On Filing Pockets, 8-3/4 x 5-1/8, 10/Pack"/>
    <n v="38.22"/>
  </r>
  <r>
    <n v="51"/>
    <s v="CA-2016-115742"/>
    <x v="24"/>
    <d v="2016-04-22T00:00:00"/>
    <s v="Standard Class"/>
    <s v="DP-13000"/>
    <s v="Darren Powers"/>
    <s v="Consumer"/>
    <s v="United States"/>
    <s v="New Albany"/>
    <s v="Indiana"/>
    <n v="47150"/>
    <x v="2"/>
    <x v="49"/>
    <x v="1"/>
    <s v="Labels"/>
    <s v="Avery 485"/>
    <n v="75.180000000000007"/>
  </r>
  <r>
    <n v="52"/>
    <s v="CA-2016-115742"/>
    <x v="24"/>
    <d v="2016-04-22T00:00:00"/>
    <s v="Standard Class"/>
    <s v="DP-13000"/>
    <s v="Darren Powers"/>
    <s v="Consumer"/>
    <s v="United States"/>
    <s v="New Albany"/>
    <s v="Indiana"/>
    <n v="47150"/>
    <x v="2"/>
    <x v="50"/>
    <x v="0"/>
    <s v="Furnishings"/>
    <s v="Longer-Life Soft White Bulbs"/>
    <n v="6.16"/>
  </r>
  <r>
    <n v="53"/>
    <s v="CA-2016-115742"/>
    <x v="24"/>
    <d v="2016-04-22T00:00:00"/>
    <s v="Standard Class"/>
    <s v="DP-13000"/>
    <s v="Darren Powers"/>
    <s v="Consumer"/>
    <s v="United States"/>
    <s v="New Albany"/>
    <s v="Indiana"/>
    <n v="47150"/>
    <x v="2"/>
    <x v="51"/>
    <x v="0"/>
    <s v="Chairs"/>
    <s v="Global Leather Task Chair, Black"/>
    <n v="89.99"/>
  </r>
  <r>
    <n v="54"/>
    <s v="CA-2017-105816"/>
    <x v="25"/>
    <d v="2017-12-17T00:00:00"/>
    <s v="Standard Class"/>
    <s v="JM-15265"/>
    <s v="Janet Molinari"/>
    <s v="Corporate"/>
    <s v="United States"/>
    <s v="New York City"/>
    <s v="New York"/>
    <n v="10024"/>
    <x v="3"/>
    <x v="52"/>
    <x v="1"/>
    <s v="Fasteners"/>
    <s v="Advantus Push Pins"/>
    <n v="15.26"/>
  </r>
  <r>
    <n v="55"/>
    <s v="CA-2017-105816"/>
    <x v="25"/>
    <d v="2017-12-17T00:00:00"/>
    <s v="Standard Class"/>
    <s v="JM-15265"/>
    <s v="Janet Molinari"/>
    <s v="Corporate"/>
    <s v="United States"/>
    <s v="New York City"/>
    <s v="New York"/>
    <n v="10024"/>
    <x v="3"/>
    <x v="53"/>
    <x v="2"/>
    <s v="Phones"/>
    <s v="AT&amp;T CL83451 4-Handset Telephone"/>
    <n v="1029.95"/>
  </r>
  <r>
    <n v="56"/>
    <s v="CA-2017-111682"/>
    <x v="26"/>
    <d v="2017-06-18T00:00:00"/>
    <s v="First Class"/>
    <s v="TB-21055"/>
    <s v="Ted Butterfield"/>
    <s v="Consumer"/>
    <s v="United States"/>
    <s v="Troy"/>
    <s v="New York"/>
    <n v="12180"/>
    <x v="3"/>
    <x v="54"/>
    <x v="1"/>
    <s v="Storage"/>
    <s v="Home/Office Personal File Carts"/>
    <n v="208.56"/>
  </r>
  <r>
    <n v="57"/>
    <s v="CA-2017-111682"/>
    <x v="26"/>
    <d v="2017-06-18T00:00:00"/>
    <s v="First Class"/>
    <s v="TB-21055"/>
    <s v="Ted Butterfield"/>
    <s v="Consumer"/>
    <s v="United States"/>
    <s v="Troy"/>
    <s v="New York"/>
    <n v="12180"/>
    <x v="3"/>
    <x v="55"/>
    <x v="1"/>
    <s v="Paper"/>
    <s v="Xerox 232"/>
    <n v="32.4"/>
  </r>
  <r>
    <n v="58"/>
    <s v="CA-2017-111682"/>
    <x v="26"/>
    <d v="2017-06-18T00:00:00"/>
    <s v="First Class"/>
    <s v="TB-21055"/>
    <s v="Ted Butterfield"/>
    <s v="Consumer"/>
    <s v="United States"/>
    <s v="Troy"/>
    <s v="New York"/>
    <n v="12180"/>
    <x v="3"/>
    <x v="56"/>
    <x v="0"/>
    <s v="Chairs"/>
    <s v="Novimex Turbo Task Chair"/>
    <n v="319.41000000000003"/>
  </r>
  <r>
    <n v="59"/>
    <s v="CA-2017-111682"/>
    <x v="26"/>
    <d v="2017-06-18T00:00:00"/>
    <s v="First Class"/>
    <s v="TB-21055"/>
    <s v="Ted Butterfield"/>
    <s v="Consumer"/>
    <s v="United States"/>
    <s v="Troy"/>
    <s v="New York"/>
    <n v="12180"/>
    <x v="3"/>
    <x v="57"/>
    <x v="1"/>
    <s v="Paper"/>
    <s v="Array Parchment Paper, Assorted Colors"/>
    <n v="14.56"/>
  </r>
  <r>
    <n v="60"/>
    <s v="CA-2017-111682"/>
    <x v="26"/>
    <d v="2017-06-18T00:00:00"/>
    <s v="First Class"/>
    <s v="TB-21055"/>
    <s v="Ted Butterfield"/>
    <s v="Consumer"/>
    <s v="United States"/>
    <s v="Troy"/>
    <s v="New York"/>
    <n v="12180"/>
    <x v="3"/>
    <x v="46"/>
    <x v="2"/>
    <s v="Accessories"/>
    <s v="ImationÂ 8gb Micro Traveldrive Usb 2.0Â Flash Drive"/>
    <n v="30"/>
  </r>
  <r>
    <n v="61"/>
    <s v="CA-2017-111682"/>
    <x v="26"/>
    <d v="2017-06-18T00:00:00"/>
    <s v="First Class"/>
    <s v="TB-21055"/>
    <s v="Ted Butterfield"/>
    <s v="Consumer"/>
    <s v="United States"/>
    <s v="Troy"/>
    <s v="New York"/>
    <n v="12180"/>
    <x v="3"/>
    <x v="58"/>
    <x v="1"/>
    <s v="Binders"/>
    <s v="Plastic Binding Combs"/>
    <n v="48.48"/>
  </r>
  <r>
    <n v="62"/>
    <s v="CA-2017-111682"/>
    <x v="26"/>
    <d v="2017-06-18T00:00:00"/>
    <s v="First Class"/>
    <s v="TB-21055"/>
    <s v="Ted Butterfield"/>
    <s v="Consumer"/>
    <s v="United States"/>
    <s v="Troy"/>
    <s v="New York"/>
    <n v="12180"/>
    <x v="3"/>
    <x v="59"/>
    <x v="1"/>
    <s v="Art"/>
    <s v="Prang Dustless Chalk Sticks"/>
    <n v="1.68"/>
  </r>
  <r>
    <n v="63"/>
    <s v="CA-2016-135545"/>
    <x v="27"/>
    <d v="2016-11-30T00:00:00"/>
    <s v="Standard Class"/>
    <s v="KM-16720"/>
    <s v="Kunst Miller"/>
    <s v="Consumer"/>
    <s v="United States"/>
    <s v="Los Angeles"/>
    <s v="California"/>
    <n v="90004"/>
    <x v="1"/>
    <x v="60"/>
    <x v="2"/>
    <s v="Accessories"/>
    <s v="Verbatim 25 GB 6x Blu-ray Single Layer Recordable Disc, 3/Pack"/>
    <n v="13.98"/>
  </r>
  <r>
    <n v="64"/>
    <s v="CA-2016-135545"/>
    <x v="27"/>
    <d v="2016-11-30T00:00:00"/>
    <s v="Standard Class"/>
    <s v="KM-16720"/>
    <s v="Kunst Miller"/>
    <s v="Consumer"/>
    <s v="United States"/>
    <s v="Los Angeles"/>
    <s v="California"/>
    <n v="90004"/>
    <x v="1"/>
    <x v="61"/>
    <x v="1"/>
    <s v="Binders"/>
    <s v="Acco PRESSTEX Data Binder with Storage Hooks, Dark Blue, 14 7/8&quot; X 11&quot;"/>
    <n v="25.824000000000002"/>
  </r>
  <r>
    <n v="65"/>
    <s v="CA-2016-135545"/>
    <x v="27"/>
    <d v="2016-11-30T00:00:00"/>
    <s v="Standard Class"/>
    <s v="KM-16720"/>
    <s v="Kunst Miller"/>
    <s v="Consumer"/>
    <s v="United States"/>
    <s v="Los Angeles"/>
    <s v="California"/>
    <n v="90004"/>
    <x v="1"/>
    <x v="62"/>
    <x v="1"/>
    <s v="Paper"/>
    <s v="Xerox 1943"/>
    <n v="146.72999999999999"/>
  </r>
  <r>
    <n v="66"/>
    <s v="CA-2016-135545"/>
    <x v="27"/>
    <d v="2016-11-30T00:00:00"/>
    <s v="Standard Class"/>
    <s v="KM-16720"/>
    <s v="Kunst Miller"/>
    <s v="Consumer"/>
    <s v="United States"/>
    <s v="Los Angeles"/>
    <s v="California"/>
    <n v="90004"/>
    <x v="1"/>
    <x v="63"/>
    <x v="0"/>
    <s v="Furnishings"/>
    <s v="Luxo Economy Swing Arm Lamp"/>
    <n v="79.760000000000005"/>
  </r>
  <r>
    <n v="67"/>
    <s v="US-2016-164175"/>
    <x v="28"/>
    <d v="2016-05-05T00:00:00"/>
    <s v="Standard Class"/>
    <s v="PS-18970"/>
    <s v="Paul Stevenson"/>
    <s v="Home Office"/>
    <s v="United States"/>
    <s v="Chicago"/>
    <s v="Illinois"/>
    <n v="60610"/>
    <x v="2"/>
    <x v="64"/>
    <x v="0"/>
    <s v="Chairs"/>
    <s v="Global Value Mid-Back Manager's Chair, Gray"/>
    <n v="213.11500000000001"/>
  </r>
  <r>
    <n v="68"/>
    <s v="CA-2015-106376"/>
    <x v="29"/>
    <d v="2015-12-10T00:00:00"/>
    <s v="Standard Class"/>
    <s v="BS-11590"/>
    <s v="Brendan Sweed"/>
    <s v="Corporate"/>
    <s v="United States"/>
    <s v="Gilbert"/>
    <s v="Arizona"/>
    <n v="85234"/>
    <x v="1"/>
    <x v="65"/>
    <x v="1"/>
    <s v="Art"/>
    <s v="Hunt BOSTON Model 1606 High-Volume Electric Pencil Sharpener, Beige"/>
    <n v="1113.0239999999999"/>
  </r>
  <r>
    <n v="69"/>
    <s v="CA-2015-106376"/>
    <x v="29"/>
    <d v="2015-12-10T00:00:00"/>
    <s v="Standard Class"/>
    <s v="BS-11590"/>
    <s v="Brendan Sweed"/>
    <s v="Corporate"/>
    <s v="United States"/>
    <s v="Gilbert"/>
    <s v="Arizona"/>
    <n v="85234"/>
    <x v="1"/>
    <x v="66"/>
    <x v="2"/>
    <s v="Phones"/>
    <s v="netTALK DUO VoIP Telephone Service"/>
    <n v="167.96799999999999"/>
  </r>
  <r>
    <n v="70"/>
    <s v="CA-2017-119823"/>
    <x v="30"/>
    <d v="2017-06-06T00:00:00"/>
    <s v="First Class"/>
    <s v="KD-16270"/>
    <s v="Karen Daniels"/>
    <s v="Consumer"/>
    <s v="United States"/>
    <s v="Springfield"/>
    <s v="Virginia"/>
    <n v="22153"/>
    <x v="0"/>
    <x v="67"/>
    <x v="1"/>
    <s v="Paper"/>
    <s v="Snap-A-Way Black Print Carbonless Ruled Speed Letter, Triplicate"/>
    <n v="75.88"/>
  </r>
  <r>
    <n v="71"/>
    <s v="CA-2017-106075"/>
    <x v="31"/>
    <d v="2017-09-23T00:00:00"/>
    <s v="Standard Class"/>
    <s v="HM-14980"/>
    <s v="Henry MacAllister"/>
    <s v="Consumer"/>
    <s v="United States"/>
    <s v="New York City"/>
    <s v="New York"/>
    <n v="10009"/>
    <x v="3"/>
    <x v="68"/>
    <x v="1"/>
    <s v="Binders"/>
    <s v="Avery Binding System Hidden Tab Executive Style Index Sets"/>
    <n v="4.6159999999999997"/>
  </r>
  <r>
    <n v="72"/>
    <s v="CA-2018-114440"/>
    <x v="32"/>
    <d v="2018-09-17T00:00:00"/>
    <s v="Second Class"/>
    <s v="TB-21520"/>
    <s v="Tracy Blumstein"/>
    <s v="Consumer"/>
    <s v="United States"/>
    <s v="Jackson"/>
    <s v="Michigan"/>
    <n v="49201"/>
    <x v="2"/>
    <x v="69"/>
    <x v="1"/>
    <s v="Paper"/>
    <s v="Telephone Message Books with Fax/Mobile Section, 5 1/2&quot; x 3 3/16&quot;"/>
    <n v="19.05"/>
  </r>
  <r>
    <n v="73"/>
    <s v="US-2016-134026"/>
    <x v="33"/>
    <d v="2016-05-02T00:00:00"/>
    <s v="Standard Class"/>
    <s v="JE-15745"/>
    <s v="Joel Eaton"/>
    <s v="Consumer"/>
    <s v="United States"/>
    <s v="Memphis"/>
    <s v="Tennessee"/>
    <n v="38109"/>
    <x v="0"/>
    <x v="70"/>
    <x v="0"/>
    <s v="Chairs"/>
    <s v="High-Back Leather Manager's Chair"/>
    <n v="831.93600000000004"/>
  </r>
  <r>
    <n v="74"/>
    <s v="US-2016-134026"/>
    <x v="33"/>
    <d v="2016-05-02T00:00:00"/>
    <s v="Standard Class"/>
    <s v="JE-15745"/>
    <s v="Joel Eaton"/>
    <s v="Consumer"/>
    <s v="United States"/>
    <s v="Memphis"/>
    <s v="Tennessee"/>
    <n v="38109"/>
    <x v="0"/>
    <x v="71"/>
    <x v="0"/>
    <s v="Furnishings"/>
    <s v="Tenex Traditional Chairmats for Medium Pile Carpet, Standard Lip, 36&quot; x 48&quot;"/>
    <n v="97.04"/>
  </r>
  <r>
    <n v="75"/>
    <s v="US-2016-134026"/>
    <x v="33"/>
    <d v="2016-05-02T00:00:00"/>
    <s v="Standard Class"/>
    <s v="JE-15745"/>
    <s v="Joel Eaton"/>
    <s v="Consumer"/>
    <s v="United States"/>
    <s v="Memphis"/>
    <s v="Tennessee"/>
    <n v="38109"/>
    <x v="0"/>
    <x v="72"/>
    <x v="1"/>
    <s v="Storage"/>
    <s v="Safco Industrial Wire Shelving System"/>
    <n v="72.784000000000006"/>
  </r>
  <r>
    <n v="76"/>
    <s v="US-2018-118038"/>
    <x v="34"/>
    <d v="2018-12-11T00:00:00"/>
    <s v="First Class"/>
    <s v="KB-16600"/>
    <s v="Ken Brennan"/>
    <s v="Corporate"/>
    <s v="United States"/>
    <s v="Houston"/>
    <s v="Texas"/>
    <n v="77041"/>
    <x v="2"/>
    <x v="73"/>
    <x v="1"/>
    <s v="Binders"/>
    <s v="Economy Binders"/>
    <n v="1.248"/>
  </r>
  <r>
    <n v="77"/>
    <s v="US-2018-118038"/>
    <x v="34"/>
    <d v="2018-12-11T00:00:00"/>
    <s v="First Class"/>
    <s v="KB-16600"/>
    <s v="Ken Brennan"/>
    <s v="Corporate"/>
    <s v="United States"/>
    <s v="Houston"/>
    <s v="Texas"/>
    <n v="77041"/>
    <x v="2"/>
    <x v="74"/>
    <x v="0"/>
    <s v="Furnishings"/>
    <s v="6&quot; Cubicle Wall Clock, Black"/>
    <n v="9.7080000000000002"/>
  </r>
  <r>
    <n v="78"/>
    <s v="US-2018-118038"/>
    <x v="34"/>
    <d v="2018-12-11T00:00:00"/>
    <s v="First Class"/>
    <s v="KB-16600"/>
    <s v="Ken Brennan"/>
    <s v="Corporate"/>
    <s v="United States"/>
    <s v="Houston"/>
    <s v="Texas"/>
    <n v="77041"/>
    <x v="2"/>
    <x v="75"/>
    <x v="1"/>
    <s v="Storage"/>
    <s v="SimpliFile Personal File, Black Granite, 15w x 6-15/16d x 11-1/4h"/>
    <n v="27.24"/>
  </r>
  <r>
    <n v="79"/>
    <s v="US-2015-147606"/>
    <x v="35"/>
    <d v="2015-12-01T00:00:00"/>
    <s v="Second Class"/>
    <s v="JE-15745"/>
    <s v="Joel Eaton"/>
    <s v="Consumer"/>
    <s v="United States"/>
    <s v="Houston"/>
    <s v="Texas"/>
    <n v="77070"/>
    <x v="2"/>
    <x v="76"/>
    <x v="0"/>
    <s v="Furnishings"/>
    <s v="Eldon Expressions Desk Accessory, Wood Pencil Holder, Oak"/>
    <n v="19.3"/>
  </r>
  <r>
    <n v="80"/>
    <s v="CA-2017-127208"/>
    <x v="1"/>
    <d v="2017-06-15T00:00:00"/>
    <s v="First Class"/>
    <s v="SC-20770"/>
    <s v="Stewart Carmichael"/>
    <s v="Corporate"/>
    <s v="United States"/>
    <s v="Decatur"/>
    <s v="Alabama"/>
    <n v="35601"/>
    <x v="0"/>
    <x v="77"/>
    <x v="1"/>
    <s v="Appliances"/>
    <s v="1.7 Cubic Foot Compact &quot;Cube&quot; Office Refrigerators"/>
    <n v="208.16"/>
  </r>
  <r>
    <n v="81"/>
    <s v="CA-2017-127208"/>
    <x v="1"/>
    <d v="2017-06-15T00:00:00"/>
    <s v="First Class"/>
    <s v="SC-20770"/>
    <s v="Stewart Carmichael"/>
    <s v="Corporate"/>
    <s v="United States"/>
    <s v="Decatur"/>
    <s v="Alabama"/>
    <n v="35601"/>
    <x v="0"/>
    <x v="78"/>
    <x v="1"/>
    <s v="Binders"/>
    <s v="Avery Heavy-Duty EZD  Binder With Locking Rings"/>
    <n v="16.739999999999998"/>
  </r>
  <r>
    <n v="82"/>
    <s v="CA-2015-139451"/>
    <x v="36"/>
    <d v="2015-10-16T00:00:00"/>
    <s v="Standard Class"/>
    <s v="DN-13690"/>
    <s v="Duane Noonan"/>
    <s v="Consumer"/>
    <s v="United States"/>
    <s v="San Francisco"/>
    <s v="California"/>
    <n v="94122"/>
    <x v="1"/>
    <x v="79"/>
    <x v="1"/>
    <s v="Art"/>
    <s v="Premium Writing Pencils, Soft, #2 by Central Association for the Blind"/>
    <n v="14.9"/>
  </r>
  <r>
    <n v="83"/>
    <s v="CA-2015-139451"/>
    <x v="36"/>
    <d v="2015-10-16T00:00:00"/>
    <s v="Standard Class"/>
    <s v="DN-13690"/>
    <s v="Duane Noonan"/>
    <s v="Consumer"/>
    <s v="United States"/>
    <s v="San Francisco"/>
    <s v="California"/>
    <n v="94122"/>
    <x v="1"/>
    <x v="80"/>
    <x v="1"/>
    <s v="Storage"/>
    <s v="Sortfiler Multipurpose Personal File Organizer, Black"/>
    <n v="21.39"/>
  </r>
  <r>
    <n v="84"/>
    <s v="CA-2016-149734"/>
    <x v="37"/>
    <d v="2016-09-08T00:00:00"/>
    <s v="Standard Class"/>
    <s v="JC-16105"/>
    <s v="Julie Creighton"/>
    <s v="Corporate"/>
    <s v="United States"/>
    <s v="Durham"/>
    <s v="North Carolina"/>
    <n v="27707"/>
    <x v="0"/>
    <x v="81"/>
    <x v="1"/>
    <s v="Envelopes"/>
    <s v="Jet-Pak Recycled Peel 'N' Seal Padded Mailers"/>
    <n v="200.98400000000001"/>
  </r>
  <r>
    <n v="85"/>
    <s v="US-2018-119662"/>
    <x v="38"/>
    <d v="2018-11-16T00:00:00"/>
    <s v="First Class"/>
    <s v="CS-12400"/>
    <s v="Christopher Schild"/>
    <s v="Home Office"/>
    <s v="United States"/>
    <s v="Chicago"/>
    <s v="Illinois"/>
    <n v="60623"/>
    <x v="2"/>
    <x v="82"/>
    <x v="1"/>
    <s v="Storage"/>
    <s v="Safco Industrial Wire Shelving"/>
    <n v="230.376"/>
  </r>
  <r>
    <n v="86"/>
    <s v="CA-2018-140088"/>
    <x v="39"/>
    <d v="2018-05-30T00:00:00"/>
    <s v="Second Class"/>
    <s v="PO-18865"/>
    <s v="Patrick O'Donnell"/>
    <s v="Consumer"/>
    <s v="United States"/>
    <s v="Columbia"/>
    <s v="South Carolina"/>
    <n v="29203"/>
    <x v="0"/>
    <x v="83"/>
    <x v="0"/>
    <s v="Chairs"/>
    <s v="Novimex Swivel Fabric Task Chair"/>
    <n v="301.95999999999998"/>
  </r>
  <r>
    <n v="87"/>
    <s v="CA-2018-155558"/>
    <x v="40"/>
    <d v="2018-11-02T00:00:00"/>
    <s v="Standard Class"/>
    <s v="PG-18895"/>
    <s v="Paul Gonzalez"/>
    <s v="Consumer"/>
    <s v="United States"/>
    <s v="Rochester"/>
    <s v="Minnesota"/>
    <n v="55901"/>
    <x v="2"/>
    <x v="84"/>
    <x v="2"/>
    <s v="Accessories"/>
    <s v="LogitechÂ LS21 Speaker System - PC Multimedia - 2.1-CH - Wired"/>
    <n v="19.989999999999998"/>
  </r>
  <r>
    <n v="88"/>
    <s v="CA-2018-155558"/>
    <x v="40"/>
    <d v="2018-11-02T00:00:00"/>
    <s v="Standard Class"/>
    <s v="PG-18895"/>
    <s v="Paul Gonzalez"/>
    <s v="Consumer"/>
    <s v="United States"/>
    <s v="Rochester"/>
    <s v="Minnesota"/>
    <n v="55901"/>
    <x v="2"/>
    <x v="85"/>
    <x v="1"/>
    <s v="Labels"/>
    <s v="Avery 511"/>
    <n v="6.16"/>
  </r>
  <r>
    <n v="89"/>
    <s v="CA-2017-159695"/>
    <x v="41"/>
    <d v="2017-04-10T00:00:00"/>
    <s v="Second Class"/>
    <s v="GM-14455"/>
    <s v="Gary Mitchum"/>
    <s v="Home Office"/>
    <s v="United States"/>
    <s v="Houston"/>
    <s v="Texas"/>
    <n v="77095"/>
    <x v="2"/>
    <x v="86"/>
    <x v="1"/>
    <s v="Storage"/>
    <s v="Eldon Portable Mobile Manager"/>
    <n v="158.36799999999999"/>
  </r>
  <r>
    <n v="90"/>
    <s v="CA-2017-109806"/>
    <x v="42"/>
    <d v="2017-09-22T00:00:00"/>
    <s v="Standard Class"/>
    <s v="JS-15685"/>
    <s v="Jim Sink"/>
    <s v="Corporate"/>
    <s v="United States"/>
    <s v="Los Angeles"/>
    <s v="California"/>
    <n v="90036"/>
    <x v="1"/>
    <x v="87"/>
    <x v="1"/>
    <s v="Art"/>
    <s v="Turquoise Lead Holder with Pocket Clip"/>
    <n v="20.100000000000001"/>
  </r>
  <r>
    <n v="91"/>
    <s v="CA-2017-109806"/>
    <x v="42"/>
    <d v="2017-09-22T00:00:00"/>
    <s v="Standard Class"/>
    <s v="JS-15685"/>
    <s v="Jim Sink"/>
    <s v="Corporate"/>
    <s v="United States"/>
    <s v="Los Angeles"/>
    <s v="California"/>
    <n v="90036"/>
    <x v="1"/>
    <x v="40"/>
    <x v="2"/>
    <s v="Phones"/>
    <s v="Panasonic Kx-TS550"/>
    <n v="73.584000000000003"/>
  </r>
  <r>
    <n v="92"/>
    <s v="CA-2017-109806"/>
    <x v="42"/>
    <d v="2017-09-22T00:00:00"/>
    <s v="Standard Class"/>
    <s v="JS-15685"/>
    <s v="Jim Sink"/>
    <s v="Corporate"/>
    <s v="United States"/>
    <s v="Los Angeles"/>
    <s v="California"/>
    <n v="90036"/>
    <x v="1"/>
    <x v="88"/>
    <x v="1"/>
    <s v="Paper"/>
    <s v="Xerox 1995"/>
    <n v="6.48"/>
  </r>
  <r>
    <n v="93"/>
    <s v="CA-2016-149587"/>
    <x v="43"/>
    <d v="2016-02-05T00:00:00"/>
    <s v="Second Class"/>
    <s v="KB-16315"/>
    <s v="Karl Braun"/>
    <s v="Consumer"/>
    <s v="United States"/>
    <s v="Minneapolis"/>
    <s v="Minnesota"/>
    <n v="55407"/>
    <x v="2"/>
    <x v="89"/>
    <x v="1"/>
    <s v="Paper"/>
    <s v="Xerox 1999"/>
    <n v="12.96"/>
  </r>
  <r>
    <n v="94"/>
    <s v="CA-2016-149587"/>
    <x v="43"/>
    <d v="2016-02-05T00:00:00"/>
    <s v="Second Class"/>
    <s v="KB-16315"/>
    <s v="Karl Braun"/>
    <s v="Consumer"/>
    <s v="United States"/>
    <s v="Minneapolis"/>
    <s v="Minnesota"/>
    <n v="55407"/>
    <x v="2"/>
    <x v="90"/>
    <x v="0"/>
    <s v="Furnishings"/>
    <s v="Seth Thomas 13 1/2&quot; Wall Clock"/>
    <n v="53.34"/>
  </r>
  <r>
    <n v="95"/>
    <s v="CA-2016-149587"/>
    <x v="43"/>
    <d v="2016-02-05T00:00:00"/>
    <s v="Second Class"/>
    <s v="KB-16315"/>
    <s v="Karl Braun"/>
    <s v="Consumer"/>
    <s v="United States"/>
    <s v="Minneapolis"/>
    <s v="Minnesota"/>
    <n v="55407"/>
    <x v="2"/>
    <x v="91"/>
    <x v="1"/>
    <s v="Binders"/>
    <s v="Ibico Standard Transparent Covers"/>
    <n v="32.96"/>
  </r>
  <r>
    <n v="96"/>
    <s v="US-2018-109484"/>
    <x v="44"/>
    <d v="2018-11-12T00:00:00"/>
    <s v="Standard Class"/>
    <s v="RB-19705"/>
    <s v="Roger Barcio"/>
    <s v="Home Office"/>
    <s v="United States"/>
    <s v="Portland"/>
    <s v="Oregon"/>
    <n v="97206"/>
    <x v="1"/>
    <x v="92"/>
    <x v="1"/>
    <s v="Binders"/>
    <s v="Flexible Leather- Look Classic Collection Ring Binder"/>
    <n v="5.6820000000000004"/>
  </r>
  <r>
    <n v="97"/>
    <s v="CA-2018-161018"/>
    <x v="45"/>
    <d v="2018-11-11T00:00:00"/>
    <s v="Second Class"/>
    <s v="PN-18775"/>
    <s v="Parhena Norris"/>
    <s v="Home Office"/>
    <s v="United States"/>
    <s v="New York City"/>
    <s v="New York"/>
    <n v="10009"/>
    <x v="3"/>
    <x v="93"/>
    <x v="0"/>
    <s v="Furnishings"/>
    <s v="9-3/4 Diameter Round Wall Clock"/>
    <n v="96.53"/>
  </r>
  <r>
    <n v="98"/>
    <s v="CA-2018-157833"/>
    <x v="46"/>
    <d v="2018-06-20T00:00:00"/>
    <s v="First Class"/>
    <s v="KD-16345"/>
    <s v="Katherine Ducich"/>
    <s v="Consumer"/>
    <s v="United States"/>
    <s v="San Francisco"/>
    <s v="California"/>
    <n v="94122"/>
    <x v="1"/>
    <x v="94"/>
    <x v="1"/>
    <s v="Binders"/>
    <s v="Trimflex Flexible Post Binders"/>
    <n v="51.311999999999998"/>
  </r>
  <r>
    <n v="99"/>
    <s v="CA-2017-149223"/>
    <x v="47"/>
    <d v="2017-09-11T00:00:00"/>
    <s v="Standard Class"/>
    <s v="ER-13855"/>
    <s v="Elpida Rittenbach"/>
    <s v="Corporate"/>
    <s v="United States"/>
    <s v="Saint Paul"/>
    <s v="Minnesota"/>
    <n v="55106"/>
    <x v="2"/>
    <x v="95"/>
    <x v="1"/>
    <s v="Appliances"/>
    <s v="Fellowes Basic Home/Office Series Surge Protectors"/>
    <n v="77.88"/>
  </r>
  <r>
    <n v="100"/>
    <s v="CA-2017-158568"/>
    <x v="48"/>
    <d v="2017-09-02T00:00:00"/>
    <s v="Standard Class"/>
    <s v="RB-19465"/>
    <s v="Rick Bensley"/>
    <s v="Home Office"/>
    <s v="United States"/>
    <s v="Chicago"/>
    <s v="Illinois"/>
    <n v="60610"/>
    <x v="2"/>
    <x v="96"/>
    <x v="1"/>
    <s v="Paper"/>
    <s v="Avery Personal Creations Heavyweight Cards"/>
    <n v="64.623999999999995"/>
  </r>
  <r>
    <n v="101"/>
    <s v="CA-2017-158568"/>
    <x v="48"/>
    <d v="2017-09-02T00:00:00"/>
    <s v="Standard Class"/>
    <s v="RB-19465"/>
    <s v="Rick Bensley"/>
    <s v="Home Office"/>
    <s v="United States"/>
    <s v="Chicago"/>
    <s v="Illinois"/>
    <n v="60610"/>
    <x v="2"/>
    <x v="97"/>
    <x v="2"/>
    <s v="Accessories"/>
    <s v="SanDisk Ultra 64 GB MicroSDHC Class 10 Memory Card"/>
    <n v="95.975999999999999"/>
  </r>
  <r>
    <n v="102"/>
    <s v="CA-2017-158568"/>
    <x v="48"/>
    <d v="2017-09-02T00:00:00"/>
    <s v="Standard Class"/>
    <s v="RB-19465"/>
    <s v="Rick Bensley"/>
    <s v="Home Office"/>
    <s v="United States"/>
    <s v="Chicago"/>
    <s v="Illinois"/>
    <n v="60610"/>
    <x v="2"/>
    <x v="98"/>
    <x v="1"/>
    <s v="Binders"/>
    <s v="Avery Hidden Tab Dividers for Binding Systems"/>
    <n v="1.788"/>
  </r>
  <r>
    <n v="103"/>
    <s v="CA-2017-129903"/>
    <x v="49"/>
    <d v="2017-12-04T00:00:00"/>
    <s v="Second Class"/>
    <s v="GZ-14470"/>
    <s v="Gary Zandusky"/>
    <s v="Consumer"/>
    <s v="United States"/>
    <s v="Rochester"/>
    <s v="Minnesota"/>
    <n v="55901"/>
    <x v="2"/>
    <x v="99"/>
    <x v="1"/>
    <s v="Paper"/>
    <s v="Universal Premium White Copier/Laser Paper (20Lb. and 87 Bright)"/>
    <n v="23.92"/>
  </r>
  <r>
    <n v="104"/>
    <s v="US-2016-156867"/>
    <x v="50"/>
    <d v="2016-11-17T00:00:00"/>
    <s v="Standard Class"/>
    <s v="LC-16870"/>
    <s v="Lena Cacioppo"/>
    <s v="Consumer"/>
    <s v="United States"/>
    <s v="Aurora"/>
    <s v="Colorado"/>
    <n v="80013"/>
    <x v="1"/>
    <x v="100"/>
    <x v="2"/>
    <s v="Accessories"/>
    <s v="Logitech K350 2.4Ghz Wireless Keyboard"/>
    <n v="238.89599999999999"/>
  </r>
  <r>
    <n v="105"/>
    <s v="US-2016-156867"/>
    <x v="50"/>
    <d v="2016-11-17T00:00:00"/>
    <s v="Standard Class"/>
    <s v="LC-16870"/>
    <s v="Lena Cacioppo"/>
    <s v="Consumer"/>
    <s v="United States"/>
    <s v="Aurora"/>
    <s v="Colorado"/>
    <n v="80013"/>
    <x v="1"/>
    <x v="101"/>
    <x v="0"/>
    <s v="Furnishings"/>
    <s v="Deflect-o DuraMat Lighweight, Studded, Beveled Mat for Low Pile Carpeting"/>
    <n v="102.36"/>
  </r>
  <r>
    <n v="106"/>
    <s v="US-2016-156867"/>
    <x v="50"/>
    <d v="2016-11-17T00:00:00"/>
    <s v="Standard Class"/>
    <s v="LC-16870"/>
    <s v="Lena Cacioppo"/>
    <s v="Consumer"/>
    <s v="United States"/>
    <s v="Aurora"/>
    <s v="Colorado"/>
    <n v="80013"/>
    <x v="1"/>
    <x v="102"/>
    <x v="1"/>
    <s v="Binders"/>
    <s v="Avery Trapezoid Ring Binder, 3&quot; Capacity, Black, 1040 sheets"/>
    <n v="36.881999999999998"/>
  </r>
  <r>
    <n v="107"/>
    <s v="CA-2018-119004"/>
    <x v="51"/>
    <d v="2018-11-28T00:00:00"/>
    <s v="Standard Class"/>
    <s v="JM-15250"/>
    <s v="Janet Martin"/>
    <s v="Consumer"/>
    <s v="United States"/>
    <s v="Charlotte"/>
    <s v="North Carolina"/>
    <n v="28205"/>
    <x v="0"/>
    <x v="103"/>
    <x v="2"/>
    <s v="Accessories"/>
    <s v="Memorex Mini Travel Drive 8 GB USB 2.0 Flash Drive"/>
    <n v="74.111999999999995"/>
  </r>
  <r>
    <n v="108"/>
    <s v="CA-2018-119004"/>
    <x v="51"/>
    <d v="2018-11-28T00:00:00"/>
    <s v="Standard Class"/>
    <s v="JM-15250"/>
    <s v="Janet Martin"/>
    <s v="Consumer"/>
    <s v="United States"/>
    <s v="Charlotte"/>
    <s v="North Carolina"/>
    <n v="28205"/>
    <x v="0"/>
    <x v="104"/>
    <x v="2"/>
    <s v="Phones"/>
    <s v="Speck Products Candyshell Flip Case"/>
    <n v="27.992000000000001"/>
  </r>
  <r>
    <n v="109"/>
    <s v="CA-2018-119004"/>
    <x v="51"/>
    <d v="2018-11-28T00:00:00"/>
    <s v="Standard Class"/>
    <s v="JM-15250"/>
    <s v="Janet Martin"/>
    <s v="Consumer"/>
    <s v="United States"/>
    <s v="Charlotte"/>
    <s v="North Carolina"/>
    <n v="28205"/>
    <x v="0"/>
    <x v="105"/>
    <x v="1"/>
    <s v="Art"/>
    <s v="Newell Chalk Holder"/>
    <n v="3.3039999999999998"/>
  </r>
  <r>
    <n v="110"/>
    <s v="CA-2016-129476"/>
    <x v="52"/>
    <d v="2016-10-20T00:00:00"/>
    <s v="Standard Class"/>
    <s v="PA-19060"/>
    <s v="Pete Armstrong"/>
    <s v="Home Office"/>
    <s v="United States"/>
    <s v="Orland Park"/>
    <s v="Illinois"/>
    <n v="60462"/>
    <x v="2"/>
    <x v="106"/>
    <x v="2"/>
    <s v="Accessories"/>
    <s v="LogitechÂ Gaming G510s - Keyboard"/>
    <n v="339.96"/>
  </r>
  <r>
    <n v="111"/>
    <s v="CA-2018-146780"/>
    <x v="53"/>
    <d v="2018-12-30T00:00:00"/>
    <s v="Standard Class"/>
    <s v="CV-12805"/>
    <s v="Cynthia Voltz"/>
    <s v="Corporate"/>
    <s v="United States"/>
    <s v="New York City"/>
    <s v="New York"/>
    <n v="10035"/>
    <x v="3"/>
    <x v="107"/>
    <x v="0"/>
    <s v="Furnishings"/>
    <s v="Magnifier Swing Arm Lamp"/>
    <n v="41.96"/>
  </r>
  <r>
    <n v="112"/>
    <s v="CA-2017-128867"/>
    <x v="54"/>
    <d v="2017-11-10T00:00:00"/>
    <s v="Standard Class"/>
    <s v="CL-12565"/>
    <s v="Clay Ludtke"/>
    <s v="Consumer"/>
    <s v="United States"/>
    <s v="Urbandale"/>
    <s v="Iowa"/>
    <n v="50322"/>
    <x v="2"/>
    <x v="108"/>
    <x v="1"/>
    <s v="Art"/>
    <s v="Hunt PowerHouse Electric Pencil Sharpener, Blue"/>
    <n v="75.959999999999994"/>
  </r>
  <r>
    <n v="113"/>
    <s v="CA-2017-128867"/>
    <x v="54"/>
    <d v="2017-11-10T00:00:00"/>
    <s v="Standard Class"/>
    <s v="CL-12565"/>
    <s v="Clay Ludtke"/>
    <s v="Consumer"/>
    <s v="United States"/>
    <s v="Urbandale"/>
    <s v="Iowa"/>
    <n v="50322"/>
    <x v="2"/>
    <x v="109"/>
    <x v="1"/>
    <s v="Binders"/>
    <s v="Avery Durable Plastic 1&quot; Binders"/>
    <n v="27.24"/>
  </r>
  <r>
    <n v="114"/>
    <s v="CA-2015-115259"/>
    <x v="55"/>
    <d v="2015-08-27T00:00:00"/>
    <s v="Second Class"/>
    <s v="RC-19960"/>
    <s v="Ryan Crowe"/>
    <s v="Consumer"/>
    <s v="United States"/>
    <s v="Columbus"/>
    <s v="Ohio"/>
    <n v="43229"/>
    <x v="3"/>
    <x v="110"/>
    <x v="1"/>
    <s v="Fasteners"/>
    <s v="OIC Colored Binder Clips, Assorted Sizes"/>
    <n v="40.095999999999997"/>
  </r>
  <r>
    <n v="115"/>
    <s v="CA-2015-115259"/>
    <x v="55"/>
    <d v="2015-08-27T00:00:00"/>
    <s v="Second Class"/>
    <s v="RC-19960"/>
    <s v="Ryan Crowe"/>
    <s v="Consumer"/>
    <s v="United States"/>
    <s v="Columbus"/>
    <s v="Ohio"/>
    <n v="43229"/>
    <x v="3"/>
    <x v="111"/>
    <x v="1"/>
    <s v="Envelopes"/>
    <s v="Redi-Strip #10 Envelopes, 4 1/8 x 9 1/2"/>
    <n v="4.72"/>
  </r>
  <r>
    <n v="116"/>
    <s v="CA-2015-115259"/>
    <x v="55"/>
    <d v="2015-08-27T00:00:00"/>
    <s v="Second Class"/>
    <s v="RC-19960"/>
    <s v="Ryan Crowe"/>
    <s v="Consumer"/>
    <s v="United States"/>
    <s v="Columbus"/>
    <s v="Ohio"/>
    <n v="43229"/>
    <x v="3"/>
    <x v="112"/>
    <x v="1"/>
    <s v="Paper"/>
    <s v="Xerox 1921"/>
    <n v="23.975999999999999"/>
  </r>
  <r>
    <n v="117"/>
    <s v="CA-2015-115259"/>
    <x v="55"/>
    <d v="2015-08-27T00:00:00"/>
    <s v="Second Class"/>
    <s v="RC-19960"/>
    <s v="Ryan Crowe"/>
    <s v="Consumer"/>
    <s v="United States"/>
    <s v="Columbus"/>
    <s v="Ohio"/>
    <n v="43229"/>
    <x v="3"/>
    <x v="113"/>
    <x v="1"/>
    <s v="Envelopes"/>
    <s v="Tyvek  Top-Opening Peel &amp; Seel Envelopes, Plain White"/>
    <n v="130.464"/>
  </r>
  <r>
    <n v="118"/>
    <s v="CA-2016-110457"/>
    <x v="56"/>
    <d v="2016-03-06T00:00:00"/>
    <s v="Standard Class"/>
    <s v="DK-13090"/>
    <s v="Dave Kipp"/>
    <s v="Consumer"/>
    <s v="United States"/>
    <s v="Seattle"/>
    <s v="Washington"/>
    <n v="98103"/>
    <x v="1"/>
    <x v="114"/>
    <x v="0"/>
    <s v="Tables"/>
    <s v="Hon Racetrack Conference Tables"/>
    <n v="787.53"/>
  </r>
  <r>
    <n v="119"/>
    <s v="US-2016-136476"/>
    <x v="57"/>
    <d v="2016-04-10T00:00:00"/>
    <s v="Standard Class"/>
    <s v="GG-14650"/>
    <s v="Greg Guthrie"/>
    <s v="Corporate"/>
    <s v="United States"/>
    <s v="Bristol"/>
    <s v="Tennessee"/>
    <n v="37620"/>
    <x v="0"/>
    <x v="115"/>
    <x v="1"/>
    <s v="Binders"/>
    <s v="GBC DocuBind 300 Electric Binding Machine"/>
    <n v="157.79400000000001"/>
  </r>
  <r>
    <n v="120"/>
    <s v="CA-2017-103730"/>
    <x v="1"/>
    <d v="2017-06-15T00:00:00"/>
    <s v="First Class"/>
    <s v="SC-20725"/>
    <s v="Steven Cartwright"/>
    <s v="Consumer"/>
    <s v="United States"/>
    <s v="Wilmington"/>
    <s v="Delaware"/>
    <n v="19805"/>
    <x v="3"/>
    <x v="116"/>
    <x v="0"/>
    <s v="Furnishings"/>
    <s v="Artistic Insta-Plaque"/>
    <n v="47.04"/>
  </r>
  <r>
    <n v="121"/>
    <s v="CA-2017-103730"/>
    <x v="1"/>
    <d v="2017-06-15T00:00:00"/>
    <s v="First Class"/>
    <s v="SC-20725"/>
    <s v="Steven Cartwright"/>
    <s v="Consumer"/>
    <s v="United States"/>
    <s v="Wilmington"/>
    <s v="Delaware"/>
    <n v="19805"/>
    <x v="3"/>
    <x v="8"/>
    <x v="1"/>
    <s v="Binders"/>
    <s v="DXL Angle-View Binders with Locking Rings by Samsill"/>
    <n v="30.84"/>
  </r>
  <r>
    <n v="122"/>
    <s v="CA-2017-103730"/>
    <x v="1"/>
    <d v="2017-06-15T00:00:00"/>
    <s v="First Class"/>
    <s v="SC-20725"/>
    <s v="Steven Cartwright"/>
    <s v="Consumer"/>
    <s v="United States"/>
    <s v="Wilmington"/>
    <s v="Delaware"/>
    <n v="19805"/>
    <x v="3"/>
    <x v="117"/>
    <x v="1"/>
    <s v="Storage"/>
    <s v="Companion Letter/Legal File, Black"/>
    <n v="226.56"/>
  </r>
  <r>
    <n v="123"/>
    <s v="CA-2017-103730"/>
    <x v="1"/>
    <d v="2017-06-15T00:00:00"/>
    <s v="First Class"/>
    <s v="SC-20725"/>
    <s v="Steven Cartwright"/>
    <s v="Consumer"/>
    <s v="United States"/>
    <s v="Wilmington"/>
    <s v="Delaware"/>
    <n v="19805"/>
    <x v="3"/>
    <x v="118"/>
    <x v="1"/>
    <s v="Envelopes"/>
    <s v="Globe Weis Peel &amp; Seel First Class Envelopes"/>
    <n v="115.02"/>
  </r>
  <r>
    <n v="124"/>
    <s v="CA-2017-103730"/>
    <x v="1"/>
    <d v="2017-06-15T00:00:00"/>
    <s v="First Class"/>
    <s v="SC-20725"/>
    <s v="Steven Cartwright"/>
    <s v="Consumer"/>
    <s v="United States"/>
    <s v="Wilmington"/>
    <s v="Delaware"/>
    <n v="19805"/>
    <x v="3"/>
    <x v="119"/>
    <x v="2"/>
    <s v="Phones"/>
    <s v="KLD Oscar II Style Snap-on Ultra Thin Side Flip Synthetic Leather Cover Case for HTC One HTC M7"/>
    <n v="68.040000000000006"/>
  </r>
  <r>
    <n v="125"/>
    <s v="US-2015-152030"/>
    <x v="58"/>
    <d v="2015-12-28T00:00:00"/>
    <s v="Second Class"/>
    <s v="AD-10180"/>
    <s v="Alan Dominguez"/>
    <s v="Home Office"/>
    <s v="United States"/>
    <s v="Houston"/>
    <s v="Texas"/>
    <n v="77041"/>
    <x v="2"/>
    <x v="120"/>
    <x v="0"/>
    <s v="Chairs"/>
    <s v="Global Deluxe High-Back Manager's Chair"/>
    <n v="600.55799999999999"/>
  </r>
  <r>
    <n v="126"/>
    <s v="US-2015-134614"/>
    <x v="59"/>
    <d v="2015-09-25T00:00:00"/>
    <s v="Standard Class"/>
    <s v="PF-19165"/>
    <s v="Philip Fox"/>
    <s v="Consumer"/>
    <s v="United States"/>
    <s v="Bloomington"/>
    <s v="Illinois"/>
    <n v="61701"/>
    <x v="2"/>
    <x v="121"/>
    <x v="0"/>
    <s v="Tables"/>
    <s v="Bevis 44 x 96 Conference Tables"/>
    <n v="617.70000000000005"/>
  </r>
  <r>
    <n v="127"/>
    <s v="US-2018-107272"/>
    <x v="60"/>
    <d v="2018-11-12T00:00:00"/>
    <s v="Standard Class"/>
    <s v="TS-21610"/>
    <s v="Troy Staebel"/>
    <s v="Consumer"/>
    <s v="United States"/>
    <s v="Phoenix"/>
    <s v="Arizona"/>
    <n v="85023"/>
    <x v="1"/>
    <x v="122"/>
    <x v="1"/>
    <s v="Binders"/>
    <s v="Avery Durable Slant Ring Binders, No Labels"/>
    <n v="2.3879999999999999"/>
  </r>
  <r>
    <n v="128"/>
    <s v="US-2018-107272"/>
    <x v="60"/>
    <d v="2018-11-12T00:00:00"/>
    <s v="Standard Class"/>
    <s v="TS-21610"/>
    <s v="Troy Staebel"/>
    <s v="Consumer"/>
    <s v="United States"/>
    <s v="Phoenix"/>
    <s v="Arizona"/>
    <n v="85023"/>
    <x v="1"/>
    <x v="123"/>
    <x v="1"/>
    <s v="Storage"/>
    <s v="Trav-L-File Heavy-Duty Shuttle II, Black"/>
    <n v="243.99199999999999"/>
  </r>
  <r>
    <n v="129"/>
    <s v="US-2017-125969"/>
    <x v="61"/>
    <d v="2017-11-10T00:00:00"/>
    <s v="Second Class"/>
    <s v="LS-16975"/>
    <s v="Lindsay Shagiari"/>
    <s v="Home Office"/>
    <s v="United States"/>
    <s v="Los Angeles"/>
    <s v="California"/>
    <n v="90004"/>
    <x v="1"/>
    <x v="64"/>
    <x v="0"/>
    <s v="Chairs"/>
    <s v="Global Task Chair, Black"/>
    <n v="81.424000000000007"/>
  </r>
  <r>
    <n v="130"/>
    <s v="US-2017-125969"/>
    <x v="61"/>
    <d v="2017-11-10T00:00:00"/>
    <s v="Second Class"/>
    <s v="LS-16975"/>
    <s v="Lindsay Shagiari"/>
    <s v="Home Office"/>
    <s v="United States"/>
    <s v="Los Angeles"/>
    <s v="California"/>
    <n v="90004"/>
    <x v="1"/>
    <x v="124"/>
    <x v="0"/>
    <s v="Furnishings"/>
    <s v="Eldon Cleatmat Plus Chair Mats for High Pile Carpets"/>
    <n v="238.56"/>
  </r>
  <r>
    <n v="131"/>
    <s v="US-2018-164147"/>
    <x v="62"/>
    <d v="2018-02-05T00:00:00"/>
    <s v="First Class"/>
    <s v="DW-13585"/>
    <s v="Dorothy Wardle"/>
    <s v="Corporate"/>
    <s v="United States"/>
    <s v="Columbus"/>
    <s v="Ohio"/>
    <n v="43229"/>
    <x v="3"/>
    <x v="125"/>
    <x v="2"/>
    <s v="Phones"/>
    <s v="Anker 36W 4-Port USB Wall Charger Travel Power Adapter for iPhone 5s 5c 5"/>
    <n v="59.97"/>
  </r>
  <r>
    <n v="132"/>
    <s v="US-2018-164147"/>
    <x v="62"/>
    <d v="2018-02-05T00:00:00"/>
    <s v="First Class"/>
    <s v="DW-13585"/>
    <s v="Dorothy Wardle"/>
    <s v="Corporate"/>
    <s v="United States"/>
    <s v="Columbus"/>
    <s v="Ohio"/>
    <n v="43229"/>
    <x v="3"/>
    <x v="126"/>
    <x v="1"/>
    <s v="Paper"/>
    <s v="Xerox 1916"/>
    <n v="78.304000000000002"/>
  </r>
  <r>
    <n v="133"/>
    <s v="US-2018-164147"/>
    <x v="62"/>
    <d v="2018-02-05T00:00:00"/>
    <s v="First Class"/>
    <s v="DW-13585"/>
    <s v="Dorothy Wardle"/>
    <s v="Corporate"/>
    <s v="United States"/>
    <s v="Columbus"/>
    <s v="Ohio"/>
    <n v="43229"/>
    <x v="3"/>
    <x v="127"/>
    <x v="1"/>
    <s v="Fasteners"/>
    <s v="Staples"/>
    <n v="21.456"/>
  </r>
  <r>
    <n v="134"/>
    <s v="CA-2017-145583"/>
    <x v="63"/>
    <d v="2017-10-19T00:00:00"/>
    <s v="Standard Class"/>
    <s v="LC-16885"/>
    <s v="Lena Creighton"/>
    <s v="Consumer"/>
    <s v="United States"/>
    <s v="Roseville"/>
    <s v="California"/>
    <n v="95661"/>
    <x v="1"/>
    <x v="128"/>
    <x v="1"/>
    <s v="Paper"/>
    <s v="Xerox 195"/>
    <n v="20.04"/>
  </r>
  <r>
    <n v="135"/>
    <s v="CA-2017-145583"/>
    <x v="63"/>
    <d v="2017-10-19T00:00:00"/>
    <s v="Standard Class"/>
    <s v="LC-16885"/>
    <s v="Lena Creighton"/>
    <s v="Consumer"/>
    <s v="United States"/>
    <s v="Roseville"/>
    <s v="California"/>
    <n v="95661"/>
    <x v="1"/>
    <x v="129"/>
    <x v="1"/>
    <s v="Paper"/>
    <s v="Xerox 1880"/>
    <n v="35.44"/>
  </r>
  <r>
    <n v="136"/>
    <s v="CA-2017-145583"/>
    <x v="63"/>
    <d v="2017-10-19T00:00:00"/>
    <s v="Standard Class"/>
    <s v="LC-16885"/>
    <s v="Lena Creighton"/>
    <s v="Consumer"/>
    <s v="United States"/>
    <s v="Roseville"/>
    <s v="California"/>
    <n v="95661"/>
    <x v="1"/>
    <x v="130"/>
    <x v="1"/>
    <s v="Art"/>
    <s v="Sanford Colorific Colored Pencils, 12/Box"/>
    <n v="11.52"/>
  </r>
  <r>
    <n v="137"/>
    <s v="CA-2017-145583"/>
    <x v="63"/>
    <d v="2017-10-19T00:00:00"/>
    <s v="Standard Class"/>
    <s v="LC-16885"/>
    <s v="Lena Creighton"/>
    <s v="Consumer"/>
    <s v="United States"/>
    <s v="Roseville"/>
    <s v="California"/>
    <n v="95661"/>
    <x v="1"/>
    <x v="131"/>
    <x v="1"/>
    <s v="Fasteners"/>
    <s v="Ideal Clamps"/>
    <n v="4.0199999999999996"/>
  </r>
  <r>
    <n v="138"/>
    <s v="CA-2017-145583"/>
    <x v="63"/>
    <d v="2017-10-19T00:00:00"/>
    <s v="Standard Class"/>
    <s v="LC-16885"/>
    <s v="Lena Creighton"/>
    <s v="Consumer"/>
    <s v="United States"/>
    <s v="Roseville"/>
    <s v="California"/>
    <n v="95661"/>
    <x v="1"/>
    <x v="132"/>
    <x v="1"/>
    <s v="Binders"/>
    <s v="GBC Wire Binding Strips"/>
    <n v="76.176000000000002"/>
  </r>
  <r>
    <n v="139"/>
    <s v="CA-2017-145583"/>
    <x v="63"/>
    <d v="2017-10-19T00:00:00"/>
    <s v="Standard Class"/>
    <s v="LC-16885"/>
    <s v="Lena Creighton"/>
    <s v="Consumer"/>
    <s v="United States"/>
    <s v="Roseville"/>
    <s v="California"/>
    <n v="95661"/>
    <x v="1"/>
    <x v="133"/>
    <x v="1"/>
    <s v="Supplies"/>
    <s v="Fiskars Softgrip Scissors"/>
    <n v="65.88"/>
  </r>
  <r>
    <n v="140"/>
    <s v="CA-2017-145583"/>
    <x v="63"/>
    <d v="2017-10-19T00:00:00"/>
    <s v="Standard Class"/>
    <s v="LC-16885"/>
    <s v="Lena Creighton"/>
    <s v="Consumer"/>
    <s v="United States"/>
    <s v="Roseville"/>
    <s v="California"/>
    <n v="95661"/>
    <x v="1"/>
    <x v="50"/>
    <x v="0"/>
    <s v="Furnishings"/>
    <s v="Longer-Life Soft White Bulbs"/>
    <n v="43.12"/>
  </r>
  <r>
    <n v="141"/>
    <s v="CA-2017-110366"/>
    <x v="64"/>
    <d v="2017-09-07T00:00:00"/>
    <s v="Second Class"/>
    <s v="JD-15895"/>
    <s v="Jonathan Doherty"/>
    <s v="Corporate"/>
    <s v="United States"/>
    <s v="Philadelphia"/>
    <s v="Pennsylvania"/>
    <n v="19140"/>
    <x v="3"/>
    <x v="28"/>
    <x v="0"/>
    <s v="Furnishings"/>
    <s v="Howard Miller 13-3/4&quot; Diameter Brushed Chrome Round Wall Clock"/>
    <n v="82.8"/>
  </r>
  <r>
    <n v="142"/>
    <s v="CA-2018-106180"/>
    <x v="65"/>
    <d v="2018-09-23T00:00:00"/>
    <s v="Standard Class"/>
    <s v="SH-19975"/>
    <s v="Sally Hughsby"/>
    <s v="Corporate"/>
    <s v="United States"/>
    <s v="San Francisco"/>
    <s v="California"/>
    <n v="94122"/>
    <x v="1"/>
    <x v="134"/>
    <x v="1"/>
    <s v="Art"/>
    <s v="Newell 343"/>
    <n v="8.82"/>
  </r>
  <r>
    <n v="143"/>
    <s v="CA-2018-106180"/>
    <x v="65"/>
    <d v="2018-09-23T00:00:00"/>
    <s v="Standard Class"/>
    <s v="SH-19975"/>
    <s v="Sally Hughsby"/>
    <s v="Corporate"/>
    <s v="United States"/>
    <s v="San Francisco"/>
    <s v="California"/>
    <n v="94122"/>
    <x v="1"/>
    <x v="135"/>
    <x v="1"/>
    <s v="Envelopes"/>
    <s v="Convenience Packs of Business Envelopes"/>
    <n v="10.86"/>
  </r>
  <r>
    <n v="144"/>
    <s v="CA-2018-106180"/>
    <x v="65"/>
    <d v="2018-09-23T00:00:00"/>
    <s v="Standard Class"/>
    <s v="SH-19975"/>
    <s v="Sally Hughsby"/>
    <s v="Corporate"/>
    <s v="United States"/>
    <s v="San Francisco"/>
    <s v="California"/>
    <n v="94122"/>
    <x v="1"/>
    <x v="136"/>
    <x v="1"/>
    <s v="Paper"/>
    <s v="Xerox 1911"/>
    <n v="143.69999999999999"/>
  </r>
  <r>
    <n v="145"/>
    <s v="CA-2018-155376"/>
    <x v="66"/>
    <d v="2018-12-27T00:00:00"/>
    <s v="Standard Class"/>
    <s v="SG-20080"/>
    <s v="Sandra Glassco"/>
    <s v="Consumer"/>
    <s v="United States"/>
    <s v="Independence"/>
    <s v="Missouri"/>
    <n v="64055"/>
    <x v="2"/>
    <x v="137"/>
    <x v="1"/>
    <s v="Appliances"/>
    <s v="Sanyo 2.5 Cubic Foot Mid-Size Office Refrigerators"/>
    <n v="839.43"/>
  </r>
  <r>
    <n v="146"/>
    <s v="CA-2016-110744"/>
    <x v="67"/>
    <d v="2016-09-12T00:00:00"/>
    <s v="Standard Class"/>
    <s v="HA-14920"/>
    <s v="Helen Andreada"/>
    <s v="Consumer"/>
    <s v="United States"/>
    <s v="Pasadena"/>
    <s v="California"/>
    <n v="91104"/>
    <x v="1"/>
    <x v="82"/>
    <x v="1"/>
    <s v="Storage"/>
    <s v="Safco Industrial Wire Shelving"/>
    <n v="671.93"/>
  </r>
  <r>
    <n v="147"/>
    <s v="CA-2015-110072"/>
    <x v="68"/>
    <d v="2015-10-28T00:00:00"/>
    <s v="Standard Class"/>
    <s v="MG-17680"/>
    <s v="Maureen Gastineau"/>
    <s v="Home Office"/>
    <s v="United States"/>
    <s v="Newark"/>
    <s v="Ohio"/>
    <n v="43055"/>
    <x v="3"/>
    <x v="138"/>
    <x v="0"/>
    <s v="Furnishings"/>
    <s v="Seth Thomas 14&quot; Putty-Colored Wall Clock"/>
    <n v="93.888000000000005"/>
  </r>
  <r>
    <n v="148"/>
    <s v="CA-2017-114489"/>
    <x v="5"/>
    <d v="2017-12-09T00:00:00"/>
    <s v="Standard Class"/>
    <s v="JE-16165"/>
    <s v="Justin Ellison"/>
    <s v="Corporate"/>
    <s v="United States"/>
    <s v="Franklin"/>
    <s v="Wisconsin"/>
    <n v="53132"/>
    <x v="2"/>
    <x v="139"/>
    <x v="2"/>
    <s v="Phones"/>
    <s v="Plantronics CordlessÂ Phone HeadsetÂ with In-line Volume - M214C"/>
    <n v="384.45"/>
  </r>
  <r>
    <n v="149"/>
    <s v="CA-2017-114489"/>
    <x v="5"/>
    <d v="2017-12-09T00:00:00"/>
    <s v="Standard Class"/>
    <s v="JE-16165"/>
    <s v="Justin Ellison"/>
    <s v="Corporate"/>
    <s v="United States"/>
    <s v="Franklin"/>
    <s v="Wisconsin"/>
    <n v="53132"/>
    <x v="2"/>
    <x v="140"/>
    <x v="2"/>
    <s v="Phones"/>
    <s v="Anker Astro 15000mAh USB Portable Charger"/>
    <n v="149.97"/>
  </r>
  <r>
    <n v="150"/>
    <s v="CA-2017-114489"/>
    <x v="5"/>
    <d v="2017-12-09T00:00:00"/>
    <s v="Standard Class"/>
    <s v="JE-16165"/>
    <s v="Justin Ellison"/>
    <s v="Corporate"/>
    <s v="United States"/>
    <s v="Franklin"/>
    <s v="Wisconsin"/>
    <n v="53132"/>
    <x v="2"/>
    <x v="1"/>
    <x v="0"/>
    <s v="Chairs"/>
    <s v="Hon Deluxe Fabric Upholstered Stacking Chairs, Rounded Back"/>
    <n v="1951.84"/>
  </r>
  <r>
    <n v="151"/>
    <s v="CA-2017-114489"/>
    <x v="5"/>
    <d v="2017-12-09T00:00:00"/>
    <s v="Standard Class"/>
    <s v="JE-16165"/>
    <s v="Justin Ellison"/>
    <s v="Corporate"/>
    <s v="United States"/>
    <s v="Franklin"/>
    <s v="Wisconsin"/>
    <n v="53132"/>
    <x v="2"/>
    <x v="141"/>
    <x v="1"/>
    <s v="Binders"/>
    <s v="GBC Prestige Therm-A-Bind Covers"/>
    <n v="171.55"/>
  </r>
  <r>
    <n v="152"/>
    <s v="CA-2017-158834"/>
    <x v="69"/>
    <d v="2017-03-16T00:00:00"/>
    <s v="First Class"/>
    <s v="TW-21025"/>
    <s v="Tamara Willingham"/>
    <s v="Home Office"/>
    <s v="United States"/>
    <s v="Scottsdale"/>
    <s v="Arizona"/>
    <n v="85254"/>
    <x v="1"/>
    <x v="142"/>
    <x v="1"/>
    <s v="Appliances"/>
    <s v="Belkin 7 Outlet SurgeMaster Surge Protector with Phone Protection"/>
    <n v="157.91999999999999"/>
  </r>
  <r>
    <n v="153"/>
    <s v="CA-2017-158834"/>
    <x v="69"/>
    <d v="2017-03-16T00:00:00"/>
    <s v="First Class"/>
    <s v="TW-21025"/>
    <s v="Tamara Willingham"/>
    <s v="Home Office"/>
    <s v="United States"/>
    <s v="Scottsdale"/>
    <s v="Arizona"/>
    <n v="85254"/>
    <x v="1"/>
    <x v="143"/>
    <x v="2"/>
    <s v="Phones"/>
    <s v="Jabra BIZ 2300 Duo QD Duo CordedÂ Headset"/>
    <n v="203.184"/>
  </r>
  <r>
    <n v="154"/>
    <s v="CA-2016-124919"/>
    <x v="70"/>
    <d v="2016-06-02T00:00:00"/>
    <s v="First Class"/>
    <s v="SP-20650"/>
    <s v="Stephanie Phelps"/>
    <s v="Corporate"/>
    <s v="United States"/>
    <s v="San Jose"/>
    <s v="California"/>
    <n v="95123"/>
    <x v="1"/>
    <x v="144"/>
    <x v="1"/>
    <s v="Paper"/>
    <s v="Southworth 25% Cotton Antique Laid Paper &amp; Envelopes"/>
    <n v="58.38"/>
  </r>
  <r>
    <n v="155"/>
    <s v="CA-2016-124919"/>
    <x v="70"/>
    <d v="2016-06-02T00:00:00"/>
    <s v="First Class"/>
    <s v="SP-20650"/>
    <s v="Stephanie Phelps"/>
    <s v="Corporate"/>
    <s v="United States"/>
    <s v="San Jose"/>
    <s v="California"/>
    <n v="95123"/>
    <x v="1"/>
    <x v="145"/>
    <x v="1"/>
    <s v="Paper"/>
    <s v="Xerox 1883"/>
    <n v="105.52"/>
  </r>
  <r>
    <n v="156"/>
    <s v="CA-2016-124919"/>
    <x v="70"/>
    <d v="2016-06-02T00:00:00"/>
    <s v="First Class"/>
    <s v="SP-20650"/>
    <s v="Stephanie Phelps"/>
    <s v="Corporate"/>
    <s v="United States"/>
    <s v="San Jose"/>
    <s v="California"/>
    <n v="95123"/>
    <x v="1"/>
    <x v="146"/>
    <x v="1"/>
    <s v="Storage"/>
    <s v="Tenex Personal Project File with Scoop Front Design, Black"/>
    <n v="80.88"/>
  </r>
  <r>
    <n v="157"/>
    <s v="CA-2016-118948"/>
    <x v="71"/>
    <d v="2016-06-03T00:00:00"/>
    <s v="Standard Class"/>
    <s v="NK-18490"/>
    <s v="Neil Knudson"/>
    <s v="Home Office"/>
    <s v="United States"/>
    <s v="Seattle"/>
    <s v="Washington"/>
    <n v="98105"/>
    <x v="1"/>
    <x v="147"/>
    <x v="1"/>
    <s v="Art"/>
    <s v="Newell 311"/>
    <n v="6.63"/>
  </r>
  <r>
    <n v="158"/>
    <s v="CA-2015-104269"/>
    <x v="72"/>
    <d v="2015-03-06T00:00:00"/>
    <s v="Second Class"/>
    <s v="DB-13060"/>
    <s v="Dave Brooks"/>
    <s v="Consumer"/>
    <s v="United States"/>
    <s v="Seattle"/>
    <s v="Washington"/>
    <n v="98115"/>
    <x v="1"/>
    <x v="120"/>
    <x v="0"/>
    <s v="Chairs"/>
    <s v="Global Deluxe High-Back Manager's Chair"/>
    <n v="457.56799999999998"/>
  </r>
  <r>
    <n v="159"/>
    <s v="CA-2017-114104"/>
    <x v="73"/>
    <d v="2017-11-24T00:00:00"/>
    <s v="Standard Class"/>
    <s v="NP-18670"/>
    <s v="Nora Paige"/>
    <s v="Consumer"/>
    <s v="United States"/>
    <s v="Edmond"/>
    <s v="Oklahoma"/>
    <n v="73034"/>
    <x v="2"/>
    <x v="148"/>
    <x v="1"/>
    <s v="Labels"/>
    <s v="Avery 519"/>
    <n v="14.62"/>
  </r>
  <r>
    <n v="160"/>
    <s v="CA-2017-114104"/>
    <x v="73"/>
    <d v="2017-11-24T00:00:00"/>
    <s v="Standard Class"/>
    <s v="NP-18670"/>
    <s v="Nora Paige"/>
    <s v="Consumer"/>
    <s v="United States"/>
    <s v="Edmond"/>
    <s v="Oklahoma"/>
    <n v="73034"/>
    <x v="2"/>
    <x v="149"/>
    <x v="2"/>
    <s v="Phones"/>
    <s v="Avaya 5420 Digital phone"/>
    <n v="944.93"/>
  </r>
  <r>
    <n v="161"/>
    <s v="CA-2017-162733"/>
    <x v="74"/>
    <d v="2017-05-12T00:00:00"/>
    <s v="First Class"/>
    <s v="TT-21070"/>
    <s v="Ted Trevino"/>
    <s v="Consumer"/>
    <s v="United States"/>
    <s v="Los Angeles"/>
    <s v="California"/>
    <n v="90045"/>
    <x v="1"/>
    <x v="150"/>
    <x v="1"/>
    <s v="Paper"/>
    <s v="Xerox 1920"/>
    <n v="5.98"/>
  </r>
  <r>
    <n v="162"/>
    <s v="CA-2016-119697"/>
    <x v="75"/>
    <d v="2016-12-31T00:00:00"/>
    <s v="Second Class"/>
    <s v="EM-13960"/>
    <s v="Eric Murdock"/>
    <s v="Consumer"/>
    <s v="United States"/>
    <s v="Philadelphia"/>
    <s v="Pennsylvania"/>
    <n v="19134"/>
    <x v="3"/>
    <x v="151"/>
    <x v="2"/>
    <s v="Accessories"/>
    <s v="Lenovo 17-Key USB Numeric Keypad"/>
    <n v="54.384"/>
  </r>
  <r>
    <n v="163"/>
    <s v="CA-2017-154508"/>
    <x v="76"/>
    <d v="2017-11-20T00:00:00"/>
    <s v="Standard Class"/>
    <s v="RD-19900"/>
    <s v="Ruben Dartt"/>
    <s v="Consumer"/>
    <s v="United States"/>
    <s v="Carlsbad"/>
    <s v="New Mexico"/>
    <n v="88220"/>
    <x v="1"/>
    <x v="152"/>
    <x v="1"/>
    <s v="Envelopes"/>
    <s v="Staple envelope"/>
    <n v="28.4"/>
  </r>
  <r>
    <n v="164"/>
    <s v="CA-2017-113817"/>
    <x v="77"/>
    <d v="2017-11-11T00:00:00"/>
    <s v="Standard Class"/>
    <s v="MJ-17740"/>
    <s v="Max Jones"/>
    <s v="Consumer"/>
    <s v="United States"/>
    <s v="Seattle"/>
    <s v="Washington"/>
    <n v="98115"/>
    <x v="1"/>
    <x v="153"/>
    <x v="1"/>
    <s v="Binders"/>
    <s v="Wilson Jones International Size A4 Ring Binders"/>
    <n v="27.68"/>
  </r>
  <r>
    <n v="165"/>
    <s v="CA-2015-139892"/>
    <x v="78"/>
    <d v="2015-09-12T00:00:00"/>
    <s v="Standard Class"/>
    <s v="BM-11140"/>
    <s v="Becky Martin"/>
    <s v="Consumer"/>
    <s v="United States"/>
    <s v="San Antonio"/>
    <s v="Texas"/>
    <n v="78207"/>
    <x v="2"/>
    <x v="154"/>
    <x v="1"/>
    <s v="Art"/>
    <s v="BIC Brite Liner Highlighters"/>
    <n v="9.9359999999999999"/>
  </r>
  <r>
    <n v="166"/>
    <s v="CA-2015-139892"/>
    <x v="78"/>
    <d v="2015-09-12T00:00:00"/>
    <s v="Standard Class"/>
    <s v="BM-11140"/>
    <s v="Becky Martin"/>
    <s v="Consumer"/>
    <s v="United States"/>
    <s v="San Antonio"/>
    <s v="Texas"/>
    <n v="78207"/>
    <x v="2"/>
    <x v="155"/>
    <x v="2"/>
    <s v="Machines"/>
    <s v="Lexmark MX611dhe Monochrome Laser Printer"/>
    <n v="8159.9520000000002"/>
  </r>
  <r>
    <n v="167"/>
    <s v="CA-2015-139892"/>
    <x v="78"/>
    <d v="2015-09-12T00:00:00"/>
    <s v="Standard Class"/>
    <s v="BM-11140"/>
    <s v="Becky Martin"/>
    <s v="Consumer"/>
    <s v="United States"/>
    <s v="San Antonio"/>
    <s v="Texas"/>
    <n v="78207"/>
    <x v="2"/>
    <x v="156"/>
    <x v="1"/>
    <s v="Storage"/>
    <s v="Space Solutions HD Industrial Steel Shelving."/>
    <n v="275.928"/>
  </r>
  <r>
    <n v="168"/>
    <s v="CA-2015-139892"/>
    <x v="78"/>
    <d v="2015-09-12T00:00:00"/>
    <s v="Standard Class"/>
    <s v="BM-11140"/>
    <s v="Becky Martin"/>
    <s v="Consumer"/>
    <s v="United States"/>
    <s v="San Antonio"/>
    <s v="Texas"/>
    <n v="78207"/>
    <x v="2"/>
    <x v="157"/>
    <x v="0"/>
    <s v="Chairs"/>
    <s v="SAFCO Arco Folding Chair"/>
    <n v="1740.06"/>
  </r>
  <r>
    <n v="169"/>
    <s v="CA-2015-139892"/>
    <x v="78"/>
    <d v="2015-09-12T00:00:00"/>
    <s v="Standard Class"/>
    <s v="BM-11140"/>
    <s v="Becky Martin"/>
    <s v="Consumer"/>
    <s v="United States"/>
    <s v="San Antonio"/>
    <s v="Texas"/>
    <n v="78207"/>
    <x v="2"/>
    <x v="158"/>
    <x v="1"/>
    <s v="Art"/>
    <s v="Sanford Liquid Accent Highlighters"/>
    <n v="32.064"/>
  </r>
  <r>
    <n v="170"/>
    <s v="CA-2015-139892"/>
    <x v="78"/>
    <d v="2015-09-12T00:00:00"/>
    <s v="Standard Class"/>
    <s v="BM-11140"/>
    <s v="Becky Martin"/>
    <s v="Consumer"/>
    <s v="United States"/>
    <s v="San Antonio"/>
    <s v="Texas"/>
    <n v="78207"/>
    <x v="2"/>
    <x v="159"/>
    <x v="1"/>
    <s v="Appliances"/>
    <s v="Kensington 7 Outlet MasterPiece Power Center"/>
    <n v="177.98"/>
  </r>
  <r>
    <n v="171"/>
    <s v="CA-2015-139892"/>
    <x v="78"/>
    <d v="2015-09-12T00:00:00"/>
    <s v="Standard Class"/>
    <s v="BM-11140"/>
    <s v="Becky Martin"/>
    <s v="Consumer"/>
    <s v="United States"/>
    <s v="San Antonio"/>
    <s v="Texas"/>
    <n v="78207"/>
    <x v="2"/>
    <x v="160"/>
    <x v="2"/>
    <s v="Phones"/>
    <s v="JBL Micro Wireless Portable Bluetooth Speaker"/>
    <n v="143.976"/>
  </r>
  <r>
    <n v="172"/>
    <s v="CA-2015-118962"/>
    <x v="79"/>
    <d v="2015-08-09T00:00:00"/>
    <s v="Standard Class"/>
    <s v="CS-12130"/>
    <s v="Chad Sievert"/>
    <s v="Consumer"/>
    <s v="United States"/>
    <s v="Los Angeles"/>
    <s v="California"/>
    <n v="90004"/>
    <x v="1"/>
    <x v="161"/>
    <x v="1"/>
    <s v="Paper"/>
    <s v="Adams Phone Message Book, Professional, 400 Message Capacity, 5 3/6â€ x 11â€"/>
    <n v="20.94"/>
  </r>
  <r>
    <n v="173"/>
    <s v="CA-2015-118962"/>
    <x v="79"/>
    <d v="2015-08-09T00:00:00"/>
    <s v="Standard Class"/>
    <s v="CS-12130"/>
    <s v="Chad Sievert"/>
    <s v="Consumer"/>
    <s v="United States"/>
    <s v="Los Angeles"/>
    <s v="California"/>
    <n v="90004"/>
    <x v="1"/>
    <x v="162"/>
    <x v="1"/>
    <s v="Paper"/>
    <s v="Xerox 1913"/>
    <n v="110.96"/>
  </r>
  <r>
    <n v="174"/>
    <s v="CA-2015-118962"/>
    <x v="79"/>
    <d v="2015-08-09T00:00:00"/>
    <s v="Standard Class"/>
    <s v="CS-12130"/>
    <s v="Chad Sievert"/>
    <s v="Consumer"/>
    <s v="United States"/>
    <s v="Los Angeles"/>
    <s v="California"/>
    <n v="90004"/>
    <x v="1"/>
    <x v="163"/>
    <x v="0"/>
    <s v="Chairs"/>
    <s v="Global Value Steno Chair, Gray"/>
    <n v="340.14400000000001"/>
  </r>
  <r>
    <n v="175"/>
    <s v="US-2015-100853"/>
    <x v="80"/>
    <d v="2015-09-19T00:00:00"/>
    <s v="Standard Class"/>
    <s v="JB-15400"/>
    <s v="Jennifer Braxton"/>
    <s v="Corporate"/>
    <s v="United States"/>
    <s v="Chicago"/>
    <s v="Illinois"/>
    <n v="60623"/>
    <x v="2"/>
    <x v="164"/>
    <x v="1"/>
    <s v="Appliances"/>
    <s v="Kensington 7 Outlet MasterPiece HOMEOFFICE Power Control Center"/>
    <n v="52.448"/>
  </r>
  <r>
    <n v="176"/>
    <s v="US-2015-100853"/>
    <x v="80"/>
    <d v="2015-09-19T00:00:00"/>
    <s v="Standard Class"/>
    <s v="JB-15400"/>
    <s v="Jennifer Braxton"/>
    <s v="Corporate"/>
    <s v="United States"/>
    <s v="Chicago"/>
    <s v="Illinois"/>
    <n v="60623"/>
    <x v="2"/>
    <x v="165"/>
    <x v="1"/>
    <s v="Labels"/>
    <s v="Avery 51"/>
    <n v="20.16"/>
  </r>
  <r>
    <n v="177"/>
    <s v="US-2018-152366"/>
    <x v="81"/>
    <d v="2018-04-25T00:00:00"/>
    <s v="Second Class"/>
    <s v="SJ-20500"/>
    <s v="Shirley Jackson"/>
    <s v="Consumer"/>
    <s v="United States"/>
    <s v="Houston"/>
    <s v="Texas"/>
    <n v="77036"/>
    <x v="2"/>
    <x v="166"/>
    <x v="1"/>
    <s v="Appliances"/>
    <s v="Acco 7-Outlet Masterpiece Power Center, Wihtout Fax/Phone Line Protection"/>
    <n v="97.263999999999996"/>
  </r>
  <r>
    <n v="178"/>
    <s v="US-2016-101511"/>
    <x v="82"/>
    <d v="2016-11-23T00:00:00"/>
    <s v="Second Class"/>
    <s v="JE-15745"/>
    <s v="Joel Eaton"/>
    <s v="Consumer"/>
    <s v="United States"/>
    <s v="Newark"/>
    <s v="Ohio"/>
    <n v="43055"/>
    <x v="3"/>
    <x v="167"/>
    <x v="0"/>
    <s v="Chairs"/>
    <s v="Padded Folding Chairs, Black, 4/Carton"/>
    <n v="396.80200000000002"/>
  </r>
  <r>
    <n v="179"/>
    <s v="US-2016-101511"/>
    <x v="82"/>
    <d v="2016-11-23T00:00:00"/>
    <s v="Second Class"/>
    <s v="JE-15745"/>
    <s v="Joel Eaton"/>
    <s v="Consumer"/>
    <s v="United States"/>
    <s v="Newark"/>
    <s v="Ohio"/>
    <n v="43055"/>
    <x v="3"/>
    <x v="168"/>
    <x v="1"/>
    <s v="Supplies"/>
    <s v="Acme Rosewood Handle Letter Opener"/>
    <n v="15.88"/>
  </r>
  <r>
    <n v="180"/>
    <s v="CA-2016-137225"/>
    <x v="83"/>
    <d v="2016-12-19T00:00:00"/>
    <s v="Standard Class"/>
    <s v="JK-15640"/>
    <s v="Jim Kriz"/>
    <s v="Home Office"/>
    <s v="United States"/>
    <s v="New York City"/>
    <s v="New York"/>
    <n v="10009"/>
    <x v="3"/>
    <x v="169"/>
    <x v="1"/>
    <s v="Art"/>
    <s v="Sanford Colorific Eraseable Coloring Pencils, 12 Count"/>
    <n v="3.28"/>
  </r>
  <r>
    <n v="181"/>
    <s v="CA-2015-166191"/>
    <x v="29"/>
    <d v="2015-12-09T00:00:00"/>
    <s v="Second Class"/>
    <s v="DK-13150"/>
    <s v="David Kendrick"/>
    <s v="Corporate"/>
    <s v="United States"/>
    <s v="Decatur"/>
    <s v="Illinois"/>
    <n v="62521"/>
    <x v="2"/>
    <x v="170"/>
    <x v="1"/>
    <s v="Storage"/>
    <s v="Tenex File Box, Personal Filing Tote with Lid, Black"/>
    <n v="24.815999999999999"/>
  </r>
  <r>
    <n v="182"/>
    <s v="CA-2015-166191"/>
    <x v="29"/>
    <d v="2015-12-09T00:00:00"/>
    <s v="Second Class"/>
    <s v="DK-13150"/>
    <s v="David Kendrick"/>
    <s v="Corporate"/>
    <s v="United States"/>
    <s v="Decatur"/>
    <s v="Illinois"/>
    <n v="62521"/>
    <x v="2"/>
    <x v="171"/>
    <x v="2"/>
    <s v="Accessories"/>
    <s v="ImationÂ Secure+ Hardware Encrypted USB 2.0Â Flash Drive; 16GB"/>
    <n v="408.74400000000003"/>
  </r>
  <r>
    <n v="183"/>
    <s v="CA-2015-158274"/>
    <x v="84"/>
    <d v="2015-11-24T00:00:00"/>
    <s v="Second Class"/>
    <s v="RM-19675"/>
    <s v="Robert Marley"/>
    <s v="Home Office"/>
    <s v="United States"/>
    <s v="Monroe"/>
    <s v="Louisiana"/>
    <n v="71203"/>
    <x v="0"/>
    <x v="172"/>
    <x v="2"/>
    <s v="Phones"/>
    <s v="AT&amp;T TR1909W"/>
    <n v="503.96"/>
  </r>
  <r>
    <n v="184"/>
    <s v="CA-2015-158274"/>
    <x v="84"/>
    <d v="2015-11-24T00:00:00"/>
    <s v="Second Class"/>
    <s v="RM-19675"/>
    <s v="Robert Marley"/>
    <s v="Home Office"/>
    <s v="United States"/>
    <s v="Monroe"/>
    <s v="Louisiana"/>
    <n v="71203"/>
    <x v="0"/>
    <x v="173"/>
    <x v="2"/>
    <s v="Phones"/>
    <s v="Nokia Lumia 521 (T-Mobile)"/>
    <n v="149.94999999999999"/>
  </r>
  <r>
    <n v="185"/>
    <s v="CA-2015-158274"/>
    <x v="84"/>
    <d v="2015-11-24T00:00:00"/>
    <s v="Second Class"/>
    <s v="RM-19675"/>
    <s v="Robert Marley"/>
    <s v="Home Office"/>
    <s v="United States"/>
    <s v="Monroe"/>
    <s v="Louisiana"/>
    <n v="71203"/>
    <x v="0"/>
    <x v="174"/>
    <x v="2"/>
    <s v="Accessories"/>
    <s v="HP Standard 104 key PS/2 Keyboard"/>
    <n v="29"/>
  </r>
  <r>
    <n v="186"/>
    <s v="CA-2017-105018"/>
    <x v="85"/>
    <d v="2017-12-02T00:00:00"/>
    <s v="Standard Class"/>
    <s v="SK-19990"/>
    <s v="Sally Knutson"/>
    <s v="Consumer"/>
    <s v="United States"/>
    <s v="Fairfield"/>
    <s v="Connecticut"/>
    <n v="6824"/>
    <x v="3"/>
    <x v="175"/>
    <x v="1"/>
    <s v="Binders"/>
    <s v="Avery Poly Binder Pockets"/>
    <n v="7.16"/>
  </r>
  <r>
    <n v="187"/>
    <s v="CA-2015-123260"/>
    <x v="86"/>
    <d v="2015-08-30T00:00:00"/>
    <s v="Standard Class"/>
    <s v="FM-14290"/>
    <s v="Frank Merwin"/>
    <s v="Home Office"/>
    <s v="United States"/>
    <s v="Los Angeles"/>
    <s v="California"/>
    <n v="90032"/>
    <x v="1"/>
    <x v="176"/>
    <x v="2"/>
    <s v="Accessories"/>
    <s v="SanDisk Ultra 32 GB MicroSDHC Class 10 Memory Card"/>
    <n v="176.8"/>
  </r>
  <r>
    <n v="188"/>
    <s v="CA-2017-157000"/>
    <x v="87"/>
    <d v="2017-07-22T00:00:00"/>
    <s v="Standard Class"/>
    <s v="AM-10360"/>
    <s v="Alice McCarthy"/>
    <s v="Corporate"/>
    <s v="United States"/>
    <s v="Grand Prairie"/>
    <s v="Texas"/>
    <n v="75051"/>
    <x v="2"/>
    <x v="177"/>
    <x v="1"/>
    <s v="Storage"/>
    <s v="Personal Filing Tote with Lid, Black/Gray"/>
    <n v="37.223999999999997"/>
  </r>
  <r>
    <n v="189"/>
    <s v="CA-2017-157000"/>
    <x v="87"/>
    <d v="2017-07-22T00:00:00"/>
    <s v="Standard Class"/>
    <s v="AM-10360"/>
    <s v="Alice McCarthy"/>
    <s v="Corporate"/>
    <s v="United States"/>
    <s v="Grand Prairie"/>
    <s v="Texas"/>
    <n v="75051"/>
    <x v="2"/>
    <x v="144"/>
    <x v="1"/>
    <s v="Paper"/>
    <s v="Southworth 25% Cotton Antique Laid Paper &amp; Envelopes"/>
    <n v="20.015999999999998"/>
  </r>
  <r>
    <n v="190"/>
    <s v="CA-2016-102281"/>
    <x v="88"/>
    <d v="2016-10-14T00:00:00"/>
    <s v="First Class"/>
    <s v="MP-17470"/>
    <s v="Mark Packer"/>
    <s v="Home Office"/>
    <s v="United States"/>
    <s v="New York City"/>
    <s v="New York"/>
    <n v="10035"/>
    <x v="3"/>
    <x v="178"/>
    <x v="0"/>
    <s v="Bookcases"/>
    <s v="Atlantic Metals Mobile 4-Shelf Bookcases, Custom Colors"/>
    <n v="899.13599999999997"/>
  </r>
  <r>
    <n v="191"/>
    <s v="CA-2016-102281"/>
    <x v="88"/>
    <d v="2016-10-14T00:00:00"/>
    <s v="First Class"/>
    <s v="MP-17470"/>
    <s v="Mark Packer"/>
    <s v="Home Office"/>
    <s v="United States"/>
    <s v="New York City"/>
    <s v="New York"/>
    <n v="10035"/>
    <x v="3"/>
    <x v="179"/>
    <x v="2"/>
    <s v="Phones"/>
    <s v="I Need's 3d Hello Kitty Hybrid Silicone Case Cover for HTC One X 4g with 3d Hello Kitty Stylus Pen Green/pink"/>
    <n v="71.760000000000005"/>
  </r>
  <r>
    <n v="192"/>
    <s v="CA-2016-102281"/>
    <x v="88"/>
    <d v="2016-10-14T00:00:00"/>
    <s v="First Class"/>
    <s v="MP-17470"/>
    <s v="Mark Packer"/>
    <s v="Home Office"/>
    <s v="United States"/>
    <s v="New York City"/>
    <s v="New York"/>
    <n v="10035"/>
    <x v="3"/>
    <x v="180"/>
    <x v="1"/>
    <s v="Paper"/>
    <s v="Xerox 205"/>
    <n v="51.84"/>
  </r>
  <r>
    <n v="193"/>
    <s v="CA-2016-102281"/>
    <x v="88"/>
    <d v="2016-10-14T00:00:00"/>
    <s v="First Class"/>
    <s v="MP-17470"/>
    <s v="Mark Packer"/>
    <s v="Home Office"/>
    <s v="United States"/>
    <s v="New York City"/>
    <s v="New York"/>
    <n v="10035"/>
    <x v="3"/>
    <x v="37"/>
    <x v="0"/>
    <s v="Bookcases"/>
    <s v="Atlantic Metals Mobile 3-Shelf Bookcases, Custom Colors"/>
    <n v="626.35199999999998"/>
  </r>
  <r>
    <n v="194"/>
    <s v="CA-2016-102281"/>
    <x v="88"/>
    <d v="2016-10-14T00:00:00"/>
    <s v="First Class"/>
    <s v="MP-17470"/>
    <s v="Mark Packer"/>
    <s v="Home Office"/>
    <s v="United States"/>
    <s v="New York City"/>
    <s v="New York"/>
    <n v="10035"/>
    <x v="3"/>
    <x v="181"/>
    <x v="1"/>
    <s v="Art"/>
    <s v="4009 Highlighters by Sanford"/>
    <n v="19.899999999999999"/>
  </r>
  <r>
    <n v="195"/>
    <s v="CA-2016-131457"/>
    <x v="89"/>
    <d v="2016-11-06T00:00:00"/>
    <s v="Standard Class"/>
    <s v="MZ-17515"/>
    <s v="Mary Zewe"/>
    <s v="Corporate"/>
    <s v="United States"/>
    <s v="Redlands"/>
    <s v="California"/>
    <n v="92374"/>
    <x v="1"/>
    <x v="29"/>
    <x v="1"/>
    <s v="Envelopes"/>
    <s v="Poly String Tie Envelopes"/>
    <n v="14.28"/>
  </r>
  <r>
    <n v="196"/>
    <s v="CA-2015-140004"/>
    <x v="90"/>
    <d v="2015-03-25T00:00:00"/>
    <s v="Standard Class"/>
    <s v="CB-12025"/>
    <s v="Cassandra Brandow"/>
    <s v="Consumer"/>
    <s v="United States"/>
    <s v="Hamilton"/>
    <s v="Ohio"/>
    <n v="45011"/>
    <x v="3"/>
    <x v="182"/>
    <x v="1"/>
    <s v="Art"/>
    <s v="Binney &amp; Smith Crayola Metallic Colored Pencils, 8-Color Set"/>
    <n v="7.4080000000000004"/>
  </r>
  <r>
    <n v="197"/>
    <s v="CA-2015-140004"/>
    <x v="90"/>
    <d v="2015-03-25T00:00:00"/>
    <s v="Standard Class"/>
    <s v="CB-12025"/>
    <s v="Cassandra Brandow"/>
    <s v="Consumer"/>
    <s v="United States"/>
    <s v="Hamilton"/>
    <s v="Ohio"/>
    <n v="45011"/>
    <x v="3"/>
    <x v="183"/>
    <x v="1"/>
    <s v="Art"/>
    <s v="Binney &amp; Smith inkTank Erasable Desk Highlighter, Chisel Tip, Yellow, 12/Box"/>
    <n v="6.048"/>
  </r>
  <r>
    <n v="198"/>
    <s v="CA-2018-107720"/>
    <x v="44"/>
    <d v="2018-11-13T00:00:00"/>
    <s v="Standard Class"/>
    <s v="VM-21685"/>
    <s v="Valerie Mitchum"/>
    <s v="Home Office"/>
    <s v="United States"/>
    <s v="Westfield"/>
    <s v="New Jersey"/>
    <n v="7090"/>
    <x v="3"/>
    <x v="184"/>
    <x v="1"/>
    <s v="Storage"/>
    <s v="Decoflex Hanging Personal Folder File"/>
    <n v="46.26"/>
  </r>
  <r>
    <n v="199"/>
    <s v="US-2018-124303"/>
    <x v="91"/>
    <d v="2018-07-13T00:00:00"/>
    <s v="Standard Class"/>
    <s v="FH-14365"/>
    <s v="Fred Hopkins"/>
    <s v="Corporate"/>
    <s v="United States"/>
    <s v="Philadelphia"/>
    <s v="Pennsylvania"/>
    <n v="19120"/>
    <x v="3"/>
    <x v="185"/>
    <x v="1"/>
    <s v="Binders"/>
    <s v="Pressboard Covers with Storage Hooks, 9 1/2&quot; x 11&quot;, Light Blue"/>
    <n v="2.9460000000000002"/>
  </r>
  <r>
    <n v="200"/>
    <s v="US-2018-124303"/>
    <x v="91"/>
    <d v="2018-07-13T00:00:00"/>
    <s v="Standard Class"/>
    <s v="FH-14365"/>
    <s v="Fred Hopkins"/>
    <s v="Corporate"/>
    <s v="United States"/>
    <s v="Philadelphia"/>
    <s v="Pennsylvania"/>
    <n v="19120"/>
    <x v="3"/>
    <x v="186"/>
    <x v="1"/>
    <s v="Paper"/>
    <s v="Wirebound Message Books, 5-1/2 x 4 Forms, 2 or 4 Forms per Page"/>
    <n v="16.056000000000001"/>
  </r>
  <r>
    <n v="201"/>
    <s v="CA-2018-105074"/>
    <x v="92"/>
    <d v="2018-06-29T00:00:00"/>
    <s v="Standard Class"/>
    <s v="MB-17305"/>
    <s v="Maria Bertelson"/>
    <s v="Consumer"/>
    <s v="United States"/>
    <s v="Akron"/>
    <s v="Ohio"/>
    <n v="44312"/>
    <x v="3"/>
    <x v="187"/>
    <x v="1"/>
    <s v="Paper"/>
    <s v="Southworth 25% Cotton Linen-Finish Paper &amp; Envelopes"/>
    <n v="21.744"/>
  </r>
  <r>
    <n v="202"/>
    <s v="CA-2015-133690"/>
    <x v="93"/>
    <d v="2015-08-05T00:00:00"/>
    <s v="First Class"/>
    <s v="BS-11755"/>
    <s v="Bruce Stewart"/>
    <s v="Consumer"/>
    <s v="United States"/>
    <s v="Denver"/>
    <s v="Colorado"/>
    <n v="80219"/>
    <x v="1"/>
    <x v="188"/>
    <x v="0"/>
    <s v="Tables"/>
    <s v="BoxOffice By Design Rectangular and Half-Moon Meeting Room Tables"/>
    <n v="218.75"/>
  </r>
  <r>
    <n v="203"/>
    <s v="CA-2015-133690"/>
    <x v="93"/>
    <d v="2015-08-05T00:00:00"/>
    <s v="First Class"/>
    <s v="BS-11755"/>
    <s v="Bruce Stewart"/>
    <s v="Consumer"/>
    <s v="United States"/>
    <s v="Denver"/>
    <s v="Colorado"/>
    <n v="80219"/>
    <x v="1"/>
    <x v="189"/>
    <x v="1"/>
    <s v="Appliances"/>
    <s v="Bravo II Megaboss 12-Amp Hard Body Upright, Replacement Belts, 2 Belts per Pack"/>
    <n v="2.6"/>
  </r>
  <r>
    <n v="204"/>
    <s v="US-2018-116701"/>
    <x v="94"/>
    <d v="2018-12-21T00:00:00"/>
    <s v="Second Class"/>
    <s v="LC-17140"/>
    <s v="Logan Currie"/>
    <s v="Consumer"/>
    <s v="United States"/>
    <s v="Dallas"/>
    <s v="Texas"/>
    <n v="75220"/>
    <x v="2"/>
    <x v="190"/>
    <x v="1"/>
    <s v="Appliances"/>
    <s v="Eureka Sanitaire  Commercial Upright"/>
    <n v="66.284000000000006"/>
  </r>
  <r>
    <n v="205"/>
    <s v="CA-2018-126382"/>
    <x v="95"/>
    <d v="2018-06-07T00:00:00"/>
    <s v="Standard Class"/>
    <s v="HK-14890"/>
    <s v="Heather Kirkland"/>
    <s v="Corporate"/>
    <s v="United States"/>
    <s v="Franklin"/>
    <s v="Tennessee"/>
    <n v="37064"/>
    <x v="0"/>
    <x v="191"/>
    <x v="0"/>
    <s v="Furnishings"/>
    <s v="Eldon 200 Class Desk Accessories, Burgundy"/>
    <n v="35.167999999999999"/>
  </r>
  <r>
    <n v="206"/>
    <s v="CA-2018-108329"/>
    <x v="34"/>
    <d v="2018-12-14T00:00:00"/>
    <s v="Standard Class"/>
    <s v="LE-16810"/>
    <s v="Laurel Elliston"/>
    <s v="Consumer"/>
    <s v="United States"/>
    <s v="Whittier"/>
    <s v="California"/>
    <n v="90604"/>
    <x v="1"/>
    <x v="192"/>
    <x v="2"/>
    <s v="Phones"/>
    <s v="Nortel Business Series Terminal T7208 Digital phone"/>
    <n v="444.76799999999997"/>
  </r>
  <r>
    <n v="207"/>
    <s v="CA-2018-135860"/>
    <x v="96"/>
    <d v="2018-12-07T00:00:00"/>
    <s v="Standard Class"/>
    <s v="JH-15985"/>
    <s v="Joseph Holt"/>
    <s v="Consumer"/>
    <s v="United States"/>
    <s v="Saginaw"/>
    <s v="Michigan"/>
    <n v="48601"/>
    <x v="2"/>
    <x v="193"/>
    <x v="1"/>
    <s v="Storage"/>
    <s v="Tennsco Lockers, Gray"/>
    <n v="83.92"/>
  </r>
  <r>
    <n v="208"/>
    <s v="CA-2018-135860"/>
    <x v="96"/>
    <d v="2018-12-07T00:00:00"/>
    <s v="Standard Class"/>
    <s v="JH-15985"/>
    <s v="Joseph Holt"/>
    <s v="Consumer"/>
    <s v="United States"/>
    <s v="Saginaw"/>
    <s v="Michigan"/>
    <n v="48601"/>
    <x v="2"/>
    <x v="194"/>
    <x v="2"/>
    <s v="Phones"/>
    <s v="Panasonic KX-TG6844B Expandable Digital Cordless Telephone"/>
    <n v="131.97999999999999"/>
  </r>
  <r>
    <n v="209"/>
    <s v="CA-2018-135860"/>
    <x v="96"/>
    <d v="2018-12-07T00:00:00"/>
    <s v="Standard Class"/>
    <s v="JH-15985"/>
    <s v="Joseph Holt"/>
    <s v="Consumer"/>
    <s v="United States"/>
    <s v="Saginaw"/>
    <s v="Michigan"/>
    <n v="48601"/>
    <x v="2"/>
    <x v="122"/>
    <x v="1"/>
    <s v="Binders"/>
    <s v="Avery Durable Slant Ring Binders, No Labels"/>
    <n v="15.92"/>
  </r>
  <r>
    <n v="210"/>
    <s v="CA-2018-135860"/>
    <x v="96"/>
    <d v="2018-12-07T00:00:00"/>
    <s v="Standard Class"/>
    <s v="JH-15985"/>
    <s v="Joseph Holt"/>
    <s v="Consumer"/>
    <s v="United States"/>
    <s v="Saginaw"/>
    <s v="Michigan"/>
    <n v="48601"/>
    <x v="2"/>
    <x v="195"/>
    <x v="1"/>
    <s v="Fasteners"/>
    <s v="Advantus Push Pins, Aluminum Head"/>
    <n v="52.29"/>
  </r>
  <r>
    <n v="211"/>
    <s v="CA-2018-135860"/>
    <x v="96"/>
    <d v="2018-12-07T00:00:00"/>
    <s v="Standard Class"/>
    <s v="JH-15985"/>
    <s v="Joseph Holt"/>
    <s v="Consumer"/>
    <s v="United States"/>
    <s v="Saginaw"/>
    <s v="Michigan"/>
    <n v="48601"/>
    <x v="2"/>
    <x v="196"/>
    <x v="1"/>
    <s v="Storage"/>
    <s v="Gould Plastics 18-Pocket Panel Bin, 34w x 5-1/4d x 20-1/2h"/>
    <n v="91.99"/>
  </r>
  <r>
    <n v="212"/>
    <s v="CA-2016-101007"/>
    <x v="97"/>
    <d v="2016-02-13T00:00:00"/>
    <s v="Second Class"/>
    <s v="MS-17980"/>
    <s v="Michael Stewart"/>
    <s v="Corporate"/>
    <s v="United States"/>
    <s v="Dallas"/>
    <s v="Texas"/>
    <n v="75220"/>
    <x v="2"/>
    <x v="197"/>
    <x v="2"/>
    <s v="Accessories"/>
    <s v="Memorex Micro Travel Drive 8 GB"/>
    <n v="20.8"/>
  </r>
  <r>
    <n v="213"/>
    <s v="CA-2016-146262"/>
    <x v="98"/>
    <d v="2016-01-09T00:00:00"/>
    <s v="Standard Class"/>
    <s v="VW-21775"/>
    <s v="Victoria Wilson"/>
    <s v="Corporate"/>
    <s v="United States"/>
    <s v="Medina"/>
    <s v="Ohio"/>
    <n v="44256"/>
    <x v="3"/>
    <x v="198"/>
    <x v="1"/>
    <s v="Labels"/>
    <s v="Avery 505"/>
    <n v="23.68"/>
  </r>
  <r>
    <n v="214"/>
    <s v="CA-2016-146262"/>
    <x v="98"/>
    <d v="2016-01-09T00:00:00"/>
    <s v="Standard Class"/>
    <s v="VW-21775"/>
    <s v="Victoria Wilson"/>
    <s v="Corporate"/>
    <s v="United States"/>
    <s v="Medina"/>
    <s v="Ohio"/>
    <n v="44256"/>
    <x v="3"/>
    <x v="199"/>
    <x v="0"/>
    <s v="Bookcases"/>
    <s v="O'Sullivan 2-Door Barrister Bookcase in Odessa Pine"/>
    <n v="452.45"/>
  </r>
  <r>
    <n v="215"/>
    <s v="CA-2016-146262"/>
    <x v="98"/>
    <d v="2016-01-09T00:00:00"/>
    <s v="Standard Class"/>
    <s v="VW-21775"/>
    <s v="Victoria Wilson"/>
    <s v="Corporate"/>
    <s v="United States"/>
    <s v="Medina"/>
    <s v="Ohio"/>
    <n v="44256"/>
    <x v="3"/>
    <x v="104"/>
    <x v="2"/>
    <s v="Phones"/>
    <s v="Speck Products Candyshell Flip Case"/>
    <n v="62.981999999999999"/>
  </r>
  <r>
    <n v="216"/>
    <s v="CA-2016-146262"/>
    <x v="98"/>
    <d v="2016-01-09T00:00:00"/>
    <s v="Standard Class"/>
    <s v="VW-21775"/>
    <s v="Victoria Wilson"/>
    <s v="Corporate"/>
    <s v="United States"/>
    <s v="Medina"/>
    <s v="Ohio"/>
    <n v="44256"/>
    <x v="3"/>
    <x v="200"/>
    <x v="2"/>
    <s v="Machines"/>
    <s v="Cisco 9971 IP Video Phone Charcoal"/>
    <n v="1188"/>
  </r>
  <r>
    <n v="217"/>
    <s v="CA-2016-146262"/>
    <x v="98"/>
    <d v="2016-01-09T00:00:00"/>
    <s v="Standard Class"/>
    <s v="VW-21775"/>
    <s v="Victoria Wilson"/>
    <s v="Corporate"/>
    <s v="United States"/>
    <s v="Medina"/>
    <s v="Ohio"/>
    <n v="44256"/>
    <x v="3"/>
    <x v="201"/>
    <x v="2"/>
    <s v="Accessories"/>
    <s v="Sony Micro Vault Click 16 GB USB 2.0 Flash Drive"/>
    <n v="89.584000000000003"/>
  </r>
  <r>
    <n v="218"/>
    <s v="CA-2017-130162"/>
    <x v="99"/>
    <d v="2017-11-01T00:00:00"/>
    <s v="Standard Class"/>
    <s v="JH-15910"/>
    <s v="Jonathan Howell"/>
    <s v="Consumer"/>
    <s v="United States"/>
    <s v="Los Angeles"/>
    <s v="California"/>
    <n v="90032"/>
    <x v="1"/>
    <x v="177"/>
    <x v="1"/>
    <s v="Storage"/>
    <s v="Personal Filing Tote with Lid, Black/Gray"/>
    <n v="93.06"/>
  </r>
  <r>
    <n v="219"/>
    <s v="CA-2017-130162"/>
    <x v="99"/>
    <d v="2017-11-01T00:00:00"/>
    <s v="Standard Class"/>
    <s v="JH-15910"/>
    <s v="Jonathan Howell"/>
    <s v="Consumer"/>
    <s v="United States"/>
    <s v="Los Angeles"/>
    <s v="California"/>
    <n v="90032"/>
    <x v="1"/>
    <x v="202"/>
    <x v="2"/>
    <s v="Phones"/>
    <s v="Adtran 1202752G1"/>
    <n v="302.37599999999998"/>
  </r>
  <r>
    <n v="220"/>
    <s v="CA-2016-169397"/>
    <x v="100"/>
    <d v="2016-12-27T00:00:00"/>
    <s v="First Class"/>
    <s v="JB-15925"/>
    <s v="Joni Blumstein"/>
    <s v="Consumer"/>
    <s v="United States"/>
    <s v="Dublin"/>
    <s v="Ohio"/>
    <n v="43017"/>
    <x v="3"/>
    <x v="203"/>
    <x v="1"/>
    <s v="Fasteners"/>
    <s v="OIC Bulk Pack Metal Binder Clips"/>
    <n v="5.5839999999999996"/>
  </r>
  <r>
    <n v="221"/>
    <s v="CA-2016-169397"/>
    <x v="100"/>
    <d v="2016-12-27T00:00:00"/>
    <s v="First Class"/>
    <s v="JB-15925"/>
    <s v="Joni Blumstein"/>
    <s v="Consumer"/>
    <s v="United States"/>
    <s v="Dublin"/>
    <s v="Ohio"/>
    <n v="43017"/>
    <x v="3"/>
    <x v="204"/>
    <x v="1"/>
    <s v="Paper"/>
    <s v="While You Were Out Pads, 50 per Pad, 4 x 5 1/4, Green Cycle"/>
    <n v="22.704000000000001"/>
  </r>
  <r>
    <n v="222"/>
    <s v="CA-2016-169397"/>
    <x v="100"/>
    <d v="2016-12-27T00:00:00"/>
    <s v="First Class"/>
    <s v="JB-15925"/>
    <s v="Joni Blumstein"/>
    <s v="Consumer"/>
    <s v="United States"/>
    <s v="Dublin"/>
    <s v="Ohio"/>
    <n v="43017"/>
    <x v="3"/>
    <x v="91"/>
    <x v="1"/>
    <s v="Binders"/>
    <s v="Ibico Standard Transparent Covers"/>
    <n v="19.776"/>
  </r>
  <r>
    <n v="223"/>
    <s v="CA-2016-169397"/>
    <x v="100"/>
    <d v="2016-12-27T00:00:00"/>
    <s v="First Class"/>
    <s v="JB-15925"/>
    <s v="Joni Blumstein"/>
    <s v="Consumer"/>
    <s v="United States"/>
    <s v="Dublin"/>
    <s v="Ohio"/>
    <n v="43017"/>
    <x v="3"/>
    <x v="205"/>
    <x v="0"/>
    <s v="Furnishings"/>
    <s v="Executive Impressions 14&quot; Two-Color Numerals Wall Clock"/>
    <n v="72.703999999999994"/>
  </r>
  <r>
    <n v="224"/>
    <s v="CA-2016-169397"/>
    <x v="100"/>
    <d v="2016-12-27T00:00:00"/>
    <s v="First Class"/>
    <s v="JB-15925"/>
    <s v="Joni Blumstein"/>
    <s v="Consumer"/>
    <s v="United States"/>
    <s v="Dublin"/>
    <s v="Ohio"/>
    <n v="43017"/>
    <x v="3"/>
    <x v="206"/>
    <x v="2"/>
    <s v="Machines"/>
    <s v="Swingline SM12-08 MicroCut Jam Free Shredder"/>
    <n v="479.988"/>
  </r>
  <r>
    <n v="225"/>
    <s v="CA-2016-169397"/>
    <x v="100"/>
    <d v="2016-12-27T00:00:00"/>
    <s v="First Class"/>
    <s v="JB-15925"/>
    <s v="Joni Blumstein"/>
    <s v="Consumer"/>
    <s v="United States"/>
    <s v="Dublin"/>
    <s v="Ohio"/>
    <n v="43017"/>
    <x v="3"/>
    <x v="207"/>
    <x v="1"/>
    <s v="Art"/>
    <s v="Stanley Bostitch Contemporary Electric Pencil Sharpeners"/>
    <n v="27.167999999999999"/>
  </r>
  <r>
    <n v="226"/>
    <s v="CA-2016-163055"/>
    <x v="101"/>
    <d v="2016-08-16T00:00:00"/>
    <s v="Standard Class"/>
    <s v="DS-13180"/>
    <s v="David Smith"/>
    <s v="Corporate"/>
    <s v="United States"/>
    <s v="Detroit"/>
    <s v="Michigan"/>
    <n v="48227"/>
    <x v="2"/>
    <x v="208"/>
    <x v="1"/>
    <s v="Art"/>
    <s v="Sanford Uni-Blazer View Highlighters, Chisel Tip, Yellow"/>
    <n v="2.2000000000000002"/>
  </r>
  <r>
    <n v="227"/>
    <s v="CA-2016-163055"/>
    <x v="101"/>
    <d v="2016-08-16T00:00:00"/>
    <s v="Standard Class"/>
    <s v="DS-13180"/>
    <s v="David Smith"/>
    <s v="Corporate"/>
    <s v="United States"/>
    <s v="Detroit"/>
    <s v="Michigan"/>
    <n v="48227"/>
    <x v="2"/>
    <x v="209"/>
    <x v="0"/>
    <s v="Tables"/>
    <s v="Bevis 36 x 72 Conference Tables"/>
    <n v="622.45000000000005"/>
  </r>
  <r>
    <n v="228"/>
    <s v="CA-2016-163055"/>
    <x v="101"/>
    <d v="2016-08-16T00:00:00"/>
    <s v="Standard Class"/>
    <s v="DS-13180"/>
    <s v="David Smith"/>
    <s v="Corporate"/>
    <s v="United States"/>
    <s v="Detroit"/>
    <s v="Michigan"/>
    <n v="48227"/>
    <x v="2"/>
    <x v="210"/>
    <x v="1"/>
    <s v="Storage"/>
    <s v="Rogers Deluxe File Chest"/>
    <n v="21.98"/>
  </r>
  <r>
    <n v="229"/>
    <s v="US-2016-145436"/>
    <x v="102"/>
    <d v="2016-03-04T00:00:00"/>
    <s v="Standard Class"/>
    <s v="VD-21670"/>
    <s v="Valerie Dominguez"/>
    <s v="Consumer"/>
    <s v="United States"/>
    <s v="Columbia"/>
    <s v="Tennessee"/>
    <n v="38401"/>
    <x v="0"/>
    <x v="211"/>
    <x v="0"/>
    <s v="Chairs"/>
    <s v="Global Low Back Tilter Chair"/>
    <n v="161.56800000000001"/>
  </r>
  <r>
    <n v="230"/>
    <s v="US-2016-145436"/>
    <x v="102"/>
    <d v="2016-03-04T00:00:00"/>
    <s v="Standard Class"/>
    <s v="VD-21670"/>
    <s v="Valerie Dominguez"/>
    <s v="Consumer"/>
    <s v="United States"/>
    <s v="Columbia"/>
    <s v="Tennessee"/>
    <n v="38401"/>
    <x v="0"/>
    <x v="212"/>
    <x v="0"/>
    <s v="Chairs"/>
    <s v="Global Push Button Manager's Chair, Indigo"/>
    <n v="389.69600000000003"/>
  </r>
  <r>
    <n v="231"/>
    <s v="US-2015-156216"/>
    <x v="103"/>
    <d v="2015-09-17T00:00:00"/>
    <s v="Standard Class"/>
    <s v="EA-14035"/>
    <s v="Erin Ashbrook"/>
    <s v="Corporate"/>
    <s v="United States"/>
    <s v="Charlotte"/>
    <s v="North Carolina"/>
    <n v="28205"/>
    <x v="0"/>
    <x v="213"/>
    <x v="1"/>
    <s v="Binders"/>
    <s v="GBC Instant Index System for Binding Systems"/>
    <n v="18.648"/>
  </r>
  <r>
    <n v="232"/>
    <s v="US-2018-100930"/>
    <x v="104"/>
    <d v="2018-04-12T00:00:00"/>
    <s v="Standard Class"/>
    <s v="CS-12400"/>
    <s v="Christopher Schild"/>
    <s v="Home Office"/>
    <s v="United States"/>
    <s v="Tampa"/>
    <s v="Florida"/>
    <n v="33614"/>
    <x v="0"/>
    <x v="214"/>
    <x v="0"/>
    <s v="Tables"/>
    <s v="Bush Advantage Collection Round Conference Table"/>
    <n v="233.86"/>
  </r>
  <r>
    <n v="233"/>
    <s v="US-2018-100930"/>
    <x v="104"/>
    <d v="2018-04-12T00:00:00"/>
    <s v="Standard Class"/>
    <s v="CS-12400"/>
    <s v="Christopher Schild"/>
    <s v="Home Office"/>
    <s v="United States"/>
    <s v="Tampa"/>
    <s v="Florida"/>
    <n v="33614"/>
    <x v="0"/>
    <x v="215"/>
    <x v="0"/>
    <s v="Tables"/>
    <s v="Bretford Rectangular Conference Table Tops"/>
    <n v="620.61450000000002"/>
  </r>
  <r>
    <n v="234"/>
    <s v="US-2018-100930"/>
    <x v="104"/>
    <d v="2018-04-12T00:00:00"/>
    <s v="Standard Class"/>
    <s v="CS-12400"/>
    <s v="Christopher Schild"/>
    <s v="Home Office"/>
    <s v="United States"/>
    <s v="Tampa"/>
    <s v="Florida"/>
    <n v="33614"/>
    <x v="0"/>
    <x v="213"/>
    <x v="1"/>
    <s v="Binders"/>
    <s v="GBC Instant Index System for Binding Systems"/>
    <n v="5.3280000000000003"/>
  </r>
  <r>
    <n v="235"/>
    <s v="US-2018-100930"/>
    <x v="104"/>
    <d v="2018-04-12T00:00:00"/>
    <s v="Standard Class"/>
    <s v="CS-12400"/>
    <s v="Christopher Schild"/>
    <s v="Home Office"/>
    <s v="United States"/>
    <s v="Tampa"/>
    <s v="Florida"/>
    <n v="33614"/>
    <x v="0"/>
    <x v="216"/>
    <x v="0"/>
    <s v="Furnishings"/>
    <s v="Tenex Contemporary Contur Chairmats for Low and Medium Pile Carpet, Computer, 39&quot; x 49&quot;"/>
    <n v="258.072"/>
  </r>
  <r>
    <n v="236"/>
    <s v="US-2018-100930"/>
    <x v="104"/>
    <d v="2018-04-12T00:00:00"/>
    <s v="Standard Class"/>
    <s v="CS-12400"/>
    <s v="Christopher Schild"/>
    <s v="Home Office"/>
    <s v="United States"/>
    <s v="Tampa"/>
    <s v="Florida"/>
    <n v="33614"/>
    <x v="0"/>
    <x v="217"/>
    <x v="2"/>
    <s v="Accessories"/>
    <s v="LogitechÂ P710e Mobile Speakerphone"/>
    <n v="617.976"/>
  </r>
  <r>
    <n v="237"/>
    <s v="CA-2018-160514"/>
    <x v="105"/>
    <d v="2018-11-16T00:00:00"/>
    <s v="Standard Class"/>
    <s v="DB-13120"/>
    <s v="David Bremer"/>
    <s v="Corporate"/>
    <s v="United States"/>
    <s v="Santa Clara"/>
    <s v="California"/>
    <n v="95051"/>
    <x v="1"/>
    <x v="218"/>
    <x v="1"/>
    <s v="Paper"/>
    <s v="Xerox 4200 Series MultiUse Premium Copy Paper (20Lb. and 84 Bright)"/>
    <n v="10.56"/>
  </r>
  <r>
    <n v="238"/>
    <s v="CA-2017-157749"/>
    <x v="30"/>
    <d v="2017-06-09T00:00:00"/>
    <s v="Second Class"/>
    <s v="KL-16645"/>
    <s v="Ken Lonsdale"/>
    <s v="Consumer"/>
    <s v="United States"/>
    <s v="Chicago"/>
    <s v="Illinois"/>
    <n v="60610"/>
    <x v="2"/>
    <x v="219"/>
    <x v="1"/>
    <s v="Paper"/>
    <s v="Xerox 1957"/>
    <n v="25.92"/>
  </r>
  <r>
    <n v="239"/>
    <s v="CA-2017-157749"/>
    <x v="30"/>
    <d v="2017-06-09T00:00:00"/>
    <s v="Second Class"/>
    <s v="KL-16645"/>
    <s v="Ken Lonsdale"/>
    <s v="Consumer"/>
    <s v="United States"/>
    <s v="Chicago"/>
    <s v="Illinois"/>
    <n v="60610"/>
    <x v="2"/>
    <x v="220"/>
    <x v="0"/>
    <s v="Furnishings"/>
    <s v="Luxo Professional Fluorescent Magnifier Lamp with Clamp-Mount Base"/>
    <n v="419.68"/>
  </r>
  <r>
    <n v="240"/>
    <s v="CA-2017-157749"/>
    <x v="30"/>
    <d v="2017-06-09T00:00:00"/>
    <s v="Second Class"/>
    <s v="KL-16645"/>
    <s v="Ken Lonsdale"/>
    <s v="Consumer"/>
    <s v="United States"/>
    <s v="Chicago"/>
    <s v="Illinois"/>
    <n v="60610"/>
    <x v="2"/>
    <x v="221"/>
    <x v="0"/>
    <s v="Furnishings"/>
    <s v="Staple-based wall hangings"/>
    <n v="11.688000000000001"/>
  </r>
  <r>
    <n v="241"/>
    <s v="CA-2017-157749"/>
    <x v="30"/>
    <d v="2017-06-09T00:00:00"/>
    <s v="Second Class"/>
    <s v="KL-16645"/>
    <s v="Ken Lonsdale"/>
    <s v="Consumer"/>
    <s v="United States"/>
    <s v="Chicago"/>
    <s v="Illinois"/>
    <n v="60610"/>
    <x v="2"/>
    <x v="222"/>
    <x v="2"/>
    <s v="Phones"/>
    <s v="PureGear Roll-On Screen Protector"/>
    <n v="31.984000000000002"/>
  </r>
  <r>
    <n v="242"/>
    <s v="CA-2017-157749"/>
    <x v="30"/>
    <d v="2017-06-09T00:00:00"/>
    <s v="Second Class"/>
    <s v="KL-16645"/>
    <s v="Ken Lonsdale"/>
    <s v="Consumer"/>
    <s v="United States"/>
    <s v="Chicago"/>
    <s v="Illinois"/>
    <n v="60610"/>
    <x v="2"/>
    <x v="223"/>
    <x v="0"/>
    <s v="Tables"/>
    <s v="KI Conference Tables"/>
    <n v="177.22499999999999"/>
  </r>
  <r>
    <n v="243"/>
    <s v="CA-2017-157749"/>
    <x v="30"/>
    <d v="2017-06-09T00:00:00"/>
    <s v="Second Class"/>
    <s v="KL-16645"/>
    <s v="Ken Lonsdale"/>
    <s v="Consumer"/>
    <s v="United States"/>
    <s v="Chicago"/>
    <s v="Illinois"/>
    <n v="60610"/>
    <x v="2"/>
    <x v="224"/>
    <x v="0"/>
    <s v="Furnishings"/>
    <s v="Eldon 100 Class Desk Accessories"/>
    <n v="4.0439999999999996"/>
  </r>
  <r>
    <n v="244"/>
    <s v="CA-2017-157749"/>
    <x v="30"/>
    <d v="2017-06-09T00:00:00"/>
    <s v="Second Class"/>
    <s v="KL-16645"/>
    <s v="Ken Lonsdale"/>
    <s v="Consumer"/>
    <s v="United States"/>
    <s v="Chicago"/>
    <s v="Illinois"/>
    <n v="60610"/>
    <x v="2"/>
    <x v="182"/>
    <x v="1"/>
    <s v="Art"/>
    <s v="Binney &amp; Smith Crayola Metallic Colored Pencils, 8-Color Set"/>
    <n v="7.4080000000000004"/>
  </r>
  <r>
    <n v="245"/>
    <s v="CA-2015-131926"/>
    <x v="106"/>
    <d v="2015-06-06T00:00:00"/>
    <s v="Second Class"/>
    <s v="DW-13480"/>
    <s v="Dianna Wilson"/>
    <s v="Home Office"/>
    <s v="United States"/>
    <s v="Lakeville"/>
    <s v="Minnesota"/>
    <n v="55044"/>
    <x v="2"/>
    <x v="120"/>
    <x v="0"/>
    <s v="Chairs"/>
    <s v="Global Deluxe High-Back Manager's Chair"/>
    <n v="2001.86"/>
  </r>
  <r>
    <n v="246"/>
    <s v="CA-2015-131926"/>
    <x v="106"/>
    <d v="2015-06-06T00:00:00"/>
    <s v="Second Class"/>
    <s v="DW-13480"/>
    <s v="Dianna Wilson"/>
    <s v="Home Office"/>
    <s v="United States"/>
    <s v="Lakeville"/>
    <s v="Minnesota"/>
    <n v="55044"/>
    <x v="2"/>
    <x v="225"/>
    <x v="1"/>
    <s v="Storage"/>
    <s v="Safco Steel Mobile File Cart"/>
    <n v="166.72"/>
  </r>
  <r>
    <n v="247"/>
    <s v="CA-2015-131926"/>
    <x v="106"/>
    <d v="2015-06-06T00:00:00"/>
    <s v="Second Class"/>
    <s v="DW-13480"/>
    <s v="Dianna Wilson"/>
    <s v="Home Office"/>
    <s v="United States"/>
    <s v="Lakeville"/>
    <s v="Minnesota"/>
    <n v="55044"/>
    <x v="2"/>
    <x v="226"/>
    <x v="1"/>
    <s v="Paper"/>
    <s v="Adams Telephone Message Book w/Frequently-Called Numbers Space, 400 Messages per Book"/>
    <n v="47.88"/>
  </r>
  <r>
    <n v="248"/>
    <s v="CA-2015-131926"/>
    <x v="106"/>
    <d v="2015-06-06T00:00:00"/>
    <s v="Second Class"/>
    <s v="DW-13480"/>
    <s v="Dianna Wilson"/>
    <s v="Home Office"/>
    <s v="United States"/>
    <s v="Lakeville"/>
    <s v="Minnesota"/>
    <n v="55044"/>
    <x v="2"/>
    <x v="227"/>
    <x v="1"/>
    <s v="Appliances"/>
    <s v="Honeywell Enviracaire Portable HEPA Air Cleaner for 17' x 22' Room"/>
    <n v="1503.25"/>
  </r>
  <r>
    <n v="249"/>
    <s v="CA-2015-131926"/>
    <x v="106"/>
    <d v="2015-06-06T00:00:00"/>
    <s v="Second Class"/>
    <s v="DW-13480"/>
    <s v="Dianna Wilson"/>
    <s v="Home Office"/>
    <s v="United States"/>
    <s v="Lakeville"/>
    <s v="Minnesota"/>
    <n v="55044"/>
    <x v="2"/>
    <x v="180"/>
    <x v="1"/>
    <s v="Paper"/>
    <s v="Xerox 205"/>
    <n v="25.92"/>
  </r>
  <r>
    <n v="250"/>
    <s v="CA-2017-154739"/>
    <x v="107"/>
    <d v="2017-12-15T00:00:00"/>
    <s v="Second Class"/>
    <s v="LH-17155"/>
    <s v="Logan Haushalter"/>
    <s v="Consumer"/>
    <s v="United States"/>
    <s v="San Francisco"/>
    <s v="California"/>
    <n v="94109"/>
    <x v="1"/>
    <x v="228"/>
    <x v="0"/>
    <s v="Chairs"/>
    <s v="Global Leather Highback Executive Chair with Pneumatic Height Adjustment, Black"/>
    <n v="321.56799999999998"/>
  </r>
  <r>
    <n v="251"/>
    <s v="CA-2017-145625"/>
    <x v="108"/>
    <d v="2017-09-17T00:00:00"/>
    <s v="Standard Class"/>
    <s v="KC-16540"/>
    <s v="Kelly Collister"/>
    <s v="Consumer"/>
    <s v="United States"/>
    <s v="San Diego"/>
    <s v="California"/>
    <n v="92037"/>
    <x v="1"/>
    <x v="229"/>
    <x v="1"/>
    <s v="Paper"/>
    <s v="Wirebound Message Books, Two 4 1/4&quot; x 5&quot; Forms per Page"/>
    <n v="7.61"/>
  </r>
  <r>
    <n v="252"/>
    <s v="CA-2017-145625"/>
    <x v="108"/>
    <d v="2017-09-17T00:00:00"/>
    <s v="Standard Class"/>
    <s v="KC-16540"/>
    <s v="Kelly Collister"/>
    <s v="Consumer"/>
    <s v="United States"/>
    <s v="San Diego"/>
    <s v="California"/>
    <n v="92037"/>
    <x v="1"/>
    <x v="217"/>
    <x v="2"/>
    <s v="Accessories"/>
    <s v="LogitechÂ P710e Mobile Speakerphone"/>
    <n v="3347.37"/>
  </r>
  <r>
    <n v="253"/>
    <s v="CA-2017-146941"/>
    <x v="107"/>
    <d v="2017-12-13T00:00:00"/>
    <s v="First Class"/>
    <s v="DL-13315"/>
    <s v="Delfina Latchford"/>
    <s v="Consumer"/>
    <s v="United States"/>
    <s v="New York City"/>
    <s v="New York"/>
    <n v="10024"/>
    <x v="3"/>
    <x v="230"/>
    <x v="1"/>
    <s v="Storage"/>
    <s v="Fellowes Personal Hanging Folder Files, Navy"/>
    <n v="80.58"/>
  </r>
  <r>
    <n v="254"/>
    <s v="CA-2017-146941"/>
    <x v="107"/>
    <d v="2017-12-13T00:00:00"/>
    <s v="First Class"/>
    <s v="DL-13315"/>
    <s v="Delfina Latchford"/>
    <s v="Consumer"/>
    <s v="United States"/>
    <s v="New York City"/>
    <s v="New York"/>
    <n v="10024"/>
    <x v="3"/>
    <x v="231"/>
    <x v="1"/>
    <s v="Envelopes"/>
    <s v="Tyvek Side-Opening Peel &amp; Seel Expanding Envelopes"/>
    <n v="361.92"/>
  </r>
  <r>
    <n v="255"/>
    <s v="US-2016-159982"/>
    <x v="109"/>
    <d v="2016-12-04T00:00:00"/>
    <s v="Standard Class"/>
    <s v="DR-12880"/>
    <s v="Dan Reichenbach"/>
    <s v="Corporate"/>
    <s v="United States"/>
    <s v="Chicago"/>
    <s v="Illinois"/>
    <n v="60623"/>
    <x v="2"/>
    <x v="224"/>
    <x v="0"/>
    <s v="Furnishings"/>
    <s v="Eldon 100 Class Desk Accessories"/>
    <n v="12.132"/>
  </r>
  <r>
    <n v="256"/>
    <s v="US-2016-159982"/>
    <x v="109"/>
    <d v="2016-12-04T00:00:00"/>
    <s v="Standard Class"/>
    <s v="DR-12880"/>
    <s v="Dan Reichenbach"/>
    <s v="Corporate"/>
    <s v="United States"/>
    <s v="Chicago"/>
    <s v="Illinois"/>
    <n v="60623"/>
    <x v="2"/>
    <x v="232"/>
    <x v="1"/>
    <s v="Storage"/>
    <s v="Belkin 19&quot; Vented Equipment Shelf, Black"/>
    <n v="82.367999999999995"/>
  </r>
  <r>
    <n v="257"/>
    <s v="US-2016-159982"/>
    <x v="109"/>
    <d v="2016-12-04T00:00:00"/>
    <s v="Standard Class"/>
    <s v="DR-12880"/>
    <s v="Dan Reichenbach"/>
    <s v="Corporate"/>
    <s v="United States"/>
    <s v="Chicago"/>
    <s v="Illinois"/>
    <n v="60623"/>
    <x v="2"/>
    <x v="146"/>
    <x v="1"/>
    <s v="Storage"/>
    <s v="Tenex Personal Project File with Scoop Front Design, Black"/>
    <n v="53.92"/>
  </r>
  <r>
    <n v="258"/>
    <s v="US-2016-159982"/>
    <x v="109"/>
    <d v="2016-12-04T00:00:00"/>
    <s v="Standard Class"/>
    <s v="DR-12880"/>
    <s v="Dan Reichenbach"/>
    <s v="Corporate"/>
    <s v="United States"/>
    <s v="Chicago"/>
    <s v="Illinois"/>
    <n v="60623"/>
    <x v="2"/>
    <x v="233"/>
    <x v="2"/>
    <s v="Phones"/>
    <s v="Logitech Mobile Speakerphone P710e -Â speaker phone"/>
    <n v="647.904"/>
  </r>
  <r>
    <n v="259"/>
    <s v="CA-2018-163139"/>
    <x v="96"/>
    <d v="2018-12-03T00:00:00"/>
    <s v="Second Class"/>
    <s v="CC-12670"/>
    <s v="Craig Carreira"/>
    <s v="Consumer"/>
    <s v="United States"/>
    <s v="New York City"/>
    <s v="New York"/>
    <n v="10009"/>
    <x v="3"/>
    <x v="234"/>
    <x v="2"/>
    <s v="Accessories"/>
    <s v="Sabrent 4-Port USB 2.0 Hub"/>
    <n v="20.37"/>
  </r>
  <r>
    <n v="260"/>
    <s v="CA-2018-163139"/>
    <x v="96"/>
    <d v="2018-12-03T00:00:00"/>
    <s v="Second Class"/>
    <s v="CC-12670"/>
    <s v="Craig Carreira"/>
    <s v="Consumer"/>
    <s v="United States"/>
    <s v="New York City"/>
    <s v="New York"/>
    <n v="10009"/>
    <x v="3"/>
    <x v="235"/>
    <x v="1"/>
    <s v="Storage"/>
    <s v="Safco Industrial Shelving"/>
    <n v="221.55"/>
  </r>
  <r>
    <n v="261"/>
    <s v="CA-2018-163139"/>
    <x v="96"/>
    <d v="2018-12-03T00:00:00"/>
    <s v="Second Class"/>
    <s v="CC-12670"/>
    <s v="Craig Carreira"/>
    <s v="Consumer"/>
    <s v="United States"/>
    <s v="New York City"/>
    <s v="New York"/>
    <n v="10009"/>
    <x v="3"/>
    <x v="236"/>
    <x v="1"/>
    <s v="Binders"/>
    <s v="Acco 3-Hole Punch"/>
    <n v="17.52"/>
  </r>
  <r>
    <n v="262"/>
    <s v="US-2018-155299"/>
    <x v="110"/>
    <d v="2018-06-12T00:00:00"/>
    <s v="Standard Class"/>
    <s v="Dl-13600"/>
    <s v="Dorris liebe"/>
    <s v="Corporate"/>
    <s v="United States"/>
    <s v="Pasadena"/>
    <s v="Texas"/>
    <n v="77506"/>
    <x v="2"/>
    <x v="237"/>
    <x v="1"/>
    <s v="Appliances"/>
    <s v="Eureka Disposable Bags for Sanitaire Vibra Groomer I Upright Vac"/>
    <n v="1.6240000000000001"/>
  </r>
  <r>
    <n v="263"/>
    <s v="US-2015-106992"/>
    <x v="111"/>
    <d v="2015-09-21T00:00:00"/>
    <s v="Second Class"/>
    <s v="SB-20290"/>
    <s v="Sean Braxton"/>
    <s v="Corporate"/>
    <s v="United States"/>
    <s v="Houston"/>
    <s v="Texas"/>
    <n v="77036"/>
    <x v="2"/>
    <x v="155"/>
    <x v="2"/>
    <s v="Machines"/>
    <s v="Lexmark MX611dhe Monochrome Laser Printer"/>
    <n v="3059.982"/>
  </r>
  <r>
    <n v="264"/>
    <s v="US-2015-106992"/>
    <x v="111"/>
    <d v="2015-09-21T00:00:00"/>
    <s v="Second Class"/>
    <s v="SB-20290"/>
    <s v="Sean Braxton"/>
    <s v="Corporate"/>
    <s v="United States"/>
    <s v="Houston"/>
    <s v="Texas"/>
    <n v="77036"/>
    <x v="2"/>
    <x v="238"/>
    <x v="2"/>
    <s v="Machines"/>
    <s v="Xerox WorkCentre 6505DN Laser Multifunction Printer"/>
    <n v="2519.9580000000001"/>
  </r>
  <r>
    <n v="265"/>
    <s v="CA-2017-125318"/>
    <x v="112"/>
    <d v="2017-06-13T00:00:00"/>
    <s v="Standard Class"/>
    <s v="RC-19825"/>
    <s v="Roy Collins"/>
    <s v="Consumer"/>
    <s v="United States"/>
    <s v="Chicago"/>
    <s v="Illinois"/>
    <n v="60610"/>
    <x v="2"/>
    <x v="239"/>
    <x v="2"/>
    <s v="Phones"/>
    <s v="Cisco Small Business SPA 502G VoIP phone"/>
    <n v="328.22399999999999"/>
  </r>
  <r>
    <n v="266"/>
    <s v="CA-2016-155040"/>
    <x v="113"/>
    <d v="2016-11-15T00:00:00"/>
    <s v="Standard Class"/>
    <s v="AH-10210"/>
    <s v="Alan Hwang"/>
    <s v="Consumer"/>
    <s v="United States"/>
    <s v="Brentwood"/>
    <s v="California"/>
    <n v="94513"/>
    <x v="1"/>
    <x v="240"/>
    <x v="2"/>
    <s v="Accessories"/>
    <s v="Microsoft Sculpt Comfort Mouse"/>
    <n v="79.900000000000006"/>
  </r>
  <r>
    <n v="267"/>
    <s v="CA-2018-136826"/>
    <x v="114"/>
    <d v="2018-06-20T00:00:00"/>
    <s v="Standard Class"/>
    <s v="CB-12535"/>
    <s v="Claudia Bergmann"/>
    <s v="Corporate"/>
    <s v="United States"/>
    <s v="Chapel Hill"/>
    <s v="North Carolina"/>
    <n v="27514"/>
    <x v="0"/>
    <x v="241"/>
    <x v="1"/>
    <s v="Art"/>
    <s v="Quartet Omega Colored Chalk, 12/Pack"/>
    <n v="14.016"/>
  </r>
  <r>
    <n v="268"/>
    <s v="CA-2017-111010"/>
    <x v="115"/>
    <d v="2017-01-28T00:00:00"/>
    <s v="Standard Class"/>
    <s v="PG-18895"/>
    <s v="Paul Gonzalez"/>
    <s v="Consumer"/>
    <s v="United States"/>
    <s v="Morristown"/>
    <s v="New Jersey"/>
    <n v="7960"/>
    <x v="3"/>
    <x v="242"/>
    <x v="1"/>
    <s v="Fasteners"/>
    <s v="Bagged Rubber Bands"/>
    <n v="7.56"/>
  </r>
  <r>
    <n v="269"/>
    <s v="US-2018-145366"/>
    <x v="34"/>
    <d v="2018-12-13T00:00:00"/>
    <s v="Standard Class"/>
    <s v="CA-12310"/>
    <s v="Christine Abelman"/>
    <s v="Corporate"/>
    <s v="United States"/>
    <s v="Cincinnati"/>
    <s v="Ohio"/>
    <n v="45231"/>
    <x v="3"/>
    <x v="243"/>
    <x v="1"/>
    <s v="Storage"/>
    <s v="Safco Commercial Shelving"/>
    <n v="37.207999999999998"/>
  </r>
  <r>
    <n v="270"/>
    <s v="US-2018-145366"/>
    <x v="34"/>
    <d v="2018-12-13T00:00:00"/>
    <s v="Standard Class"/>
    <s v="CA-12310"/>
    <s v="Christine Abelman"/>
    <s v="Corporate"/>
    <s v="United States"/>
    <s v="Cincinnati"/>
    <s v="Ohio"/>
    <n v="45231"/>
    <x v="3"/>
    <x v="244"/>
    <x v="1"/>
    <s v="Envelopes"/>
    <s v="Recycled Interoffice Envelopes with String and Button Closure, 10 x 13"/>
    <n v="57.576000000000001"/>
  </r>
  <r>
    <n v="271"/>
    <s v="CA-2018-163979"/>
    <x v="116"/>
    <d v="2019-01-02T00:00:00"/>
    <s v="Second Class"/>
    <s v="KH-16690"/>
    <s v="Kristen Hastings"/>
    <s v="Corporate"/>
    <s v="United States"/>
    <s v="San Francisco"/>
    <s v="California"/>
    <n v="94110"/>
    <x v="1"/>
    <x v="245"/>
    <x v="1"/>
    <s v="Storage"/>
    <s v="Adjustable Depth Letter/Legal Cart"/>
    <n v="725.84"/>
  </r>
  <r>
    <n v="272"/>
    <s v="CA-2016-155334"/>
    <x v="117"/>
    <d v="2016-07-31T00:00:00"/>
    <s v="First Class"/>
    <s v="HA-14920"/>
    <s v="Helen Andreada"/>
    <s v="Consumer"/>
    <s v="United States"/>
    <s v="San Francisco"/>
    <s v="California"/>
    <n v="94109"/>
    <x v="1"/>
    <x v="246"/>
    <x v="2"/>
    <s v="Accessories"/>
    <s v="Logitech 910-002974 M325 Wireless Mouse for Web Scrolling"/>
    <n v="209.93"/>
  </r>
  <r>
    <n v="273"/>
    <s v="CA-2016-155334"/>
    <x v="117"/>
    <d v="2016-07-31T00:00:00"/>
    <s v="First Class"/>
    <s v="HA-14920"/>
    <s v="Helen Andreada"/>
    <s v="Consumer"/>
    <s v="United States"/>
    <s v="San Francisco"/>
    <s v="California"/>
    <n v="94109"/>
    <x v="1"/>
    <x v="247"/>
    <x v="0"/>
    <s v="Furnishings"/>
    <s v="Regeneration Desk Collection"/>
    <n v="5.28"/>
  </r>
  <r>
    <n v="274"/>
    <s v="CA-2016-155334"/>
    <x v="117"/>
    <d v="2016-07-31T00:00:00"/>
    <s v="First Class"/>
    <s v="HA-14920"/>
    <s v="Helen Andreada"/>
    <s v="Consumer"/>
    <s v="United States"/>
    <s v="San Francisco"/>
    <s v="California"/>
    <n v="94109"/>
    <x v="1"/>
    <x v="248"/>
    <x v="1"/>
    <s v="Binders"/>
    <s v="Presstex Flexible Ring Binders"/>
    <n v="10.92"/>
  </r>
  <r>
    <n v="275"/>
    <s v="CA-2018-118136"/>
    <x v="118"/>
    <d v="2018-09-17T00:00:00"/>
    <s v="First Class"/>
    <s v="BB-10990"/>
    <s v="Barry Blumstein"/>
    <s v="Corporate"/>
    <s v="United States"/>
    <s v="Inglewood"/>
    <s v="California"/>
    <n v="90301"/>
    <x v="1"/>
    <x v="249"/>
    <x v="1"/>
    <s v="Paper"/>
    <s v="Ampad Gold Fibre Wirebound Steno Books, 6&quot; x 9&quot;, Gregg Ruled"/>
    <n v="8.82"/>
  </r>
  <r>
    <n v="276"/>
    <s v="CA-2018-118136"/>
    <x v="118"/>
    <d v="2018-09-17T00:00:00"/>
    <s v="First Class"/>
    <s v="BB-10990"/>
    <s v="Barry Blumstein"/>
    <s v="Corporate"/>
    <s v="United States"/>
    <s v="Inglewood"/>
    <s v="California"/>
    <n v="90301"/>
    <x v="1"/>
    <x v="250"/>
    <x v="1"/>
    <s v="Art"/>
    <s v="Newell 330"/>
    <n v="5.98"/>
  </r>
  <r>
    <n v="277"/>
    <s v="CA-2018-132976"/>
    <x v="119"/>
    <d v="2018-10-17T00:00:00"/>
    <s v="Standard Class"/>
    <s v="AG-10495"/>
    <s v="Andrew Gjertsen"/>
    <s v="Corporate"/>
    <s v="United States"/>
    <s v="Philadelphia"/>
    <s v="Pennsylvania"/>
    <n v="19140"/>
    <x v="3"/>
    <x v="251"/>
    <x v="1"/>
    <s v="Paper"/>
    <s v="Post-it â€œImportant Messageâ€ Note Pad, Neon Colors, 50 Sheets/Pad"/>
    <n v="11.648"/>
  </r>
  <r>
    <n v="278"/>
    <s v="CA-2018-132976"/>
    <x v="119"/>
    <d v="2018-10-17T00:00:00"/>
    <s v="Standard Class"/>
    <s v="AG-10495"/>
    <s v="Andrew Gjertsen"/>
    <s v="Corporate"/>
    <s v="United States"/>
    <s v="Philadelphia"/>
    <s v="Pennsylvania"/>
    <n v="19140"/>
    <x v="3"/>
    <x v="252"/>
    <x v="1"/>
    <s v="Paper"/>
    <s v="Adams Write n' Stick Phone Message Book, 11&quot; X 5 1/4&quot;, 200 Messages"/>
    <n v="18.175999999999998"/>
  </r>
  <r>
    <n v="279"/>
    <s v="CA-2018-132976"/>
    <x v="119"/>
    <d v="2018-10-17T00:00:00"/>
    <s v="Standard Class"/>
    <s v="AG-10495"/>
    <s v="Andrew Gjertsen"/>
    <s v="Corporate"/>
    <s v="United States"/>
    <s v="Philadelphia"/>
    <s v="Pennsylvania"/>
    <n v="19140"/>
    <x v="3"/>
    <x v="253"/>
    <x v="1"/>
    <s v="Storage"/>
    <s v="Eldon Simplefile Box Office"/>
    <n v="59.712000000000003"/>
  </r>
  <r>
    <n v="280"/>
    <s v="CA-2018-132976"/>
    <x v="119"/>
    <d v="2018-10-17T00:00:00"/>
    <s v="Standard Class"/>
    <s v="AG-10495"/>
    <s v="Andrew Gjertsen"/>
    <s v="Corporate"/>
    <s v="United States"/>
    <s v="Philadelphia"/>
    <s v="Pennsylvania"/>
    <n v="19140"/>
    <x v="3"/>
    <x v="254"/>
    <x v="1"/>
    <s v="Labels"/>
    <s v="Avery 489"/>
    <n v="24.84"/>
  </r>
  <r>
    <n v="281"/>
    <s v="US-2016-161991"/>
    <x v="120"/>
    <d v="2016-09-28T00:00:00"/>
    <s v="Second Class"/>
    <s v="SC-20725"/>
    <s v="Steven Cartwright"/>
    <s v="Consumer"/>
    <s v="United States"/>
    <s v="Houston"/>
    <s v="Texas"/>
    <n v="77070"/>
    <x v="2"/>
    <x v="255"/>
    <x v="1"/>
    <s v="Binders"/>
    <s v="Round Ring Binders"/>
    <n v="2.08"/>
  </r>
  <r>
    <n v="282"/>
    <s v="US-2016-161991"/>
    <x v="120"/>
    <d v="2016-09-28T00:00:00"/>
    <s v="Second Class"/>
    <s v="SC-20725"/>
    <s v="Steven Cartwright"/>
    <s v="Consumer"/>
    <s v="United States"/>
    <s v="Houston"/>
    <s v="Texas"/>
    <n v="77070"/>
    <x v="2"/>
    <x v="256"/>
    <x v="2"/>
    <s v="Phones"/>
    <s v="Bose SoundLink Bluetooth Speaker"/>
    <n v="1114.4000000000001"/>
  </r>
  <r>
    <n v="283"/>
    <s v="CA-2016-130890"/>
    <x v="121"/>
    <d v="2016-11-06T00:00:00"/>
    <s v="Standard Class"/>
    <s v="JO-15280"/>
    <s v="Jas O'Carroll"/>
    <s v="Consumer"/>
    <s v="United States"/>
    <s v="Los Angeles"/>
    <s v="California"/>
    <n v="90004"/>
    <x v="1"/>
    <x v="257"/>
    <x v="0"/>
    <s v="Tables"/>
    <s v="Bevis Round Bullnose 29&quot; High Table Top"/>
    <n v="1038.8399999999999"/>
  </r>
  <r>
    <n v="284"/>
    <s v="CA-2016-130883"/>
    <x v="120"/>
    <d v="2016-10-02T00:00:00"/>
    <s v="Standard Class"/>
    <s v="TB-21520"/>
    <s v="Tracy Blumstein"/>
    <s v="Consumer"/>
    <s v="United States"/>
    <s v="Portland"/>
    <s v="Oregon"/>
    <n v="97206"/>
    <x v="1"/>
    <x v="258"/>
    <x v="1"/>
    <s v="Paper"/>
    <s v="Easy-staple paper"/>
    <n v="141.76"/>
  </r>
  <r>
    <n v="285"/>
    <s v="CA-2016-130883"/>
    <x v="120"/>
    <d v="2016-10-02T00:00:00"/>
    <s v="Standard Class"/>
    <s v="TB-21520"/>
    <s v="Tracy Blumstein"/>
    <s v="Consumer"/>
    <s v="United States"/>
    <s v="Portland"/>
    <s v="Oregon"/>
    <n v="97206"/>
    <x v="1"/>
    <x v="259"/>
    <x v="2"/>
    <s v="Accessories"/>
    <s v="Microsoft Arc Touch Mouse"/>
    <n v="239.8"/>
  </r>
  <r>
    <n v="286"/>
    <s v="CA-2016-130883"/>
    <x v="120"/>
    <d v="2016-10-02T00:00:00"/>
    <s v="Standard Class"/>
    <s v="TB-21520"/>
    <s v="Tracy Blumstein"/>
    <s v="Consumer"/>
    <s v="United States"/>
    <s v="Portland"/>
    <s v="Oregon"/>
    <n v="97206"/>
    <x v="1"/>
    <x v="260"/>
    <x v="1"/>
    <s v="Paper"/>
    <s v="Xerox 216"/>
    <n v="31.103999999999999"/>
  </r>
  <r>
    <n v="287"/>
    <s v="CA-2017-112697"/>
    <x v="122"/>
    <d v="2017-12-20T00:00:00"/>
    <s v="Second Class"/>
    <s v="AH-10195"/>
    <s v="Alan Haines"/>
    <s v="Corporate"/>
    <s v="United States"/>
    <s v="Tamarac"/>
    <s v="Florida"/>
    <n v="33319"/>
    <x v="0"/>
    <x v="261"/>
    <x v="1"/>
    <s v="Binders"/>
    <s v="GBC VeloBinder Electric Binding Machine"/>
    <n v="254.05799999999999"/>
  </r>
  <r>
    <n v="288"/>
    <s v="CA-2017-112697"/>
    <x v="122"/>
    <d v="2017-12-20T00:00:00"/>
    <s v="Second Class"/>
    <s v="AH-10195"/>
    <s v="Alan Haines"/>
    <s v="Corporate"/>
    <s v="United States"/>
    <s v="Tamarac"/>
    <s v="Florida"/>
    <n v="33319"/>
    <x v="0"/>
    <x v="166"/>
    <x v="1"/>
    <s v="Appliances"/>
    <s v="Acco 7-Outlet Masterpiece Power Center, Wihtout Fax/Phone Line Protection"/>
    <n v="194.52799999999999"/>
  </r>
  <r>
    <n v="289"/>
    <s v="CA-2017-112697"/>
    <x v="122"/>
    <d v="2017-12-20T00:00:00"/>
    <s v="Second Class"/>
    <s v="AH-10195"/>
    <s v="Alan Haines"/>
    <s v="Corporate"/>
    <s v="United States"/>
    <s v="Tamarac"/>
    <s v="Florida"/>
    <n v="33319"/>
    <x v="0"/>
    <x v="262"/>
    <x v="1"/>
    <s v="Supplies"/>
    <s v="Premier Automatic Letter Opener"/>
    <n v="961.48"/>
  </r>
  <r>
    <n v="290"/>
    <s v="CA-2017-110772"/>
    <x v="73"/>
    <d v="2017-11-24T00:00:00"/>
    <s v="Second Class"/>
    <s v="NZ-18565"/>
    <s v="Nick Zandusky"/>
    <s v="Home Office"/>
    <s v="United States"/>
    <s v="Columbus"/>
    <s v="Ohio"/>
    <n v="43229"/>
    <x v="3"/>
    <x v="263"/>
    <x v="1"/>
    <s v="Fasteners"/>
    <s v="Advantus SlideClip Paper Clips"/>
    <n v="19.096"/>
  </r>
  <r>
    <n v="291"/>
    <s v="CA-2017-110772"/>
    <x v="73"/>
    <d v="2017-11-24T00:00:00"/>
    <s v="Second Class"/>
    <s v="NZ-18565"/>
    <s v="Nick Zandusky"/>
    <s v="Home Office"/>
    <s v="United States"/>
    <s v="Columbus"/>
    <s v="Ohio"/>
    <n v="43229"/>
    <x v="3"/>
    <x v="264"/>
    <x v="1"/>
    <s v="Labels"/>
    <s v="Avery 512"/>
    <n v="18.495999999999999"/>
  </r>
  <r>
    <n v="292"/>
    <s v="CA-2017-110772"/>
    <x v="73"/>
    <d v="2017-11-24T00:00:00"/>
    <s v="Second Class"/>
    <s v="NZ-18565"/>
    <s v="Nick Zandusky"/>
    <s v="Home Office"/>
    <s v="United States"/>
    <s v="Columbus"/>
    <s v="Ohio"/>
    <n v="43229"/>
    <x v="3"/>
    <x v="265"/>
    <x v="2"/>
    <s v="Accessories"/>
    <s v="Logitech Wireless Gaming Headset G930"/>
    <n v="255.98400000000001"/>
  </r>
  <r>
    <n v="293"/>
    <s v="CA-2017-110772"/>
    <x v="73"/>
    <d v="2017-11-24T00:00:00"/>
    <s v="Second Class"/>
    <s v="NZ-18565"/>
    <s v="Nick Zandusky"/>
    <s v="Home Office"/>
    <s v="United States"/>
    <s v="Columbus"/>
    <s v="Ohio"/>
    <n v="43229"/>
    <x v="3"/>
    <x v="266"/>
    <x v="0"/>
    <s v="Bookcases"/>
    <s v="Bush Westfield Collection Bookcases, Medium Cherry Finish"/>
    <n v="86.97"/>
  </r>
  <r>
    <n v="294"/>
    <s v="CA-2015-111451"/>
    <x v="58"/>
    <d v="2015-12-28T00:00:00"/>
    <s v="First Class"/>
    <s v="KL-16555"/>
    <s v="Kelly Lampkin"/>
    <s v="Corporate"/>
    <s v="United States"/>
    <s v="Colorado Springs"/>
    <s v="Colorado"/>
    <n v="80906"/>
    <x v="1"/>
    <x v="267"/>
    <x v="0"/>
    <s v="Furnishings"/>
    <s v="Howard Miller 13&quot; Diameter Goldtone Round Wall Clock"/>
    <n v="300.416"/>
  </r>
  <r>
    <n v="295"/>
    <s v="CA-2015-111451"/>
    <x v="58"/>
    <d v="2015-12-28T00:00:00"/>
    <s v="First Class"/>
    <s v="KL-16555"/>
    <s v="Kelly Lampkin"/>
    <s v="Corporate"/>
    <s v="United States"/>
    <s v="Colorado Springs"/>
    <s v="Colorado"/>
    <n v="80906"/>
    <x v="1"/>
    <x v="268"/>
    <x v="0"/>
    <s v="Chairs"/>
    <s v="Global Deluxe Office Fabric Chairs"/>
    <n v="230.352"/>
  </r>
  <r>
    <n v="296"/>
    <s v="CA-2015-111451"/>
    <x v="58"/>
    <d v="2015-12-28T00:00:00"/>
    <s v="First Class"/>
    <s v="KL-16555"/>
    <s v="Kelly Lampkin"/>
    <s v="Corporate"/>
    <s v="United States"/>
    <s v="Colorado Springs"/>
    <s v="Colorado"/>
    <n v="80906"/>
    <x v="1"/>
    <x v="269"/>
    <x v="0"/>
    <s v="Furnishings"/>
    <s v="Eldon ClusterMat Chair Mat with Cordless Antistatic Protection"/>
    <n v="218.352"/>
  </r>
  <r>
    <n v="297"/>
    <s v="CA-2015-111451"/>
    <x v="58"/>
    <d v="2015-12-28T00:00:00"/>
    <s v="First Class"/>
    <s v="KL-16555"/>
    <s v="Kelly Lampkin"/>
    <s v="Corporate"/>
    <s v="United States"/>
    <s v="Colorado Springs"/>
    <s v="Colorado"/>
    <n v="80906"/>
    <x v="1"/>
    <x v="270"/>
    <x v="1"/>
    <s v="Binders"/>
    <s v="Ibico Laser Imprintable Binding System Covers"/>
    <n v="78.599999999999994"/>
  </r>
  <r>
    <n v="298"/>
    <s v="CA-2015-111451"/>
    <x v="58"/>
    <d v="2015-12-28T00:00:00"/>
    <s v="First Class"/>
    <s v="KL-16555"/>
    <s v="Kelly Lampkin"/>
    <s v="Corporate"/>
    <s v="United States"/>
    <s v="Colorado Springs"/>
    <s v="Colorado"/>
    <n v="80906"/>
    <x v="1"/>
    <x v="271"/>
    <x v="1"/>
    <s v="Fasteners"/>
    <s v="Vinyl Coated Wire Paper Clips in Organizer Box, 800/Box"/>
    <n v="27.552"/>
  </r>
  <r>
    <n v="299"/>
    <s v="CA-2017-142545"/>
    <x v="99"/>
    <d v="2017-11-03T00:00:00"/>
    <s v="Standard Class"/>
    <s v="JD-15895"/>
    <s v="Jonathan Doherty"/>
    <s v="Corporate"/>
    <s v="United States"/>
    <s v="Belleville"/>
    <s v="New Jersey"/>
    <n v="7109"/>
    <x v="3"/>
    <x v="272"/>
    <x v="1"/>
    <s v="Paper"/>
    <s v="Xerox 223"/>
    <n v="32.4"/>
  </r>
  <r>
    <n v="300"/>
    <s v="CA-2017-142545"/>
    <x v="99"/>
    <d v="2017-11-03T00:00:00"/>
    <s v="Standard Class"/>
    <s v="JD-15895"/>
    <s v="Jonathan Doherty"/>
    <s v="Corporate"/>
    <s v="United States"/>
    <s v="Belleville"/>
    <s v="New Jersey"/>
    <n v="7109"/>
    <x v="3"/>
    <x v="273"/>
    <x v="1"/>
    <s v="Storage"/>
    <s v="Tennsco Stur-D-Stor Boltless Shelving, 5 Shelves, 24&quot; Deep, Sand"/>
    <n v="1082.48"/>
  </r>
  <r>
    <n v="301"/>
    <s v="CA-2017-142545"/>
    <x v="99"/>
    <d v="2017-11-03T00:00:00"/>
    <s v="Standard Class"/>
    <s v="JD-15895"/>
    <s v="Jonathan Doherty"/>
    <s v="Corporate"/>
    <s v="United States"/>
    <s v="Belleville"/>
    <s v="New Jersey"/>
    <n v="7109"/>
    <x v="3"/>
    <x v="274"/>
    <x v="1"/>
    <s v="Paper"/>
    <s v="Xerox 1939"/>
    <n v="56.91"/>
  </r>
  <r>
    <n v="302"/>
    <s v="CA-2017-142545"/>
    <x v="99"/>
    <d v="2017-11-03T00:00:00"/>
    <s v="Standard Class"/>
    <s v="JD-15895"/>
    <s v="Jonathan Doherty"/>
    <s v="Corporate"/>
    <s v="United States"/>
    <s v="Belleville"/>
    <s v="New Jersey"/>
    <n v="7109"/>
    <x v="3"/>
    <x v="275"/>
    <x v="0"/>
    <s v="Furnishings"/>
    <s v="Floodlight Indoor Halogen Bulbs, 1 Bulb per Pack, 60 Watts"/>
    <n v="77.599999999999994"/>
  </r>
  <r>
    <n v="303"/>
    <s v="CA-2017-142545"/>
    <x v="99"/>
    <d v="2017-11-03T00:00:00"/>
    <s v="Standard Class"/>
    <s v="JD-15895"/>
    <s v="Jonathan Doherty"/>
    <s v="Corporate"/>
    <s v="United States"/>
    <s v="Belleville"/>
    <s v="New Jersey"/>
    <n v="7109"/>
    <x v="3"/>
    <x v="276"/>
    <x v="1"/>
    <s v="Binders"/>
    <s v="Avery Premier Heavy-Duty Binder with Round Locking Rings"/>
    <n v="14.28"/>
  </r>
  <r>
    <n v="304"/>
    <s v="US-2018-152380"/>
    <x v="123"/>
    <d v="2018-11-23T00:00:00"/>
    <s v="Standard Class"/>
    <s v="JH-15910"/>
    <s v="Jonathan Howell"/>
    <s v="Consumer"/>
    <s v="United States"/>
    <s v="Chicago"/>
    <s v="Illinois"/>
    <n v="60623"/>
    <x v="2"/>
    <x v="277"/>
    <x v="0"/>
    <s v="Tables"/>
    <s v="BPI Conference Tables"/>
    <n v="219.07499999999999"/>
  </r>
  <r>
    <n v="305"/>
    <s v="CA-2016-144253"/>
    <x v="124"/>
    <d v="2016-05-09T00:00:00"/>
    <s v="Second Class"/>
    <s v="AS-10225"/>
    <s v="Alan Schoenberger"/>
    <s v="Corporate"/>
    <s v="United States"/>
    <s v="New York City"/>
    <s v="New York"/>
    <n v="10024"/>
    <x v="3"/>
    <x v="278"/>
    <x v="0"/>
    <s v="Furnishings"/>
    <s v="Electrix 20W Halogen Replacement Bulb for Zoom-In Desk Lamp"/>
    <n v="26.8"/>
  </r>
  <r>
    <n v="306"/>
    <s v="CA-2015-130960"/>
    <x v="125"/>
    <d v="2016-01-04T00:00:00"/>
    <s v="Standard Class"/>
    <s v="KB-16600"/>
    <s v="Ken Brennan"/>
    <s v="Corporate"/>
    <s v="United States"/>
    <s v="Taylor"/>
    <s v="Michigan"/>
    <n v="48180"/>
    <x v="2"/>
    <x v="279"/>
    <x v="1"/>
    <s v="Art"/>
    <s v="Newell 350"/>
    <n v="9.84"/>
  </r>
  <r>
    <n v="307"/>
    <s v="CA-2015-111003"/>
    <x v="106"/>
    <d v="2015-06-06T00:00:00"/>
    <s v="Standard Class"/>
    <s v="CR-12625"/>
    <s v="Corey Roper"/>
    <s v="Home Office"/>
    <s v="United States"/>
    <s v="Lakewood"/>
    <s v="New Jersey"/>
    <n v="8701"/>
    <x v="3"/>
    <x v="280"/>
    <x v="1"/>
    <s v="Binders"/>
    <s v="GBC Clear Cover, 8-1/2 x 11, unpunched, 25 covers per pack"/>
    <n v="45.48"/>
  </r>
  <r>
    <n v="308"/>
    <s v="CA-2015-111003"/>
    <x v="106"/>
    <d v="2015-06-06T00:00:00"/>
    <s v="Standard Class"/>
    <s v="CR-12625"/>
    <s v="Corey Roper"/>
    <s v="Home Office"/>
    <s v="United States"/>
    <s v="Lakewood"/>
    <s v="New Jersey"/>
    <n v="8701"/>
    <x v="3"/>
    <x v="281"/>
    <x v="1"/>
    <s v="Art"/>
    <s v="Boston Heavy-Duty Trimline Electric Pencil Sharpeners"/>
    <n v="289.2"/>
  </r>
  <r>
    <n v="309"/>
    <s v="CA-2018-126774"/>
    <x v="4"/>
    <d v="2018-04-17T00:00:00"/>
    <s v="First Class"/>
    <s v="SH-20395"/>
    <s v="Shahid Hopkins"/>
    <s v="Consumer"/>
    <s v="United States"/>
    <s v="Arlington"/>
    <s v="Virginia"/>
    <n v="22204"/>
    <x v="0"/>
    <x v="282"/>
    <x v="1"/>
    <s v="Art"/>
    <s v="Faber Castell Col-Erase Pencils"/>
    <n v="4.8899999999999997"/>
  </r>
  <r>
    <n v="310"/>
    <s v="CA-2017-142902"/>
    <x v="126"/>
    <d v="2017-09-14T00:00:00"/>
    <s v="Second Class"/>
    <s v="BP-11185"/>
    <s v="Ben Peterman"/>
    <s v="Corporate"/>
    <s v="United States"/>
    <s v="Arvada"/>
    <s v="Colorado"/>
    <n v="80004"/>
    <x v="1"/>
    <x v="283"/>
    <x v="0"/>
    <s v="Furnishings"/>
    <s v="C-Line Cubicle Keepers Polyproplyene Holder With Velcro Backings"/>
    <n v="15.135999999999999"/>
  </r>
  <r>
    <n v="311"/>
    <s v="CA-2017-142902"/>
    <x v="126"/>
    <d v="2017-09-14T00:00:00"/>
    <s v="Second Class"/>
    <s v="BP-11185"/>
    <s v="Ben Peterman"/>
    <s v="Corporate"/>
    <s v="United States"/>
    <s v="Arvada"/>
    <s v="Colorado"/>
    <n v="80004"/>
    <x v="1"/>
    <x v="284"/>
    <x v="0"/>
    <s v="Chairs"/>
    <s v="Hon 4070 Series Pagoda Armless Upholstered Stacking Chairs"/>
    <n v="466.76799999999997"/>
  </r>
  <r>
    <n v="312"/>
    <s v="CA-2017-142902"/>
    <x v="126"/>
    <d v="2017-09-14T00:00:00"/>
    <s v="Second Class"/>
    <s v="BP-11185"/>
    <s v="Ben Peterman"/>
    <s v="Corporate"/>
    <s v="United States"/>
    <s v="Arvada"/>
    <s v="Colorado"/>
    <n v="80004"/>
    <x v="1"/>
    <x v="285"/>
    <x v="0"/>
    <s v="Furnishings"/>
    <s v="Eldon Expressions Desk Accessory, Wood Photo Frame, Mahogany"/>
    <n v="15.231999999999999"/>
  </r>
  <r>
    <n v="313"/>
    <s v="CA-2017-142902"/>
    <x v="126"/>
    <d v="2017-09-14T00:00:00"/>
    <s v="Second Class"/>
    <s v="BP-11185"/>
    <s v="Ben Peterman"/>
    <s v="Corporate"/>
    <s v="United States"/>
    <s v="Arvada"/>
    <s v="Colorado"/>
    <n v="80004"/>
    <x v="1"/>
    <x v="286"/>
    <x v="1"/>
    <s v="Labels"/>
    <s v="Avery 509"/>
    <n v="6.2640000000000002"/>
  </r>
  <r>
    <n v="314"/>
    <s v="CA-2015-120887"/>
    <x v="127"/>
    <d v="2015-10-03T00:00:00"/>
    <s v="Standard Class"/>
    <s v="TS-21205"/>
    <s v="Thomas Seio"/>
    <s v="Corporate"/>
    <s v="United States"/>
    <s v="Hackensack"/>
    <s v="New Jersey"/>
    <n v="7601"/>
    <x v="3"/>
    <x v="287"/>
    <x v="0"/>
    <s v="Furnishings"/>
    <s v="Deflect-o SuperTray Unbreakable Stackable Tray, Letter, Black"/>
    <n v="87.54"/>
  </r>
  <r>
    <n v="315"/>
    <s v="CA-2015-167850"/>
    <x v="128"/>
    <d v="2015-08-16T00:00:00"/>
    <s v="Standard Class"/>
    <s v="AG-10525"/>
    <s v="Andy Gerbode"/>
    <s v="Corporate"/>
    <s v="United States"/>
    <s v="Saint Petersburg"/>
    <s v="Florida"/>
    <n v="33710"/>
    <x v="0"/>
    <x v="288"/>
    <x v="2"/>
    <s v="Phones"/>
    <s v="AT&amp;T 1070 Corded Phone"/>
    <n v="178.38399999999999"/>
  </r>
  <r>
    <n v="316"/>
    <s v="CA-2015-167850"/>
    <x v="128"/>
    <d v="2015-08-16T00:00:00"/>
    <s v="Standard Class"/>
    <s v="AG-10525"/>
    <s v="Andy Gerbode"/>
    <s v="Corporate"/>
    <s v="United States"/>
    <s v="Saint Petersburg"/>
    <s v="Florida"/>
    <n v="33710"/>
    <x v="0"/>
    <x v="289"/>
    <x v="1"/>
    <s v="Paper"/>
    <s v="Xerox 21"/>
    <n v="15.552"/>
  </r>
  <r>
    <n v="317"/>
    <s v="CA-2015-164259"/>
    <x v="129"/>
    <d v="2015-12-30T00:00:00"/>
    <s v="First Class"/>
    <s v="SP-20860"/>
    <s v="Sung Pak"/>
    <s v="Corporate"/>
    <s v="United States"/>
    <s v="Philadelphia"/>
    <s v="Pennsylvania"/>
    <n v="19143"/>
    <x v="3"/>
    <x v="290"/>
    <x v="1"/>
    <s v="Art"/>
    <s v="Boston School Pro Electric Pencil Sharpener, 1670"/>
    <n v="99.135999999999996"/>
  </r>
  <r>
    <n v="318"/>
    <s v="CA-2015-164973"/>
    <x v="130"/>
    <d v="2015-11-09T00:00:00"/>
    <s v="Standard Class"/>
    <s v="NM-18445"/>
    <s v="Nathan Mautz"/>
    <s v="Home Office"/>
    <s v="United States"/>
    <s v="New York City"/>
    <s v="New York"/>
    <n v="10024"/>
    <x v="3"/>
    <x v="291"/>
    <x v="0"/>
    <s v="Chairs"/>
    <s v="DMI Arturo Collection Mission-style Design Wood Chair"/>
    <n v="135.88200000000001"/>
  </r>
  <r>
    <n v="319"/>
    <s v="CA-2015-164973"/>
    <x v="130"/>
    <d v="2015-11-09T00:00:00"/>
    <s v="Standard Class"/>
    <s v="NM-18445"/>
    <s v="Nathan Mautz"/>
    <s v="Home Office"/>
    <s v="United States"/>
    <s v="New York City"/>
    <s v="New York"/>
    <n v="10024"/>
    <x v="3"/>
    <x v="292"/>
    <x v="2"/>
    <s v="Machines"/>
    <s v="Canon imageCLASS MF7460 Monochrome Digital Laser Multifunction Copier"/>
    <n v="3991.98"/>
  </r>
  <r>
    <n v="320"/>
    <s v="CA-2015-164973"/>
    <x v="130"/>
    <d v="2015-11-09T00:00:00"/>
    <s v="Standard Class"/>
    <s v="NM-18445"/>
    <s v="Nathan Mautz"/>
    <s v="Home Office"/>
    <s v="United States"/>
    <s v="New York City"/>
    <s v="New York"/>
    <n v="10024"/>
    <x v="3"/>
    <x v="40"/>
    <x v="2"/>
    <s v="Phones"/>
    <s v="Panasonic Kx-TS550"/>
    <n v="275.94"/>
  </r>
  <r>
    <n v="321"/>
    <s v="CA-2015-164973"/>
    <x v="130"/>
    <d v="2015-11-09T00:00:00"/>
    <s v="Standard Class"/>
    <s v="NM-18445"/>
    <s v="Nathan Mautz"/>
    <s v="Home Office"/>
    <s v="United States"/>
    <s v="New York City"/>
    <s v="New York"/>
    <n v="10024"/>
    <x v="3"/>
    <x v="293"/>
    <x v="2"/>
    <s v="Accessories"/>
    <s v="NETGEAR N750 Dual Band Wi-Fi Gigabit Router"/>
    <n v="360"/>
  </r>
  <r>
    <n v="322"/>
    <s v="CA-2015-164973"/>
    <x v="130"/>
    <d v="2015-11-09T00:00:00"/>
    <s v="Standard Class"/>
    <s v="NM-18445"/>
    <s v="Nathan Mautz"/>
    <s v="Home Office"/>
    <s v="United States"/>
    <s v="New York City"/>
    <s v="New York"/>
    <n v="10024"/>
    <x v="3"/>
    <x v="123"/>
    <x v="1"/>
    <s v="Storage"/>
    <s v="Trav-L-File Heavy-Duty Shuttle II, Black"/>
    <n v="43.57"/>
  </r>
  <r>
    <n v="323"/>
    <s v="CA-2015-156601"/>
    <x v="111"/>
    <d v="2015-09-24T00:00:00"/>
    <s v="Standard Class"/>
    <s v="FA-14230"/>
    <s v="Frank Atkinson"/>
    <s v="Corporate"/>
    <s v="United States"/>
    <s v="Long Beach"/>
    <s v="California"/>
    <n v="90805"/>
    <x v="1"/>
    <x v="294"/>
    <x v="1"/>
    <s v="Fasteners"/>
    <s v="OIC Binder Clips"/>
    <n v="7.16"/>
  </r>
  <r>
    <n v="324"/>
    <s v="CA-2017-162138"/>
    <x v="131"/>
    <d v="2017-04-27T00:00:00"/>
    <s v="Standard Class"/>
    <s v="GK-14620"/>
    <s v="Grace Kelly"/>
    <s v="Corporate"/>
    <s v="United States"/>
    <s v="Hesperia"/>
    <s v="California"/>
    <n v="92345"/>
    <x v="1"/>
    <x v="270"/>
    <x v="1"/>
    <s v="Binders"/>
    <s v="Ibico Laser Imprintable Binding System Covers"/>
    <n v="251.52"/>
  </r>
  <r>
    <n v="325"/>
    <s v="CA-2017-162138"/>
    <x v="131"/>
    <d v="2017-04-27T00:00:00"/>
    <s v="Standard Class"/>
    <s v="GK-14620"/>
    <s v="Grace Kelly"/>
    <s v="Corporate"/>
    <s v="United States"/>
    <s v="Hesperia"/>
    <s v="California"/>
    <n v="92345"/>
    <x v="1"/>
    <x v="295"/>
    <x v="2"/>
    <s v="Accessories"/>
    <s v="Logitech Wireless Headset h800"/>
    <n v="99.99"/>
  </r>
  <r>
    <n v="326"/>
    <s v="CA-2018-153339"/>
    <x v="132"/>
    <d v="2018-11-05T00:00:00"/>
    <s v="Second Class"/>
    <s v="DJ-13510"/>
    <s v="Don Jones"/>
    <s v="Corporate"/>
    <s v="United States"/>
    <s v="Murfreesboro"/>
    <s v="Tennessee"/>
    <n v="37130"/>
    <x v="0"/>
    <x v="296"/>
    <x v="0"/>
    <s v="Furnishings"/>
    <s v="Telescoping Adjustable Floor Lamp"/>
    <n v="15.992000000000001"/>
  </r>
  <r>
    <n v="327"/>
    <s v="US-2017-141544"/>
    <x v="133"/>
    <d v="2017-09-01T00:00:00"/>
    <s v="First Class"/>
    <s v="PO-18850"/>
    <s v="Patrick O'Brill"/>
    <s v="Consumer"/>
    <s v="United States"/>
    <s v="Philadelphia"/>
    <s v="Pennsylvania"/>
    <n v="19143"/>
    <x v="3"/>
    <x v="297"/>
    <x v="2"/>
    <s v="Phones"/>
    <s v="Aastra 57i VoIP phone"/>
    <n v="290.89800000000002"/>
  </r>
  <r>
    <n v="328"/>
    <s v="US-2017-141544"/>
    <x v="133"/>
    <d v="2017-09-01T00:00:00"/>
    <s v="First Class"/>
    <s v="PO-18850"/>
    <s v="Patrick O'Brill"/>
    <s v="Consumer"/>
    <s v="United States"/>
    <s v="Philadelphia"/>
    <s v="Pennsylvania"/>
    <n v="19143"/>
    <x v="3"/>
    <x v="298"/>
    <x v="1"/>
    <s v="Storage"/>
    <s v="File Shuttle II and Handi-File, Black"/>
    <n v="54.223999999999997"/>
  </r>
  <r>
    <n v="329"/>
    <s v="US-2017-141544"/>
    <x v="133"/>
    <d v="2017-09-01T00:00:00"/>
    <s v="First Class"/>
    <s v="PO-18850"/>
    <s v="Patrick O'Brill"/>
    <s v="Consumer"/>
    <s v="United States"/>
    <s v="Philadelphia"/>
    <s v="Pennsylvania"/>
    <n v="19143"/>
    <x v="3"/>
    <x v="299"/>
    <x v="0"/>
    <s v="Chairs"/>
    <s v="Hon 2090 â€œPillow Softâ€ Series Mid Back Swivel/Tilt Chairs"/>
    <n v="786.74400000000003"/>
  </r>
  <r>
    <n v="330"/>
    <s v="US-2017-141544"/>
    <x v="133"/>
    <d v="2017-09-01T00:00:00"/>
    <s v="First Class"/>
    <s v="PO-18850"/>
    <s v="Patrick O'Brill"/>
    <s v="Consumer"/>
    <s v="United States"/>
    <s v="Philadelphia"/>
    <s v="Pennsylvania"/>
    <n v="19143"/>
    <x v="3"/>
    <x v="300"/>
    <x v="1"/>
    <s v="Labels"/>
    <s v="Round Specialty Laser Printer Labels"/>
    <n v="100.24"/>
  </r>
  <r>
    <n v="331"/>
    <s v="US-2017-141544"/>
    <x v="133"/>
    <d v="2017-09-01T00:00:00"/>
    <s v="First Class"/>
    <s v="PO-18850"/>
    <s v="Patrick O'Brill"/>
    <s v="Consumer"/>
    <s v="United States"/>
    <s v="Philadelphia"/>
    <s v="Pennsylvania"/>
    <n v="19143"/>
    <x v="3"/>
    <x v="301"/>
    <x v="1"/>
    <s v="Binders"/>
    <s v="GBC Premium Transparent Covers with Diagonal Lined Pattern"/>
    <n v="37.764000000000003"/>
  </r>
  <r>
    <n v="332"/>
    <s v="US-2017-150147"/>
    <x v="134"/>
    <d v="2017-04-29T00:00:00"/>
    <s v="Second Class"/>
    <s v="JL-15850"/>
    <s v="John Lucas"/>
    <s v="Consumer"/>
    <s v="United States"/>
    <s v="Philadelphia"/>
    <s v="Pennsylvania"/>
    <n v="19134"/>
    <x v="3"/>
    <x v="302"/>
    <x v="2"/>
    <s v="Phones"/>
    <s v="AT&amp;T 841000 Phone"/>
    <n v="82.8"/>
  </r>
  <r>
    <n v="333"/>
    <s v="US-2017-150147"/>
    <x v="134"/>
    <d v="2017-04-29T00:00:00"/>
    <s v="Second Class"/>
    <s v="JL-15850"/>
    <s v="John Lucas"/>
    <s v="Consumer"/>
    <s v="United States"/>
    <s v="Philadelphia"/>
    <s v="Pennsylvania"/>
    <n v="19134"/>
    <x v="3"/>
    <x v="303"/>
    <x v="1"/>
    <s v="Binders"/>
    <s v="Ibico Recycled Grain-Textured Covers"/>
    <n v="20.724"/>
  </r>
  <r>
    <n v="334"/>
    <s v="US-2017-150147"/>
    <x v="134"/>
    <d v="2017-04-29T00:00:00"/>
    <s v="Second Class"/>
    <s v="JL-15850"/>
    <s v="John Lucas"/>
    <s v="Consumer"/>
    <s v="United States"/>
    <s v="Philadelphia"/>
    <s v="Pennsylvania"/>
    <n v="19134"/>
    <x v="3"/>
    <x v="304"/>
    <x v="1"/>
    <s v="Binders"/>
    <s v="Wilson Jones Custom Binder Spines &amp; Labels"/>
    <n v="4.8959999999999999"/>
  </r>
  <r>
    <n v="335"/>
    <s v="CA-2016-137946"/>
    <x v="135"/>
    <d v="2016-09-04T00:00:00"/>
    <s v="Second Class"/>
    <s v="DB-13615"/>
    <s v="Doug Bickford"/>
    <s v="Consumer"/>
    <s v="United States"/>
    <s v="Los Angeles"/>
    <s v="California"/>
    <n v="90045"/>
    <x v="1"/>
    <x v="305"/>
    <x v="1"/>
    <s v="Binders"/>
    <s v="Storex Dura Pro Binders"/>
    <n v="4.7519999999999998"/>
  </r>
  <r>
    <n v="336"/>
    <s v="CA-2016-137946"/>
    <x v="135"/>
    <d v="2016-09-04T00:00:00"/>
    <s v="Second Class"/>
    <s v="DB-13615"/>
    <s v="Doug Bickford"/>
    <s v="Consumer"/>
    <s v="United States"/>
    <s v="Los Angeles"/>
    <s v="California"/>
    <n v="90045"/>
    <x v="1"/>
    <x v="306"/>
    <x v="2"/>
    <s v="Copiers"/>
    <s v="Hewlett Packard LaserJet 3310 Copier"/>
    <n v="959.98400000000004"/>
  </r>
  <r>
    <n v="337"/>
    <s v="CA-2016-137946"/>
    <x v="135"/>
    <d v="2016-09-04T00:00:00"/>
    <s v="Second Class"/>
    <s v="DB-13615"/>
    <s v="Doug Bickford"/>
    <s v="Consumer"/>
    <s v="United States"/>
    <s v="Los Angeles"/>
    <s v="California"/>
    <n v="90045"/>
    <x v="1"/>
    <x v="307"/>
    <x v="1"/>
    <s v="Binders"/>
    <s v="Avery Non-Stick Binders"/>
    <n v="14.368"/>
  </r>
  <r>
    <n v="338"/>
    <s v="CA-2015-129924"/>
    <x v="136"/>
    <d v="2015-07-17T00:00:00"/>
    <s v="Standard Class"/>
    <s v="AC-10420"/>
    <s v="Alyssa Crouse"/>
    <s v="Corporate"/>
    <s v="United States"/>
    <s v="San Francisco"/>
    <s v="California"/>
    <n v="94122"/>
    <x v="1"/>
    <x v="308"/>
    <x v="1"/>
    <s v="Binders"/>
    <s v="Tuff Stuff Recycled Round Ring Binders"/>
    <n v="7.7119999999999997"/>
  </r>
  <r>
    <n v="339"/>
    <s v="CA-2015-129924"/>
    <x v="136"/>
    <d v="2015-07-17T00:00:00"/>
    <s v="Standard Class"/>
    <s v="AC-10420"/>
    <s v="Alyssa Crouse"/>
    <s v="Corporate"/>
    <s v="United States"/>
    <s v="San Francisco"/>
    <s v="California"/>
    <n v="94122"/>
    <x v="1"/>
    <x v="309"/>
    <x v="0"/>
    <s v="Tables"/>
    <s v="Hon 5100 Series Wood Tables"/>
    <n v="698.35199999999998"/>
  </r>
  <r>
    <n v="340"/>
    <s v="CA-2016-128167"/>
    <x v="137"/>
    <d v="2016-06-26T00:00:00"/>
    <s v="Second Class"/>
    <s v="KL-16645"/>
    <s v="Ken Lonsdale"/>
    <s v="Consumer"/>
    <s v="United States"/>
    <s v="Layton"/>
    <s v="Utah"/>
    <n v="84041"/>
    <x v="1"/>
    <x v="310"/>
    <x v="1"/>
    <s v="Fasteners"/>
    <s v="OIC Binder Clips, Mini, 1/4&quot; Capacity, Black"/>
    <n v="4.96"/>
  </r>
  <r>
    <n v="341"/>
    <s v="CA-2015-122336"/>
    <x v="138"/>
    <d v="2015-04-17T00:00:00"/>
    <s v="Second Class"/>
    <s v="JD-15895"/>
    <s v="Jonathan Doherty"/>
    <s v="Corporate"/>
    <s v="United States"/>
    <s v="Philadelphia"/>
    <s v="Pennsylvania"/>
    <n v="19140"/>
    <x v="3"/>
    <x v="311"/>
    <x v="1"/>
    <s v="Art"/>
    <s v="Newell 314"/>
    <n v="17.856000000000002"/>
  </r>
  <r>
    <n v="342"/>
    <s v="CA-2015-122336"/>
    <x v="138"/>
    <d v="2015-04-17T00:00:00"/>
    <s v="Second Class"/>
    <s v="JD-15895"/>
    <s v="Jonathan Doherty"/>
    <s v="Corporate"/>
    <s v="United States"/>
    <s v="Philadelphia"/>
    <s v="Pennsylvania"/>
    <n v="19140"/>
    <x v="3"/>
    <x v="13"/>
    <x v="1"/>
    <s v="Binders"/>
    <s v="Fellowes PB200 Plastic Comb Binding Machine"/>
    <n v="509.97"/>
  </r>
  <r>
    <n v="343"/>
    <s v="CA-2015-122336"/>
    <x v="138"/>
    <d v="2015-04-17T00:00:00"/>
    <s v="Second Class"/>
    <s v="JD-15895"/>
    <s v="Jonathan Doherty"/>
    <s v="Corporate"/>
    <s v="United States"/>
    <s v="Philadelphia"/>
    <s v="Pennsylvania"/>
    <n v="19140"/>
    <x v="3"/>
    <x v="127"/>
    <x v="1"/>
    <s v="Fasteners"/>
    <s v="Staples"/>
    <n v="30.992000000000001"/>
  </r>
  <r>
    <n v="344"/>
    <s v="CA-2015-122336"/>
    <x v="138"/>
    <d v="2015-04-17T00:00:00"/>
    <s v="Second Class"/>
    <s v="JD-15895"/>
    <s v="Jonathan Doherty"/>
    <s v="Corporate"/>
    <s v="United States"/>
    <s v="Philadelphia"/>
    <s v="Pennsylvania"/>
    <n v="19140"/>
    <x v="3"/>
    <x v="312"/>
    <x v="2"/>
    <s v="Phones"/>
    <s v="Square Credit Card Reader, 4 1/2&quot; x 4 1/2&quot; x 1&quot;, White"/>
    <n v="71.927999999999997"/>
  </r>
  <r>
    <n v="345"/>
    <s v="US-2016-120712"/>
    <x v="139"/>
    <d v="2016-12-24T00:00:00"/>
    <s v="Standard Class"/>
    <s v="CS-12130"/>
    <s v="Chad Sievert"/>
    <s v="Consumer"/>
    <s v="United States"/>
    <s v="Austin"/>
    <s v="Texas"/>
    <n v="78745"/>
    <x v="2"/>
    <x v="17"/>
    <x v="1"/>
    <s v="Storage"/>
    <s v="Fellowes Super Stor/Drawer"/>
    <n v="88.8"/>
  </r>
  <r>
    <n v="346"/>
    <s v="CA-2018-169901"/>
    <x v="140"/>
    <d v="2018-06-19T00:00:00"/>
    <s v="Standard Class"/>
    <s v="CC-12550"/>
    <s v="Clay Cheatham"/>
    <s v="Consumer"/>
    <s v="United States"/>
    <s v="San Francisco"/>
    <s v="California"/>
    <n v="94122"/>
    <x v="1"/>
    <x v="125"/>
    <x v="2"/>
    <s v="Phones"/>
    <s v="Anker 36W 4-Port USB Wall Charger Travel Power Adapter for iPhone 5s 5c 5"/>
    <n v="47.975999999999999"/>
  </r>
  <r>
    <n v="347"/>
    <s v="CA-2018-134306"/>
    <x v="141"/>
    <d v="2018-07-12T00:00:00"/>
    <s v="Standard Class"/>
    <s v="TD-20995"/>
    <s v="Tamara Dahlen"/>
    <s v="Consumer"/>
    <s v="United States"/>
    <s v="Lowell"/>
    <s v="Massachusetts"/>
    <n v="1852"/>
    <x v="3"/>
    <x v="183"/>
    <x v="1"/>
    <s v="Art"/>
    <s v="Binney &amp; Smith inkTank Erasable Desk Highlighter, Chisel Tip, Yellow, 12/Box"/>
    <n v="7.56"/>
  </r>
  <r>
    <n v="348"/>
    <s v="CA-2018-134306"/>
    <x v="141"/>
    <d v="2018-07-12T00:00:00"/>
    <s v="Standard Class"/>
    <s v="TD-20995"/>
    <s v="Tamara Dahlen"/>
    <s v="Consumer"/>
    <s v="United States"/>
    <s v="Lowell"/>
    <s v="Massachusetts"/>
    <n v="1852"/>
    <x v="3"/>
    <x v="33"/>
    <x v="1"/>
    <s v="Paper"/>
    <s v="Easy-staple paper"/>
    <n v="24.56"/>
  </r>
  <r>
    <n v="349"/>
    <s v="CA-2018-134306"/>
    <x v="141"/>
    <d v="2018-07-12T00:00:00"/>
    <s v="Standard Class"/>
    <s v="TD-20995"/>
    <s v="Tamara Dahlen"/>
    <s v="Consumer"/>
    <s v="United States"/>
    <s v="Lowell"/>
    <s v="Massachusetts"/>
    <n v="1852"/>
    <x v="3"/>
    <x v="313"/>
    <x v="1"/>
    <s v="Art"/>
    <s v="BIC Brite Liner Highlighters, Chisel Tip"/>
    <n v="12.96"/>
  </r>
  <r>
    <n v="350"/>
    <s v="CA-2017-129714"/>
    <x v="142"/>
    <d v="2017-09-03T00:00:00"/>
    <s v="First Class"/>
    <s v="AB-10060"/>
    <s v="Adam Bellavance"/>
    <s v="Home Office"/>
    <s v="United States"/>
    <s v="New York City"/>
    <s v="New York"/>
    <n v="10009"/>
    <x v="3"/>
    <x v="234"/>
    <x v="2"/>
    <s v="Accessories"/>
    <s v="Sabrent 4-Port USB 2.0 Hub"/>
    <n v="6.79"/>
  </r>
  <r>
    <n v="351"/>
    <s v="CA-2017-129714"/>
    <x v="142"/>
    <d v="2017-09-03T00:00:00"/>
    <s v="First Class"/>
    <s v="AB-10060"/>
    <s v="Adam Bellavance"/>
    <s v="Home Office"/>
    <s v="United States"/>
    <s v="New York City"/>
    <s v="New York"/>
    <n v="10009"/>
    <x v="3"/>
    <x v="314"/>
    <x v="1"/>
    <s v="Paper"/>
    <s v="Xerox 1881"/>
    <n v="24.56"/>
  </r>
  <r>
    <n v="352"/>
    <s v="CA-2017-129714"/>
    <x v="142"/>
    <d v="2017-09-03T00:00:00"/>
    <s v="First Class"/>
    <s v="AB-10060"/>
    <s v="Adam Bellavance"/>
    <s v="Home Office"/>
    <s v="United States"/>
    <s v="New York City"/>
    <s v="New York"/>
    <n v="10009"/>
    <x v="3"/>
    <x v="315"/>
    <x v="1"/>
    <s v="Binders"/>
    <s v="Acco Hanging Data Binders"/>
    <n v="3.048"/>
  </r>
  <r>
    <n v="353"/>
    <s v="CA-2017-129714"/>
    <x v="142"/>
    <d v="2017-09-03T00:00:00"/>
    <s v="First Class"/>
    <s v="AB-10060"/>
    <s v="Adam Bellavance"/>
    <s v="Home Office"/>
    <s v="United States"/>
    <s v="New York City"/>
    <s v="New York"/>
    <n v="10009"/>
    <x v="3"/>
    <x v="314"/>
    <x v="1"/>
    <s v="Paper"/>
    <s v="Xerox 1881"/>
    <n v="49.12"/>
  </r>
  <r>
    <n v="354"/>
    <s v="CA-2017-129714"/>
    <x v="142"/>
    <d v="2017-09-03T00:00:00"/>
    <s v="First Class"/>
    <s v="AB-10060"/>
    <s v="Adam Bellavance"/>
    <s v="Home Office"/>
    <s v="United States"/>
    <s v="New York City"/>
    <s v="New York"/>
    <n v="10009"/>
    <x v="3"/>
    <x v="316"/>
    <x v="1"/>
    <s v="Binders"/>
    <s v="GBC DocuBind P400 Electric Binding System"/>
    <n v="4355.1679999999997"/>
  </r>
  <r>
    <n v="355"/>
    <s v="CA-2017-138520"/>
    <x v="143"/>
    <d v="2017-04-13T00:00:00"/>
    <s v="Standard Class"/>
    <s v="JL-15505"/>
    <s v="Jeremy Lonsdale"/>
    <s v="Consumer"/>
    <s v="United States"/>
    <s v="New York City"/>
    <s v="New York"/>
    <n v="10035"/>
    <x v="3"/>
    <x v="317"/>
    <x v="0"/>
    <s v="Bookcases"/>
    <s v="Sauder Barrister Bookcases"/>
    <n v="388.70400000000001"/>
  </r>
  <r>
    <n v="356"/>
    <s v="CA-2017-138520"/>
    <x v="143"/>
    <d v="2017-04-13T00:00:00"/>
    <s v="Standard Class"/>
    <s v="JL-15505"/>
    <s v="Jeremy Lonsdale"/>
    <s v="Consumer"/>
    <s v="United States"/>
    <s v="New York City"/>
    <s v="New York"/>
    <n v="10035"/>
    <x v="3"/>
    <x v="318"/>
    <x v="1"/>
    <s v="Envelopes"/>
    <s v="#10 Gummed Flap White Envelopes, 100/Box"/>
    <n v="8.26"/>
  </r>
  <r>
    <n v="357"/>
    <s v="CA-2017-138520"/>
    <x v="143"/>
    <d v="2017-04-13T00:00:00"/>
    <s v="Standard Class"/>
    <s v="JL-15505"/>
    <s v="Jeremy Lonsdale"/>
    <s v="Consumer"/>
    <s v="United States"/>
    <s v="New York City"/>
    <s v="New York"/>
    <n v="10035"/>
    <x v="3"/>
    <x v="319"/>
    <x v="1"/>
    <s v="Art"/>
    <s v="Dixon Prang Watercolor Pencils, 10-Color Set with Brush"/>
    <n v="17.04"/>
  </r>
  <r>
    <n v="358"/>
    <s v="CA-2017-138520"/>
    <x v="143"/>
    <d v="2017-04-13T00:00:00"/>
    <s v="Standard Class"/>
    <s v="JL-15505"/>
    <s v="Jeremy Lonsdale"/>
    <s v="Consumer"/>
    <s v="United States"/>
    <s v="New York City"/>
    <s v="New York"/>
    <n v="10035"/>
    <x v="3"/>
    <x v="320"/>
    <x v="1"/>
    <s v="Paper"/>
    <s v="Adams Phone Message Book, 200 Message Capacity, 8 1/16â€ x 11â€"/>
    <n v="34.4"/>
  </r>
  <r>
    <n v="359"/>
    <s v="CA-2017-130001"/>
    <x v="131"/>
    <d v="2017-04-28T00:00:00"/>
    <s v="Standard Class"/>
    <s v="HK-14890"/>
    <s v="Heather Kirkland"/>
    <s v="Corporate"/>
    <s v="United States"/>
    <s v="Charlotte"/>
    <s v="North Carolina"/>
    <n v="28205"/>
    <x v="0"/>
    <x v="187"/>
    <x v="1"/>
    <s v="Paper"/>
    <s v="Southworth 25% Cotton Linen-Finish Paper &amp; Envelopes"/>
    <n v="36.24"/>
  </r>
  <r>
    <n v="360"/>
    <s v="CA-2018-155698"/>
    <x v="144"/>
    <d v="2018-03-11T00:00:00"/>
    <s v="First Class"/>
    <s v="VB-21745"/>
    <s v="Victoria Brennan"/>
    <s v="Corporate"/>
    <s v="United States"/>
    <s v="Columbus"/>
    <s v="Georgia"/>
    <n v="31907"/>
    <x v="0"/>
    <x v="321"/>
    <x v="1"/>
    <s v="Appliances"/>
    <s v="Belkin 8 Outlet SurgeMaster II Gold Surge Protector with Phone Protection"/>
    <n v="647.84"/>
  </r>
  <r>
    <n v="361"/>
    <s v="CA-2018-155698"/>
    <x v="144"/>
    <d v="2018-03-11T00:00:00"/>
    <s v="First Class"/>
    <s v="VB-21745"/>
    <s v="Victoria Brennan"/>
    <s v="Corporate"/>
    <s v="United States"/>
    <s v="Columbus"/>
    <s v="Georgia"/>
    <n v="31907"/>
    <x v="0"/>
    <x v="322"/>
    <x v="1"/>
    <s v="Labels"/>
    <s v="Avery Address/Shipping Labels for Typewriters, 4&quot; x 2&quot;"/>
    <n v="20.7"/>
  </r>
  <r>
    <n v="362"/>
    <s v="CA-2018-144904"/>
    <x v="145"/>
    <d v="2018-10-01T00:00:00"/>
    <s v="Standard Class"/>
    <s v="KW-16435"/>
    <s v="Katrina Willman"/>
    <s v="Consumer"/>
    <s v="United States"/>
    <s v="New York City"/>
    <s v="New York"/>
    <n v="10009"/>
    <x v="3"/>
    <x v="322"/>
    <x v="1"/>
    <s v="Labels"/>
    <s v="Avery Address/Shipping Labels for Typewriters, 4&quot; x 2&quot;"/>
    <n v="20.7"/>
  </r>
  <r>
    <n v="363"/>
    <s v="CA-2018-144904"/>
    <x v="145"/>
    <d v="2018-10-01T00:00:00"/>
    <s v="Standard Class"/>
    <s v="KW-16435"/>
    <s v="Katrina Willman"/>
    <s v="Consumer"/>
    <s v="United States"/>
    <s v="New York City"/>
    <s v="New York"/>
    <n v="10009"/>
    <x v="3"/>
    <x v="323"/>
    <x v="0"/>
    <s v="Chairs"/>
    <s v="Global Ergonomic Managers Chair"/>
    <n v="488.64600000000002"/>
  </r>
  <r>
    <n v="364"/>
    <s v="CA-2018-144904"/>
    <x v="145"/>
    <d v="2018-10-01T00:00:00"/>
    <s v="Standard Class"/>
    <s v="KW-16435"/>
    <s v="Katrina Willman"/>
    <s v="Consumer"/>
    <s v="United States"/>
    <s v="New York City"/>
    <s v="New York"/>
    <n v="10009"/>
    <x v="3"/>
    <x v="324"/>
    <x v="1"/>
    <s v="Art"/>
    <s v="Newell 333"/>
    <n v="5.56"/>
  </r>
  <r>
    <n v="365"/>
    <s v="CA-2018-144904"/>
    <x v="145"/>
    <d v="2018-10-01T00:00:00"/>
    <s v="Standard Class"/>
    <s v="KW-16435"/>
    <s v="Katrina Willman"/>
    <s v="Consumer"/>
    <s v="United States"/>
    <s v="New York City"/>
    <s v="New York"/>
    <n v="10009"/>
    <x v="3"/>
    <x v="325"/>
    <x v="0"/>
    <s v="Furnishings"/>
    <s v="Eldon Wave Desk Accessories"/>
    <n v="47.12"/>
  </r>
  <r>
    <n v="366"/>
    <s v="CA-2015-123344"/>
    <x v="146"/>
    <d v="2015-09-29T00:00:00"/>
    <s v="Standard Class"/>
    <s v="JD-16060"/>
    <s v="Julia Dunbar"/>
    <s v="Consumer"/>
    <s v="United States"/>
    <s v="San Francisco"/>
    <s v="California"/>
    <n v="94109"/>
    <x v="1"/>
    <x v="45"/>
    <x v="1"/>
    <s v="Storage"/>
    <s v="Gould Plastics 9-Pocket Panel Bin, 18-3/8w x 5-1/4d x 20-1/2h, Black"/>
    <n v="211.96"/>
  </r>
  <r>
    <n v="367"/>
    <s v="CA-2017-155516"/>
    <x v="147"/>
    <d v="2017-10-21T00:00:00"/>
    <s v="Same Day"/>
    <s v="MK-17905"/>
    <s v="Michael Kennedy"/>
    <s v="Corporate"/>
    <s v="United States"/>
    <s v="Manchester"/>
    <s v="Connecticut"/>
    <n v="6040"/>
    <x v="3"/>
    <x v="326"/>
    <x v="1"/>
    <s v="Binders"/>
    <s v="Wilson Jones â€œSnapâ€ Scratch Pad Binder Tool for Ring Binders"/>
    <n v="23.2"/>
  </r>
  <r>
    <n v="368"/>
    <s v="CA-2017-155516"/>
    <x v="147"/>
    <d v="2017-10-21T00:00:00"/>
    <s v="Same Day"/>
    <s v="MK-17905"/>
    <s v="Michael Kennedy"/>
    <s v="Corporate"/>
    <s v="United States"/>
    <s v="Manchester"/>
    <s v="Connecticut"/>
    <n v="6040"/>
    <x v="3"/>
    <x v="327"/>
    <x v="1"/>
    <s v="Supplies"/>
    <s v="Staple remover"/>
    <n v="7.36"/>
  </r>
  <r>
    <n v="369"/>
    <s v="CA-2017-155516"/>
    <x v="147"/>
    <d v="2017-10-21T00:00:00"/>
    <s v="Same Day"/>
    <s v="MK-17905"/>
    <s v="Michael Kennedy"/>
    <s v="Corporate"/>
    <s v="United States"/>
    <s v="Manchester"/>
    <s v="Connecticut"/>
    <n v="6040"/>
    <x v="3"/>
    <x v="328"/>
    <x v="1"/>
    <s v="Storage"/>
    <s v="Pizazz Global Quick File"/>
    <n v="104.79"/>
  </r>
  <r>
    <n v="370"/>
    <s v="CA-2017-155516"/>
    <x v="147"/>
    <d v="2017-10-21T00:00:00"/>
    <s v="Same Day"/>
    <s v="MK-17905"/>
    <s v="Michael Kennedy"/>
    <s v="Corporate"/>
    <s v="United States"/>
    <s v="Manchester"/>
    <s v="Connecticut"/>
    <n v="6040"/>
    <x v="3"/>
    <x v="37"/>
    <x v="0"/>
    <s v="Bookcases"/>
    <s v="Atlantic Metals Mobile 3-Shelf Bookcases, Custom Colors"/>
    <n v="1043.92"/>
  </r>
  <r>
    <n v="371"/>
    <s v="CA-2018-104745"/>
    <x v="148"/>
    <d v="2018-06-04T00:00:00"/>
    <s v="Standard Class"/>
    <s v="GT-14755"/>
    <s v="Guy Thornton"/>
    <s v="Consumer"/>
    <s v="United States"/>
    <s v="Harlingen"/>
    <s v="Texas"/>
    <n v="78550"/>
    <x v="2"/>
    <x v="329"/>
    <x v="1"/>
    <s v="Paper"/>
    <s v="Xerox 1930"/>
    <n v="25.92"/>
  </r>
  <r>
    <n v="372"/>
    <s v="CA-2018-104745"/>
    <x v="148"/>
    <d v="2018-06-04T00:00:00"/>
    <s v="Standard Class"/>
    <s v="GT-14755"/>
    <s v="Guy Thornton"/>
    <s v="Consumer"/>
    <s v="United States"/>
    <s v="Harlingen"/>
    <s v="Texas"/>
    <n v="78550"/>
    <x v="2"/>
    <x v="330"/>
    <x v="1"/>
    <s v="Storage"/>
    <s v="File Shuttle I and Handi-File"/>
    <n v="53.423999999999999"/>
  </r>
  <r>
    <n v="373"/>
    <s v="US-2015-119137"/>
    <x v="149"/>
    <d v="2015-07-27T00:00:00"/>
    <s v="Standard Class"/>
    <s v="AG-10900"/>
    <s v="Arthur Gainer"/>
    <s v="Consumer"/>
    <s v="United States"/>
    <s v="Tucson"/>
    <s v="Arizona"/>
    <n v="85705"/>
    <x v="1"/>
    <x v="304"/>
    <x v="1"/>
    <s v="Binders"/>
    <s v="Wilson Jones Custom Binder Spines &amp; Labels"/>
    <n v="8.16"/>
  </r>
  <r>
    <n v="374"/>
    <s v="US-2015-119137"/>
    <x v="149"/>
    <d v="2015-07-27T00:00:00"/>
    <s v="Standard Class"/>
    <s v="AG-10900"/>
    <s v="Arthur Gainer"/>
    <s v="Consumer"/>
    <s v="United States"/>
    <s v="Tucson"/>
    <s v="Arizona"/>
    <n v="85705"/>
    <x v="1"/>
    <x v="331"/>
    <x v="2"/>
    <s v="Accessories"/>
    <s v="NETGEAR AC1750 Dual Band GigabitÂ Smart WiFi Router"/>
    <n v="1023.936"/>
  </r>
  <r>
    <n v="375"/>
    <s v="US-2015-119137"/>
    <x v="149"/>
    <d v="2015-07-27T00:00:00"/>
    <s v="Standard Class"/>
    <s v="AG-10900"/>
    <s v="Arthur Gainer"/>
    <s v="Consumer"/>
    <s v="United States"/>
    <s v="Tucson"/>
    <s v="Arizona"/>
    <n v="85705"/>
    <x v="1"/>
    <x v="332"/>
    <x v="1"/>
    <s v="Art"/>
    <s v="Newell 324"/>
    <n v="9.24"/>
  </r>
  <r>
    <n v="376"/>
    <s v="US-2015-119137"/>
    <x v="149"/>
    <d v="2015-07-27T00:00:00"/>
    <s v="Standard Class"/>
    <s v="AG-10900"/>
    <s v="Arthur Gainer"/>
    <s v="Consumer"/>
    <s v="United States"/>
    <s v="Tucson"/>
    <s v="Arizona"/>
    <n v="85705"/>
    <x v="1"/>
    <x v="333"/>
    <x v="2"/>
    <s v="Accessories"/>
    <s v="Microsoft Natural Keyboard Elite"/>
    <n v="479.04"/>
  </r>
  <r>
    <n v="377"/>
    <s v="US-2017-134656"/>
    <x v="150"/>
    <d v="2017-10-01T00:00:00"/>
    <s v="First Class"/>
    <s v="MM-18280"/>
    <s v="Muhammed MacIntyre"/>
    <s v="Corporate"/>
    <s v="United States"/>
    <s v="Quincy"/>
    <s v="Illinois"/>
    <n v="62301"/>
    <x v="2"/>
    <x v="334"/>
    <x v="1"/>
    <s v="Paper"/>
    <s v="Xerox 1960"/>
    <n v="99.135999999999996"/>
  </r>
  <r>
    <n v="378"/>
    <s v="US-2018-134481"/>
    <x v="151"/>
    <d v="2018-09-01T00:00:00"/>
    <s v="Standard Class"/>
    <s v="AR-10405"/>
    <s v="Allen Rosenblatt"/>
    <s v="Corporate"/>
    <s v="United States"/>
    <s v="Franklin"/>
    <s v="Massachusetts"/>
    <n v="2038"/>
    <x v="3"/>
    <x v="335"/>
    <x v="0"/>
    <s v="Tables"/>
    <s v="Office Impressions End Table, 20-1/2&quot;H x 24&quot;W x 20&quot;D"/>
    <n v="1488.424"/>
  </r>
  <r>
    <n v="379"/>
    <s v="CA-2016-130792"/>
    <x v="152"/>
    <d v="2016-05-05T00:00:00"/>
    <s v="Standard Class"/>
    <s v="RA-19915"/>
    <s v="Russell Applegate"/>
    <s v="Consumer"/>
    <s v="United States"/>
    <s v="Houston"/>
    <s v="Texas"/>
    <n v="77095"/>
    <x v="2"/>
    <x v="336"/>
    <x v="1"/>
    <s v="Appliances"/>
    <s v="Holmes Odor Grabber"/>
    <n v="8.6519999999999992"/>
  </r>
  <r>
    <n v="380"/>
    <s v="CA-2016-130792"/>
    <x v="152"/>
    <d v="2016-05-05T00:00:00"/>
    <s v="Standard Class"/>
    <s v="RA-19915"/>
    <s v="Russell Applegate"/>
    <s v="Consumer"/>
    <s v="United States"/>
    <s v="Houston"/>
    <s v="Texas"/>
    <n v="77095"/>
    <x v="2"/>
    <x v="337"/>
    <x v="1"/>
    <s v="Storage"/>
    <s v="Akro-Mils 12-Gallon Tote"/>
    <n v="23.832000000000001"/>
  </r>
  <r>
    <n v="381"/>
    <s v="CA-2016-130792"/>
    <x v="152"/>
    <d v="2016-05-05T00:00:00"/>
    <s v="Standard Class"/>
    <s v="RA-19915"/>
    <s v="Russell Applegate"/>
    <s v="Consumer"/>
    <s v="United States"/>
    <s v="Houston"/>
    <s v="Texas"/>
    <n v="77095"/>
    <x v="2"/>
    <x v="338"/>
    <x v="1"/>
    <s v="Binders"/>
    <s v="GBC Twin Loop Wire Binding Elements, 9/16&quot; Spine, Black"/>
    <n v="12.176"/>
  </r>
  <r>
    <n v="382"/>
    <s v="CA-2017-134775"/>
    <x v="99"/>
    <d v="2017-10-29T00:00:00"/>
    <s v="First Class"/>
    <s v="AS-10285"/>
    <s v="Alejandro Savely"/>
    <s v="Corporate"/>
    <s v="United States"/>
    <s v="San Francisco"/>
    <s v="California"/>
    <n v="94109"/>
    <x v="1"/>
    <x v="339"/>
    <x v="1"/>
    <s v="Paper"/>
    <s v="Southworth Structures Collection"/>
    <n v="50.96"/>
  </r>
  <r>
    <n v="383"/>
    <s v="CA-2017-134775"/>
    <x v="99"/>
    <d v="2017-10-29T00:00:00"/>
    <s v="First Class"/>
    <s v="AS-10285"/>
    <s v="Alejandro Savely"/>
    <s v="Corporate"/>
    <s v="United States"/>
    <s v="San Francisco"/>
    <s v="California"/>
    <n v="94109"/>
    <x v="1"/>
    <x v="340"/>
    <x v="1"/>
    <s v="Binders"/>
    <s v="Square Ring Data Binders, Rigid 75 Pt. Covers, 11&quot; x 14-7/8&quot;"/>
    <n v="49.536000000000001"/>
  </r>
  <r>
    <n v="384"/>
    <s v="CA-2016-125395"/>
    <x v="153"/>
    <d v="2016-06-29T00:00:00"/>
    <s v="Second Class"/>
    <s v="LA-16780"/>
    <s v="Laura Armstrong"/>
    <s v="Corporate"/>
    <s v="United States"/>
    <s v="Taylor"/>
    <s v="Michigan"/>
    <n v="48180"/>
    <x v="2"/>
    <x v="341"/>
    <x v="2"/>
    <s v="Accessories"/>
    <s v="Sony 32GB Class 10 Micro SDHC R40 Memory Card"/>
    <n v="41.9"/>
  </r>
  <r>
    <n v="385"/>
    <s v="US-2016-168935"/>
    <x v="154"/>
    <d v="2016-12-02T00:00:00"/>
    <s v="Standard Class"/>
    <s v="DO-13435"/>
    <s v="Denny Ordway"/>
    <s v="Consumer"/>
    <s v="United States"/>
    <s v="Pembroke Pines"/>
    <s v="Florida"/>
    <n v="33024"/>
    <x v="0"/>
    <x v="342"/>
    <x v="0"/>
    <s v="Tables"/>
    <s v="Hon Practical Foundations 30 x 60 Training Table, Light Gray/Charcoal"/>
    <n v="375.45749999999998"/>
  </r>
  <r>
    <n v="386"/>
    <s v="US-2016-168935"/>
    <x v="154"/>
    <d v="2016-12-02T00:00:00"/>
    <s v="Standard Class"/>
    <s v="DO-13435"/>
    <s v="Denny Ordway"/>
    <s v="Consumer"/>
    <s v="United States"/>
    <s v="Pembroke Pines"/>
    <s v="Florida"/>
    <n v="33024"/>
    <x v="0"/>
    <x v="343"/>
    <x v="2"/>
    <s v="Accessories"/>
    <s v="Logitech Media Keyboard K200"/>
    <n v="83.975999999999999"/>
  </r>
  <r>
    <n v="387"/>
    <s v="CA-2016-122756"/>
    <x v="155"/>
    <d v="2016-12-07T00:00:00"/>
    <s v="Standard Class"/>
    <s v="DK-13225"/>
    <s v="Dean Katz"/>
    <s v="Corporate"/>
    <s v="United States"/>
    <s v="Philadelphia"/>
    <s v="Pennsylvania"/>
    <n v="19140"/>
    <x v="3"/>
    <x v="344"/>
    <x v="2"/>
    <s v="Machines"/>
    <s v="Lexmark MarkNet N8150 Wireless Print Server"/>
    <n v="482.34"/>
  </r>
  <r>
    <n v="388"/>
    <s v="CA-2016-122756"/>
    <x v="155"/>
    <d v="2016-12-07T00:00:00"/>
    <s v="Standard Class"/>
    <s v="DK-13225"/>
    <s v="Dean Katz"/>
    <s v="Corporate"/>
    <s v="United States"/>
    <s v="Philadelphia"/>
    <s v="Pennsylvania"/>
    <n v="19140"/>
    <x v="3"/>
    <x v="345"/>
    <x v="0"/>
    <s v="Furnishings"/>
    <s v="3M Hangers With Command Adhesive"/>
    <n v="2.96"/>
  </r>
  <r>
    <n v="389"/>
    <s v="CA-2015-115973"/>
    <x v="156"/>
    <d v="2015-11-26T00:00:00"/>
    <s v="First Class"/>
    <s v="NG-18430"/>
    <s v="Nathan Gelder"/>
    <s v="Consumer"/>
    <s v="United States"/>
    <s v="Cincinnati"/>
    <s v="Ohio"/>
    <n v="45231"/>
    <x v="3"/>
    <x v="346"/>
    <x v="1"/>
    <s v="Art"/>
    <s v="Crayola Colored Pencils"/>
    <n v="2.6240000000000001"/>
  </r>
  <r>
    <n v="390"/>
    <s v="CA-2018-101798"/>
    <x v="157"/>
    <d v="2018-12-15T00:00:00"/>
    <s v="Standard Class"/>
    <s v="MV-18190"/>
    <s v="Mike Vittorini"/>
    <s v="Consumer"/>
    <s v="United States"/>
    <s v="New York City"/>
    <s v="New York"/>
    <n v="10009"/>
    <x v="3"/>
    <x v="347"/>
    <x v="1"/>
    <s v="Binders"/>
    <s v="Angle-D Binders with Locking Rings, Label Holders"/>
    <n v="23.36"/>
  </r>
  <r>
    <n v="391"/>
    <s v="CA-2018-101798"/>
    <x v="157"/>
    <d v="2018-12-15T00:00:00"/>
    <s v="Standard Class"/>
    <s v="MV-18190"/>
    <s v="Mike Vittorini"/>
    <s v="Consumer"/>
    <s v="United States"/>
    <s v="New York City"/>
    <s v="New York"/>
    <n v="10009"/>
    <x v="3"/>
    <x v="84"/>
    <x v="2"/>
    <s v="Accessories"/>
    <s v="LogitechÂ LS21 Speaker System - PC Multimedia - 2.1-CH - Wired"/>
    <n v="39.979999999999997"/>
  </r>
  <r>
    <n v="392"/>
    <s v="US-2015-135972"/>
    <x v="158"/>
    <d v="2015-09-23T00:00:00"/>
    <s v="Second Class"/>
    <s v="JG-15115"/>
    <s v="Jack Garza"/>
    <s v="Consumer"/>
    <s v="United States"/>
    <s v="Des Moines"/>
    <s v="Washington"/>
    <n v="98198"/>
    <x v="1"/>
    <x v="348"/>
    <x v="2"/>
    <s v="Phones"/>
    <s v="Nortel Meridian M3904 Professional Digital phone"/>
    <n v="246.38399999999999"/>
  </r>
  <r>
    <n v="393"/>
    <s v="US-2015-135972"/>
    <x v="158"/>
    <d v="2015-09-23T00:00:00"/>
    <s v="Second Class"/>
    <s v="JG-15115"/>
    <s v="Jack Garza"/>
    <s v="Consumer"/>
    <s v="United States"/>
    <s v="Des Moines"/>
    <s v="Washington"/>
    <n v="98198"/>
    <x v="1"/>
    <x v="349"/>
    <x v="2"/>
    <s v="Copiers"/>
    <s v="Canon PC1080F Personal Copier"/>
    <n v="1799.97"/>
  </r>
  <r>
    <n v="394"/>
    <s v="US-2015-134971"/>
    <x v="159"/>
    <d v="2015-06-10T00:00:00"/>
    <s v="Second Class"/>
    <s v="BP-11095"/>
    <s v="Bart Pistole"/>
    <s v="Corporate"/>
    <s v="United States"/>
    <s v="Peoria"/>
    <s v="Illinois"/>
    <n v="61604"/>
    <x v="2"/>
    <x v="350"/>
    <x v="1"/>
    <s v="Binders"/>
    <s v="Wilson Jones Century Plastic Molded Ring Binders"/>
    <n v="12.462"/>
  </r>
  <r>
    <n v="395"/>
    <s v="CA-2018-102946"/>
    <x v="160"/>
    <d v="2018-07-05T00:00:00"/>
    <s v="Standard Class"/>
    <s v="VP-21730"/>
    <s v="Victor Preis"/>
    <s v="Home Office"/>
    <s v="United States"/>
    <s v="Las Vegas"/>
    <s v="Nevada"/>
    <n v="89115"/>
    <x v="1"/>
    <x v="351"/>
    <x v="1"/>
    <s v="Binders"/>
    <s v="Tuf-Vin Binders"/>
    <n v="75.792000000000002"/>
  </r>
  <r>
    <n v="396"/>
    <s v="CA-2018-165603"/>
    <x v="161"/>
    <d v="2018-10-19T00:00:00"/>
    <s v="Second Class"/>
    <s v="SS-20140"/>
    <s v="Saphhira Shifley"/>
    <s v="Corporate"/>
    <s v="United States"/>
    <s v="Warwick"/>
    <s v="Rhode Island"/>
    <n v="2886"/>
    <x v="3"/>
    <x v="352"/>
    <x v="1"/>
    <s v="Storage"/>
    <s v="2300 Heavy-Duty Transfer File Systems by Perma"/>
    <n v="49.96"/>
  </r>
  <r>
    <n v="397"/>
    <s v="CA-2018-165603"/>
    <x v="161"/>
    <d v="2018-10-19T00:00:00"/>
    <s v="Second Class"/>
    <s v="SS-20140"/>
    <s v="Saphhira Shifley"/>
    <s v="Corporate"/>
    <s v="United States"/>
    <s v="Warwick"/>
    <s v="Rhode Island"/>
    <n v="2886"/>
    <x v="3"/>
    <x v="353"/>
    <x v="1"/>
    <s v="Paper"/>
    <s v="Xerox 1958"/>
    <n v="12.96"/>
  </r>
  <r>
    <n v="398"/>
    <s v="CA-2016-122259"/>
    <x v="89"/>
    <d v="2016-11-04T00:00:00"/>
    <s v="Standard Class"/>
    <s v="HP-14815"/>
    <s v="Harold Pawlan"/>
    <s v="Home Office"/>
    <s v="United States"/>
    <s v="Jackson"/>
    <s v="Michigan"/>
    <n v="49201"/>
    <x v="2"/>
    <x v="354"/>
    <x v="1"/>
    <s v="Supplies"/>
    <s v="Acme 10&quot; Easy Grip Assistive Scissors"/>
    <n v="70.12"/>
  </r>
  <r>
    <n v="399"/>
    <s v="CA-2017-108987"/>
    <x v="162"/>
    <d v="2017-09-10T00:00:00"/>
    <s v="Second Class"/>
    <s v="AG-10675"/>
    <s v="Anna Gayman"/>
    <s v="Consumer"/>
    <s v="United States"/>
    <s v="Houston"/>
    <s v="Texas"/>
    <n v="77036"/>
    <x v="2"/>
    <x v="355"/>
    <x v="1"/>
    <s v="Storage"/>
    <s v="Super Decoflex Portable Personal File"/>
    <n v="35.951999999999998"/>
  </r>
  <r>
    <n v="400"/>
    <s v="CA-2017-108987"/>
    <x v="162"/>
    <d v="2017-09-10T00:00:00"/>
    <s v="Second Class"/>
    <s v="AG-10675"/>
    <s v="Anna Gayman"/>
    <s v="Consumer"/>
    <s v="United States"/>
    <s v="Houston"/>
    <s v="Texas"/>
    <n v="77036"/>
    <x v="2"/>
    <x v="26"/>
    <x v="0"/>
    <s v="Bookcases"/>
    <s v="Riverside Palais Royal Lawyers Bookcase, Royale Cherry Finish"/>
    <n v="2396.2656000000002"/>
  </r>
  <r>
    <n v="401"/>
    <s v="CA-2017-108987"/>
    <x v="162"/>
    <d v="2017-09-10T00:00:00"/>
    <s v="Second Class"/>
    <s v="AG-10675"/>
    <s v="Anna Gayman"/>
    <s v="Consumer"/>
    <s v="United States"/>
    <s v="Houston"/>
    <s v="Texas"/>
    <n v="77036"/>
    <x v="2"/>
    <x v="356"/>
    <x v="1"/>
    <s v="Storage"/>
    <s v="Contico 72&quot;H Heavy-Duty Storage System"/>
    <n v="131.136"/>
  </r>
  <r>
    <n v="402"/>
    <s v="CA-2017-108987"/>
    <x v="162"/>
    <d v="2017-09-10T00:00:00"/>
    <s v="Second Class"/>
    <s v="AG-10675"/>
    <s v="Anna Gayman"/>
    <s v="Consumer"/>
    <s v="United States"/>
    <s v="Houston"/>
    <s v="Texas"/>
    <n v="77036"/>
    <x v="2"/>
    <x v="357"/>
    <x v="2"/>
    <s v="Accessories"/>
    <s v="Sony 64GB Class 10 Micro SDHC R40 Memory Card"/>
    <n v="57.584000000000003"/>
  </r>
  <r>
    <n v="403"/>
    <s v="CA-2015-113166"/>
    <x v="163"/>
    <d v="2015-12-26T00:00:00"/>
    <s v="First Class"/>
    <s v="LF-17185"/>
    <s v="Luke Foster"/>
    <s v="Consumer"/>
    <s v="United States"/>
    <s v="Miami"/>
    <s v="Florida"/>
    <n v="33180"/>
    <x v="0"/>
    <x v="358"/>
    <x v="1"/>
    <s v="Paper"/>
    <s v="Xerox 1974"/>
    <n v="9.5679999999999996"/>
  </r>
  <r>
    <n v="404"/>
    <s v="CA-2015-155208"/>
    <x v="164"/>
    <d v="2015-04-20T00:00:00"/>
    <s v="Standard Class"/>
    <s v="SP-20650"/>
    <s v="Stephanie Phelps"/>
    <s v="Corporate"/>
    <s v="United States"/>
    <s v="Wilmington"/>
    <s v="North Carolina"/>
    <n v="28403"/>
    <x v="0"/>
    <x v="359"/>
    <x v="1"/>
    <s v="Art"/>
    <s v="Avery Hi-Liter EverBold Pen Style Fluorescent Highlighters, 4/Pack"/>
    <n v="39.072000000000003"/>
  </r>
  <r>
    <n v="405"/>
    <s v="CA-2018-117933"/>
    <x v="165"/>
    <d v="2018-12-29T00:00:00"/>
    <s v="Standard Class"/>
    <s v="RF-19840"/>
    <s v="Roy FranzÃ¶sisch"/>
    <s v="Consumer"/>
    <s v="United States"/>
    <s v="New York City"/>
    <s v="New York"/>
    <n v="10024"/>
    <x v="3"/>
    <x v="360"/>
    <x v="1"/>
    <s v="Appliances"/>
    <s v="Staple holder"/>
    <n v="35.909999999999997"/>
  </r>
  <r>
    <n v="406"/>
    <s v="CA-2018-117457"/>
    <x v="166"/>
    <d v="2018-12-12T00:00:00"/>
    <s v="Standard Class"/>
    <s v="KH-16510"/>
    <s v="Keith Herrera"/>
    <s v="Consumer"/>
    <s v="United States"/>
    <s v="San Francisco"/>
    <s v="California"/>
    <n v="94110"/>
    <x v="1"/>
    <x v="357"/>
    <x v="2"/>
    <s v="Accessories"/>
    <s v="Sony 64GB Class 10 Micro SDHC R40 Memory Card"/>
    <n v="179.95"/>
  </r>
  <r>
    <n v="407"/>
    <s v="CA-2018-117457"/>
    <x v="166"/>
    <d v="2018-12-12T00:00:00"/>
    <s v="Standard Class"/>
    <s v="KH-16510"/>
    <s v="Keith Herrera"/>
    <s v="Consumer"/>
    <s v="United States"/>
    <s v="San Francisco"/>
    <s v="California"/>
    <n v="94110"/>
    <x v="1"/>
    <x v="361"/>
    <x v="2"/>
    <s v="Copiers"/>
    <s v="Sharp AL-1530CS Digital Copier"/>
    <n v="1199.9760000000001"/>
  </r>
  <r>
    <n v="408"/>
    <s v="CA-2018-117457"/>
    <x v="166"/>
    <d v="2018-12-12T00:00:00"/>
    <s v="Standard Class"/>
    <s v="KH-16510"/>
    <s v="Keith Herrera"/>
    <s v="Consumer"/>
    <s v="United States"/>
    <s v="San Francisco"/>
    <s v="California"/>
    <n v="94110"/>
    <x v="1"/>
    <x v="362"/>
    <x v="1"/>
    <s v="Paper"/>
    <s v="Wirebound Message Book, 4 per Page"/>
    <n v="27.15"/>
  </r>
  <r>
    <n v="409"/>
    <s v="CA-2018-117457"/>
    <x v="166"/>
    <d v="2018-12-12T00:00:00"/>
    <s v="Standard Class"/>
    <s v="KH-16510"/>
    <s v="Keith Herrera"/>
    <s v="Consumer"/>
    <s v="United States"/>
    <s v="San Francisco"/>
    <s v="California"/>
    <n v="94110"/>
    <x v="1"/>
    <x v="363"/>
    <x v="0"/>
    <s v="Tables"/>
    <s v="Bevis Round Conference Table Top, X-Base"/>
    <n v="1004.024"/>
  </r>
  <r>
    <n v="410"/>
    <s v="CA-2018-117457"/>
    <x v="166"/>
    <d v="2018-12-12T00:00:00"/>
    <s v="Standard Class"/>
    <s v="KH-16510"/>
    <s v="Keith Herrera"/>
    <s v="Consumer"/>
    <s v="United States"/>
    <s v="San Francisco"/>
    <s v="California"/>
    <n v="94110"/>
    <x v="1"/>
    <x v="364"/>
    <x v="1"/>
    <s v="Paper"/>
    <s v="Wirebound Service Call Books, 5 1/2&quot; x 4&quot;"/>
    <n v="9.68"/>
  </r>
  <r>
    <n v="411"/>
    <s v="CA-2018-117457"/>
    <x v="166"/>
    <d v="2018-12-12T00:00:00"/>
    <s v="Standard Class"/>
    <s v="KH-16510"/>
    <s v="Keith Herrera"/>
    <s v="Consumer"/>
    <s v="United States"/>
    <s v="San Francisco"/>
    <s v="California"/>
    <n v="94110"/>
    <x v="1"/>
    <x v="365"/>
    <x v="1"/>
    <s v="Labels"/>
    <s v="Self-Adhesive Removable Labels"/>
    <n v="28.35"/>
  </r>
  <r>
    <n v="412"/>
    <s v="CA-2018-117457"/>
    <x v="166"/>
    <d v="2018-12-12T00:00:00"/>
    <s v="Standard Class"/>
    <s v="KH-16510"/>
    <s v="Keith Herrera"/>
    <s v="Consumer"/>
    <s v="United States"/>
    <s v="San Francisco"/>
    <s v="California"/>
    <n v="94110"/>
    <x v="1"/>
    <x v="314"/>
    <x v="1"/>
    <s v="Paper"/>
    <s v="Xerox 1908"/>
    <n v="55.98"/>
  </r>
  <r>
    <n v="413"/>
    <s v="CA-2018-117457"/>
    <x v="166"/>
    <d v="2018-12-12T00:00:00"/>
    <s v="Standard Class"/>
    <s v="KH-16510"/>
    <s v="Keith Herrera"/>
    <s v="Consumer"/>
    <s v="United States"/>
    <s v="San Francisco"/>
    <s v="California"/>
    <n v="94110"/>
    <x v="1"/>
    <x v="366"/>
    <x v="0"/>
    <s v="Bookcases"/>
    <s v="O'Sullivan 4-Shelf Bookcase in Odessa Pine"/>
    <n v="1336.829"/>
  </r>
  <r>
    <n v="414"/>
    <s v="CA-2018-117457"/>
    <x v="166"/>
    <d v="2018-12-12T00:00:00"/>
    <s v="Standard Class"/>
    <s v="KH-16510"/>
    <s v="Keith Herrera"/>
    <s v="Consumer"/>
    <s v="United States"/>
    <s v="San Francisco"/>
    <s v="California"/>
    <n v="94110"/>
    <x v="1"/>
    <x v="367"/>
    <x v="0"/>
    <s v="Chairs"/>
    <s v="Novimex High-Tech Fabric Mesh Task Chair"/>
    <n v="113.568"/>
  </r>
  <r>
    <n v="415"/>
    <s v="CA-2018-142636"/>
    <x v="132"/>
    <d v="2018-11-07T00:00:00"/>
    <s v="Standard Class"/>
    <s v="KC-16675"/>
    <s v="Kimberly Carter"/>
    <s v="Corporate"/>
    <s v="United States"/>
    <s v="Seattle"/>
    <s v="Washington"/>
    <n v="98105"/>
    <x v="1"/>
    <x v="368"/>
    <x v="1"/>
    <s v="Paper"/>
    <s v="Xerox 191"/>
    <n v="139.86000000000001"/>
  </r>
  <r>
    <n v="416"/>
    <s v="CA-2018-142636"/>
    <x v="132"/>
    <d v="2018-11-07T00:00:00"/>
    <s v="Standard Class"/>
    <s v="KC-16675"/>
    <s v="Kimberly Carter"/>
    <s v="Corporate"/>
    <s v="United States"/>
    <s v="Seattle"/>
    <s v="Washington"/>
    <n v="98105"/>
    <x v="1"/>
    <x v="268"/>
    <x v="0"/>
    <s v="Chairs"/>
    <s v="Global Deluxe Office Fabric Chairs"/>
    <n v="307.13600000000002"/>
  </r>
  <r>
    <n v="417"/>
    <s v="CA-2018-122105"/>
    <x v="92"/>
    <d v="2018-06-28T00:00:00"/>
    <s v="Standard Class"/>
    <s v="CJ-12010"/>
    <s v="Caroline Jumper"/>
    <s v="Consumer"/>
    <s v="United States"/>
    <s v="Huntington Beach"/>
    <s v="California"/>
    <n v="92646"/>
    <x v="1"/>
    <x v="369"/>
    <x v="1"/>
    <s v="Art"/>
    <s v="Bulldog Vacuum Base Pencil Sharpener"/>
    <n v="95.92"/>
  </r>
  <r>
    <n v="418"/>
    <s v="CA-2017-148796"/>
    <x v="167"/>
    <d v="2017-04-18T00:00:00"/>
    <s v="Standard Class"/>
    <s v="PB-19150"/>
    <s v="Philip Brown"/>
    <s v="Consumer"/>
    <s v="United States"/>
    <s v="Los Angeles"/>
    <s v="California"/>
    <n v="90004"/>
    <x v="1"/>
    <x v="370"/>
    <x v="0"/>
    <s v="Chairs"/>
    <s v="Bevis Steel Folding Chairs"/>
    <n v="383.8"/>
  </r>
  <r>
    <n v="419"/>
    <s v="CA-2018-154816"/>
    <x v="44"/>
    <d v="2018-11-10T00:00:00"/>
    <s v="Standard Class"/>
    <s v="VB-21745"/>
    <s v="Victoria Brennan"/>
    <s v="Corporate"/>
    <s v="United States"/>
    <s v="Richmond"/>
    <s v="Kentucky"/>
    <n v="40475"/>
    <x v="0"/>
    <x v="371"/>
    <x v="1"/>
    <s v="Paper"/>
    <s v="Xerox 1987"/>
    <n v="5.78"/>
  </r>
  <r>
    <n v="420"/>
    <s v="CA-2018-110478"/>
    <x v="168"/>
    <d v="2018-03-09T00:00:00"/>
    <s v="Standard Class"/>
    <s v="SP-20860"/>
    <s v="Sung Pak"/>
    <s v="Corporate"/>
    <s v="United States"/>
    <s v="Los Angeles"/>
    <s v="California"/>
    <n v="90045"/>
    <x v="1"/>
    <x v="372"/>
    <x v="1"/>
    <s v="Art"/>
    <s v="American Pencil"/>
    <n v="9.32"/>
  </r>
  <r>
    <n v="421"/>
    <s v="CA-2018-110478"/>
    <x v="168"/>
    <d v="2018-03-09T00:00:00"/>
    <s v="Standard Class"/>
    <s v="SP-20860"/>
    <s v="Sung Pak"/>
    <s v="Corporate"/>
    <s v="United States"/>
    <s v="Los Angeles"/>
    <s v="California"/>
    <n v="90045"/>
    <x v="1"/>
    <x v="373"/>
    <x v="1"/>
    <s v="Envelopes"/>
    <s v="White Envelopes, White Envelopes with Clear Poly Window"/>
    <n v="15.25"/>
  </r>
  <r>
    <n v="422"/>
    <s v="CA-2015-142048"/>
    <x v="169"/>
    <d v="2015-06-25T00:00:00"/>
    <s v="First Class"/>
    <s v="JE-15745"/>
    <s v="Joel Eaton"/>
    <s v="Consumer"/>
    <s v="United States"/>
    <s v="Louisville"/>
    <s v="Colorado"/>
    <n v="80027"/>
    <x v="1"/>
    <x v="374"/>
    <x v="2"/>
    <s v="Accessories"/>
    <s v="KeyTronicÂ 6101 Series -Â KeyboardÂ - Black"/>
    <n v="196.75200000000001"/>
  </r>
  <r>
    <n v="423"/>
    <s v="CA-2018-125388"/>
    <x v="15"/>
    <d v="2018-10-23T00:00:00"/>
    <s v="Standard Class"/>
    <s v="MP-17965"/>
    <s v="Michael Paige"/>
    <s v="Corporate"/>
    <s v="United States"/>
    <s v="Lawrence"/>
    <s v="Massachusetts"/>
    <n v="1841"/>
    <x v="3"/>
    <x v="375"/>
    <x v="0"/>
    <s v="Furnishings"/>
    <s v="Westinghouse Mesh Shade Clip-On Gooseneck Lamp, Black"/>
    <n v="56.56"/>
  </r>
  <r>
    <n v="424"/>
    <s v="CA-2018-125388"/>
    <x v="15"/>
    <d v="2018-10-23T00:00:00"/>
    <s v="Standard Class"/>
    <s v="MP-17965"/>
    <s v="Michael Paige"/>
    <s v="Corporate"/>
    <s v="United States"/>
    <s v="Lawrence"/>
    <s v="Massachusetts"/>
    <n v="1841"/>
    <x v="3"/>
    <x v="376"/>
    <x v="1"/>
    <s v="Storage"/>
    <s v="Crate-A-Files"/>
    <n v="32.700000000000003"/>
  </r>
  <r>
    <n v="425"/>
    <s v="CA-2018-155705"/>
    <x v="170"/>
    <d v="2018-08-23T00:00:00"/>
    <s v="Second Class"/>
    <s v="NF-18385"/>
    <s v="Natalie Fritzler"/>
    <s v="Consumer"/>
    <s v="United States"/>
    <s v="Jackson"/>
    <s v="Mississippi"/>
    <n v="39212"/>
    <x v="0"/>
    <x v="377"/>
    <x v="0"/>
    <s v="Chairs"/>
    <s v="Hon Multipurpose Stacking Arm Chairs"/>
    <n v="866.4"/>
  </r>
  <r>
    <n v="426"/>
    <s v="CA-2018-149160"/>
    <x v="51"/>
    <d v="2018-11-26T00:00:00"/>
    <s v="Second Class"/>
    <s v="JM-15265"/>
    <s v="Janet Molinari"/>
    <s v="Corporate"/>
    <s v="United States"/>
    <s v="Canton"/>
    <s v="Michigan"/>
    <n v="48187"/>
    <x v="2"/>
    <x v="378"/>
    <x v="0"/>
    <s v="Furnishings"/>
    <s v="Coloredge Poster Frame"/>
    <n v="28.4"/>
  </r>
  <r>
    <n v="427"/>
    <s v="CA-2018-149160"/>
    <x v="51"/>
    <d v="2018-11-26T00:00:00"/>
    <s v="Second Class"/>
    <s v="JM-15265"/>
    <s v="Janet Molinari"/>
    <s v="Corporate"/>
    <s v="United States"/>
    <s v="Canton"/>
    <s v="Michigan"/>
    <n v="48187"/>
    <x v="2"/>
    <x v="379"/>
    <x v="1"/>
    <s v="Binders"/>
    <s v="GBC VeloBinder Manual Binding System"/>
    <n v="287.92"/>
  </r>
  <r>
    <n v="428"/>
    <s v="CA-2015-101476"/>
    <x v="171"/>
    <d v="2015-09-13T00:00:00"/>
    <s v="First Class"/>
    <s v="SD-20485"/>
    <s v="Shirley Daniels"/>
    <s v="Home Office"/>
    <s v="United States"/>
    <s v="New Rochelle"/>
    <s v="New York"/>
    <n v="10801"/>
    <x v="3"/>
    <x v="380"/>
    <x v="2"/>
    <s v="Machines"/>
    <s v="Epson WorkForce WF-2530 All-in-One Printer, Copier Scanner"/>
    <n v="69.989999999999995"/>
  </r>
  <r>
    <n v="429"/>
    <s v="CA-2018-152275"/>
    <x v="172"/>
    <d v="2018-10-08T00:00:00"/>
    <s v="Standard Class"/>
    <s v="KH-16630"/>
    <s v="Ken Heidel"/>
    <s v="Corporate"/>
    <s v="United States"/>
    <s v="San Antonio"/>
    <s v="Texas"/>
    <n v="78207"/>
    <x v="2"/>
    <x v="381"/>
    <x v="1"/>
    <s v="Art"/>
    <s v="Design Ebony Sketching Pencil"/>
    <n v="6.6719999999999997"/>
  </r>
  <r>
    <n v="430"/>
    <s v="US-2017-123750"/>
    <x v="173"/>
    <d v="2017-04-21T00:00:00"/>
    <s v="Standard Class"/>
    <s v="RB-19795"/>
    <s v="Ross Baird"/>
    <s v="Home Office"/>
    <s v="United States"/>
    <s v="Gastonia"/>
    <s v="North Carolina"/>
    <n v="28052"/>
    <x v="0"/>
    <x v="382"/>
    <x v="1"/>
    <s v="Binders"/>
    <s v="GBC ProClick 150 Presentation Binding System"/>
    <n v="189.58799999999999"/>
  </r>
  <r>
    <n v="431"/>
    <s v="US-2017-123750"/>
    <x v="173"/>
    <d v="2017-04-21T00:00:00"/>
    <s v="Standard Class"/>
    <s v="RB-19795"/>
    <s v="Ross Baird"/>
    <s v="Home Office"/>
    <s v="United States"/>
    <s v="Gastonia"/>
    <s v="North Carolina"/>
    <n v="28052"/>
    <x v="0"/>
    <x v="171"/>
    <x v="2"/>
    <s v="Accessories"/>
    <s v="ImationÂ Secure+ Hardware Encrypted USB 2.0Â Flash Drive; 16GB"/>
    <n v="408.74400000000003"/>
  </r>
  <r>
    <n v="432"/>
    <s v="US-2017-123750"/>
    <x v="173"/>
    <d v="2017-04-21T00:00:00"/>
    <s v="Standard Class"/>
    <s v="RB-19795"/>
    <s v="Ross Baird"/>
    <s v="Home Office"/>
    <s v="United States"/>
    <s v="Gastonia"/>
    <s v="North Carolina"/>
    <n v="28052"/>
    <x v="0"/>
    <x v="171"/>
    <x v="2"/>
    <s v="Accessories"/>
    <s v="ImationÂ Secure+ Hardware Encrypted USB 2.0Â Flash Drive; 16GB"/>
    <n v="291.95999999999998"/>
  </r>
  <r>
    <n v="433"/>
    <s v="US-2017-123750"/>
    <x v="173"/>
    <d v="2017-04-21T00:00:00"/>
    <s v="Standard Class"/>
    <s v="RB-19795"/>
    <s v="Ross Baird"/>
    <s v="Home Office"/>
    <s v="United States"/>
    <s v="Gastonia"/>
    <s v="North Carolina"/>
    <n v="28052"/>
    <x v="0"/>
    <x v="383"/>
    <x v="1"/>
    <s v="Storage"/>
    <s v="Woodgrain Magazine Files by Perma"/>
    <n v="4.7679999999999998"/>
  </r>
  <r>
    <n v="434"/>
    <s v="CA-2017-127369"/>
    <x v="112"/>
    <d v="2017-06-07T00:00:00"/>
    <s v="First Class"/>
    <s v="DB-13060"/>
    <s v="Dave Brooks"/>
    <s v="Consumer"/>
    <s v="United States"/>
    <s v="Lowell"/>
    <s v="Massachusetts"/>
    <n v="1852"/>
    <x v="3"/>
    <x v="384"/>
    <x v="1"/>
    <s v="Storage"/>
    <s v="Letter Size Cart"/>
    <n v="714.3"/>
  </r>
  <r>
    <n v="435"/>
    <s v="US-2015-150574"/>
    <x v="174"/>
    <d v="2015-12-25T00:00:00"/>
    <s v="Standard Class"/>
    <s v="MK-18160"/>
    <s v="Mike Kennedy"/>
    <s v="Consumer"/>
    <s v="United States"/>
    <s v="Jacksonville"/>
    <s v="Florida"/>
    <n v="32216"/>
    <x v="0"/>
    <x v="385"/>
    <x v="1"/>
    <s v="Binders"/>
    <s v="Insertable Tab Post Binder Dividers"/>
    <n v="4.8120000000000003"/>
  </r>
  <r>
    <n v="436"/>
    <s v="US-2015-150574"/>
    <x v="174"/>
    <d v="2015-12-25T00:00:00"/>
    <s v="Standard Class"/>
    <s v="MK-18160"/>
    <s v="Mike Kennedy"/>
    <s v="Consumer"/>
    <s v="United States"/>
    <s v="Jacksonville"/>
    <s v="Florida"/>
    <n v="32216"/>
    <x v="0"/>
    <x v="386"/>
    <x v="2"/>
    <s v="Accessories"/>
    <s v="Belkin QODE FastFit Bluetooth Keyboard"/>
    <n v="247.8"/>
  </r>
  <r>
    <n v="437"/>
    <s v="CA-2017-147375"/>
    <x v="1"/>
    <d v="2017-06-14T00:00:00"/>
    <s v="Second Class"/>
    <s v="PO-19180"/>
    <s v="Philisse Overcash"/>
    <s v="Home Office"/>
    <s v="United States"/>
    <s v="Chicago"/>
    <s v="Illinois"/>
    <n v="60623"/>
    <x v="2"/>
    <x v="387"/>
    <x v="2"/>
    <s v="Machines"/>
    <s v="Canon Color ImageCLASS MF8580Cdw Wireless Laser All-In-One Printer, Copier, Scanner"/>
    <n v="1007.979"/>
  </r>
  <r>
    <n v="438"/>
    <s v="CA-2017-147375"/>
    <x v="1"/>
    <d v="2017-06-14T00:00:00"/>
    <s v="Second Class"/>
    <s v="PO-19180"/>
    <s v="Philisse Overcash"/>
    <s v="Home Office"/>
    <s v="United States"/>
    <s v="Chicago"/>
    <s v="Illinois"/>
    <n v="60623"/>
    <x v="2"/>
    <x v="314"/>
    <x v="1"/>
    <s v="Paper"/>
    <s v="Xerox 1908"/>
    <n v="313.488"/>
  </r>
  <r>
    <n v="439"/>
    <s v="CA-2018-130043"/>
    <x v="175"/>
    <d v="2018-09-19T00:00:00"/>
    <s v="Standard Class"/>
    <s v="BB-11545"/>
    <s v="Brenda Bowman"/>
    <s v="Corporate"/>
    <s v="United States"/>
    <s v="Houston"/>
    <s v="Texas"/>
    <n v="77070"/>
    <x v="2"/>
    <x v="388"/>
    <x v="1"/>
    <s v="Paper"/>
    <s v="Xerox 1897"/>
    <n v="31.872"/>
  </r>
  <r>
    <n v="440"/>
    <s v="CA-2018-157252"/>
    <x v="176"/>
    <d v="2018-01-23T00:00:00"/>
    <s v="Second Class"/>
    <s v="CV-12805"/>
    <s v="Cynthia Voltz"/>
    <s v="Corporate"/>
    <s v="United States"/>
    <s v="New York City"/>
    <s v="New York"/>
    <n v="10024"/>
    <x v="3"/>
    <x v="389"/>
    <x v="0"/>
    <s v="Chairs"/>
    <s v="Global Deluxe Steno Chair"/>
    <n v="207.846"/>
  </r>
  <r>
    <n v="441"/>
    <s v="CA-2017-115756"/>
    <x v="64"/>
    <d v="2017-09-07T00:00:00"/>
    <s v="Second Class"/>
    <s v="PK-19075"/>
    <s v="Pete Kriz"/>
    <s v="Consumer"/>
    <s v="United States"/>
    <s v="Detroit"/>
    <s v="Michigan"/>
    <n v="48227"/>
    <x v="2"/>
    <x v="390"/>
    <x v="0"/>
    <s v="Furnishings"/>
    <s v="Aluminum Document Frame"/>
    <n v="12.22"/>
  </r>
  <r>
    <n v="442"/>
    <s v="CA-2017-115756"/>
    <x v="64"/>
    <d v="2017-09-07T00:00:00"/>
    <s v="Second Class"/>
    <s v="PK-19075"/>
    <s v="Pete Kriz"/>
    <s v="Consumer"/>
    <s v="United States"/>
    <s v="Detroit"/>
    <s v="Michigan"/>
    <n v="48227"/>
    <x v="2"/>
    <x v="391"/>
    <x v="1"/>
    <s v="Storage"/>
    <s v="Fellowes Bankers Box Staxonsteel Drawer File/Stacking System"/>
    <n v="194.94"/>
  </r>
  <r>
    <n v="443"/>
    <s v="CA-2017-115756"/>
    <x v="64"/>
    <d v="2017-09-07T00:00:00"/>
    <s v="Second Class"/>
    <s v="PK-19075"/>
    <s v="Pete Kriz"/>
    <s v="Consumer"/>
    <s v="United States"/>
    <s v="Detroit"/>
    <s v="Michigan"/>
    <n v="48227"/>
    <x v="2"/>
    <x v="392"/>
    <x v="1"/>
    <s v="Storage"/>
    <s v="Eldon Mobile Mega Data Cart  Mega Stackable  Add-On Trays"/>
    <n v="70.95"/>
  </r>
  <r>
    <n v="444"/>
    <s v="CA-2017-115756"/>
    <x v="64"/>
    <d v="2017-09-07T00:00:00"/>
    <s v="Second Class"/>
    <s v="PK-19075"/>
    <s v="Pete Kriz"/>
    <s v="Consumer"/>
    <s v="United States"/>
    <s v="Detroit"/>
    <s v="Michigan"/>
    <n v="48227"/>
    <x v="2"/>
    <x v="393"/>
    <x v="1"/>
    <s v="Paper"/>
    <s v="Xerox Color Copier Paper, 11&quot; x 17&quot;, Ream"/>
    <n v="91.36"/>
  </r>
  <r>
    <n v="445"/>
    <s v="CA-2017-115756"/>
    <x v="64"/>
    <d v="2017-09-07T00:00:00"/>
    <s v="Second Class"/>
    <s v="PK-19075"/>
    <s v="Pete Kriz"/>
    <s v="Consumer"/>
    <s v="United States"/>
    <s v="Detroit"/>
    <s v="Michigan"/>
    <n v="48227"/>
    <x v="2"/>
    <x v="394"/>
    <x v="0"/>
    <s v="Chairs"/>
    <s v="Office Star - Ergonomically Designed Knee Chair"/>
    <n v="242.94"/>
  </r>
  <r>
    <n v="446"/>
    <s v="CA-2017-115756"/>
    <x v="64"/>
    <d v="2017-09-07T00:00:00"/>
    <s v="Second Class"/>
    <s v="PK-19075"/>
    <s v="Pete Kriz"/>
    <s v="Consumer"/>
    <s v="United States"/>
    <s v="Detroit"/>
    <s v="Michigan"/>
    <n v="48227"/>
    <x v="2"/>
    <x v="395"/>
    <x v="1"/>
    <s v="Labels"/>
    <s v="Avery 520"/>
    <n v="22.05"/>
  </r>
  <r>
    <n v="447"/>
    <s v="CA-2018-154214"/>
    <x v="177"/>
    <d v="2018-03-25T00:00:00"/>
    <s v="Second Class"/>
    <s v="TB-21595"/>
    <s v="Troy Blackwell"/>
    <s v="Consumer"/>
    <s v="United States"/>
    <s v="Columbus"/>
    <s v="Indiana"/>
    <n v="47201"/>
    <x v="2"/>
    <x v="396"/>
    <x v="0"/>
    <s v="Furnishings"/>
    <s v="GE General Purpose, Extra Long Life, Showcase &amp; Floodlight Incandescent Bulbs"/>
    <n v="2.91"/>
  </r>
  <r>
    <n v="448"/>
    <s v="CA-2017-166674"/>
    <x v="178"/>
    <d v="2017-04-03T00:00:00"/>
    <s v="Second Class"/>
    <s v="RB-19360"/>
    <s v="Raymond Buch"/>
    <s v="Consumer"/>
    <s v="United States"/>
    <s v="Auburn"/>
    <s v="New York"/>
    <n v="13021"/>
    <x v="3"/>
    <x v="397"/>
    <x v="1"/>
    <s v="Art"/>
    <s v="Newell 345"/>
    <n v="59.52"/>
  </r>
  <r>
    <n v="449"/>
    <s v="CA-2017-166674"/>
    <x v="178"/>
    <d v="2017-04-03T00:00:00"/>
    <s v="Second Class"/>
    <s v="RB-19360"/>
    <s v="Raymond Buch"/>
    <s v="Consumer"/>
    <s v="United States"/>
    <s v="Auburn"/>
    <s v="New York"/>
    <n v="13021"/>
    <x v="3"/>
    <x v="398"/>
    <x v="1"/>
    <s v="Storage"/>
    <s v="Fellowes Bankers Box Recycled Super Stor/Drawer"/>
    <n v="161.94"/>
  </r>
  <r>
    <n v="450"/>
    <s v="CA-2017-166674"/>
    <x v="178"/>
    <d v="2017-04-03T00:00:00"/>
    <s v="Second Class"/>
    <s v="RB-19360"/>
    <s v="Raymond Buch"/>
    <s v="Consumer"/>
    <s v="United States"/>
    <s v="Auburn"/>
    <s v="New York"/>
    <n v="13021"/>
    <x v="3"/>
    <x v="399"/>
    <x v="1"/>
    <s v="Art"/>
    <s v="Boston 1645 Deluxe Heavier-Duty Electric Pencil Sharpener"/>
    <n v="263.88"/>
  </r>
  <r>
    <n v="451"/>
    <s v="CA-2017-166674"/>
    <x v="178"/>
    <d v="2017-04-03T00:00:00"/>
    <s v="Second Class"/>
    <s v="RB-19360"/>
    <s v="Raymond Buch"/>
    <s v="Consumer"/>
    <s v="United States"/>
    <s v="Auburn"/>
    <s v="New York"/>
    <n v="13021"/>
    <x v="3"/>
    <x v="400"/>
    <x v="1"/>
    <s v="Art"/>
    <s v="50 Colored Long Pencils"/>
    <n v="30.48"/>
  </r>
  <r>
    <n v="452"/>
    <s v="CA-2017-166674"/>
    <x v="178"/>
    <d v="2017-04-03T00:00:00"/>
    <s v="Second Class"/>
    <s v="RB-19360"/>
    <s v="Raymond Buch"/>
    <s v="Consumer"/>
    <s v="United States"/>
    <s v="Auburn"/>
    <s v="New York"/>
    <n v="13021"/>
    <x v="3"/>
    <x v="401"/>
    <x v="1"/>
    <s v="Art"/>
    <s v="Newell 342"/>
    <n v="9.84"/>
  </r>
  <r>
    <n v="453"/>
    <s v="CA-2017-166674"/>
    <x v="178"/>
    <d v="2017-04-03T00:00:00"/>
    <s v="Second Class"/>
    <s v="RB-19360"/>
    <s v="Raymond Buch"/>
    <s v="Consumer"/>
    <s v="United States"/>
    <s v="Auburn"/>
    <s v="New York"/>
    <n v="13021"/>
    <x v="3"/>
    <x v="402"/>
    <x v="2"/>
    <s v="Phones"/>
    <s v="Belkin Grip Candy Sheer Case / Cover for iPhone 5 and 5S"/>
    <n v="35.119999999999997"/>
  </r>
  <r>
    <n v="454"/>
    <s v="CA-2018-147277"/>
    <x v="179"/>
    <d v="2018-10-24T00:00:00"/>
    <s v="Standard Class"/>
    <s v="EB-13705"/>
    <s v="Ed Braxton"/>
    <s v="Corporate"/>
    <s v="United States"/>
    <s v="Akron"/>
    <s v="Ohio"/>
    <n v="44312"/>
    <x v="3"/>
    <x v="10"/>
    <x v="0"/>
    <s v="Tables"/>
    <s v="Chromcraft Rectangular Conference Tables"/>
    <n v="284.36399999999998"/>
  </r>
  <r>
    <n v="455"/>
    <s v="CA-2018-147277"/>
    <x v="179"/>
    <d v="2018-10-24T00:00:00"/>
    <s v="Standard Class"/>
    <s v="EB-13705"/>
    <s v="Ed Braxton"/>
    <s v="Corporate"/>
    <s v="United States"/>
    <s v="Akron"/>
    <s v="Ohio"/>
    <n v="44312"/>
    <x v="3"/>
    <x v="403"/>
    <x v="1"/>
    <s v="Storage"/>
    <s v="Deluxe Rollaway Locking File with Drawer"/>
    <n v="665.40800000000002"/>
  </r>
  <r>
    <n v="456"/>
    <s v="CA-2017-100153"/>
    <x v="180"/>
    <d v="2017-12-17T00:00:00"/>
    <s v="Standard Class"/>
    <s v="KH-16630"/>
    <s v="Ken Heidel"/>
    <s v="Corporate"/>
    <s v="United States"/>
    <s v="Norman"/>
    <s v="Oklahoma"/>
    <n v="73071"/>
    <x v="2"/>
    <x v="404"/>
    <x v="2"/>
    <s v="Accessories"/>
    <s v="Memorex Mini Travel Drive 16 GB USB 2.0 Flash Drive"/>
    <n v="63.88"/>
  </r>
  <r>
    <n v="457"/>
    <s v="US-2015-110674"/>
    <x v="181"/>
    <d v="2015-02-18T00:00:00"/>
    <s v="Standard Class"/>
    <s v="SC-20095"/>
    <s v="Sanjit Chand"/>
    <s v="Consumer"/>
    <s v="United States"/>
    <s v="Concord"/>
    <s v="California"/>
    <n v="94521"/>
    <x v="1"/>
    <x v="405"/>
    <x v="0"/>
    <s v="Chairs"/>
    <s v="Global Geo Office Task Chair, Gray"/>
    <n v="129.56800000000001"/>
  </r>
  <r>
    <n v="458"/>
    <s v="US-2017-157945"/>
    <x v="182"/>
    <d v="2017-10-01T00:00:00"/>
    <s v="Standard Class"/>
    <s v="NF-18385"/>
    <s v="Natalie Fritzler"/>
    <s v="Consumer"/>
    <s v="United States"/>
    <s v="Decatur"/>
    <s v="Illinois"/>
    <n v="62521"/>
    <x v="2"/>
    <x v="406"/>
    <x v="0"/>
    <s v="Chairs"/>
    <s v="Hon 4700 Series Mobuis Mid-Back Task Chairs with Adjustable Arms"/>
    <n v="747.55799999999999"/>
  </r>
  <r>
    <n v="459"/>
    <s v="US-2017-157945"/>
    <x v="182"/>
    <d v="2017-10-01T00:00:00"/>
    <s v="Standard Class"/>
    <s v="NF-18385"/>
    <s v="Natalie Fritzler"/>
    <s v="Consumer"/>
    <s v="United States"/>
    <s v="Decatur"/>
    <s v="Illinois"/>
    <n v="62521"/>
    <x v="2"/>
    <x v="407"/>
    <x v="1"/>
    <s v="Envelopes"/>
    <s v="Staple envelope"/>
    <n v="8.9280000000000008"/>
  </r>
  <r>
    <n v="460"/>
    <s v="CA-2016-109638"/>
    <x v="83"/>
    <d v="2016-12-22T00:00:00"/>
    <s v="Standard Class"/>
    <s v="JH-15985"/>
    <s v="Joseph Holt"/>
    <s v="Consumer"/>
    <s v="United States"/>
    <s v="Seattle"/>
    <s v="Washington"/>
    <n v="98115"/>
    <x v="1"/>
    <x v="408"/>
    <x v="1"/>
    <s v="Appliances"/>
    <s v="3M Office Air Cleaner"/>
    <n v="103.92"/>
  </r>
  <r>
    <n v="461"/>
    <s v="CA-2016-109638"/>
    <x v="83"/>
    <d v="2016-12-22T00:00:00"/>
    <s v="Standard Class"/>
    <s v="JH-15985"/>
    <s v="Joseph Holt"/>
    <s v="Consumer"/>
    <s v="United States"/>
    <s v="Seattle"/>
    <s v="Washington"/>
    <n v="98115"/>
    <x v="1"/>
    <x v="409"/>
    <x v="2"/>
    <s v="Accessories"/>
    <s v="Logitech G700s Rechargeable Gaming Mouse"/>
    <n v="899.91"/>
  </r>
  <r>
    <n v="462"/>
    <s v="CA-2016-109638"/>
    <x v="83"/>
    <d v="2016-12-22T00:00:00"/>
    <s v="Standard Class"/>
    <s v="JH-15985"/>
    <s v="Joseph Holt"/>
    <s v="Consumer"/>
    <s v="United States"/>
    <s v="Seattle"/>
    <s v="Washington"/>
    <n v="98115"/>
    <x v="1"/>
    <x v="410"/>
    <x v="1"/>
    <s v="Binders"/>
    <s v="Acco D-Ring Binder w/DublLock"/>
    <n v="51.311999999999998"/>
  </r>
  <r>
    <n v="463"/>
    <s v="CA-2017-109869"/>
    <x v="183"/>
    <d v="2017-04-29T00:00:00"/>
    <s v="Standard Class"/>
    <s v="TN-21040"/>
    <s v="Tanja Norvell"/>
    <s v="Home Office"/>
    <s v="United States"/>
    <s v="Phoenix"/>
    <s v="Arizona"/>
    <n v="85023"/>
    <x v="1"/>
    <x v="325"/>
    <x v="0"/>
    <s v="Furnishings"/>
    <s v="Eldon Wave Desk Accessories"/>
    <n v="23.56"/>
  </r>
  <r>
    <n v="464"/>
    <s v="CA-2017-109869"/>
    <x v="183"/>
    <d v="2017-04-29T00:00:00"/>
    <s v="Standard Class"/>
    <s v="TN-21040"/>
    <s v="Tanja Norvell"/>
    <s v="Home Office"/>
    <s v="United States"/>
    <s v="Phoenix"/>
    <s v="Arizona"/>
    <n v="85023"/>
    <x v="1"/>
    <x v="411"/>
    <x v="0"/>
    <s v="Tables"/>
    <s v="Bush Advantage Collection Racetrack Conference Table"/>
    <n v="1272.6300000000001"/>
  </r>
  <r>
    <n v="465"/>
    <s v="CA-2017-109869"/>
    <x v="183"/>
    <d v="2017-04-29T00:00:00"/>
    <s v="Standard Class"/>
    <s v="TN-21040"/>
    <s v="Tanja Norvell"/>
    <s v="Home Office"/>
    <s v="United States"/>
    <s v="Phoenix"/>
    <s v="Arizona"/>
    <n v="85023"/>
    <x v="1"/>
    <x v="412"/>
    <x v="1"/>
    <s v="Binders"/>
    <s v="Poly Designer Cover &amp; Back"/>
    <n v="28.484999999999999"/>
  </r>
  <r>
    <n v="466"/>
    <s v="CA-2017-109869"/>
    <x v="183"/>
    <d v="2017-04-29T00:00:00"/>
    <s v="Standard Class"/>
    <s v="TN-21040"/>
    <s v="Tanja Norvell"/>
    <s v="Home Office"/>
    <s v="United States"/>
    <s v="Phoenix"/>
    <s v="Arizona"/>
    <n v="85023"/>
    <x v="1"/>
    <x v="413"/>
    <x v="1"/>
    <s v="Supplies"/>
    <s v="Premier Electric Letter Opener"/>
    <n v="185.376"/>
  </r>
  <r>
    <n v="467"/>
    <s v="CA-2017-109869"/>
    <x v="183"/>
    <d v="2017-04-29T00:00:00"/>
    <s v="Standard Class"/>
    <s v="TN-21040"/>
    <s v="Tanja Norvell"/>
    <s v="Home Office"/>
    <s v="United States"/>
    <s v="Phoenix"/>
    <s v="Arizona"/>
    <n v="85023"/>
    <x v="1"/>
    <x v="414"/>
    <x v="1"/>
    <s v="Appliances"/>
    <s v="Fellowes Premier Superior Surge Suppressor, 10-Outlet, With Phone and Remote"/>
    <n v="78.272000000000006"/>
  </r>
  <r>
    <n v="468"/>
    <s v="US-2016-101399"/>
    <x v="184"/>
    <d v="2016-01-24T00:00:00"/>
    <s v="Standard Class"/>
    <s v="JS-15940"/>
    <s v="Joni Sundaresam"/>
    <s v="Home Office"/>
    <s v="United States"/>
    <s v="Park Ridge"/>
    <s v="Illinois"/>
    <n v="60068"/>
    <x v="2"/>
    <x v="269"/>
    <x v="0"/>
    <s v="Furnishings"/>
    <s v="Eldon ClusterMat Chair Mat with Cordless Antistatic Protection"/>
    <n v="254.744"/>
  </r>
  <r>
    <n v="469"/>
    <s v="CA-2018-154907"/>
    <x v="185"/>
    <d v="2018-04-04T00:00:00"/>
    <s v="Standard Class"/>
    <s v="DS-13180"/>
    <s v="David Smith"/>
    <s v="Corporate"/>
    <s v="United States"/>
    <s v="Amarillo"/>
    <s v="Texas"/>
    <n v="79109"/>
    <x v="2"/>
    <x v="415"/>
    <x v="0"/>
    <s v="Bookcases"/>
    <s v="Bush Mission Pointe Library"/>
    <n v="205.33279999999999"/>
  </r>
  <r>
    <n v="470"/>
    <s v="US-2017-100419"/>
    <x v="186"/>
    <d v="2017-12-20T00:00:00"/>
    <s v="Second Class"/>
    <s v="CC-12670"/>
    <s v="Craig Carreira"/>
    <s v="Consumer"/>
    <s v="United States"/>
    <s v="Chicago"/>
    <s v="Illinois"/>
    <n v="60610"/>
    <x v="2"/>
    <x v="416"/>
    <x v="1"/>
    <s v="Binders"/>
    <s v="Cardinal Hold-It CD Pocket"/>
    <n v="4.7880000000000003"/>
  </r>
  <r>
    <n v="471"/>
    <s v="CA-2016-154144"/>
    <x v="139"/>
    <d v="2016-12-24T00:00:00"/>
    <s v="Standard Class"/>
    <s v="MH-17785"/>
    <s v="Maya Herman"/>
    <s v="Corporate"/>
    <s v="United States"/>
    <s v="Lindenhurst"/>
    <s v="New York"/>
    <n v="11757"/>
    <x v="3"/>
    <x v="417"/>
    <x v="1"/>
    <s v="Paper"/>
    <s v="Eaton Premium Continuous-Feed Paper, 25% Cotton, Letter Size, White, 1000 Shts/Box"/>
    <n v="55.48"/>
  </r>
  <r>
    <n v="472"/>
    <s v="CA-2015-144666"/>
    <x v="187"/>
    <d v="2015-11-11T00:00:00"/>
    <s v="Second Class"/>
    <s v="JP-15520"/>
    <s v="Jeremy Pistek"/>
    <s v="Consumer"/>
    <s v="United States"/>
    <s v="San Francisco"/>
    <s v="California"/>
    <n v="94110"/>
    <x v="1"/>
    <x v="418"/>
    <x v="1"/>
    <s v="Storage"/>
    <s v="SAFCO Boltless Steel Shelving"/>
    <n v="340.92"/>
  </r>
  <r>
    <n v="473"/>
    <s v="CA-2015-144666"/>
    <x v="187"/>
    <d v="2015-11-11T00:00:00"/>
    <s v="Second Class"/>
    <s v="JP-15520"/>
    <s v="Jeremy Pistek"/>
    <s v="Consumer"/>
    <s v="United States"/>
    <s v="San Francisco"/>
    <s v="California"/>
    <n v="94110"/>
    <x v="1"/>
    <x v="419"/>
    <x v="0"/>
    <s v="Bookcases"/>
    <s v="Sauder Mission Library with Doors, Fruitwood Finish"/>
    <n v="222.666"/>
  </r>
  <r>
    <n v="474"/>
    <s v="CA-2015-144666"/>
    <x v="187"/>
    <d v="2015-11-11T00:00:00"/>
    <s v="Second Class"/>
    <s v="JP-15520"/>
    <s v="Jeremy Pistek"/>
    <s v="Consumer"/>
    <s v="United States"/>
    <s v="San Francisco"/>
    <s v="California"/>
    <n v="94110"/>
    <x v="1"/>
    <x v="420"/>
    <x v="2"/>
    <s v="Phones"/>
    <s v="Samsung Galaxy Note 3"/>
    <n v="703.96799999999996"/>
  </r>
  <r>
    <n v="475"/>
    <s v="CA-2015-144666"/>
    <x v="187"/>
    <d v="2015-11-11T00:00:00"/>
    <s v="Second Class"/>
    <s v="JP-15520"/>
    <s v="Jeremy Pistek"/>
    <s v="Consumer"/>
    <s v="United States"/>
    <s v="San Francisco"/>
    <s v="California"/>
    <n v="94110"/>
    <x v="1"/>
    <x v="421"/>
    <x v="1"/>
    <s v="Storage"/>
    <s v="Decoflex Hanging Personal Folder File, Blue"/>
    <n v="92.52"/>
  </r>
  <r>
    <n v="476"/>
    <s v="CA-2015-144666"/>
    <x v="187"/>
    <d v="2015-11-11T00:00:00"/>
    <s v="Second Class"/>
    <s v="JP-15520"/>
    <s v="Jeremy Pistek"/>
    <s v="Consumer"/>
    <s v="United States"/>
    <s v="San Francisco"/>
    <s v="California"/>
    <n v="94110"/>
    <x v="1"/>
    <x v="422"/>
    <x v="1"/>
    <s v="Paper"/>
    <s v="Recycled Desk Saver Line &quot;While You Were Out&quot; Book, 5 1/2&quot; X 4&quot;"/>
    <n v="62.65"/>
  </r>
  <r>
    <n v="477"/>
    <s v="CA-2015-144666"/>
    <x v="187"/>
    <d v="2015-11-11T00:00:00"/>
    <s v="Second Class"/>
    <s v="JP-15520"/>
    <s v="Jeremy Pistek"/>
    <s v="Consumer"/>
    <s v="United States"/>
    <s v="San Francisco"/>
    <s v="California"/>
    <n v="94110"/>
    <x v="1"/>
    <x v="423"/>
    <x v="1"/>
    <s v="Paper"/>
    <s v="Xerox 1912"/>
    <n v="94.85"/>
  </r>
  <r>
    <n v="478"/>
    <s v="CA-2017-103891"/>
    <x v="188"/>
    <d v="2017-07-19T00:00:00"/>
    <s v="Standard Class"/>
    <s v="KH-16690"/>
    <s v="Kristen Hastings"/>
    <s v="Corporate"/>
    <s v="United States"/>
    <s v="Los Angeles"/>
    <s v="California"/>
    <n v="90008"/>
    <x v="1"/>
    <x v="424"/>
    <x v="2"/>
    <s v="Phones"/>
    <s v="Cisco SPA525G2 IP Phone - Wireless"/>
    <n v="95.76"/>
  </r>
  <r>
    <n v="479"/>
    <s v="CA-2017-152632"/>
    <x v="189"/>
    <d v="2017-11-02T00:00:00"/>
    <s v="Standard Class"/>
    <s v="JE-15475"/>
    <s v="Jeremy Ellison"/>
    <s v="Consumer"/>
    <s v="United States"/>
    <s v="Troy"/>
    <s v="New York"/>
    <n v="12180"/>
    <x v="3"/>
    <x v="278"/>
    <x v="0"/>
    <s v="Furnishings"/>
    <s v="Electrix 20W Halogen Replacement Bulb for Zoom-In Desk Lamp"/>
    <n v="40.200000000000003"/>
  </r>
  <r>
    <n v="480"/>
    <s v="CA-2017-100790"/>
    <x v="190"/>
    <d v="2017-07-02T00:00:00"/>
    <s v="Standard Class"/>
    <s v="JG-15805"/>
    <s v="John Grady"/>
    <s v="Corporate"/>
    <s v="United States"/>
    <s v="New York City"/>
    <s v="New York"/>
    <n v="10024"/>
    <x v="3"/>
    <x v="425"/>
    <x v="1"/>
    <s v="Art"/>
    <s v="Prang Colored Pencils"/>
    <n v="14.7"/>
  </r>
  <r>
    <n v="481"/>
    <s v="CA-2017-100790"/>
    <x v="190"/>
    <d v="2017-07-02T00:00:00"/>
    <s v="Standard Class"/>
    <s v="JG-15805"/>
    <s v="John Grady"/>
    <s v="Corporate"/>
    <s v="United States"/>
    <s v="New York City"/>
    <s v="New York"/>
    <n v="10024"/>
    <x v="3"/>
    <x v="426"/>
    <x v="1"/>
    <s v="Storage"/>
    <s v="Fellowes Strictly Business Drawer File, Letter/Legal Size"/>
    <n v="704.25"/>
  </r>
  <r>
    <n v="482"/>
    <s v="CA-2015-134677"/>
    <x v="191"/>
    <d v="2015-10-10T00:00:00"/>
    <s v="Standard Class"/>
    <s v="XP-21865"/>
    <s v="Xylona Preis"/>
    <s v="Consumer"/>
    <s v="United States"/>
    <s v="San Diego"/>
    <s v="California"/>
    <n v="92024"/>
    <x v="1"/>
    <x v="427"/>
    <x v="2"/>
    <s v="Accessories"/>
    <s v="ImationÂ USB 2.0 SwivelÂ Flash DriveÂ USBÂ flash driveÂ - 4 GB - Pink"/>
    <n v="9.09"/>
  </r>
  <r>
    <n v="483"/>
    <s v="CA-2015-127691"/>
    <x v="192"/>
    <d v="2015-07-27T00:00:00"/>
    <s v="Standard Class"/>
    <s v="EM-14065"/>
    <s v="Erin Mull"/>
    <s v="Consumer"/>
    <s v="United States"/>
    <s v="New York City"/>
    <s v="New York"/>
    <n v="10024"/>
    <x v="3"/>
    <x v="79"/>
    <x v="1"/>
    <s v="Art"/>
    <s v="Premium Writing Pencils, Soft, #2 by Central Association for the Blind"/>
    <n v="5.96"/>
  </r>
  <r>
    <n v="484"/>
    <s v="CA-2015-127691"/>
    <x v="192"/>
    <d v="2015-07-27T00:00:00"/>
    <s v="Standard Class"/>
    <s v="EM-14065"/>
    <s v="Erin Mull"/>
    <s v="Consumer"/>
    <s v="United States"/>
    <s v="New York City"/>
    <s v="New York"/>
    <n v="10024"/>
    <x v="3"/>
    <x v="428"/>
    <x v="2"/>
    <s v="Accessories"/>
    <s v="Logitech G602 Wireless Gaming Mouse"/>
    <n v="159.97999999999999"/>
  </r>
  <r>
    <n v="485"/>
    <s v="CA-2018-140963"/>
    <x v="193"/>
    <d v="2018-06-13T00:00:00"/>
    <s v="First Class"/>
    <s v="MT-18070"/>
    <s v="Michelle Tran"/>
    <s v="Home Office"/>
    <s v="United States"/>
    <s v="Los Angeles"/>
    <s v="California"/>
    <n v="90045"/>
    <x v="1"/>
    <x v="429"/>
    <x v="1"/>
    <s v="Labels"/>
    <s v="Alphabetical Labels for Top Tab Filing"/>
    <n v="29.6"/>
  </r>
  <r>
    <n v="486"/>
    <s v="CA-2018-140963"/>
    <x v="193"/>
    <d v="2018-06-13T00:00:00"/>
    <s v="First Class"/>
    <s v="MT-18070"/>
    <s v="Michelle Tran"/>
    <s v="Home Office"/>
    <s v="United States"/>
    <s v="Los Angeles"/>
    <s v="California"/>
    <n v="90045"/>
    <x v="1"/>
    <x v="430"/>
    <x v="0"/>
    <s v="Bookcases"/>
    <s v="O'Sullivan Living Dimensions 2-Shelf Bookcases"/>
    <n v="514.16499999999996"/>
  </r>
  <r>
    <n v="487"/>
    <s v="CA-2018-140963"/>
    <x v="193"/>
    <d v="2018-06-13T00:00:00"/>
    <s v="First Class"/>
    <s v="MT-18070"/>
    <s v="Michelle Tran"/>
    <s v="Home Office"/>
    <s v="United States"/>
    <s v="Los Angeles"/>
    <s v="California"/>
    <n v="90045"/>
    <x v="1"/>
    <x v="431"/>
    <x v="2"/>
    <s v="Phones"/>
    <s v="iHome FM Clock Radio with Lightning Dock"/>
    <n v="279.95999999999998"/>
  </r>
  <r>
    <n v="488"/>
    <s v="CA-2015-154627"/>
    <x v="194"/>
    <d v="2015-10-31T00:00:00"/>
    <s v="First Class"/>
    <s v="SA-20830"/>
    <s v="Sue Ann Reed"/>
    <s v="Consumer"/>
    <s v="United States"/>
    <s v="Chicago"/>
    <s v="Illinois"/>
    <n v="60610"/>
    <x v="2"/>
    <x v="432"/>
    <x v="2"/>
    <s v="Phones"/>
    <s v="Apple iPhone 5S"/>
    <n v="2735.9520000000002"/>
  </r>
  <r>
    <n v="489"/>
    <s v="CA-2015-133753"/>
    <x v="3"/>
    <d v="2015-06-13T00:00:00"/>
    <s v="Second Class"/>
    <s v="CW-11905"/>
    <s v="Carl Weiss"/>
    <s v="Home Office"/>
    <s v="United States"/>
    <s v="Huntsville"/>
    <s v="Texas"/>
    <n v="77340"/>
    <x v="2"/>
    <x v="433"/>
    <x v="2"/>
    <s v="Phones"/>
    <s v="Square Credit Card Reader"/>
    <n v="7.992"/>
  </r>
  <r>
    <n v="490"/>
    <s v="CA-2015-133753"/>
    <x v="3"/>
    <d v="2015-06-13T00:00:00"/>
    <s v="Second Class"/>
    <s v="CW-11905"/>
    <s v="Carl Weiss"/>
    <s v="Home Office"/>
    <s v="United States"/>
    <s v="Huntsville"/>
    <s v="Texas"/>
    <n v="77340"/>
    <x v="2"/>
    <x v="434"/>
    <x v="2"/>
    <s v="Accessories"/>
    <s v="Logitech M510 Wireless Mouse"/>
    <n v="63.984000000000002"/>
  </r>
  <r>
    <n v="491"/>
    <s v="CA-2015-133753"/>
    <x v="3"/>
    <d v="2015-06-13T00:00:00"/>
    <s v="Second Class"/>
    <s v="CW-11905"/>
    <s v="Carl Weiss"/>
    <s v="Home Office"/>
    <s v="United States"/>
    <s v="Huntsville"/>
    <s v="Texas"/>
    <n v="77340"/>
    <x v="2"/>
    <x v="399"/>
    <x v="1"/>
    <s v="Art"/>
    <s v="Boston 1645 Deluxe Heavier-Duty Electric Pencil Sharpener"/>
    <n v="70.367999999999995"/>
  </r>
  <r>
    <n v="492"/>
    <s v="CA-2015-113362"/>
    <x v="80"/>
    <d v="2015-09-19T00:00:00"/>
    <s v="Standard Class"/>
    <s v="AJ-10960"/>
    <s v="Astrea Jones"/>
    <s v="Consumer"/>
    <s v="United States"/>
    <s v="Rochester"/>
    <s v="New York"/>
    <n v="14609"/>
    <x v="3"/>
    <x v="435"/>
    <x v="1"/>
    <s v="Storage"/>
    <s v="Fellowes Officeware Wire Shelving"/>
    <n v="449.15"/>
  </r>
  <r>
    <n v="493"/>
    <s v="CA-2015-113362"/>
    <x v="80"/>
    <d v="2015-09-19T00:00:00"/>
    <s v="Standard Class"/>
    <s v="AJ-10960"/>
    <s v="Astrea Jones"/>
    <s v="Consumer"/>
    <s v="United States"/>
    <s v="Rochester"/>
    <s v="New York"/>
    <n v="14609"/>
    <x v="3"/>
    <x v="436"/>
    <x v="1"/>
    <s v="Envelopes"/>
    <s v="Colored Envelopes"/>
    <n v="11.07"/>
  </r>
  <r>
    <n v="494"/>
    <s v="CA-2017-169166"/>
    <x v="195"/>
    <d v="2017-05-14T00:00:00"/>
    <s v="Standard Class"/>
    <s v="SS-20590"/>
    <s v="Sonia Sunley"/>
    <s v="Consumer"/>
    <s v="United States"/>
    <s v="Seattle"/>
    <s v="Washington"/>
    <n v="98115"/>
    <x v="1"/>
    <x v="437"/>
    <x v="2"/>
    <s v="Accessories"/>
    <s v="Sony Micro Vault Click 8 GB USB 2.0 Flash Drive"/>
    <n v="93.98"/>
  </r>
  <r>
    <n v="495"/>
    <s v="US-2017-120929"/>
    <x v="196"/>
    <d v="2017-03-21T00:00:00"/>
    <s v="Second Class"/>
    <s v="RO-19780"/>
    <s v="Rose O'Brian"/>
    <s v="Consumer"/>
    <s v="United States"/>
    <s v="Memphis"/>
    <s v="Tennessee"/>
    <n v="38109"/>
    <x v="0"/>
    <x v="438"/>
    <x v="0"/>
    <s v="Tables"/>
    <s v="Balt Solid Wood Rectangular Table"/>
    <n v="189.88200000000001"/>
  </r>
  <r>
    <n v="496"/>
    <s v="CA-2016-134782"/>
    <x v="17"/>
    <d v="2016-12-31T00:00:00"/>
    <s v="Standard Class"/>
    <s v="MD-17350"/>
    <s v="Maribeth Dona"/>
    <s v="Consumer"/>
    <s v="United States"/>
    <s v="Fayetteville"/>
    <s v="Arkansas"/>
    <n v="72701"/>
    <x v="0"/>
    <x v="439"/>
    <x v="1"/>
    <s v="Envelopes"/>
    <s v="Strathmore #10 Envelopes, Ultimate White"/>
    <n v="105.42"/>
  </r>
  <r>
    <n v="497"/>
    <s v="CA-2017-126158"/>
    <x v="197"/>
    <d v="2017-07-31T00:00:00"/>
    <s v="Standard Class"/>
    <s v="SC-20095"/>
    <s v="Sanjit Chand"/>
    <s v="Consumer"/>
    <s v="United States"/>
    <s v="Costa Mesa"/>
    <s v="California"/>
    <n v="92627"/>
    <x v="1"/>
    <x v="440"/>
    <x v="1"/>
    <s v="Binders"/>
    <s v="Clear Mylar Reinforcing Strips"/>
    <n v="119.616"/>
  </r>
  <r>
    <n v="498"/>
    <s v="CA-2017-126158"/>
    <x v="197"/>
    <d v="2017-07-31T00:00:00"/>
    <s v="Standard Class"/>
    <s v="SC-20095"/>
    <s v="Sanjit Chand"/>
    <s v="Consumer"/>
    <s v="United States"/>
    <s v="Costa Mesa"/>
    <s v="California"/>
    <n v="92627"/>
    <x v="1"/>
    <x v="441"/>
    <x v="0"/>
    <s v="Furnishings"/>
    <s v="Howard Miller 14-1/2&quot; Diameter Chrome Round Wall Clock"/>
    <n v="255.76"/>
  </r>
  <r>
    <n v="499"/>
    <s v="CA-2017-126158"/>
    <x v="197"/>
    <d v="2017-07-31T00:00:00"/>
    <s v="Standard Class"/>
    <s v="SC-20095"/>
    <s v="Sanjit Chand"/>
    <s v="Consumer"/>
    <s v="United States"/>
    <s v="Costa Mesa"/>
    <s v="California"/>
    <n v="92627"/>
    <x v="1"/>
    <x v="291"/>
    <x v="0"/>
    <s v="Chairs"/>
    <s v="DMI Arturo Collection Mission-style Design Wood Chair"/>
    <n v="241.56800000000001"/>
  </r>
  <r>
    <n v="500"/>
    <s v="CA-2017-126158"/>
    <x v="197"/>
    <d v="2017-07-31T00:00:00"/>
    <s v="Standard Class"/>
    <s v="SC-20095"/>
    <s v="Sanjit Chand"/>
    <s v="Consumer"/>
    <s v="United States"/>
    <s v="Costa Mesa"/>
    <s v="California"/>
    <n v="92627"/>
    <x v="1"/>
    <x v="442"/>
    <x v="0"/>
    <s v="Furnishings"/>
    <s v="Deflect-O Glasstique Clear Desk Accessories"/>
    <n v="69.3"/>
  </r>
  <r>
    <n v="501"/>
    <s v="US-2017-105578"/>
    <x v="198"/>
    <d v="2017-06-04T00:00:00"/>
    <s v="Standard Class"/>
    <s v="MY-17380"/>
    <s v="Maribeth Yedwab"/>
    <s v="Corporate"/>
    <s v="United States"/>
    <s v="Parker"/>
    <s v="Colorado"/>
    <n v="80134"/>
    <x v="1"/>
    <x v="443"/>
    <x v="1"/>
    <s v="Binders"/>
    <s v="Vinyl Sectional Post Binders"/>
    <n v="22.62"/>
  </r>
  <r>
    <n v="502"/>
    <s v="US-2017-105578"/>
    <x v="198"/>
    <d v="2017-06-04T00:00:00"/>
    <s v="Standard Class"/>
    <s v="MY-17380"/>
    <s v="Maribeth Yedwab"/>
    <s v="Corporate"/>
    <s v="United States"/>
    <s v="Parker"/>
    <s v="Colorado"/>
    <n v="80134"/>
    <x v="1"/>
    <x v="444"/>
    <x v="1"/>
    <s v="Binders"/>
    <s v="GBC Standard Therm-A-Bind Covers"/>
    <n v="14.952"/>
  </r>
  <r>
    <n v="503"/>
    <s v="US-2017-105578"/>
    <x v="198"/>
    <d v="2017-06-04T00:00:00"/>
    <s v="Standard Class"/>
    <s v="MY-17380"/>
    <s v="Maribeth Yedwab"/>
    <s v="Corporate"/>
    <s v="United States"/>
    <s v="Parker"/>
    <s v="Colorado"/>
    <n v="80134"/>
    <x v="1"/>
    <x v="445"/>
    <x v="0"/>
    <s v="Chairs"/>
    <s v="Global Troy Executive Leather Low-Back Tilter"/>
    <n v="801.56799999999998"/>
  </r>
  <r>
    <n v="504"/>
    <s v="US-2017-105578"/>
    <x v="198"/>
    <d v="2017-06-04T00:00:00"/>
    <s v="Standard Class"/>
    <s v="MY-17380"/>
    <s v="Maribeth Yedwab"/>
    <s v="Corporate"/>
    <s v="United States"/>
    <s v="Parker"/>
    <s v="Colorado"/>
    <n v="80134"/>
    <x v="1"/>
    <x v="446"/>
    <x v="1"/>
    <s v="Binders"/>
    <s v="Storex Flexible Poly Binders with Double Pockets"/>
    <n v="2.3759999999999999"/>
  </r>
  <r>
    <n v="505"/>
    <s v="US-2017-105578"/>
    <x v="198"/>
    <d v="2017-06-04T00:00:00"/>
    <s v="Standard Class"/>
    <s v="MY-17380"/>
    <s v="Maribeth Yedwab"/>
    <s v="Corporate"/>
    <s v="United States"/>
    <s v="Parker"/>
    <s v="Colorado"/>
    <n v="80134"/>
    <x v="1"/>
    <x v="447"/>
    <x v="1"/>
    <s v="Paper"/>
    <s v="White Dual Perf Computer Printout Paper, 2700 Sheets, 1 Part, Heavyweight, 20 lbs., 14 7/8 x 11"/>
    <n v="32.792000000000002"/>
  </r>
  <r>
    <n v="506"/>
    <s v="CA-2018-134978"/>
    <x v="105"/>
    <d v="2018-11-15T00:00:00"/>
    <s v="Second Class"/>
    <s v="EB-13705"/>
    <s v="Ed Braxton"/>
    <s v="Corporate"/>
    <s v="United States"/>
    <s v="New York City"/>
    <s v="New York"/>
    <n v="10024"/>
    <x v="3"/>
    <x v="122"/>
    <x v="1"/>
    <s v="Binders"/>
    <s v="Avery Durable Slant Ring Binders, No Labels"/>
    <n v="15.92"/>
  </r>
  <r>
    <n v="507"/>
    <s v="CA-2016-145352"/>
    <x v="199"/>
    <d v="2016-03-22T00:00:00"/>
    <s v="Standard Class"/>
    <s v="CM-12385"/>
    <s v="Christopher Martinez"/>
    <s v="Consumer"/>
    <s v="United States"/>
    <s v="Atlanta"/>
    <s v="Georgia"/>
    <n v="30318"/>
    <x v="0"/>
    <x v="448"/>
    <x v="1"/>
    <s v="Art"/>
    <s v="Rogers Handheld Barrel Pencil Sharpener"/>
    <n v="2.74"/>
  </r>
  <r>
    <n v="508"/>
    <s v="CA-2016-145352"/>
    <x v="199"/>
    <d v="2016-03-22T00:00:00"/>
    <s v="Standard Class"/>
    <s v="CM-12385"/>
    <s v="Christopher Martinez"/>
    <s v="Consumer"/>
    <s v="United States"/>
    <s v="Atlanta"/>
    <s v="Georgia"/>
    <n v="30318"/>
    <x v="0"/>
    <x v="449"/>
    <x v="1"/>
    <s v="Art"/>
    <s v="Newell 344"/>
    <n v="8.34"/>
  </r>
  <r>
    <n v="509"/>
    <s v="CA-2016-145352"/>
    <x v="199"/>
    <d v="2016-03-22T00:00:00"/>
    <s v="Standard Class"/>
    <s v="CM-12385"/>
    <s v="Christopher Martinez"/>
    <s v="Consumer"/>
    <s v="United States"/>
    <s v="Atlanta"/>
    <s v="Georgia"/>
    <n v="30318"/>
    <x v="0"/>
    <x v="230"/>
    <x v="1"/>
    <s v="Storage"/>
    <s v="Personal File Boxes with Fold-Down Carry Handle"/>
    <n v="46.74"/>
  </r>
  <r>
    <n v="510"/>
    <s v="CA-2016-145352"/>
    <x v="199"/>
    <d v="2016-03-22T00:00:00"/>
    <s v="Standard Class"/>
    <s v="CM-12385"/>
    <s v="Christopher Martinez"/>
    <s v="Consumer"/>
    <s v="United States"/>
    <s v="Atlanta"/>
    <s v="Georgia"/>
    <n v="30318"/>
    <x v="0"/>
    <x v="450"/>
    <x v="1"/>
    <s v="Binders"/>
    <s v="Fellowes PB500 Electric Punch Plastic Comb Binding Machine with Manual Bind"/>
    <n v="6354.95"/>
  </r>
  <r>
    <n v="511"/>
    <s v="CA-2018-135307"/>
    <x v="200"/>
    <d v="2018-11-27T00:00:00"/>
    <s v="First Class"/>
    <s v="LS-17245"/>
    <s v="Lynn Smith"/>
    <s v="Consumer"/>
    <s v="United States"/>
    <s v="Gladstone"/>
    <s v="Missouri"/>
    <n v="64118"/>
    <x v="2"/>
    <x v="451"/>
    <x v="0"/>
    <s v="Furnishings"/>
    <s v="Executive Impressions Supervisor Wall Clock"/>
    <n v="126.3"/>
  </r>
  <r>
    <n v="512"/>
    <s v="CA-2018-135307"/>
    <x v="200"/>
    <d v="2018-11-27T00:00:00"/>
    <s v="First Class"/>
    <s v="LS-17245"/>
    <s v="Lynn Smith"/>
    <s v="Consumer"/>
    <s v="United States"/>
    <s v="Gladstone"/>
    <s v="Missouri"/>
    <n v="64118"/>
    <x v="2"/>
    <x v="452"/>
    <x v="2"/>
    <s v="Accessories"/>
    <s v="SanDisk Cruzer 32 GB USB Flash Drive"/>
    <n v="38.04"/>
  </r>
  <r>
    <n v="513"/>
    <s v="CA-2017-106341"/>
    <x v="201"/>
    <d v="2017-10-23T00:00:00"/>
    <s v="First Class"/>
    <s v="LF-17185"/>
    <s v="Luke Foster"/>
    <s v="Consumer"/>
    <s v="United States"/>
    <s v="Newark"/>
    <s v="Ohio"/>
    <n v="43055"/>
    <x v="3"/>
    <x v="79"/>
    <x v="1"/>
    <s v="Art"/>
    <s v="Premium Writing Pencils, Soft, #2 by Central Association for the Blind"/>
    <n v="7.1520000000000001"/>
  </r>
  <r>
    <n v="514"/>
    <s v="CA-2018-163405"/>
    <x v="202"/>
    <d v="2018-12-25T00:00:00"/>
    <s v="Standard Class"/>
    <s v="BN-11515"/>
    <s v="Bradley Nguyen"/>
    <s v="Consumer"/>
    <s v="United States"/>
    <s v="Los Angeles"/>
    <s v="California"/>
    <n v="90049"/>
    <x v="1"/>
    <x v="453"/>
    <x v="1"/>
    <s v="Art"/>
    <s v="Newell 327"/>
    <n v="6.63"/>
  </r>
  <r>
    <n v="515"/>
    <s v="CA-2018-163405"/>
    <x v="202"/>
    <d v="2018-12-25T00:00:00"/>
    <s v="Standard Class"/>
    <s v="BN-11515"/>
    <s v="Bradley Nguyen"/>
    <s v="Consumer"/>
    <s v="United States"/>
    <s v="Los Angeles"/>
    <s v="California"/>
    <n v="90049"/>
    <x v="1"/>
    <x v="454"/>
    <x v="1"/>
    <s v="Art"/>
    <s v="Newell 317"/>
    <n v="5.88"/>
  </r>
  <r>
    <n v="516"/>
    <s v="CA-2018-127432"/>
    <x v="203"/>
    <d v="2018-01-27T00:00:00"/>
    <s v="Standard Class"/>
    <s v="AD-10180"/>
    <s v="Alan Dominguez"/>
    <s v="Home Office"/>
    <s v="United States"/>
    <s v="Great Falls"/>
    <s v="Montana"/>
    <n v="59405"/>
    <x v="1"/>
    <x v="455"/>
    <x v="2"/>
    <s v="Copiers"/>
    <s v="Canon Image Class D660 Copier"/>
    <n v="2999.95"/>
  </r>
  <r>
    <n v="517"/>
    <s v="CA-2018-127432"/>
    <x v="203"/>
    <d v="2018-01-27T00:00:00"/>
    <s v="Standard Class"/>
    <s v="AD-10180"/>
    <s v="Alan Dominguez"/>
    <s v="Home Office"/>
    <s v="United States"/>
    <s v="Great Falls"/>
    <s v="Montana"/>
    <n v="59405"/>
    <x v="1"/>
    <x v="456"/>
    <x v="1"/>
    <s v="Storage"/>
    <s v="Advantus Rolling Storage Box"/>
    <n v="51.45"/>
  </r>
  <r>
    <n v="518"/>
    <s v="CA-2018-127432"/>
    <x v="203"/>
    <d v="2018-01-27T00:00:00"/>
    <s v="Standard Class"/>
    <s v="AD-10180"/>
    <s v="Alan Dominguez"/>
    <s v="Home Office"/>
    <s v="United States"/>
    <s v="Great Falls"/>
    <s v="Montana"/>
    <n v="59405"/>
    <x v="1"/>
    <x v="457"/>
    <x v="1"/>
    <s v="Paper"/>
    <s v="Great White Multi-Use Recycled Paper (20Lb. and 84 Bright)"/>
    <n v="11.96"/>
  </r>
  <r>
    <n v="519"/>
    <s v="CA-2018-127432"/>
    <x v="203"/>
    <d v="2018-01-27T00:00:00"/>
    <s v="Standard Class"/>
    <s v="AD-10180"/>
    <s v="Alan Dominguez"/>
    <s v="Home Office"/>
    <s v="United States"/>
    <s v="Great Falls"/>
    <s v="Montana"/>
    <n v="59405"/>
    <x v="1"/>
    <x v="458"/>
    <x v="1"/>
    <s v="Storage"/>
    <s v="Tennsco Single-Tier Lockers"/>
    <n v="1126.02"/>
  </r>
  <r>
    <n v="520"/>
    <s v="CA-2016-157812"/>
    <x v="204"/>
    <d v="2016-03-26T00:00:00"/>
    <s v="Standard Class"/>
    <s v="DB-13210"/>
    <s v="Dean Braden"/>
    <s v="Consumer"/>
    <s v="United States"/>
    <s v="Houston"/>
    <s v="Texas"/>
    <n v="77041"/>
    <x v="2"/>
    <x v="43"/>
    <x v="2"/>
    <s v="Accessories"/>
    <s v="Verbatim 25 GB 6x Blu-ray Single Layer Recordable Disc, 25/Pack"/>
    <n v="18.391999999999999"/>
  </r>
  <r>
    <n v="521"/>
    <s v="CA-2016-157812"/>
    <x v="204"/>
    <d v="2016-03-26T00:00:00"/>
    <s v="Standard Class"/>
    <s v="DB-13210"/>
    <s v="Dean Braden"/>
    <s v="Consumer"/>
    <s v="United States"/>
    <s v="Houston"/>
    <s v="Texas"/>
    <n v="77041"/>
    <x v="2"/>
    <x v="459"/>
    <x v="1"/>
    <s v="Storage"/>
    <s v="Carina Double Wide Media Storage Towers in Natural &amp; Black"/>
    <n v="129.56800000000001"/>
  </r>
  <r>
    <n v="522"/>
    <s v="CA-2016-157812"/>
    <x v="204"/>
    <d v="2016-03-26T00:00:00"/>
    <s v="Standard Class"/>
    <s v="DB-13210"/>
    <s v="Dean Braden"/>
    <s v="Consumer"/>
    <s v="United States"/>
    <s v="Houston"/>
    <s v="Texas"/>
    <n v="77041"/>
    <x v="2"/>
    <x v="460"/>
    <x v="1"/>
    <s v="Binders"/>
    <s v="XtraLife ClearVue Slant-D Ring Binders by Cardinal"/>
    <n v="14.112"/>
  </r>
  <r>
    <n v="523"/>
    <s v="CA-2018-145142"/>
    <x v="205"/>
    <d v="2018-01-25T00:00:00"/>
    <s v="First Class"/>
    <s v="MC-17605"/>
    <s v="Matt Connell"/>
    <s v="Corporate"/>
    <s v="United States"/>
    <s v="Detroit"/>
    <s v="Michigan"/>
    <n v="48234"/>
    <x v="2"/>
    <x v="438"/>
    <x v="0"/>
    <s v="Tables"/>
    <s v="Balt Solid Wood Rectangular Table"/>
    <n v="210.98"/>
  </r>
  <r>
    <n v="524"/>
    <s v="US-2017-139486"/>
    <x v="206"/>
    <d v="2017-05-23T00:00:00"/>
    <s v="First Class"/>
    <s v="LH-17155"/>
    <s v="Logan Haushalter"/>
    <s v="Consumer"/>
    <s v="United States"/>
    <s v="Los Angeles"/>
    <s v="California"/>
    <n v="90032"/>
    <x v="1"/>
    <x v="461"/>
    <x v="2"/>
    <s v="Phones"/>
    <s v="Motorola HK250 Universal Bluetooth Headset"/>
    <n v="55.176000000000002"/>
  </r>
  <r>
    <n v="525"/>
    <s v="US-2017-139486"/>
    <x v="206"/>
    <d v="2017-05-23T00:00:00"/>
    <s v="First Class"/>
    <s v="LH-17155"/>
    <s v="Logan Haushalter"/>
    <s v="Consumer"/>
    <s v="United States"/>
    <s v="Los Angeles"/>
    <s v="California"/>
    <n v="90032"/>
    <x v="1"/>
    <x v="217"/>
    <x v="2"/>
    <s v="Accessories"/>
    <s v="ImationÂ 16GB Mini TravelDrive USB 2.0Â Flash Drive"/>
    <n v="66.260000000000005"/>
  </r>
  <r>
    <n v="526"/>
    <s v="CA-2016-158792"/>
    <x v="207"/>
    <d v="2017-01-02T00:00:00"/>
    <s v="Standard Class"/>
    <s v="BD-11605"/>
    <s v="Brian Dahlen"/>
    <s v="Consumer"/>
    <s v="United States"/>
    <s v="Lawrence"/>
    <s v="Massachusetts"/>
    <n v="1841"/>
    <x v="3"/>
    <x v="462"/>
    <x v="1"/>
    <s v="Fasteners"/>
    <s v="Staples"/>
    <n v="22.2"/>
  </r>
  <r>
    <n v="527"/>
    <s v="CA-2018-113558"/>
    <x v="208"/>
    <d v="2018-10-26T00:00:00"/>
    <s v="Standard Class"/>
    <s v="PH-18790"/>
    <s v="Patricia Hirasaki"/>
    <s v="Home Office"/>
    <s v="United States"/>
    <s v="Lakeland"/>
    <s v="Florida"/>
    <n v="33801"/>
    <x v="0"/>
    <x v="463"/>
    <x v="0"/>
    <s v="Chairs"/>
    <s v="Global Commerce Series High-Back Swivel/Tilt Chairs"/>
    <n v="683.952"/>
  </r>
  <r>
    <n v="528"/>
    <s v="CA-2018-113558"/>
    <x v="208"/>
    <d v="2018-10-26T00:00:00"/>
    <s v="Standard Class"/>
    <s v="PH-18790"/>
    <s v="Patricia Hirasaki"/>
    <s v="Home Office"/>
    <s v="United States"/>
    <s v="Lakeland"/>
    <s v="Florida"/>
    <n v="33801"/>
    <x v="0"/>
    <x v="285"/>
    <x v="0"/>
    <s v="Furnishings"/>
    <s v="Eldon Expressions Desk Accessory, Wood Photo Frame, Mahogany"/>
    <n v="45.695999999999998"/>
  </r>
  <r>
    <n v="529"/>
    <s v="US-2016-138303"/>
    <x v="37"/>
    <d v="2016-09-07T00:00:00"/>
    <s v="Standard Class"/>
    <s v="MG-18145"/>
    <s v="Mike Gockenbach"/>
    <s v="Consumer"/>
    <s v="United States"/>
    <s v="Philadelphia"/>
    <s v="Pennsylvania"/>
    <n v="19134"/>
    <x v="3"/>
    <x v="464"/>
    <x v="1"/>
    <s v="Storage"/>
    <s v="Eldon Gobal File Keepers"/>
    <n v="36.335999999999999"/>
  </r>
  <r>
    <n v="530"/>
    <s v="US-2016-138303"/>
    <x v="37"/>
    <d v="2016-09-07T00:00:00"/>
    <s v="Standard Class"/>
    <s v="MG-18145"/>
    <s v="Mike Gockenbach"/>
    <s v="Consumer"/>
    <s v="United States"/>
    <s v="Philadelphia"/>
    <s v="Pennsylvania"/>
    <n v="19134"/>
    <x v="3"/>
    <x v="465"/>
    <x v="1"/>
    <s v="Supplies"/>
    <s v="Martin Yale Chadless Opener Electric Letter Opener"/>
    <n v="666.24800000000005"/>
  </r>
  <r>
    <n v="531"/>
    <s v="US-2016-138303"/>
    <x v="37"/>
    <d v="2016-09-07T00:00:00"/>
    <s v="Standard Class"/>
    <s v="MG-18145"/>
    <s v="Mike Gockenbach"/>
    <s v="Consumer"/>
    <s v="United States"/>
    <s v="Philadelphia"/>
    <s v="Pennsylvania"/>
    <n v="19134"/>
    <x v="3"/>
    <x v="466"/>
    <x v="1"/>
    <s v="Envelopes"/>
    <s v="White Business Envelopes with Contemporary Seam, Recycled White Business Envelopes"/>
    <n v="52.512"/>
  </r>
  <r>
    <n v="532"/>
    <s v="CA-2016-102848"/>
    <x v="209"/>
    <d v="2016-11-09T00:00:00"/>
    <s v="Second Class"/>
    <s v="KB-16240"/>
    <s v="Karen Bern"/>
    <s v="Corporate"/>
    <s v="United States"/>
    <s v="Los Angeles"/>
    <s v="California"/>
    <n v="90036"/>
    <x v="1"/>
    <x v="467"/>
    <x v="0"/>
    <s v="Chairs"/>
    <s v="Safco Contoured Stacking Chairs"/>
    <n v="190.72"/>
  </r>
  <r>
    <n v="533"/>
    <s v="US-2018-129441"/>
    <x v="210"/>
    <d v="2018-09-11T00:00:00"/>
    <s v="Standard Class"/>
    <s v="JC-15340"/>
    <s v="Jasper Cacioppo"/>
    <s v="Consumer"/>
    <s v="United States"/>
    <s v="Los Angeles"/>
    <s v="California"/>
    <n v="90032"/>
    <x v="1"/>
    <x v="468"/>
    <x v="0"/>
    <s v="Furnishings"/>
    <s v="Tenex Chairmats For Use With Carpeted Floors"/>
    <n v="47.94"/>
  </r>
  <r>
    <n v="534"/>
    <s v="CA-2017-168753"/>
    <x v="211"/>
    <d v="2017-06-01T00:00:00"/>
    <s v="Second Class"/>
    <s v="RL-19615"/>
    <s v="Rob Lucas"/>
    <s v="Consumer"/>
    <s v="United States"/>
    <s v="Montgomery"/>
    <s v="Alabama"/>
    <n v="36116"/>
    <x v="0"/>
    <x v="469"/>
    <x v="2"/>
    <s v="Phones"/>
    <s v="Panasonic KX-TG9471B"/>
    <n v="979.95"/>
  </r>
  <r>
    <n v="535"/>
    <s v="CA-2017-168753"/>
    <x v="211"/>
    <d v="2017-06-01T00:00:00"/>
    <s v="Second Class"/>
    <s v="RL-19615"/>
    <s v="Rob Lucas"/>
    <s v="Consumer"/>
    <s v="United States"/>
    <s v="Montgomery"/>
    <s v="Alabama"/>
    <n v="36116"/>
    <x v="0"/>
    <x v="248"/>
    <x v="1"/>
    <s v="Binders"/>
    <s v="Presstex Flexible Ring Binders"/>
    <n v="22.75"/>
  </r>
  <r>
    <n v="536"/>
    <s v="CA-2017-126613"/>
    <x v="212"/>
    <d v="2017-07-16T00:00:00"/>
    <s v="Standard Class"/>
    <s v="AA-10375"/>
    <s v="Allen Armold"/>
    <s v="Consumer"/>
    <s v="United States"/>
    <s v="Mesa"/>
    <s v="Arizona"/>
    <n v="85204"/>
    <x v="1"/>
    <x v="470"/>
    <x v="1"/>
    <s v="Storage"/>
    <s v="Sterilite Officeware Hinged File Box"/>
    <n v="16.768000000000001"/>
  </r>
  <r>
    <n v="537"/>
    <s v="US-2018-122637"/>
    <x v="213"/>
    <d v="2018-09-08T00:00:00"/>
    <s v="Second Class"/>
    <s v="EP-13915"/>
    <s v="Emily Phan"/>
    <s v="Consumer"/>
    <s v="United States"/>
    <s v="Chicago"/>
    <s v="Illinois"/>
    <n v="60653"/>
    <x v="2"/>
    <x v="471"/>
    <x v="1"/>
    <s v="Binders"/>
    <s v="Premier Elliptical Ring Binder, Black"/>
    <n v="42.616"/>
  </r>
  <r>
    <n v="538"/>
    <s v="CA-2016-147851"/>
    <x v="155"/>
    <d v="2016-12-08T00:00:00"/>
    <s v="Standard Class"/>
    <s v="MP-17470"/>
    <s v="Mark Packer"/>
    <s v="Home Office"/>
    <s v="United States"/>
    <s v="New York City"/>
    <s v="New York"/>
    <n v="10009"/>
    <x v="3"/>
    <x v="472"/>
    <x v="1"/>
    <s v="Binders"/>
    <s v="Cardinal Poly Pocket Divider Pockets for Ring Binders"/>
    <n v="10.752000000000001"/>
  </r>
  <r>
    <n v="539"/>
    <s v="CA-2016-134894"/>
    <x v="214"/>
    <d v="2016-12-11T00:00:00"/>
    <s v="Standard Class"/>
    <s v="DK-12985"/>
    <s v="Darren Koutras"/>
    <s v="Consumer"/>
    <s v="United States"/>
    <s v="Henderson"/>
    <s v="Kentucky"/>
    <n v="42420"/>
    <x v="0"/>
    <x v="473"/>
    <x v="1"/>
    <s v="Appliances"/>
    <s v="Eureka The Boss Cordless Rechargeable Stick Vac"/>
    <n v="152.94"/>
  </r>
  <r>
    <n v="540"/>
    <s v="CA-2016-134894"/>
    <x v="214"/>
    <d v="2016-12-11T00:00:00"/>
    <s v="Standard Class"/>
    <s v="DK-12985"/>
    <s v="Darren Koutras"/>
    <s v="Consumer"/>
    <s v="United States"/>
    <s v="Henderson"/>
    <s v="Kentucky"/>
    <n v="42420"/>
    <x v="0"/>
    <x v="474"/>
    <x v="0"/>
    <s v="Chairs"/>
    <s v="Situations Contoured Folding Chairs, 4/Set"/>
    <n v="283.92"/>
  </r>
  <r>
    <n v="541"/>
    <s v="CA-2015-140795"/>
    <x v="215"/>
    <d v="2015-02-03T00:00:00"/>
    <s v="First Class"/>
    <s v="BD-11500"/>
    <s v="Bradley Drucker"/>
    <s v="Consumer"/>
    <s v="United States"/>
    <s v="Green Bay"/>
    <s v="Wisconsin"/>
    <n v="54302"/>
    <x v="2"/>
    <x v="475"/>
    <x v="2"/>
    <s v="Accessories"/>
    <s v="Enermax Aurora Lite Keyboard"/>
    <n v="468.9"/>
  </r>
  <r>
    <n v="542"/>
    <s v="CA-2017-136924"/>
    <x v="216"/>
    <d v="2017-07-17T00:00:00"/>
    <s v="First Class"/>
    <s v="ES-14080"/>
    <s v="Erin Smith"/>
    <s v="Corporate"/>
    <s v="United States"/>
    <s v="Tucson"/>
    <s v="Arizona"/>
    <n v="85705"/>
    <x v="1"/>
    <x v="476"/>
    <x v="2"/>
    <s v="Phones"/>
    <s v="LG Electronics Tone+ HBS-730 Bluetooth Headset"/>
    <n v="380.86399999999998"/>
  </r>
  <r>
    <n v="543"/>
    <s v="US-2016-120161"/>
    <x v="217"/>
    <d v="2016-12-23T00:00:00"/>
    <s v="Standard Class"/>
    <s v="LM-17065"/>
    <s v="Liz MacKendrick"/>
    <s v="Consumer"/>
    <s v="United States"/>
    <s v="Springfield"/>
    <s v="Ohio"/>
    <n v="45503"/>
    <x v="3"/>
    <x v="435"/>
    <x v="1"/>
    <s v="Storage"/>
    <s v="Fellowes Officeware Wire Shelving"/>
    <n v="646.77599999999995"/>
  </r>
  <r>
    <n v="544"/>
    <s v="CA-2015-103849"/>
    <x v="218"/>
    <d v="2015-05-16T00:00:00"/>
    <s v="Standard Class"/>
    <s v="PG-18895"/>
    <s v="Paul Gonzalez"/>
    <s v="Consumer"/>
    <s v="United States"/>
    <s v="Fort Worth"/>
    <s v="Texas"/>
    <n v="76106"/>
    <x v="2"/>
    <x v="477"/>
    <x v="2"/>
    <s v="Accessories"/>
    <s v="SanDisk Cruzer 64 GB USB Flash Drive"/>
    <n v="58.112000000000002"/>
  </r>
  <r>
    <n v="545"/>
    <s v="CA-2015-103849"/>
    <x v="218"/>
    <d v="2015-05-16T00:00:00"/>
    <s v="Standard Class"/>
    <s v="PG-18895"/>
    <s v="Paul Gonzalez"/>
    <s v="Consumer"/>
    <s v="United States"/>
    <s v="Fort Worth"/>
    <s v="Texas"/>
    <n v="76106"/>
    <x v="2"/>
    <x v="478"/>
    <x v="2"/>
    <s v="Phones"/>
    <s v="Xblue XB-1670-86 X16 SmallÂ Office TelephoneÂ - Titanium"/>
    <n v="100.792"/>
  </r>
  <r>
    <n v="546"/>
    <s v="CA-2015-103849"/>
    <x v="218"/>
    <d v="2015-05-16T00:00:00"/>
    <s v="Standard Class"/>
    <s v="PG-18895"/>
    <s v="Paul Gonzalez"/>
    <s v="Consumer"/>
    <s v="United States"/>
    <s v="Fort Worth"/>
    <s v="Texas"/>
    <n v="76106"/>
    <x v="2"/>
    <x v="479"/>
    <x v="0"/>
    <s v="Furnishings"/>
    <s v="Deflect-o EconoMat Studded, No Bevel Mat for Low Pile Carpeting"/>
    <n v="66.111999999999995"/>
  </r>
  <r>
    <n v="547"/>
    <s v="CA-2018-162929"/>
    <x v="123"/>
    <d v="2018-11-22T00:00:00"/>
    <s v="First Class"/>
    <s v="AS-10135"/>
    <s v="Adrian Shami"/>
    <s v="Home Office"/>
    <s v="United States"/>
    <s v="New York City"/>
    <s v="New York"/>
    <n v="10035"/>
    <x v="3"/>
    <x v="480"/>
    <x v="1"/>
    <s v="Binders"/>
    <s v="Avery Printable Repositionable Plastic Tabs"/>
    <n v="41.28"/>
  </r>
  <r>
    <n v="548"/>
    <s v="CA-2018-162929"/>
    <x v="123"/>
    <d v="2018-11-22T00:00:00"/>
    <s v="First Class"/>
    <s v="AS-10135"/>
    <s v="Adrian Shami"/>
    <s v="Home Office"/>
    <s v="United States"/>
    <s v="New York City"/>
    <s v="New York"/>
    <n v="10035"/>
    <x v="3"/>
    <x v="481"/>
    <x v="1"/>
    <s v="Paper"/>
    <s v="Xerox 1898"/>
    <n v="13.36"/>
  </r>
  <r>
    <n v="549"/>
    <s v="CA-2016-113173"/>
    <x v="219"/>
    <d v="2016-11-17T00:00:00"/>
    <s v="Second Class"/>
    <s v="DK-13225"/>
    <s v="Dean Katz"/>
    <s v="Corporate"/>
    <s v="United States"/>
    <s v="Chicago"/>
    <s v="Illinois"/>
    <n v="60653"/>
    <x v="2"/>
    <x v="54"/>
    <x v="1"/>
    <s v="Storage"/>
    <s v="Home/Office Personal File Carts"/>
    <n v="250.27199999999999"/>
  </r>
  <r>
    <n v="550"/>
    <s v="CA-2016-113173"/>
    <x v="219"/>
    <d v="2016-11-17T00:00:00"/>
    <s v="Second Class"/>
    <s v="DK-13225"/>
    <s v="Dean Katz"/>
    <s v="Corporate"/>
    <s v="United States"/>
    <s v="Chicago"/>
    <s v="Illinois"/>
    <n v="60653"/>
    <x v="2"/>
    <x v="92"/>
    <x v="1"/>
    <s v="Binders"/>
    <s v="Flexible Leather- Look Classic Collection Ring Binder"/>
    <n v="11.364000000000001"/>
  </r>
  <r>
    <n v="551"/>
    <s v="CA-2016-113173"/>
    <x v="219"/>
    <d v="2016-11-17T00:00:00"/>
    <s v="Second Class"/>
    <s v="DK-13225"/>
    <s v="Dean Katz"/>
    <s v="Corporate"/>
    <s v="United States"/>
    <s v="Chicago"/>
    <s v="Illinois"/>
    <n v="60653"/>
    <x v="2"/>
    <x v="482"/>
    <x v="1"/>
    <s v="Supplies"/>
    <s v="Staple remover"/>
    <n v="8.7200000000000006"/>
  </r>
  <r>
    <n v="552"/>
    <s v="CA-2017-136406"/>
    <x v="173"/>
    <d v="2017-04-17T00:00:00"/>
    <s v="Second Class"/>
    <s v="BD-11320"/>
    <s v="Bill Donatelli"/>
    <s v="Consumer"/>
    <s v="United States"/>
    <s v="San Francisco"/>
    <s v="California"/>
    <n v="94110"/>
    <x v="1"/>
    <x v="483"/>
    <x v="0"/>
    <s v="Chairs"/>
    <s v="HON 5400 Series Task Chairs for Big and Tall"/>
    <n v="1121.568"/>
  </r>
  <r>
    <n v="553"/>
    <s v="CA-2018-112774"/>
    <x v="220"/>
    <d v="2018-09-12T00:00:00"/>
    <s v="First Class"/>
    <s v="RC-19960"/>
    <s v="Ryan Crowe"/>
    <s v="Consumer"/>
    <s v="United States"/>
    <s v="Jacksonville"/>
    <s v="Florida"/>
    <n v="32216"/>
    <x v="0"/>
    <x v="484"/>
    <x v="0"/>
    <s v="Furnishings"/>
    <s v="Howard Miller 11-1/2&quot; Diameter Grantwood Wall Clock"/>
    <n v="34.503999999999998"/>
  </r>
  <r>
    <n v="554"/>
    <s v="CA-2018-101945"/>
    <x v="221"/>
    <d v="2018-11-28T00:00:00"/>
    <s v="Standard Class"/>
    <s v="GT-14710"/>
    <s v="Greg Tran"/>
    <s v="Consumer"/>
    <s v="United States"/>
    <s v="Houston"/>
    <s v="Texas"/>
    <n v="77070"/>
    <x v="2"/>
    <x v="485"/>
    <x v="1"/>
    <s v="Fasteners"/>
    <s v="Advantus T-Pin Paper Clips"/>
    <n v="10.824"/>
  </r>
  <r>
    <n v="555"/>
    <s v="CA-2018-100650"/>
    <x v="222"/>
    <d v="2018-07-03T00:00:00"/>
    <s v="Second Class"/>
    <s v="DK-13225"/>
    <s v="Dean Katz"/>
    <s v="Corporate"/>
    <s v="United States"/>
    <s v="Anaheim"/>
    <s v="California"/>
    <n v="92804"/>
    <x v="1"/>
    <x v="486"/>
    <x v="1"/>
    <s v="Storage"/>
    <s v="Tennsco 16-Compartment Lockers with Coat Rack"/>
    <n v="1295.78"/>
  </r>
  <r>
    <n v="556"/>
    <s v="CA-2015-155852"/>
    <x v="223"/>
    <d v="2015-03-07T00:00:00"/>
    <s v="Second Class"/>
    <s v="AJ-10945"/>
    <s v="Ashley Jarboe"/>
    <s v="Consumer"/>
    <s v="United States"/>
    <s v="Wilmington"/>
    <s v="North Carolina"/>
    <n v="28403"/>
    <x v="0"/>
    <x v="487"/>
    <x v="1"/>
    <s v="Art"/>
    <s v="Zebra Zazzle Fluorescent Highlighters"/>
    <n v="19.456"/>
  </r>
  <r>
    <n v="557"/>
    <s v="CA-2017-113243"/>
    <x v="224"/>
    <d v="2017-06-15T00:00:00"/>
    <s v="Standard Class"/>
    <s v="OT-18730"/>
    <s v="Olvera Toch"/>
    <s v="Consumer"/>
    <s v="United States"/>
    <s v="Los Angeles"/>
    <s v="California"/>
    <n v="90045"/>
    <x v="1"/>
    <x v="488"/>
    <x v="1"/>
    <s v="Labels"/>
    <s v="Avery 473"/>
    <n v="20.7"/>
  </r>
  <r>
    <n v="558"/>
    <s v="CA-2017-113243"/>
    <x v="224"/>
    <d v="2017-06-15T00:00:00"/>
    <s v="Standard Class"/>
    <s v="OT-18730"/>
    <s v="Olvera Toch"/>
    <s v="Consumer"/>
    <s v="United States"/>
    <s v="Los Angeles"/>
    <s v="California"/>
    <n v="90045"/>
    <x v="1"/>
    <x v="489"/>
    <x v="0"/>
    <s v="Tables"/>
    <s v="Bretford â€œJust In Timeâ€ Height-Adjustable Multi-Task Work Tables"/>
    <n v="1335.68"/>
  </r>
  <r>
    <n v="559"/>
    <s v="CA-2017-113243"/>
    <x v="224"/>
    <d v="2017-06-15T00:00:00"/>
    <s v="Standard Class"/>
    <s v="OT-18730"/>
    <s v="Olvera Toch"/>
    <s v="Consumer"/>
    <s v="United States"/>
    <s v="Los Angeles"/>
    <s v="California"/>
    <n v="90045"/>
    <x v="1"/>
    <x v="490"/>
    <x v="1"/>
    <s v="Paper"/>
    <s v="Xerox 226"/>
    <n v="32.4"/>
  </r>
  <r>
    <n v="560"/>
    <s v="CA-2018-118731"/>
    <x v="225"/>
    <d v="2018-11-22T00:00:00"/>
    <s v="Second Class"/>
    <s v="LP-17080"/>
    <s v="Liz Pelletier"/>
    <s v="Consumer"/>
    <s v="United States"/>
    <s v="San Francisco"/>
    <s v="California"/>
    <n v="94110"/>
    <x v="1"/>
    <x v="378"/>
    <x v="0"/>
    <s v="Furnishings"/>
    <s v="Coloredge Poster Frame"/>
    <n v="42.6"/>
  </r>
  <r>
    <n v="561"/>
    <s v="CA-2018-118731"/>
    <x v="225"/>
    <d v="2018-11-22T00:00:00"/>
    <s v="Second Class"/>
    <s v="LP-17080"/>
    <s v="Liz Pelletier"/>
    <s v="Consumer"/>
    <s v="United States"/>
    <s v="San Francisco"/>
    <s v="California"/>
    <n v="94110"/>
    <x v="1"/>
    <x v="491"/>
    <x v="1"/>
    <s v="Binders"/>
    <s v="GBC Prepunched Paper, 19-Hole, for Binding Systems, 24-lb"/>
    <n v="84.055999999999997"/>
  </r>
  <r>
    <n v="562"/>
    <s v="CA-2015-145576"/>
    <x v="80"/>
    <d v="2015-09-18T00:00:00"/>
    <s v="Second Class"/>
    <s v="CA-12775"/>
    <s v="Cynthia Arntzen"/>
    <s v="Consumer"/>
    <s v="United States"/>
    <s v="Tampa"/>
    <s v="Florida"/>
    <n v="33614"/>
    <x v="0"/>
    <x v="492"/>
    <x v="1"/>
    <s v="Appliances"/>
    <s v="Sanitaire Vibra Groomer IR Commercial Upright Vacuum, Replacement Belts"/>
    <n v="13"/>
  </r>
  <r>
    <n v="563"/>
    <s v="CA-2015-145576"/>
    <x v="80"/>
    <d v="2015-09-18T00:00:00"/>
    <s v="Second Class"/>
    <s v="CA-12775"/>
    <s v="Cynthia Arntzen"/>
    <s v="Consumer"/>
    <s v="United States"/>
    <s v="Tampa"/>
    <s v="Florida"/>
    <n v="33614"/>
    <x v="0"/>
    <x v="493"/>
    <x v="0"/>
    <s v="Furnishings"/>
    <s v="Advantus Panel Wall Acrylic Frame"/>
    <n v="13.128"/>
  </r>
  <r>
    <n v="564"/>
    <s v="CA-2016-130736"/>
    <x v="214"/>
    <d v="2016-12-09T00:00:00"/>
    <s v="First Class"/>
    <s v="JF-15490"/>
    <s v="Jeremy Farry"/>
    <s v="Consumer"/>
    <s v="United States"/>
    <s v="Seattle"/>
    <s v="Washington"/>
    <n v="98105"/>
    <x v="1"/>
    <x v="494"/>
    <x v="1"/>
    <s v="Fasteners"/>
    <s v="Alliance Big Bands Rubber Bands, 12/Pack"/>
    <n v="3.96"/>
  </r>
  <r>
    <n v="565"/>
    <s v="CA-2016-130736"/>
    <x v="214"/>
    <d v="2016-12-09T00:00:00"/>
    <s v="First Class"/>
    <s v="JF-15490"/>
    <s v="Jeremy Farry"/>
    <s v="Consumer"/>
    <s v="United States"/>
    <s v="Seattle"/>
    <s v="Washington"/>
    <n v="98105"/>
    <x v="1"/>
    <x v="286"/>
    <x v="1"/>
    <s v="Labels"/>
    <s v="Avery 509"/>
    <n v="2.61"/>
  </r>
  <r>
    <n v="566"/>
    <s v="CA-2018-137099"/>
    <x v="226"/>
    <d v="2018-12-10T00:00:00"/>
    <s v="First Class"/>
    <s v="FP-14320"/>
    <s v="Frank Preis"/>
    <s v="Consumer"/>
    <s v="United States"/>
    <s v="Los Angeles"/>
    <s v="California"/>
    <n v="90008"/>
    <x v="1"/>
    <x v="495"/>
    <x v="2"/>
    <s v="Phones"/>
    <s v="Cisco SPA301"/>
    <n v="374.37599999999998"/>
  </r>
  <r>
    <n v="567"/>
    <s v="CA-2018-156951"/>
    <x v="172"/>
    <d v="2018-10-08T00:00:00"/>
    <s v="Standard Class"/>
    <s v="EB-13840"/>
    <s v="Ellis Ballard"/>
    <s v="Corporate"/>
    <s v="United States"/>
    <s v="Seattle"/>
    <s v="Washington"/>
    <n v="98105"/>
    <x v="1"/>
    <x v="496"/>
    <x v="1"/>
    <s v="Paper"/>
    <s v="Personal Creations Ink Jet Cards and Labels"/>
    <n v="91.84"/>
  </r>
  <r>
    <n v="568"/>
    <s v="CA-2018-156951"/>
    <x v="172"/>
    <d v="2018-10-08T00:00:00"/>
    <s v="Standard Class"/>
    <s v="EB-13840"/>
    <s v="Ellis Ballard"/>
    <s v="Corporate"/>
    <s v="United States"/>
    <s v="Seattle"/>
    <s v="Washington"/>
    <n v="98105"/>
    <x v="1"/>
    <x v="497"/>
    <x v="1"/>
    <s v="Binders"/>
    <s v="GBC White Gloss Covers, Plain Front"/>
    <n v="81.087999999999994"/>
  </r>
  <r>
    <n v="569"/>
    <s v="CA-2018-156951"/>
    <x v="172"/>
    <d v="2018-10-08T00:00:00"/>
    <s v="Standard Class"/>
    <s v="EB-13840"/>
    <s v="Ellis Ballard"/>
    <s v="Corporate"/>
    <s v="United States"/>
    <s v="Seattle"/>
    <s v="Washington"/>
    <n v="98105"/>
    <x v="1"/>
    <x v="498"/>
    <x v="1"/>
    <s v="Paper"/>
    <s v="Xerox 222"/>
    <n v="19.440000000000001"/>
  </r>
  <r>
    <n v="570"/>
    <s v="CA-2018-156951"/>
    <x v="172"/>
    <d v="2018-10-08T00:00:00"/>
    <s v="Standard Class"/>
    <s v="EB-13840"/>
    <s v="Ellis Ballard"/>
    <s v="Corporate"/>
    <s v="United States"/>
    <s v="Seattle"/>
    <s v="Washington"/>
    <n v="98105"/>
    <x v="1"/>
    <x v="499"/>
    <x v="0"/>
    <s v="Chairs"/>
    <s v="Hon Every-Day Series Multi-Task Chairs"/>
    <n v="451.15199999999999"/>
  </r>
  <r>
    <n v="571"/>
    <s v="CA-2018-164826"/>
    <x v="116"/>
    <d v="2019-01-04T00:00:00"/>
    <s v="Standard Class"/>
    <s v="JF-15415"/>
    <s v="Jennifer Ferguson"/>
    <s v="Consumer"/>
    <s v="United States"/>
    <s v="New York City"/>
    <s v="New York"/>
    <n v="10024"/>
    <x v="3"/>
    <x v="488"/>
    <x v="1"/>
    <s v="Labels"/>
    <s v="Avery 473"/>
    <n v="72.45"/>
  </r>
  <r>
    <n v="572"/>
    <s v="CA-2018-164826"/>
    <x v="116"/>
    <d v="2019-01-04T00:00:00"/>
    <s v="Standard Class"/>
    <s v="JF-15415"/>
    <s v="Jennifer Ferguson"/>
    <s v="Consumer"/>
    <s v="United States"/>
    <s v="New York City"/>
    <s v="New York"/>
    <n v="10024"/>
    <x v="3"/>
    <x v="203"/>
    <x v="1"/>
    <s v="Fasteners"/>
    <s v="OIC Bulk Pack Metal Binder Clips"/>
    <n v="13.96"/>
  </r>
  <r>
    <n v="573"/>
    <s v="CA-2018-164826"/>
    <x v="116"/>
    <d v="2019-01-04T00:00:00"/>
    <s v="Standard Class"/>
    <s v="JF-15415"/>
    <s v="Jennifer Ferguson"/>
    <s v="Consumer"/>
    <s v="United States"/>
    <s v="New York City"/>
    <s v="New York"/>
    <n v="10024"/>
    <x v="3"/>
    <x v="305"/>
    <x v="1"/>
    <s v="Binders"/>
    <s v="Storex Dura Pro Binders"/>
    <n v="33.264000000000003"/>
  </r>
  <r>
    <n v="574"/>
    <s v="CA-2018-164826"/>
    <x v="116"/>
    <d v="2019-01-04T00:00:00"/>
    <s v="Standard Class"/>
    <s v="JF-15415"/>
    <s v="Jennifer Ferguson"/>
    <s v="Consumer"/>
    <s v="United States"/>
    <s v="New York City"/>
    <s v="New York"/>
    <n v="10024"/>
    <x v="3"/>
    <x v="500"/>
    <x v="2"/>
    <s v="Phones"/>
    <s v="Cush Cases Heavy Duty Rugged Cover Case for Samsung Galaxy S5 - Purple"/>
    <n v="14.85"/>
  </r>
  <r>
    <n v="575"/>
    <s v="CA-2017-127250"/>
    <x v="54"/>
    <d v="2017-11-07T00:00:00"/>
    <s v="Standard Class"/>
    <s v="SF-20200"/>
    <s v="Sarah Foster"/>
    <s v="Consumer"/>
    <s v="United States"/>
    <s v="Marysville"/>
    <s v="Washington"/>
    <n v="98270"/>
    <x v="1"/>
    <x v="501"/>
    <x v="1"/>
    <s v="Art"/>
    <s v="Newell 332"/>
    <n v="8.82"/>
  </r>
  <r>
    <n v="576"/>
    <s v="CA-2016-149713"/>
    <x v="227"/>
    <d v="2016-09-22T00:00:00"/>
    <s v="Second Class"/>
    <s v="TG-21640"/>
    <s v="Trudy Glocke"/>
    <s v="Consumer"/>
    <s v="United States"/>
    <s v="Long Beach"/>
    <s v="California"/>
    <n v="90805"/>
    <x v="1"/>
    <x v="496"/>
    <x v="1"/>
    <s v="Paper"/>
    <s v="Personal Creations Ink Jet Cards and Labels"/>
    <n v="160.72"/>
  </r>
  <r>
    <n v="577"/>
    <s v="CA-2016-149713"/>
    <x v="227"/>
    <d v="2016-09-22T00:00:00"/>
    <s v="Second Class"/>
    <s v="TG-21640"/>
    <s v="Trudy Glocke"/>
    <s v="Consumer"/>
    <s v="United States"/>
    <s v="Long Beach"/>
    <s v="California"/>
    <n v="90805"/>
    <x v="1"/>
    <x v="502"/>
    <x v="1"/>
    <s v="Paper"/>
    <s v="Rediform S.O.S. Phone Message Books"/>
    <n v="19.920000000000002"/>
  </r>
  <r>
    <n v="578"/>
    <s v="CA-2016-149713"/>
    <x v="227"/>
    <d v="2016-09-22T00:00:00"/>
    <s v="Second Class"/>
    <s v="TG-21640"/>
    <s v="Trudy Glocke"/>
    <s v="Consumer"/>
    <s v="United States"/>
    <s v="Long Beach"/>
    <s v="California"/>
    <n v="90805"/>
    <x v="1"/>
    <x v="503"/>
    <x v="1"/>
    <s v="Supplies"/>
    <s v="Acme Value Line Scissors"/>
    <n v="7.3"/>
  </r>
  <r>
    <n v="579"/>
    <s v="CA-2018-118640"/>
    <x v="228"/>
    <d v="2018-07-26T00:00:00"/>
    <s v="Standard Class"/>
    <s v="CS-11950"/>
    <s v="Carlos Soltero"/>
    <s v="Consumer"/>
    <s v="United States"/>
    <s v="Chicago"/>
    <s v="Illinois"/>
    <n v="60610"/>
    <x v="2"/>
    <x v="123"/>
    <x v="1"/>
    <s v="Storage"/>
    <s v="Trav-L-File Heavy-Duty Shuttle II, Black"/>
    <n v="69.712000000000003"/>
  </r>
  <r>
    <n v="580"/>
    <s v="CA-2018-118640"/>
    <x v="228"/>
    <d v="2018-07-26T00:00:00"/>
    <s v="Standard Class"/>
    <s v="CS-11950"/>
    <s v="Carlos Soltero"/>
    <s v="Consumer"/>
    <s v="United States"/>
    <s v="Chicago"/>
    <s v="Illinois"/>
    <n v="60610"/>
    <x v="2"/>
    <x v="504"/>
    <x v="0"/>
    <s v="Furnishings"/>
    <s v="Contract Clock, 14&quot;, Brown"/>
    <n v="8.7919999999999998"/>
  </r>
  <r>
    <n v="581"/>
    <s v="CA-2016-132906"/>
    <x v="229"/>
    <d v="2016-09-14T00:00:00"/>
    <s v="Standard Class"/>
    <s v="CC-12145"/>
    <s v="Charles Crestani"/>
    <s v="Consumer"/>
    <s v="United States"/>
    <s v="Los Angeles"/>
    <s v="California"/>
    <n v="90004"/>
    <x v="1"/>
    <x v="505"/>
    <x v="1"/>
    <s v="Supplies"/>
    <s v="Martin-Yale Premier Letter Opener"/>
    <n v="51.52"/>
  </r>
  <r>
    <n v="582"/>
    <s v="CA-2018-145233"/>
    <x v="96"/>
    <d v="2018-12-05T00:00:00"/>
    <s v="Standard Class"/>
    <s v="DV-13465"/>
    <s v="Dianna Vittorini"/>
    <s v="Consumer"/>
    <s v="United States"/>
    <s v="Denver"/>
    <s v="Colorado"/>
    <n v="80219"/>
    <x v="1"/>
    <x v="34"/>
    <x v="2"/>
    <s v="Phones"/>
    <s v="GE 30524EE4"/>
    <n v="470.37599999999998"/>
  </r>
  <r>
    <n v="583"/>
    <s v="CA-2018-145233"/>
    <x v="96"/>
    <d v="2018-12-05T00:00:00"/>
    <s v="Standard Class"/>
    <s v="DV-13465"/>
    <s v="Dianna Vittorini"/>
    <s v="Consumer"/>
    <s v="United States"/>
    <s v="Denver"/>
    <s v="Colorado"/>
    <n v="80219"/>
    <x v="1"/>
    <x v="506"/>
    <x v="2"/>
    <s v="Phones"/>
    <s v="AT&amp;T SB67148 SynJ"/>
    <n v="105.584"/>
  </r>
  <r>
    <n v="584"/>
    <s v="CA-2018-145233"/>
    <x v="96"/>
    <d v="2018-12-05T00:00:00"/>
    <s v="Standard Class"/>
    <s v="DV-13465"/>
    <s v="Dianna Vittorini"/>
    <s v="Consumer"/>
    <s v="United States"/>
    <s v="Denver"/>
    <s v="Colorado"/>
    <n v="80219"/>
    <x v="1"/>
    <x v="95"/>
    <x v="1"/>
    <s v="Appliances"/>
    <s v="Fellowes Basic Home/Office Series Surge Protectors"/>
    <n v="31.152000000000001"/>
  </r>
  <r>
    <n v="585"/>
    <s v="CA-2018-145233"/>
    <x v="96"/>
    <d v="2018-12-05T00:00:00"/>
    <s v="Standard Class"/>
    <s v="DV-13465"/>
    <s v="Dianna Vittorini"/>
    <s v="Consumer"/>
    <s v="United States"/>
    <s v="Denver"/>
    <s v="Colorado"/>
    <n v="80219"/>
    <x v="1"/>
    <x v="507"/>
    <x v="1"/>
    <s v="Binders"/>
    <s v="Recycled Pressboard Report Cover with Reinforced Top Hinge"/>
    <n v="6.7830000000000004"/>
  </r>
  <r>
    <n v="586"/>
    <s v="CA-2018-145233"/>
    <x v="96"/>
    <d v="2018-12-05T00:00:00"/>
    <s v="Standard Class"/>
    <s v="DV-13465"/>
    <s v="Dianna Vittorini"/>
    <s v="Consumer"/>
    <s v="United States"/>
    <s v="Denver"/>
    <s v="Colorado"/>
    <n v="80219"/>
    <x v="1"/>
    <x v="143"/>
    <x v="2"/>
    <s v="Phones"/>
    <s v="Jabra BIZ 2300 Duo QD Duo CordedÂ Headset"/>
    <n v="406.36799999999999"/>
  </r>
  <r>
    <n v="587"/>
    <s v="CA-2016-128139"/>
    <x v="230"/>
    <d v="2016-07-09T00:00:00"/>
    <s v="Standard Class"/>
    <s v="BD-11725"/>
    <s v="Bruce Degenhardt"/>
    <s v="Consumer"/>
    <s v="United States"/>
    <s v="Richmond"/>
    <s v="Kentucky"/>
    <n v="40475"/>
    <x v="0"/>
    <x v="367"/>
    <x v="0"/>
    <s v="Chairs"/>
    <s v="Novimex High-Tech Fabric Mesh Task Chair"/>
    <n v="70.98"/>
  </r>
  <r>
    <n v="588"/>
    <s v="CA-2016-128139"/>
    <x v="230"/>
    <d v="2016-07-09T00:00:00"/>
    <s v="Standard Class"/>
    <s v="BD-11725"/>
    <s v="Bruce Degenhardt"/>
    <s v="Consumer"/>
    <s v="United States"/>
    <s v="Richmond"/>
    <s v="Kentucky"/>
    <n v="40475"/>
    <x v="0"/>
    <x v="508"/>
    <x v="1"/>
    <s v="Labels"/>
    <s v="Dot Matrix Printer Tape Reel Labels, White, 5000/Box"/>
    <n v="294.93"/>
  </r>
  <r>
    <n v="589"/>
    <s v="US-2017-156986"/>
    <x v="231"/>
    <d v="2017-03-24T00:00:00"/>
    <s v="Standard Class"/>
    <s v="ZC-21910"/>
    <s v="Zuschuss Carroll"/>
    <s v="Consumer"/>
    <s v="United States"/>
    <s v="Salem"/>
    <s v="Oregon"/>
    <n v="97301"/>
    <x v="1"/>
    <x v="509"/>
    <x v="2"/>
    <s v="Phones"/>
    <s v="i.Sound Portable Power - 8000 mAh"/>
    <n v="84.784000000000006"/>
  </r>
  <r>
    <n v="590"/>
    <s v="US-2017-156986"/>
    <x v="231"/>
    <d v="2017-03-24T00:00:00"/>
    <s v="Standard Class"/>
    <s v="ZC-21910"/>
    <s v="Zuschuss Carroll"/>
    <s v="Consumer"/>
    <s v="United States"/>
    <s v="Salem"/>
    <s v="Oregon"/>
    <n v="97301"/>
    <x v="1"/>
    <x v="510"/>
    <x v="1"/>
    <s v="Paper"/>
    <s v="Xerox 225"/>
    <n v="20.736000000000001"/>
  </r>
  <r>
    <n v="591"/>
    <s v="US-2017-156986"/>
    <x v="231"/>
    <d v="2017-03-24T00:00:00"/>
    <s v="Standard Class"/>
    <s v="ZC-21910"/>
    <s v="Zuschuss Carroll"/>
    <s v="Consumer"/>
    <s v="United States"/>
    <s v="Salem"/>
    <s v="Oregon"/>
    <n v="97301"/>
    <x v="1"/>
    <x v="440"/>
    <x v="1"/>
    <s v="Binders"/>
    <s v="Clear Mylar Reinforcing Strips"/>
    <n v="16.821000000000002"/>
  </r>
  <r>
    <n v="592"/>
    <s v="US-2017-156986"/>
    <x v="231"/>
    <d v="2017-03-24T00:00:00"/>
    <s v="Standard Class"/>
    <s v="ZC-21910"/>
    <s v="Zuschuss Carroll"/>
    <s v="Consumer"/>
    <s v="United States"/>
    <s v="Salem"/>
    <s v="Oregon"/>
    <n v="97301"/>
    <x v="1"/>
    <x v="511"/>
    <x v="1"/>
    <s v="Paper"/>
    <s v="Xerox 1894"/>
    <n v="10.368"/>
  </r>
  <r>
    <n v="593"/>
    <s v="CA-2015-135405"/>
    <x v="232"/>
    <d v="2015-01-13T00:00:00"/>
    <s v="Standard Class"/>
    <s v="MS-17830"/>
    <s v="Melanie Seite"/>
    <s v="Consumer"/>
    <s v="United States"/>
    <s v="Laredo"/>
    <s v="Texas"/>
    <n v="78041"/>
    <x v="2"/>
    <x v="512"/>
    <x v="1"/>
    <s v="Art"/>
    <s v="Newell 312"/>
    <n v="9.3439999999999994"/>
  </r>
  <r>
    <n v="594"/>
    <s v="CA-2015-135405"/>
    <x v="232"/>
    <d v="2015-01-13T00:00:00"/>
    <s v="Standard Class"/>
    <s v="MS-17830"/>
    <s v="Melanie Seite"/>
    <s v="Consumer"/>
    <s v="United States"/>
    <s v="Laredo"/>
    <s v="Texas"/>
    <n v="78041"/>
    <x v="2"/>
    <x v="197"/>
    <x v="2"/>
    <s v="Accessories"/>
    <s v="Memorex Micro Travel Drive 8 GB"/>
    <n v="31.2"/>
  </r>
  <r>
    <n v="595"/>
    <s v="CA-2015-131450"/>
    <x v="233"/>
    <d v="2015-08-15T00:00:00"/>
    <s v="Standard Class"/>
    <s v="LR-16915"/>
    <s v="Lena Radford"/>
    <s v="Consumer"/>
    <s v="United States"/>
    <s v="San Diego"/>
    <s v="California"/>
    <n v="92024"/>
    <x v="1"/>
    <x v="513"/>
    <x v="1"/>
    <s v="Appliances"/>
    <s v="Fellowes Superior 10 Outlet Split Surge Protector"/>
    <n v="76.12"/>
  </r>
  <r>
    <n v="596"/>
    <s v="CA-2015-131450"/>
    <x v="233"/>
    <d v="2015-08-15T00:00:00"/>
    <s v="Standard Class"/>
    <s v="LR-16915"/>
    <s v="Lena Radford"/>
    <s v="Consumer"/>
    <s v="United States"/>
    <s v="San Diego"/>
    <s v="California"/>
    <n v="92024"/>
    <x v="1"/>
    <x v="361"/>
    <x v="2"/>
    <s v="Copiers"/>
    <s v="Sharp AL-1530CS Digital Copier"/>
    <n v="1199.9760000000001"/>
  </r>
  <r>
    <n v="597"/>
    <s v="CA-2015-131450"/>
    <x v="233"/>
    <d v="2015-08-15T00:00:00"/>
    <s v="Standard Class"/>
    <s v="LR-16915"/>
    <s v="Lena Radford"/>
    <s v="Consumer"/>
    <s v="United States"/>
    <s v="San Diego"/>
    <s v="California"/>
    <n v="92024"/>
    <x v="1"/>
    <x v="288"/>
    <x v="2"/>
    <s v="Phones"/>
    <s v="AT&amp;T 1070 Corded Phone"/>
    <n v="445.96"/>
  </r>
  <r>
    <n v="598"/>
    <s v="CA-2015-131450"/>
    <x v="233"/>
    <d v="2015-08-15T00:00:00"/>
    <s v="Standard Class"/>
    <s v="LR-16915"/>
    <s v="Lena Radford"/>
    <s v="Consumer"/>
    <s v="United States"/>
    <s v="San Diego"/>
    <s v="California"/>
    <n v="92024"/>
    <x v="1"/>
    <x v="514"/>
    <x v="0"/>
    <s v="Furnishings"/>
    <s v="Dana Halogen Swing-Arm Architect Lamp"/>
    <n v="327.76"/>
  </r>
  <r>
    <n v="599"/>
    <s v="CA-2017-120180"/>
    <x v="216"/>
    <d v="2017-07-16T00:00:00"/>
    <s v="First Class"/>
    <s v="TP-21130"/>
    <s v="Theone Pippenger"/>
    <s v="Consumer"/>
    <s v="United States"/>
    <s v="Philadelphia"/>
    <s v="Pennsylvania"/>
    <n v="19134"/>
    <x v="3"/>
    <x v="515"/>
    <x v="1"/>
    <s v="Supplies"/>
    <s v="Acme Stainless Steel Office Snips"/>
    <n v="11.632"/>
  </r>
  <r>
    <n v="600"/>
    <s v="US-2017-100720"/>
    <x v="87"/>
    <d v="2017-07-21T00:00:00"/>
    <s v="Standard Class"/>
    <s v="CK-12205"/>
    <s v="Chloris Kastensmidt"/>
    <s v="Consumer"/>
    <s v="United States"/>
    <s v="Philadelphia"/>
    <s v="Pennsylvania"/>
    <n v="19120"/>
    <x v="3"/>
    <x v="516"/>
    <x v="2"/>
    <s v="Phones"/>
    <s v="Mophie Juice Pack Helium for iPhone"/>
    <n v="143.982"/>
  </r>
  <r>
    <n v="601"/>
    <s v="US-2017-100720"/>
    <x v="87"/>
    <d v="2017-07-21T00:00:00"/>
    <s v="Standard Class"/>
    <s v="CK-12205"/>
    <s v="Chloris Kastensmidt"/>
    <s v="Consumer"/>
    <s v="United States"/>
    <s v="Philadelphia"/>
    <s v="Pennsylvania"/>
    <n v="19120"/>
    <x v="3"/>
    <x v="517"/>
    <x v="2"/>
    <s v="Phones"/>
    <s v="GE 2-Jack Phone Line Splitter"/>
    <n v="494.37599999999998"/>
  </r>
  <r>
    <n v="602"/>
    <s v="US-2017-100720"/>
    <x v="87"/>
    <d v="2017-07-21T00:00:00"/>
    <s v="Standard Class"/>
    <s v="CK-12205"/>
    <s v="Chloris Kastensmidt"/>
    <s v="Consumer"/>
    <s v="United States"/>
    <s v="Philadelphia"/>
    <s v="Pennsylvania"/>
    <n v="19120"/>
    <x v="3"/>
    <x v="503"/>
    <x v="1"/>
    <s v="Supplies"/>
    <s v="Acme Value Line Scissors"/>
    <n v="5.84"/>
  </r>
  <r>
    <n v="603"/>
    <s v="CA-2015-149958"/>
    <x v="234"/>
    <d v="2015-03-19T00:00:00"/>
    <s v="Standard Class"/>
    <s v="AS-10240"/>
    <s v="Alan Shonely"/>
    <s v="Consumer"/>
    <s v="United States"/>
    <s v="Tampa"/>
    <s v="Florida"/>
    <n v="33614"/>
    <x v="0"/>
    <x v="518"/>
    <x v="1"/>
    <s v="Storage"/>
    <s v="Hot File 7-Pocket, Floor Stand"/>
    <n v="142.77600000000001"/>
  </r>
  <r>
    <n v="604"/>
    <s v="CA-2015-149958"/>
    <x v="234"/>
    <d v="2015-03-19T00:00:00"/>
    <s v="Standard Class"/>
    <s v="AS-10240"/>
    <s v="Alan Shonely"/>
    <s v="Consumer"/>
    <s v="United States"/>
    <s v="Tampa"/>
    <s v="Florida"/>
    <n v="33614"/>
    <x v="0"/>
    <x v="285"/>
    <x v="0"/>
    <s v="Furnishings"/>
    <s v="Eldon Expressions Desk Accessory, Wood Photo Frame, Mahogany"/>
    <n v="45.695999999999998"/>
  </r>
  <r>
    <n v="605"/>
    <s v="CA-2015-149958"/>
    <x v="234"/>
    <d v="2015-03-19T00:00:00"/>
    <s v="Standard Class"/>
    <s v="AS-10240"/>
    <s v="Alan Shonely"/>
    <s v="Consumer"/>
    <s v="United States"/>
    <s v="Tampa"/>
    <s v="Florida"/>
    <n v="33614"/>
    <x v="0"/>
    <x v="385"/>
    <x v="1"/>
    <s v="Binders"/>
    <s v="Insertable Tab Post Binder Dividers"/>
    <n v="7.218"/>
  </r>
  <r>
    <n v="606"/>
    <s v="CA-2015-149958"/>
    <x v="234"/>
    <d v="2015-03-19T00:00:00"/>
    <s v="Standard Class"/>
    <s v="AS-10240"/>
    <s v="Alan Shonely"/>
    <s v="Consumer"/>
    <s v="United States"/>
    <s v="Tampa"/>
    <s v="Florida"/>
    <n v="33614"/>
    <x v="0"/>
    <x v="379"/>
    <x v="1"/>
    <s v="Binders"/>
    <s v="GBC VeloBinder Manual Binding System"/>
    <n v="43.188000000000002"/>
  </r>
  <r>
    <n v="607"/>
    <s v="CA-2015-149958"/>
    <x v="234"/>
    <d v="2015-03-19T00:00:00"/>
    <s v="Standard Class"/>
    <s v="AS-10240"/>
    <s v="Alan Shonely"/>
    <s v="Consumer"/>
    <s v="United States"/>
    <s v="Tampa"/>
    <s v="Florida"/>
    <n v="33614"/>
    <x v="0"/>
    <x v="519"/>
    <x v="1"/>
    <s v="Paper"/>
    <s v="Xerox 1889"/>
    <n v="131.904"/>
  </r>
  <r>
    <n v="608"/>
    <s v="US-2015-105767"/>
    <x v="235"/>
    <d v="2015-05-27T00:00:00"/>
    <s v="Standard Class"/>
    <s v="AR-10510"/>
    <s v="Andrew Roberts"/>
    <s v="Consumer"/>
    <s v="United States"/>
    <s v="Philadelphia"/>
    <s v="Pennsylvania"/>
    <n v="19134"/>
    <x v="3"/>
    <x v="520"/>
    <x v="1"/>
    <s v="Binders"/>
    <s v="Angle-D Ring Binders"/>
    <n v="3.282"/>
  </r>
  <r>
    <n v="609"/>
    <s v="US-2015-105767"/>
    <x v="235"/>
    <d v="2015-05-27T00:00:00"/>
    <s v="Standard Class"/>
    <s v="AR-10510"/>
    <s v="Andrew Roberts"/>
    <s v="Consumer"/>
    <s v="United States"/>
    <s v="Philadelphia"/>
    <s v="Pennsylvania"/>
    <n v="19134"/>
    <x v="3"/>
    <x v="454"/>
    <x v="1"/>
    <s v="Art"/>
    <s v="Newell 317"/>
    <n v="21.167999999999999"/>
  </r>
  <r>
    <n v="610"/>
    <s v="US-2015-105767"/>
    <x v="235"/>
    <d v="2015-05-27T00:00:00"/>
    <s v="Standard Class"/>
    <s v="AR-10510"/>
    <s v="Andrew Roberts"/>
    <s v="Consumer"/>
    <s v="United States"/>
    <s v="Philadelphia"/>
    <s v="Pennsylvania"/>
    <n v="19134"/>
    <x v="3"/>
    <x v="521"/>
    <x v="2"/>
    <s v="Phones"/>
    <s v="Motorola L804"/>
    <n v="55.188000000000002"/>
  </r>
  <r>
    <n v="611"/>
    <s v="CA-2017-161816"/>
    <x v="236"/>
    <d v="2017-05-01T00:00:00"/>
    <s v="First Class"/>
    <s v="NB-18655"/>
    <s v="Nona Balk"/>
    <s v="Corporate"/>
    <s v="United States"/>
    <s v="Dallas"/>
    <s v="Texas"/>
    <n v="75217"/>
    <x v="2"/>
    <x v="348"/>
    <x v="2"/>
    <s v="Phones"/>
    <s v="Nortel Meridian M3904 Professional Digital phone"/>
    <n v="369.57600000000002"/>
  </r>
  <r>
    <n v="612"/>
    <s v="CA-2017-161816"/>
    <x v="236"/>
    <d v="2017-05-01T00:00:00"/>
    <s v="First Class"/>
    <s v="NB-18655"/>
    <s v="Nona Balk"/>
    <s v="Corporate"/>
    <s v="United States"/>
    <s v="Dallas"/>
    <s v="Texas"/>
    <n v="75217"/>
    <x v="2"/>
    <x v="522"/>
    <x v="1"/>
    <s v="Labels"/>
    <s v="Avery 493"/>
    <n v="15.712"/>
  </r>
  <r>
    <n v="613"/>
    <s v="CA-2017-121223"/>
    <x v="108"/>
    <d v="2017-09-13T00:00:00"/>
    <s v="Second Class"/>
    <s v="GD-14590"/>
    <s v="Giulietta Dortch"/>
    <s v="Corporate"/>
    <s v="United States"/>
    <s v="Philadelphia"/>
    <s v="Pennsylvania"/>
    <n v="19143"/>
    <x v="3"/>
    <x v="523"/>
    <x v="1"/>
    <s v="Paper"/>
    <s v="Xerox 1972"/>
    <n v="8.4480000000000004"/>
  </r>
  <r>
    <n v="614"/>
    <s v="CA-2017-121223"/>
    <x v="108"/>
    <d v="2017-09-13T00:00:00"/>
    <s v="Second Class"/>
    <s v="GD-14590"/>
    <s v="Giulietta Dortch"/>
    <s v="Corporate"/>
    <s v="United States"/>
    <s v="Philadelphia"/>
    <s v="Pennsylvania"/>
    <n v="19143"/>
    <x v="3"/>
    <x v="524"/>
    <x v="2"/>
    <s v="Phones"/>
    <s v="Cisco 8x8 Inc. 6753i IP Business Phone System"/>
    <n v="728.94600000000003"/>
  </r>
  <r>
    <n v="615"/>
    <s v="CA-2018-138611"/>
    <x v="237"/>
    <d v="2018-11-17T00:00:00"/>
    <s v="Second Class"/>
    <s v="CK-12595"/>
    <s v="Clytie Kelty"/>
    <s v="Consumer"/>
    <s v="United States"/>
    <s v="Grove City"/>
    <s v="Ohio"/>
    <n v="43123"/>
    <x v="3"/>
    <x v="222"/>
    <x v="2"/>
    <s v="Phones"/>
    <s v="PureGear Roll-On Screen Protector"/>
    <n v="119.94"/>
  </r>
  <r>
    <n v="616"/>
    <s v="CA-2018-138611"/>
    <x v="237"/>
    <d v="2018-11-17T00:00:00"/>
    <s v="Second Class"/>
    <s v="CK-12595"/>
    <s v="Clytie Kelty"/>
    <s v="Consumer"/>
    <s v="United States"/>
    <s v="Grove City"/>
    <s v="Ohio"/>
    <n v="43123"/>
    <x v="3"/>
    <x v="525"/>
    <x v="1"/>
    <s v="Binders"/>
    <s v="Prestige Round Ring Binders"/>
    <n v="3.6480000000000001"/>
  </r>
  <r>
    <n v="617"/>
    <s v="CA-2018-117947"/>
    <x v="238"/>
    <d v="2018-08-23T00:00:00"/>
    <s v="Second Class"/>
    <s v="NG-18355"/>
    <s v="Nat Gilpin"/>
    <s v="Corporate"/>
    <s v="United States"/>
    <s v="New York City"/>
    <s v="New York"/>
    <n v="10011"/>
    <x v="3"/>
    <x v="526"/>
    <x v="0"/>
    <s v="Furnishings"/>
    <s v="DAX Metal Frame, Desktop, Stepped-Edge"/>
    <n v="40.479999999999997"/>
  </r>
  <r>
    <n v="618"/>
    <s v="CA-2018-117947"/>
    <x v="238"/>
    <d v="2018-08-23T00:00:00"/>
    <s v="Second Class"/>
    <s v="NG-18355"/>
    <s v="Nat Gilpin"/>
    <s v="Corporate"/>
    <s v="United States"/>
    <s v="New York City"/>
    <s v="New York"/>
    <n v="10011"/>
    <x v="3"/>
    <x v="527"/>
    <x v="0"/>
    <s v="Furnishings"/>
    <s v="DAX Value U-Channel Document Frames, Easel Back"/>
    <n v="9.94"/>
  </r>
  <r>
    <n v="619"/>
    <s v="CA-2018-117947"/>
    <x v="238"/>
    <d v="2018-08-23T00:00:00"/>
    <s v="Second Class"/>
    <s v="NG-18355"/>
    <s v="Nat Gilpin"/>
    <s v="Corporate"/>
    <s v="United States"/>
    <s v="New York City"/>
    <s v="New York"/>
    <n v="10011"/>
    <x v="3"/>
    <x v="528"/>
    <x v="1"/>
    <s v="Binders"/>
    <s v="Recycled Easel Ring Binders"/>
    <n v="107.42400000000001"/>
  </r>
  <r>
    <n v="620"/>
    <s v="CA-2018-117947"/>
    <x v="238"/>
    <d v="2018-08-23T00:00:00"/>
    <s v="Second Class"/>
    <s v="NG-18355"/>
    <s v="Nat Gilpin"/>
    <s v="Corporate"/>
    <s v="United States"/>
    <s v="New York City"/>
    <s v="New York"/>
    <n v="10011"/>
    <x v="3"/>
    <x v="529"/>
    <x v="2"/>
    <s v="Phones"/>
    <s v="Grandstream GXP1160 VoIP phone"/>
    <n v="37.909999999999997"/>
  </r>
  <r>
    <n v="621"/>
    <s v="CA-2018-117947"/>
    <x v="238"/>
    <d v="2018-08-23T00:00:00"/>
    <s v="Second Class"/>
    <s v="NG-18355"/>
    <s v="Nat Gilpin"/>
    <s v="Corporate"/>
    <s v="United States"/>
    <s v="New York City"/>
    <s v="New York"/>
    <n v="10011"/>
    <x v="3"/>
    <x v="138"/>
    <x v="0"/>
    <s v="Furnishings"/>
    <s v="Seth Thomas 14&quot; Putty-Colored Wall Clock"/>
    <n v="88.02"/>
  </r>
  <r>
    <n v="622"/>
    <s v="US-2015-111171"/>
    <x v="58"/>
    <d v="2015-12-31T00:00:00"/>
    <s v="Standard Class"/>
    <s v="CA-12265"/>
    <s v="Christina Anderson"/>
    <s v="Consumer"/>
    <s v="United States"/>
    <s v="Chicago"/>
    <s v="Illinois"/>
    <n v="60610"/>
    <x v="2"/>
    <x v="530"/>
    <x v="1"/>
    <s v="Binders"/>
    <s v="Cardinal Slant-D Ring Binder, Heavy Gauge Vinyl"/>
    <n v="8.69"/>
  </r>
  <r>
    <n v="623"/>
    <s v="CA-2016-138009"/>
    <x v="239"/>
    <d v="2016-12-03T00:00:00"/>
    <s v="Standard Class"/>
    <s v="SF-20965"/>
    <s v="Sylvia Foulston"/>
    <s v="Corporate"/>
    <s v="United States"/>
    <s v="Dearborn"/>
    <s v="Michigan"/>
    <n v="48126"/>
    <x v="2"/>
    <x v="531"/>
    <x v="0"/>
    <s v="Chairs"/>
    <s v="Global Manager's Adjustable Task Chair, Storm"/>
    <n v="301.95999999999998"/>
  </r>
  <r>
    <n v="624"/>
    <s v="CA-2016-138009"/>
    <x v="239"/>
    <d v="2016-12-03T00:00:00"/>
    <s v="Standard Class"/>
    <s v="SF-20965"/>
    <s v="Sylvia Foulston"/>
    <s v="Corporate"/>
    <s v="United States"/>
    <s v="Dearborn"/>
    <s v="Michigan"/>
    <n v="48126"/>
    <x v="2"/>
    <x v="532"/>
    <x v="1"/>
    <s v="Appliances"/>
    <s v="Honeywell Enviracaire Portable HEPA Air Cleaner for up to 10 x 16 Room"/>
    <n v="555.21"/>
  </r>
  <r>
    <n v="625"/>
    <s v="CA-2016-138009"/>
    <x v="239"/>
    <d v="2016-12-03T00:00:00"/>
    <s v="Standard Class"/>
    <s v="SF-20965"/>
    <s v="Sylvia Foulston"/>
    <s v="Corporate"/>
    <s v="United States"/>
    <s v="Dearborn"/>
    <s v="Michigan"/>
    <n v="48126"/>
    <x v="2"/>
    <x v="533"/>
    <x v="1"/>
    <s v="Storage"/>
    <s v="Mini 13-1/2 Capacity Data Binder Rack, Pearl"/>
    <n v="523.48"/>
  </r>
  <r>
    <n v="626"/>
    <s v="CA-2016-138009"/>
    <x v="239"/>
    <d v="2016-12-03T00:00:00"/>
    <s v="Standard Class"/>
    <s v="SF-20965"/>
    <s v="Sylvia Foulston"/>
    <s v="Corporate"/>
    <s v="United States"/>
    <s v="Dearborn"/>
    <s v="Michigan"/>
    <n v="48126"/>
    <x v="2"/>
    <x v="30"/>
    <x v="1"/>
    <s v="Art"/>
    <s v="BOSTON Model 1800 Electric Pencil Sharpeners, Putty/Woodgrain"/>
    <n v="161.82"/>
  </r>
  <r>
    <n v="627"/>
    <s v="CA-2018-163020"/>
    <x v="175"/>
    <d v="2018-09-19T00:00:00"/>
    <s v="Standard Class"/>
    <s v="MO-17800"/>
    <s v="Meg O'Connel"/>
    <s v="Home Office"/>
    <s v="United States"/>
    <s v="New York City"/>
    <s v="New York"/>
    <n v="10009"/>
    <x v="3"/>
    <x v="534"/>
    <x v="0"/>
    <s v="Furnishings"/>
    <s v="Master Caster Door Stop, Brown"/>
    <n v="35.56"/>
  </r>
  <r>
    <n v="628"/>
    <s v="CA-2018-153787"/>
    <x v="240"/>
    <d v="2018-05-23T00:00:00"/>
    <s v="Standard Class"/>
    <s v="AT-10735"/>
    <s v="Annie Thurman"/>
    <s v="Consumer"/>
    <s v="United States"/>
    <s v="Seattle"/>
    <s v="Washington"/>
    <n v="98115"/>
    <x v="1"/>
    <x v="535"/>
    <x v="1"/>
    <s v="Appliances"/>
    <s v="Belkin Premiere Surge Master II 8-outlet surge protector"/>
    <n v="97.16"/>
  </r>
  <r>
    <n v="629"/>
    <s v="CA-2018-133431"/>
    <x v="94"/>
    <d v="2018-12-21T00:00:00"/>
    <s v="Standard Class"/>
    <s v="LC-17140"/>
    <s v="Logan Currie"/>
    <s v="Consumer"/>
    <s v="United States"/>
    <s v="San Francisco"/>
    <s v="California"/>
    <n v="94122"/>
    <x v="1"/>
    <x v="536"/>
    <x v="1"/>
    <s v="Binders"/>
    <s v="Acco Pressboard Covers with Storage Hooks, 9 1/2&quot; x 11&quot;, Executive Red"/>
    <n v="15.24"/>
  </r>
  <r>
    <n v="630"/>
    <s v="CA-2018-133431"/>
    <x v="94"/>
    <d v="2018-12-21T00:00:00"/>
    <s v="Standard Class"/>
    <s v="LC-17140"/>
    <s v="Logan Currie"/>
    <s v="Consumer"/>
    <s v="United States"/>
    <s v="San Francisco"/>
    <s v="California"/>
    <n v="94122"/>
    <x v="1"/>
    <x v="249"/>
    <x v="1"/>
    <s v="Paper"/>
    <s v="Ampad Gold Fibre Wirebound Steno Books, 6&quot; x 9&quot;, Gregg Ruled"/>
    <n v="13.23"/>
  </r>
  <r>
    <n v="631"/>
    <s v="US-2017-135720"/>
    <x v="25"/>
    <d v="2017-12-13T00:00:00"/>
    <s v="Second Class"/>
    <s v="FM-14380"/>
    <s v="Fred McMath"/>
    <s v="Consumer"/>
    <s v="United States"/>
    <s v="Aurora"/>
    <s v="Colorado"/>
    <n v="80013"/>
    <x v="1"/>
    <x v="537"/>
    <x v="1"/>
    <s v="Storage"/>
    <s v="Tennsco Regal Shelving Units"/>
    <n v="243.38399999999999"/>
  </r>
  <r>
    <n v="632"/>
    <s v="US-2017-135720"/>
    <x v="25"/>
    <d v="2017-12-13T00:00:00"/>
    <s v="Second Class"/>
    <s v="FM-14380"/>
    <s v="Fred McMath"/>
    <s v="Consumer"/>
    <s v="United States"/>
    <s v="Aurora"/>
    <s v="Colorado"/>
    <n v="80013"/>
    <x v="1"/>
    <x v="538"/>
    <x v="2"/>
    <s v="Accessories"/>
    <s v="ImationÂ 32GB Pocket Pro USB 3.0Â Flash DriveÂ - 32 GB - Black - 1 P ..."/>
    <n v="119.8"/>
  </r>
  <r>
    <n v="633"/>
    <s v="US-2017-135720"/>
    <x v="25"/>
    <d v="2017-12-13T00:00:00"/>
    <s v="Second Class"/>
    <s v="FM-14380"/>
    <s v="Fred McMath"/>
    <s v="Consumer"/>
    <s v="United States"/>
    <s v="Aurora"/>
    <s v="Colorado"/>
    <n v="80013"/>
    <x v="1"/>
    <x v="539"/>
    <x v="2"/>
    <s v="Phones"/>
    <s v="Jabra SPEAK 410"/>
    <n v="300.76799999999997"/>
  </r>
  <r>
    <n v="634"/>
    <s v="CA-2018-144694"/>
    <x v="241"/>
    <d v="2018-09-26T00:00:00"/>
    <s v="Second Class"/>
    <s v="BD-11605"/>
    <s v="Brian Dahlen"/>
    <s v="Consumer"/>
    <s v="United States"/>
    <s v="Miami"/>
    <s v="Florida"/>
    <n v="33180"/>
    <x v="0"/>
    <x v="540"/>
    <x v="2"/>
    <s v="Accessories"/>
    <s v="Verbatim 25 GB 6x Blu-ray Single Layer Recordable Disc, 1/Pack"/>
    <n v="17.88"/>
  </r>
  <r>
    <n v="635"/>
    <s v="CA-2018-144694"/>
    <x v="241"/>
    <d v="2018-09-26T00:00:00"/>
    <s v="Second Class"/>
    <s v="BD-11605"/>
    <s v="Brian Dahlen"/>
    <s v="Consumer"/>
    <s v="United States"/>
    <s v="Miami"/>
    <s v="Florida"/>
    <n v="33180"/>
    <x v="0"/>
    <x v="508"/>
    <x v="1"/>
    <s v="Labels"/>
    <s v="Dot Matrix Printer Tape Reel Labels, White, 5000/Box"/>
    <n v="235.94399999999999"/>
  </r>
  <r>
    <n v="636"/>
    <s v="CA-2016-168004"/>
    <x v="242"/>
    <d v="2016-10-09T00:00:00"/>
    <s v="Second Class"/>
    <s v="DJ-13420"/>
    <s v="Denny Joy"/>
    <s v="Corporate"/>
    <s v="United States"/>
    <s v="Warner Robins"/>
    <s v="Georgia"/>
    <n v="31088"/>
    <x v="0"/>
    <x v="541"/>
    <x v="0"/>
    <s v="Chairs"/>
    <s v="Office Star - Mesh Screen back chair with Vinyl seat"/>
    <n v="392.94"/>
  </r>
  <r>
    <n v="637"/>
    <s v="US-2017-123470"/>
    <x v="243"/>
    <d v="2017-08-21T00:00:00"/>
    <s v="Standard Class"/>
    <s v="ME-17725"/>
    <s v="Max Engle"/>
    <s v="Consumer"/>
    <s v="United States"/>
    <s v="Aurora"/>
    <s v="Colorado"/>
    <n v="80013"/>
    <x v="1"/>
    <x v="542"/>
    <x v="1"/>
    <s v="Binders"/>
    <s v="Premium Transparent Presentation Covers by GBC"/>
    <n v="18.882000000000001"/>
  </r>
  <r>
    <n v="638"/>
    <s v="US-2017-123470"/>
    <x v="243"/>
    <d v="2017-08-21T00:00:00"/>
    <s v="Standard Class"/>
    <s v="ME-17725"/>
    <s v="Max Engle"/>
    <s v="Consumer"/>
    <s v="United States"/>
    <s v="Aurora"/>
    <s v="Colorado"/>
    <n v="80013"/>
    <x v="1"/>
    <x v="543"/>
    <x v="1"/>
    <s v="Appliances"/>
    <s v="Tripp Lite TLP810NET Broadband Surge for Modem/Fax"/>
    <n v="122.328"/>
  </r>
  <r>
    <n v="639"/>
    <s v="CA-2017-115917"/>
    <x v="244"/>
    <d v="2017-05-25T00:00:00"/>
    <s v="Standard Class"/>
    <s v="RB-19465"/>
    <s v="Rick Bensley"/>
    <s v="Home Office"/>
    <s v="United States"/>
    <s v="Vallejo"/>
    <s v="California"/>
    <n v="94591"/>
    <x v="1"/>
    <x v="220"/>
    <x v="0"/>
    <s v="Furnishings"/>
    <s v="Luxo Professional Fluorescent Magnifier Lamp with Clamp-Mount Base"/>
    <n v="1049.2"/>
  </r>
  <r>
    <n v="640"/>
    <s v="CA-2017-115917"/>
    <x v="244"/>
    <d v="2017-05-25T00:00:00"/>
    <s v="Standard Class"/>
    <s v="RB-19465"/>
    <s v="Rick Bensley"/>
    <s v="Home Office"/>
    <s v="United States"/>
    <s v="Vallejo"/>
    <s v="California"/>
    <n v="94591"/>
    <x v="1"/>
    <x v="544"/>
    <x v="1"/>
    <s v="Binders"/>
    <s v="Wilson Jones Turn Tabs Binder Tool for Ring Binders"/>
    <n v="15.423999999999999"/>
  </r>
  <r>
    <n v="641"/>
    <s v="CA-2017-147067"/>
    <x v="122"/>
    <d v="2017-12-22T00:00:00"/>
    <s v="Standard Class"/>
    <s v="JD-16150"/>
    <s v="Justin Deggeller"/>
    <s v="Corporate"/>
    <s v="United States"/>
    <s v="Minneapolis"/>
    <s v="Minnesota"/>
    <n v="55407"/>
    <x v="2"/>
    <x v="545"/>
    <x v="0"/>
    <s v="Furnishings"/>
    <s v="Eldon 200 Class Desk Accessories"/>
    <n v="18.84"/>
  </r>
  <r>
    <n v="642"/>
    <s v="CA-2018-167913"/>
    <x v="245"/>
    <d v="2018-08-03T00:00:00"/>
    <s v="Second Class"/>
    <s v="JL-15835"/>
    <s v="John Lee"/>
    <s v="Consumer"/>
    <s v="United States"/>
    <s v="Mission Viejo"/>
    <s v="California"/>
    <n v="92691"/>
    <x v="1"/>
    <x v="546"/>
    <x v="1"/>
    <s v="Storage"/>
    <s v="Economy Rollaway Files"/>
    <n v="330.4"/>
  </r>
  <r>
    <n v="643"/>
    <s v="CA-2018-167913"/>
    <x v="245"/>
    <d v="2018-08-03T00:00:00"/>
    <s v="Second Class"/>
    <s v="JL-15835"/>
    <s v="John Lee"/>
    <s v="Consumer"/>
    <s v="United States"/>
    <s v="Mission Viejo"/>
    <s v="California"/>
    <n v="92691"/>
    <x v="1"/>
    <x v="547"/>
    <x v="1"/>
    <s v="Labels"/>
    <s v="Avery 480"/>
    <n v="26.25"/>
  </r>
  <r>
    <n v="644"/>
    <s v="CA-2018-106103"/>
    <x v="193"/>
    <d v="2018-06-15T00:00:00"/>
    <s v="Standard Class"/>
    <s v="SC-20305"/>
    <s v="Sean Christensen"/>
    <s v="Consumer"/>
    <s v="United States"/>
    <s v="Rochester Hills"/>
    <s v="Michigan"/>
    <n v="48307"/>
    <x v="2"/>
    <x v="217"/>
    <x v="2"/>
    <s v="Accessories"/>
    <s v="ImationÂ 16GB Mini TravelDrive USB 2.0Â Flash Drive"/>
    <n v="132.52000000000001"/>
  </r>
  <r>
    <n v="645"/>
    <s v="US-2018-127719"/>
    <x v="246"/>
    <d v="2018-07-25T00:00:00"/>
    <s v="Standard Class"/>
    <s v="TW-21025"/>
    <s v="Tamara Willingham"/>
    <s v="Home Office"/>
    <s v="United States"/>
    <s v="Plainfield"/>
    <s v="New Jersey"/>
    <n v="7060"/>
    <x v="3"/>
    <x v="548"/>
    <x v="1"/>
    <s v="Paper"/>
    <s v="Xerox 1993"/>
    <n v="6.48"/>
  </r>
  <r>
    <n v="646"/>
    <s v="CA-2018-126221"/>
    <x v="247"/>
    <d v="2019-01-05T00:00:00"/>
    <s v="Standard Class"/>
    <s v="CC-12430"/>
    <s v="Chuck Clark"/>
    <s v="Home Office"/>
    <s v="United States"/>
    <s v="Columbus"/>
    <s v="Indiana"/>
    <n v="47201"/>
    <x v="2"/>
    <x v="549"/>
    <x v="1"/>
    <s v="Appliances"/>
    <s v="Eureka The Boss Plus 12-Amp Hard Box Upright Vacuum, Red"/>
    <n v="209.3"/>
  </r>
  <r>
    <n v="647"/>
    <s v="CA-2017-103947"/>
    <x v="178"/>
    <d v="2017-04-08T00:00:00"/>
    <s v="Standard Class"/>
    <s v="BB-10990"/>
    <s v="Barry Blumstein"/>
    <s v="Corporate"/>
    <s v="United States"/>
    <s v="Sierra Vista"/>
    <s v="Arizona"/>
    <n v="85635"/>
    <x v="1"/>
    <x v="550"/>
    <x v="1"/>
    <s v="Fasteners"/>
    <s v="Staples"/>
    <n v="31.56"/>
  </r>
  <r>
    <n v="648"/>
    <s v="CA-2017-103947"/>
    <x v="178"/>
    <d v="2017-04-08T00:00:00"/>
    <s v="Standard Class"/>
    <s v="BB-10990"/>
    <s v="Barry Blumstein"/>
    <s v="Corporate"/>
    <s v="United States"/>
    <s v="Sierra Vista"/>
    <s v="Arizona"/>
    <n v="85635"/>
    <x v="1"/>
    <x v="551"/>
    <x v="1"/>
    <s v="Appliances"/>
    <s v="Belkin F9H710-06 7 Outlet SurgeMaster Surge Protector"/>
    <n v="30.143999999999998"/>
  </r>
  <r>
    <n v="649"/>
    <s v="CA-2017-160745"/>
    <x v="25"/>
    <d v="2017-12-16T00:00:00"/>
    <s v="Second Class"/>
    <s v="AR-10825"/>
    <s v="Anthony Rawles"/>
    <s v="Corporate"/>
    <s v="United States"/>
    <s v="Vancouver"/>
    <s v="Washington"/>
    <n v="98661"/>
    <x v="1"/>
    <x v="345"/>
    <x v="0"/>
    <s v="Furnishings"/>
    <s v="3M Hangers With Command Adhesive"/>
    <n v="14.8"/>
  </r>
  <r>
    <n v="650"/>
    <s v="CA-2017-160745"/>
    <x v="25"/>
    <d v="2017-12-16T00:00:00"/>
    <s v="Second Class"/>
    <s v="AR-10825"/>
    <s v="Anthony Rawles"/>
    <s v="Corporate"/>
    <s v="United States"/>
    <s v="Vancouver"/>
    <s v="Washington"/>
    <n v="98661"/>
    <x v="1"/>
    <x v="172"/>
    <x v="2"/>
    <s v="Phones"/>
    <s v="AT&amp;T TR1909W"/>
    <n v="302.37599999999998"/>
  </r>
  <r>
    <n v="651"/>
    <s v="CA-2017-160745"/>
    <x v="25"/>
    <d v="2017-12-16T00:00:00"/>
    <s v="Second Class"/>
    <s v="AR-10825"/>
    <s v="Anthony Rawles"/>
    <s v="Corporate"/>
    <s v="United States"/>
    <s v="Vancouver"/>
    <s v="Washington"/>
    <n v="98661"/>
    <x v="1"/>
    <x v="552"/>
    <x v="2"/>
    <s v="Accessories"/>
    <s v="First Data FD10 PIN Pad"/>
    <n v="316"/>
  </r>
  <r>
    <n v="652"/>
    <s v="CA-2017-132661"/>
    <x v="248"/>
    <d v="2017-10-29T00:00:00"/>
    <s v="Standard Class"/>
    <s v="SR-20740"/>
    <s v="Steven Roelle"/>
    <s v="Home Office"/>
    <s v="United States"/>
    <s v="New York City"/>
    <s v="New York"/>
    <n v="10024"/>
    <x v="3"/>
    <x v="67"/>
    <x v="1"/>
    <s v="Paper"/>
    <s v="Snap-A-Way Black Print Carbonless Ruled Speed Letter, Triplicate"/>
    <n v="379.4"/>
  </r>
  <r>
    <n v="653"/>
    <s v="CA-2018-140844"/>
    <x v="249"/>
    <d v="2018-06-23T00:00:00"/>
    <s v="Standard Class"/>
    <s v="AR-10405"/>
    <s v="Allen Rosenblatt"/>
    <s v="Corporate"/>
    <s v="United States"/>
    <s v="New York City"/>
    <s v="New York"/>
    <n v="10035"/>
    <x v="3"/>
    <x v="62"/>
    <x v="1"/>
    <s v="Paper"/>
    <s v="Xerox 1943"/>
    <n v="97.82"/>
  </r>
  <r>
    <n v="654"/>
    <s v="CA-2018-140844"/>
    <x v="249"/>
    <d v="2018-06-23T00:00:00"/>
    <s v="Standard Class"/>
    <s v="AR-10405"/>
    <s v="Allen Rosenblatt"/>
    <s v="Corporate"/>
    <s v="United States"/>
    <s v="New York City"/>
    <s v="New York"/>
    <n v="10035"/>
    <x v="3"/>
    <x v="553"/>
    <x v="2"/>
    <s v="Accessories"/>
    <s v="Sony 16GB Class 10 Micro SDHC R40 Memory Card"/>
    <n v="103.12"/>
  </r>
  <r>
    <n v="655"/>
    <s v="CA-2017-137239"/>
    <x v="250"/>
    <d v="2017-08-28T00:00:00"/>
    <s v="Standard Class"/>
    <s v="CR-12730"/>
    <s v="Craig Reiter"/>
    <s v="Consumer"/>
    <s v="United States"/>
    <s v="Columbus"/>
    <s v="Ohio"/>
    <n v="43229"/>
    <x v="3"/>
    <x v="554"/>
    <x v="1"/>
    <s v="Appliances"/>
    <s v="Tripp Lite Isotel 8 Ultra 8 Outlet Metal Surge"/>
    <n v="113.55200000000001"/>
  </r>
  <r>
    <n v="656"/>
    <s v="CA-2017-137239"/>
    <x v="250"/>
    <d v="2017-08-28T00:00:00"/>
    <s v="Standard Class"/>
    <s v="CR-12730"/>
    <s v="Craig Reiter"/>
    <s v="Consumer"/>
    <s v="United States"/>
    <s v="Columbus"/>
    <s v="Ohio"/>
    <n v="43229"/>
    <x v="3"/>
    <x v="555"/>
    <x v="1"/>
    <s v="Binders"/>
    <s v="Avery Durable Poly Binders"/>
    <n v="3.3180000000000001"/>
  </r>
  <r>
    <n v="657"/>
    <s v="CA-2017-137239"/>
    <x v="250"/>
    <d v="2017-08-28T00:00:00"/>
    <s v="Standard Class"/>
    <s v="CR-12730"/>
    <s v="Craig Reiter"/>
    <s v="Consumer"/>
    <s v="United States"/>
    <s v="Columbus"/>
    <s v="Ohio"/>
    <n v="43229"/>
    <x v="3"/>
    <x v="556"/>
    <x v="1"/>
    <s v="Envelopes"/>
    <s v="Airmail Envelopes"/>
    <n v="134.28800000000001"/>
  </r>
  <r>
    <n v="658"/>
    <s v="US-2017-156097"/>
    <x v="251"/>
    <d v="2017-09-19T00:00:00"/>
    <s v="Same Day"/>
    <s v="EH-14125"/>
    <s v="Eugene Hildebrand"/>
    <s v="Home Office"/>
    <s v="United States"/>
    <s v="Aurora"/>
    <s v="Illinois"/>
    <n v="60505"/>
    <x v="2"/>
    <x v="445"/>
    <x v="0"/>
    <s v="Chairs"/>
    <s v="Global Troy Executive Leather Low-Back Tilter"/>
    <n v="701.37199999999996"/>
  </r>
  <r>
    <n v="659"/>
    <s v="US-2017-156097"/>
    <x v="251"/>
    <d v="2017-09-19T00:00:00"/>
    <s v="Same Day"/>
    <s v="EH-14125"/>
    <s v="Eugene Hildebrand"/>
    <s v="Home Office"/>
    <s v="United States"/>
    <s v="Aurora"/>
    <s v="Illinois"/>
    <n v="60505"/>
    <x v="2"/>
    <x v="68"/>
    <x v="1"/>
    <s v="Binders"/>
    <s v="Avery Binding System Hidden Tab Executive Style Index Sets"/>
    <n v="2.3079999999999998"/>
  </r>
  <r>
    <n v="660"/>
    <s v="CA-2016-146563"/>
    <x v="252"/>
    <d v="2016-08-28T00:00:00"/>
    <s v="Standard Class"/>
    <s v="CB-12025"/>
    <s v="Cassandra Brandow"/>
    <s v="Consumer"/>
    <s v="United States"/>
    <s v="Arlington"/>
    <s v="Texas"/>
    <n v="76017"/>
    <x v="2"/>
    <x v="518"/>
    <x v="1"/>
    <s v="Storage"/>
    <s v="Hot File 7-Pocket, Floor Stand"/>
    <n v="999.43200000000002"/>
  </r>
  <r>
    <n v="661"/>
    <s v="CA-2016-146563"/>
    <x v="252"/>
    <d v="2016-08-28T00:00:00"/>
    <s v="Standard Class"/>
    <s v="CB-12025"/>
    <s v="Cassandra Brandow"/>
    <s v="Consumer"/>
    <s v="United States"/>
    <s v="Arlington"/>
    <s v="Texas"/>
    <n v="76017"/>
    <x v="2"/>
    <x v="557"/>
    <x v="1"/>
    <s v="Storage"/>
    <s v="Space Solutions Commercial Steel Shelving"/>
    <n v="724.08"/>
  </r>
  <r>
    <n v="662"/>
    <s v="CA-2016-146563"/>
    <x v="252"/>
    <d v="2016-08-28T00:00:00"/>
    <s v="Standard Class"/>
    <s v="CB-12025"/>
    <s v="Cassandra Brandow"/>
    <s v="Consumer"/>
    <s v="United States"/>
    <s v="Arlington"/>
    <s v="Texas"/>
    <n v="76017"/>
    <x v="2"/>
    <x v="114"/>
    <x v="0"/>
    <s v="Tables"/>
    <s v="Hon Racetrack Conference Tables"/>
    <n v="918.78499999999997"/>
  </r>
  <r>
    <n v="663"/>
    <s v="CA-2016-146563"/>
    <x v="252"/>
    <d v="2016-08-28T00:00:00"/>
    <s v="Standard Class"/>
    <s v="CB-12025"/>
    <s v="Cassandra Brandow"/>
    <s v="Consumer"/>
    <s v="United States"/>
    <s v="Arlington"/>
    <s v="Texas"/>
    <n v="76017"/>
    <x v="2"/>
    <x v="109"/>
    <x v="1"/>
    <s v="Binders"/>
    <s v="Avery Durable Plastic 1&quot; Binders"/>
    <n v="2.7240000000000002"/>
  </r>
  <r>
    <n v="664"/>
    <s v="CA-2017-123666"/>
    <x v="253"/>
    <d v="2017-03-30T00:00:00"/>
    <s v="Standard Class"/>
    <s v="SP-20545"/>
    <s v="Sibella Parks"/>
    <s v="Corporate"/>
    <s v="United States"/>
    <s v="New York City"/>
    <s v="New York"/>
    <n v="10011"/>
    <x v="3"/>
    <x v="196"/>
    <x v="1"/>
    <s v="Storage"/>
    <s v="Gould Plastics 18-Pocket Panel Bin, 34w x 5-1/4d x 20-1/2h"/>
    <n v="459.95"/>
  </r>
  <r>
    <n v="665"/>
    <s v="CA-2017-143308"/>
    <x v="254"/>
    <d v="2017-11-04T00:00:00"/>
    <s v="Same Day"/>
    <s v="RC-19825"/>
    <s v="Roy Collins"/>
    <s v="Consumer"/>
    <s v="United States"/>
    <s v="Louisville"/>
    <s v="Kentucky"/>
    <n v="40214"/>
    <x v="0"/>
    <x v="110"/>
    <x v="1"/>
    <s v="Fasteners"/>
    <s v="OIC Colored Binder Clips, Assorted Sizes"/>
    <n v="10.74"/>
  </r>
  <r>
    <n v="666"/>
    <s v="CA-2018-132682"/>
    <x v="110"/>
    <d v="2018-06-10T00:00:00"/>
    <s v="Second Class"/>
    <s v="TH-21235"/>
    <s v="Tiffany House"/>
    <s v="Corporate"/>
    <s v="United States"/>
    <s v="Dallas"/>
    <s v="Texas"/>
    <n v="75081"/>
    <x v="2"/>
    <x v="558"/>
    <x v="1"/>
    <s v="Supplies"/>
    <s v="Acme Tagit Stainless Steel Antibacterial Scissors"/>
    <n v="23.76"/>
  </r>
  <r>
    <n v="667"/>
    <s v="CA-2018-132682"/>
    <x v="110"/>
    <d v="2018-06-10T00:00:00"/>
    <s v="Second Class"/>
    <s v="TH-21235"/>
    <s v="Tiffany House"/>
    <s v="Corporate"/>
    <s v="United States"/>
    <s v="Dallas"/>
    <s v="Texas"/>
    <n v="75081"/>
    <x v="2"/>
    <x v="258"/>
    <x v="1"/>
    <s v="Paper"/>
    <s v="Easy-staple paper"/>
    <n v="85.055999999999997"/>
  </r>
  <r>
    <n v="668"/>
    <s v="CA-2018-132682"/>
    <x v="110"/>
    <d v="2018-06-10T00:00:00"/>
    <s v="Second Class"/>
    <s v="TH-21235"/>
    <s v="Tiffany House"/>
    <s v="Corporate"/>
    <s v="United States"/>
    <s v="Dallas"/>
    <s v="Texas"/>
    <n v="75081"/>
    <x v="2"/>
    <x v="559"/>
    <x v="2"/>
    <s v="Phones"/>
    <s v="ClearOne Communications CHAT 70 OCÂ Speaker Phone"/>
    <n v="381.57600000000002"/>
  </r>
  <r>
    <n v="669"/>
    <s v="CA-2015-156314"/>
    <x v="163"/>
    <d v="2015-12-26T00:00:00"/>
    <s v="First Class"/>
    <s v="RP-19390"/>
    <s v="Resi PÃ¶lking"/>
    <s v="Consumer"/>
    <s v="United States"/>
    <s v="Cleveland"/>
    <s v="Ohio"/>
    <n v="44105"/>
    <x v="3"/>
    <x v="560"/>
    <x v="0"/>
    <s v="Furnishings"/>
    <s v="Master Giant Foot Doorstop, Safety Yellow"/>
    <n v="30.36"/>
  </r>
  <r>
    <n v="670"/>
    <s v="US-2018-106663"/>
    <x v="255"/>
    <d v="2018-06-13T00:00:00"/>
    <s v="Standard Class"/>
    <s v="MO-17800"/>
    <s v="Meg O'Connel"/>
    <s v="Home Office"/>
    <s v="United States"/>
    <s v="Chicago"/>
    <s v="Illinois"/>
    <n v="60653"/>
    <x v="2"/>
    <x v="561"/>
    <x v="0"/>
    <s v="Furnishings"/>
    <s v="12-1/2 Diameter Round Wall Clock"/>
    <n v="23.975999999999999"/>
  </r>
  <r>
    <n v="671"/>
    <s v="US-2018-106663"/>
    <x v="255"/>
    <d v="2018-06-13T00:00:00"/>
    <s v="Standard Class"/>
    <s v="MO-17800"/>
    <s v="Meg O'Connel"/>
    <s v="Home Office"/>
    <s v="United States"/>
    <s v="Chicago"/>
    <s v="Illinois"/>
    <n v="60653"/>
    <x v="2"/>
    <x v="562"/>
    <x v="0"/>
    <s v="Tables"/>
    <s v="Chromcraft Bull-Nose Wood Round Conference Table Top, Wood Base"/>
    <n v="108.925"/>
  </r>
  <r>
    <n v="672"/>
    <s v="US-2018-106663"/>
    <x v="255"/>
    <d v="2018-06-13T00:00:00"/>
    <s v="Standard Class"/>
    <s v="MO-17800"/>
    <s v="Meg O'Connel"/>
    <s v="Home Office"/>
    <s v="United States"/>
    <s v="Chicago"/>
    <s v="Illinois"/>
    <n v="60653"/>
    <x v="2"/>
    <x v="126"/>
    <x v="1"/>
    <s v="Paper"/>
    <s v="Adams Telephone Message Book W/Dividers/Space For Phone Numbers, 5 1/4&quot;X8 1/2&quot;, 200/Messages"/>
    <n v="36.351999999999997"/>
  </r>
  <r>
    <n v="673"/>
    <s v="CA-2018-111178"/>
    <x v="140"/>
    <d v="2018-06-22T00:00:00"/>
    <s v="Standard Class"/>
    <s v="TD-20995"/>
    <s v="Tamara Dahlen"/>
    <s v="Consumer"/>
    <s v="United States"/>
    <s v="Quincy"/>
    <s v="Illinois"/>
    <n v="62301"/>
    <x v="2"/>
    <x v="563"/>
    <x v="1"/>
    <s v="Art"/>
    <s v="Newell 331"/>
    <n v="19.559999999999999"/>
  </r>
  <r>
    <n v="674"/>
    <s v="CA-2018-130351"/>
    <x v="256"/>
    <d v="2018-12-08T00:00:00"/>
    <s v="First Class"/>
    <s v="RB-19570"/>
    <s v="Rob Beeghly"/>
    <s v="Consumer"/>
    <s v="United States"/>
    <s v="Columbus"/>
    <s v="Indiana"/>
    <n v="47201"/>
    <x v="2"/>
    <x v="564"/>
    <x v="1"/>
    <s v="Appliances"/>
    <s v="Kensington 6 Outlet Guardian Standard Surge Protector"/>
    <n v="61.44"/>
  </r>
  <r>
    <n v="675"/>
    <s v="CA-2018-130351"/>
    <x v="256"/>
    <d v="2018-12-08T00:00:00"/>
    <s v="First Class"/>
    <s v="RB-19570"/>
    <s v="Rob Beeghly"/>
    <s v="Consumer"/>
    <s v="United States"/>
    <s v="Columbus"/>
    <s v="Indiana"/>
    <n v="47201"/>
    <x v="2"/>
    <x v="565"/>
    <x v="1"/>
    <s v="Paper"/>
    <s v="Southworth 100% RÃ©sumÃ© Paper, 24lb."/>
    <n v="38.9"/>
  </r>
  <r>
    <n v="676"/>
    <s v="CA-2018-130351"/>
    <x v="256"/>
    <d v="2018-12-08T00:00:00"/>
    <s v="First Class"/>
    <s v="RB-19570"/>
    <s v="Rob Beeghly"/>
    <s v="Consumer"/>
    <s v="United States"/>
    <s v="Columbus"/>
    <s v="Indiana"/>
    <n v="47201"/>
    <x v="2"/>
    <x v="217"/>
    <x v="2"/>
    <s v="Accessories"/>
    <s v="ImationÂ 16GB Mini TravelDrive USB 2.0Â Flash Drive"/>
    <n v="99.39"/>
  </r>
  <r>
    <n v="677"/>
    <s v="US-2018-119438"/>
    <x v="257"/>
    <d v="2018-03-23T00:00:00"/>
    <s v="Standard Class"/>
    <s v="CD-11980"/>
    <s v="Carol Darley"/>
    <s v="Consumer"/>
    <s v="United States"/>
    <s v="Tyler"/>
    <s v="Texas"/>
    <n v="75701"/>
    <x v="2"/>
    <x v="566"/>
    <x v="1"/>
    <s v="Appliances"/>
    <s v="Hoover Portapower Portable Vacuum"/>
    <n v="2.6880000000000002"/>
  </r>
  <r>
    <n v="678"/>
    <s v="US-2018-119438"/>
    <x v="257"/>
    <d v="2018-03-23T00:00:00"/>
    <s v="Standard Class"/>
    <s v="CD-11980"/>
    <s v="Carol Darley"/>
    <s v="Consumer"/>
    <s v="United States"/>
    <s v="Tyler"/>
    <s v="Texas"/>
    <n v="75701"/>
    <x v="2"/>
    <x v="567"/>
    <x v="2"/>
    <s v="Accessories"/>
    <s v="Verbatim 25 GB 6x Blu-ray Single Layer Recordable Disc, 10/Pack"/>
    <n v="27.815999999999999"/>
  </r>
  <r>
    <n v="679"/>
    <s v="US-2018-119438"/>
    <x v="257"/>
    <d v="2018-03-23T00:00:00"/>
    <s v="Standard Class"/>
    <s v="CD-11980"/>
    <s v="Carol Darley"/>
    <s v="Consumer"/>
    <s v="United States"/>
    <s v="Tyler"/>
    <s v="Texas"/>
    <n v="75701"/>
    <x v="2"/>
    <x v="568"/>
    <x v="0"/>
    <s v="Furnishings"/>
    <s v="Howard Miller 13-1/2&quot; Diameter Rosebrook Wall Clock"/>
    <n v="82.524000000000001"/>
  </r>
  <r>
    <n v="680"/>
    <s v="US-2018-119438"/>
    <x v="257"/>
    <d v="2018-03-23T00:00:00"/>
    <s v="Standard Class"/>
    <s v="CD-11980"/>
    <s v="Carol Darley"/>
    <s v="Consumer"/>
    <s v="United States"/>
    <s v="Tyler"/>
    <s v="Texas"/>
    <n v="75701"/>
    <x v="2"/>
    <x v="569"/>
    <x v="1"/>
    <s v="Binders"/>
    <s v="Ibico Hi-Tech Manual Binding System"/>
    <n v="182.994"/>
  </r>
  <r>
    <n v="681"/>
    <s v="CA-2017-164511"/>
    <x v="258"/>
    <d v="2017-11-24T00:00:00"/>
    <s v="Standard Class"/>
    <s v="DJ-13630"/>
    <s v="Doug Jacobs"/>
    <s v="Consumer"/>
    <s v="United States"/>
    <s v="New York City"/>
    <s v="New York"/>
    <n v="10024"/>
    <x v="3"/>
    <x v="570"/>
    <x v="1"/>
    <s v="Binders"/>
    <s v="Avery Hanging File Binders"/>
    <n v="14.352"/>
  </r>
  <r>
    <n v="682"/>
    <s v="CA-2017-164511"/>
    <x v="258"/>
    <d v="2017-11-24T00:00:00"/>
    <s v="Standard Class"/>
    <s v="DJ-13630"/>
    <s v="Doug Jacobs"/>
    <s v="Consumer"/>
    <s v="United States"/>
    <s v="New York City"/>
    <s v="New York"/>
    <n v="10024"/>
    <x v="3"/>
    <x v="571"/>
    <x v="1"/>
    <s v="Storage"/>
    <s v="Fellowes Neat Ideas Storage Cubes"/>
    <n v="64.959999999999994"/>
  </r>
  <r>
    <n v="683"/>
    <s v="CA-2017-164511"/>
    <x v="258"/>
    <d v="2017-11-24T00:00:00"/>
    <s v="Standard Class"/>
    <s v="DJ-13630"/>
    <s v="Doug Jacobs"/>
    <s v="Consumer"/>
    <s v="United States"/>
    <s v="New York City"/>
    <s v="New York"/>
    <n v="10024"/>
    <x v="3"/>
    <x v="456"/>
    <x v="1"/>
    <s v="Storage"/>
    <s v="Advantus Rolling Storage Box"/>
    <n v="68.599999999999994"/>
  </r>
  <r>
    <n v="684"/>
    <s v="US-2018-168116"/>
    <x v="259"/>
    <d v="2018-11-04T00:00:00"/>
    <s v="Same Day"/>
    <s v="GT-14635"/>
    <s v="Grant Thornton"/>
    <s v="Corporate"/>
    <s v="United States"/>
    <s v="Burlington"/>
    <s v="North Carolina"/>
    <n v="27217"/>
    <x v="0"/>
    <x v="572"/>
    <x v="2"/>
    <s v="Machines"/>
    <s v="Cubify CubeX 3D Printer Triple Head Print"/>
    <n v="7999.98"/>
  </r>
  <r>
    <n v="685"/>
    <s v="US-2018-168116"/>
    <x v="259"/>
    <d v="2018-11-04T00:00:00"/>
    <s v="Same Day"/>
    <s v="GT-14635"/>
    <s v="Grant Thornton"/>
    <s v="Corporate"/>
    <s v="United States"/>
    <s v="Burlington"/>
    <s v="North Carolina"/>
    <n v="27217"/>
    <x v="0"/>
    <x v="549"/>
    <x v="1"/>
    <s v="Appliances"/>
    <s v="Eureka The Boss Plus 12-Amp Hard Box Upright Vacuum, Red"/>
    <n v="167.44"/>
  </r>
  <r>
    <n v="686"/>
    <s v="CA-2015-157784"/>
    <x v="260"/>
    <d v="2015-07-08T00:00:00"/>
    <s v="First Class"/>
    <s v="MC-17845"/>
    <s v="Michael Chen"/>
    <s v="Consumer"/>
    <s v="United States"/>
    <s v="Jackson"/>
    <s v="Mississippi"/>
    <n v="39212"/>
    <x v="0"/>
    <x v="331"/>
    <x v="2"/>
    <s v="Accessories"/>
    <s v="NETGEAR AC1750 Dual Band GigabitÂ Smart WiFi Router"/>
    <n v="479.97"/>
  </r>
  <r>
    <n v="687"/>
    <s v="CA-2015-157784"/>
    <x v="260"/>
    <d v="2015-07-08T00:00:00"/>
    <s v="First Class"/>
    <s v="MC-17845"/>
    <s v="Michael Chen"/>
    <s v="Consumer"/>
    <s v="United States"/>
    <s v="Jackson"/>
    <s v="Mississippi"/>
    <n v="39212"/>
    <x v="0"/>
    <x v="573"/>
    <x v="1"/>
    <s v="Labels"/>
    <s v="Avery 516"/>
    <n v="14.62"/>
  </r>
  <r>
    <n v="688"/>
    <s v="CA-2015-157784"/>
    <x v="260"/>
    <d v="2015-07-08T00:00:00"/>
    <s v="First Class"/>
    <s v="MC-17845"/>
    <s v="Michael Chen"/>
    <s v="Consumer"/>
    <s v="United States"/>
    <s v="Jackson"/>
    <s v="Mississippi"/>
    <n v="39212"/>
    <x v="0"/>
    <x v="88"/>
    <x v="1"/>
    <s v="Paper"/>
    <s v="Xerox 1995"/>
    <n v="19.440000000000001"/>
  </r>
  <r>
    <n v="689"/>
    <s v="CA-2018-161480"/>
    <x v="53"/>
    <d v="2018-12-29T00:00:00"/>
    <s v="Standard Class"/>
    <s v="RA-19285"/>
    <s v="Ralph Arnett"/>
    <s v="Consumer"/>
    <s v="United States"/>
    <s v="New York City"/>
    <s v="New York"/>
    <n v="10035"/>
    <x v="3"/>
    <x v="574"/>
    <x v="0"/>
    <s v="Bookcases"/>
    <s v="Bush Andora Bookcase, Maple/Graphite Gray Finish"/>
    <n v="191.98400000000001"/>
  </r>
  <r>
    <n v="690"/>
    <s v="US-2015-117135"/>
    <x v="261"/>
    <d v="2015-06-23T00:00:00"/>
    <s v="Second Class"/>
    <s v="NP-18325"/>
    <s v="Naresj Patel"/>
    <s v="Consumer"/>
    <s v="United States"/>
    <s v="Waynesboro"/>
    <s v="Virginia"/>
    <n v="22980"/>
    <x v="0"/>
    <x v="575"/>
    <x v="0"/>
    <s v="Furnishings"/>
    <s v="Luxo Professional Magnifying Clamp-On Fluorescent Lamps"/>
    <n v="104.01"/>
  </r>
  <r>
    <n v="691"/>
    <s v="US-2015-117135"/>
    <x v="261"/>
    <d v="2015-06-23T00:00:00"/>
    <s v="Second Class"/>
    <s v="NP-18325"/>
    <s v="Naresj Patel"/>
    <s v="Consumer"/>
    <s v="United States"/>
    <s v="Waynesboro"/>
    <s v="Virginia"/>
    <n v="22980"/>
    <x v="0"/>
    <x v="11"/>
    <x v="2"/>
    <s v="Phones"/>
    <s v="Konftel 250 ConferenceÂ phoneÂ - Charcoal black"/>
    <n v="284.82"/>
  </r>
  <r>
    <n v="692"/>
    <s v="US-2015-117135"/>
    <x v="261"/>
    <d v="2015-06-23T00:00:00"/>
    <s v="Second Class"/>
    <s v="NP-18325"/>
    <s v="Naresj Patel"/>
    <s v="Consumer"/>
    <s v="United States"/>
    <s v="Waynesboro"/>
    <s v="Virginia"/>
    <n v="22980"/>
    <x v="0"/>
    <x v="576"/>
    <x v="1"/>
    <s v="Storage"/>
    <s v="Recycled Eldon Regeneration Jumbo File"/>
    <n v="36.840000000000003"/>
  </r>
  <r>
    <n v="693"/>
    <s v="CA-2016-131534"/>
    <x v="262"/>
    <d v="2016-04-02T00:00:00"/>
    <s v="Standard Class"/>
    <s v="AB-10165"/>
    <s v="Alan Barnes"/>
    <s v="Consumer"/>
    <s v="United States"/>
    <s v="Los Angeles"/>
    <s v="California"/>
    <n v="90036"/>
    <x v="1"/>
    <x v="577"/>
    <x v="2"/>
    <s v="Accessories"/>
    <s v="Imation Bio 8GB USBÂ Flash Drive ImationÂ Corp"/>
    <n v="166.24"/>
  </r>
  <r>
    <n v="694"/>
    <s v="CA-2016-131534"/>
    <x v="262"/>
    <d v="2016-04-02T00:00:00"/>
    <s v="Standard Class"/>
    <s v="AB-10165"/>
    <s v="Alan Barnes"/>
    <s v="Consumer"/>
    <s v="United States"/>
    <s v="Los Angeles"/>
    <s v="California"/>
    <n v="90036"/>
    <x v="1"/>
    <x v="578"/>
    <x v="1"/>
    <s v="Paper"/>
    <s v="Xerox 1977"/>
    <n v="33.4"/>
  </r>
  <r>
    <n v="695"/>
    <s v="CA-2016-119291"/>
    <x v="263"/>
    <d v="2016-05-17T00:00:00"/>
    <s v="First Class"/>
    <s v="JO-15550"/>
    <s v="Jesus Ocampo"/>
    <s v="Home Office"/>
    <s v="United States"/>
    <s v="Chester"/>
    <s v="Pennsylvania"/>
    <n v="19013"/>
    <x v="3"/>
    <x v="290"/>
    <x v="1"/>
    <s v="Art"/>
    <s v="Boston School Pro Electric Pencil Sharpener, 1670"/>
    <n v="198.27199999999999"/>
  </r>
  <r>
    <n v="696"/>
    <s v="CA-2016-119291"/>
    <x v="263"/>
    <d v="2016-05-17T00:00:00"/>
    <s v="First Class"/>
    <s v="JO-15550"/>
    <s v="Jesus Ocampo"/>
    <s v="Home Office"/>
    <s v="United States"/>
    <s v="Chester"/>
    <s v="Pennsylvania"/>
    <n v="19013"/>
    <x v="3"/>
    <x v="579"/>
    <x v="1"/>
    <s v="Labels"/>
    <s v="Avery 490"/>
    <n v="47.36"/>
  </r>
  <r>
    <n v="697"/>
    <s v="CA-2016-119291"/>
    <x v="263"/>
    <d v="2016-05-17T00:00:00"/>
    <s v="First Class"/>
    <s v="JO-15550"/>
    <s v="Jesus Ocampo"/>
    <s v="Home Office"/>
    <s v="United States"/>
    <s v="Chester"/>
    <s v="Pennsylvania"/>
    <n v="19013"/>
    <x v="3"/>
    <x v="81"/>
    <x v="1"/>
    <s v="Envelopes"/>
    <s v="Jet-Pak Recycled Peel 'N' Seal Padded Mailers"/>
    <n v="200.98400000000001"/>
  </r>
  <r>
    <n v="698"/>
    <s v="CA-2016-119291"/>
    <x v="263"/>
    <d v="2016-05-17T00:00:00"/>
    <s v="First Class"/>
    <s v="JO-15550"/>
    <s v="Jesus Ocampo"/>
    <s v="Home Office"/>
    <s v="United States"/>
    <s v="Chester"/>
    <s v="Pennsylvania"/>
    <n v="19013"/>
    <x v="3"/>
    <x v="580"/>
    <x v="1"/>
    <s v="Labels"/>
    <s v="Avery 4027 File Folder Labels for Dot Matrix Printers, 5000 Labels per Box, White"/>
    <n v="97.695999999999998"/>
  </r>
  <r>
    <n v="699"/>
    <s v="CA-2016-119291"/>
    <x v="263"/>
    <d v="2016-05-17T00:00:00"/>
    <s v="First Class"/>
    <s v="JO-15550"/>
    <s v="Jesus Ocampo"/>
    <s v="Home Office"/>
    <s v="United States"/>
    <s v="Chester"/>
    <s v="Pennsylvania"/>
    <n v="19013"/>
    <x v="3"/>
    <x v="581"/>
    <x v="1"/>
    <s v="Art"/>
    <s v="Binney &amp; Smith Crayola Metallic Crayons, 16-Color Pack"/>
    <n v="2.6960000000000002"/>
  </r>
  <r>
    <n v="700"/>
    <s v="CA-2016-119291"/>
    <x v="263"/>
    <d v="2016-05-17T00:00:00"/>
    <s v="First Class"/>
    <s v="JO-15550"/>
    <s v="Jesus Ocampo"/>
    <s v="Home Office"/>
    <s v="United States"/>
    <s v="Chester"/>
    <s v="Pennsylvania"/>
    <n v="19013"/>
    <x v="3"/>
    <x v="582"/>
    <x v="1"/>
    <s v="Binders"/>
    <s v="GBC Linen Binding Covers"/>
    <n v="18.588000000000001"/>
  </r>
  <r>
    <n v="701"/>
    <s v="CA-2016-119291"/>
    <x v="263"/>
    <d v="2016-05-17T00:00:00"/>
    <s v="First Class"/>
    <s v="JO-15550"/>
    <s v="Jesus Ocampo"/>
    <s v="Home Office"/>
    <s v="United States"/>
    <s v="Chester"/>
    <s v="Pennsylvania"/>
    <n v="19013"/>
    <x v="3"/>
    <x v="304"/>
    <x v="1"/>
    <s v="Binders"/>
    <s v="Wilson Jones Custom Binder Spines &amp; Labels"/>
    <n v="4.8959999999999999"/>
  </r>
  <r>
    <n v="702"/>
    <s v="CA-2018-114552"/>
    <x v="264"/>
    <d v="2018-09-08T00:00:00"/>
    <s v="Standard Class"/>
    <s v="Dl-13600"/>
    <s v="Dorris liebe"/>
    <s v="Corporate"/>
    <s v="United States"/>
    <s v="Cleveland"/>
    <s v="Ohio"/>
    <n v="44105"/>
    <x v="3"/>
    <x v="191"/>
    <x v="0"/>
    <s v="Furnishings"/>
    <s v="Eldon 200 Class Desk Accessories, Burgundy"/>
    <n v="15.071999999999999"/>
  </r>
  <r>
    <n v="703"/>
    <s v="CA-2017-163755"/>
    <x v="254"/>
    <d v="2017-11-08T00:00:00"/>
    <s v="Second Class"/>
    <s v="AS-10285"/>
    <s v="Alejandro Savely"/>
    <s v="Corporate"/>
    <s v="United States"/>
    <s v="Seattle"/>
    <s v="Washington"/>
    <n v="98103"/>
    <x v="1"/>
    <x v="583"/>
    <x v="0"/>
    <s v="Furnishings"/>
    <s v="Tenex &quot;The Solids&quot; Textured Chair Mats"/>
    <n v="209.88"/>
  </r>
  <r>
    <n v="704"/>
    <s v="CA-2016-142027"/>
    <x v="265"/>
    <d v="2016-04-14T00:00:00"/>
    <s v="Standard Class"/>
    <s v="JK-15370"/>
    <s v="Jay Kimmel"/>
    <s v="Consumer"/>
    <s v="United States"/>
    <s v="Long Beach"/>
    <s v="California"/>
    <n v="90805"/>
    <x v="1"/>
    <x v="584"/>
    <x v="0"/>
    <s v="Tables"/>
    <s v="Laminate Occasional Tables"/>
    <n v="369.91199999999998"/>
  </r>
  <r>
    <n v="705"/>
    <s v="CA-2015-138527"/>
    <x v="171"/>
    <d v="2015-09-17T00:00:00"/>
    <s v="Standard Class"/>
    <s v="BN-11470"/>
    <s v="Brad Norvell"/>
    <s v="Corporate"/>
    <s v="United States"/>
    <s v="Cary"/>
    <s v="North Carolina"/>
    <n v="27511"/>
    <x v="0"/>
    <x v="585"/>
    <x v="1"/>
    <s v="Paper"/>
    <s v="Xerox 220"/>
    <n v="10.368"/>
  </r>
  <r>
    <n v="706"/>
    <s v="CA-2015-138527"/>
    <x v="171"/>
    <d v="2015-09-17T00:00:00"/>
    <s v="Standard Class"/>
    <s v="BN-11470"/>
    <s v="Brad Norvell"/>
    <s v="Corporate"/>
    <s v="United States"/>
    <s v="Cary"/>
    <s v="North Carolina"/>
    <n v="27511"/>
    <x v="0"/>
    <x v="586"/>
    <x v="1"/>
    <s v="Appliances"/>
    <s v="Fellowes 8 Outlet Superior Workstation Surge Protector"/>
    <n v="166.84"/>
  </r>
  <r>
    <n v="707"/>
    <s v="CA-2015-138527"/>
    <x v="171"/>
    <d v="2015-09-17T00:00:00"/>
    <s v="Standard Class"/>
    <s v="BN-11470"/>
    <s v="Brad Norvell"/>
    <s v="Corporate"/>
    <s v="United States"/>
    <s v="Cary"/>
    <s v="North Carolina"/>
    <n v="27511"/>
    <x v="0"/>
    <x v="452"/>
    <x v="2"/>
    <s v="Accessories"/>
    <s v="SanDisk Cruzer 32 GB USB Flash Drive"/>
    <n v="15.215999999999999"/>
  </r>
  <r>
    <n v="708"/>
    <s v="CA-2015-112158"/>
    <x v="266"/>
    <d v="2015-12-04T00:00:00"/>
    <s v="First Class"/>
    <s v="DP-13165"/>
    <s v="David Philippe"/>
    <s v="Consumer"/>
    <s v="United States"/>
    <s v="New York City"/>
    <s v="New York"/>
    <n v="10035"/>
    <x v="3"/>
    <x v="246"/>
    <x v="2"/>
    <s v="Accessories"/>
    <s v="Logitech 910-002974 M325 Wireless Mouse for Web Scrolling"/>
    <n v="119.96"/>
  </r>
  <r>
    <n v="709"/>
    <s v="CA-2015-112158"/>
    <x v="266"/>
    <d v="2015-12-04T00:00:00"/>
    <s v="First Class"/>
    <s v="DP-13165"/>
    <s v="David Philippe"/>
    <s v="Consumer"/>
    <s v="United States"/>
    <s v="New York City"/>
    <s v="New York"/>
    <n v="10035"/>
    <x v="3"/>
    <x v="587"/>
    <x v="0"/>
    <s v="Bookcases"/>
    <s v="O'Sullivan Living Dimensions 5-Shelf Bookcases"/>
    <n v="883.92"/>
  </r>
  <r>
    <n v="710"/>
    <s v="CA-2015-112158"/>
    <x v="266"/>
    <d v="2015-12-04T00:00:00"/>
    <s v="First Class"/>
    <s v="DP-13165"/>
    <s v="David Philippe"/>
    <s v="Consumer"/>
    <s v="United States"/>
    <s v="New York City"/>
    <s v="New York"/>
    <n v="10035"/>
    <x v="3"/>
    <x v="347"/>
    <x v="1"/>
    <s v="Binders"/>
    <s v="Angle-D Binders with Locking Rings, Label Holders"/>
    <n v="46.72"/>
  </r>
  <r>
    <n v="711"/>
    <s v="CA-2015-113887"/>
    <x v="267"/>
    <d v="2015-04-07T00:00:00"/>
    <s v="First Class"/>
    <s v="TH-21550"/>
    <s v="Tracy Hopkins"/>
    <s v="Home Office"/>
    <s v="United States"/>
    <s v="New York City"/>
    <s v="New York"/>
    <n v="10035"/>
    <x v="3"/>
    <x v="417"/>
    <x v="1"/>
    <s v="Paper"/>
    <s v="Eaton Premium Continuous-Feed Paper, 25% Cotton, Letter Size, White, 1000 Shts/Box"/>
    <n v="55.48"/>
  </r>
  <r>
    <n v="712"/>
    <s v="CA-2018-146136"/>
    <x v="213"/>
    <d v="2018-09-07T00:00:00"/>
    <s v="Standard Class"/>
    <s v="AP-10915"/>
    <s v="Arthur Prichep"/>
    <s v="Consumer"/>
    <s v="United States"/>
    <s v="Palm Coast"/>
    <s v="Florida"/>
    <n v="32137"/>
    <x v="0"/>
    <x v="588"/>
    <x v="1"/>
    <s v="Envelopes"/>
    <s v="#10- 4 1/8&quot; x 9 1/2&quot; Security-Tint Envelopes"/>
    <n v="24.448"/>
  </r>
  <r>
    <n v="713"/>
    <s v="US-2018-100048"/>
    <x v="240"/>
    <d v="2018-05-24T00:00:00"/>
    <s v="Standard Class"/>
    <s v="RS-19765"/>
    <s v="Roland Schwarz"/>
    <s v="Corporate"/>
    <s v="United States"/>
    <s v="Mount Vernon"/>
    <s v="New York"/>
    <n v="10550"/>
    <x v="3"/>
    <x v="589"/>
    <x v="1"/>
    <s v="Appliances"/>
    <s v="Bionaire Personal Warm Mist Humidifier/Vaporizer"/>
    <n v="281.33999999999997"/>
  </r>
  <r>
    <n v="714"/>
    <s v="US-2018-100048"/>
    <x v="240"/>
    <d v="2018-05-24T00:00:00"/>
    <s v="Standard Class"/>
    <s v="RS-19765"/>
    <s v="Roland Schwarz"/>
    <s v="Corporate"/>
    <s v="United States"/>
    <s v="Mount Vernon"/>
    <s v="New York"/>
    <n v="10550"/>
    <x v="3"/>
    <x v="348"/>
    <x v="2"/>
    <s v="Phones"/>
    <s v="Nortel Meridian M3904 Professional Digital phone"/>
    <n v="307.98"/>
  </r>
  <r>
    <n v="715"/>
    <s v="US-2018-100048"/>
    <x v="240"/>
    <d v="2018-05-24T00:00:00"/>
    <s v="Standard Class"/>
    <s v="RS-19765"/>
    <s v="Roland Schwarz"/>
    <s v="Corporate"/>
    <s v="United States"/>
    <s v="Mount Vernon"/>
    <s v="New York"/>
    <n v="10550"/>
    <x v="3"/>
    <x v="590"/>
    <x v="2"/>
    <s v="Accessories"/>
    <s v="Logitech Wireless Performance Mouse MX for PC and Mac"/>
    <n v="299.97000000000003"/>
  </r>
  <r>
    <n v="716"/>
    <s v="CA-2015-153150"/>
    <x v="268"/>
    <d v="2015-07-06T00:00:00"/>
    <s v="Second Class"/>
    <s v="Dl-13600"/>
    <s v="Dorris liebe"/>
    <s v="Corporate"/>
    <s v="United States"/>
    <s v="Seattle"/>
    <s v="Washington"/>
    <n v="98105"/>
    <x v="1"/>
    <x v="591"/>
    <x v="1"/>
    <s v="Binders"/>
    <s v="Cardinal Holdit Business Card Pockets"/>
    <n v="19.920000000000002"/>
  </r>
  <r>
    <n v="717"/>
    <s v="CA-2015-130092"/>
    <x v="269"/>
    <d v="2015-01-14T00:00:00"/>
    <s v="First Class"/>
    <s v="SV-20365"/>
    <s v="Seth Vernon"/>
    <s v="Consumer"/>
    <s v="United States"/>
    <s v="Dover"/>
    <s v="Delaware"/>
    <n v="19901"/>
    <x v="3"/>
    <x v="527"/>
    <x v="0"/>
    <s v="Furnishings"/>
    <s v="DAX Value U-Channel Document Frames, Easel Back"/>
    <n v="9.94"/>
  </r>
  <r>
    <n v="718"/>
    <s v="CA-2018-108910"/>
    <x v="241"/>
    <d v="2018-09-29T00:00:00"/>
    <s v="Standard Class"/>
    <s v="KC-16540"/>
    <s v="Kelly Collister"/>
    <s v="Consumer"/>
    <s v="United States"/>
    <s v="Newark"/>
    <s v="Ohio"/>
    <n v="43055"/>
    <x v="3"/>
    <x v="592"/>
    <x v="0"/>
    <s v="Furnishings"/>
    <s v="Howard Miller 13&quot; Diameter Pewter Finish Round Wall Clock"/>
    <n v="103.056"/>
  </r>
  <r>
    <n v="719"/>
    <s v="CA-2015-104472"/>
    <x v="270"/>
    <d v="2015-06-07T00:00:00"/>
    <s v="Standard Class"/>
    <s v="CK-12325"/>
    <s v="Christine Kargatis"/>
    <s v="Home Office"/>
    <s v="United States"/>
    <s v="Orem"/>
    <s v="Utah"/>
    <n v="84057"/>
    <x v="1"/>
    <x v="444"/>
    <x v="1"/>
    <s v="Binders"/>
    <s v="GBC Standard Therm-A-Bind Covers"/>
    <n v="59.808"/>
  </r>
  <r>
    <n v="720"/>
    <s v="CA-2015-104472"/>
    <x v="270"/>
    <d v="2015-06-07T00:00:00"/>
    <s v="Standard Class"/>
    <s v="CK-12325"/>
    <s v="Christine Kargatis"/>
    <s v="Home Office"/>
    <s v="United States"/>
    <s v="Orem"/>
    <s v="Utah"/>
    <n v="84057"/>
    <x v="1"/>
    <x v="390"/>
    <x v="0"/>
    <s v="Furnishings"/>
    <s v="Aluminum Document Frame"/>
    <n v="73.319999999999993"/>
  </r>
  <r>
    <n v="721"/>
    <s v="CA-2017-112942"/>
    <x v="271"/>
    <d v="2017-02-18T00:00:00"/>
    <s v="Standard Class"/>
    <s v="RD-19810"/>
    <s v="Ross DeVincentis"/>
    <s v="Home Office"/>
    <s v="United States"/>
    <s v="Los Angeles"/>
    <s v="California"/>
    <n v="90045"/>
    <x v="1"/>
    <x v="593"/>
    <x v="1"/>
    <s v="Paper"/>
    <s v="Tops Green Bar Computer Printout Paper"/>
    <n v="146.82"/>
  </r>
  <r>
    <n v="722"/>
    <s v="CA-2017-142335"/>
    <x v="272"/>
    <d v="2017-12-19T00:00:00"/>
    <s v="Standard Class"/>
    <s v="MP-17965"/>
    <s v="Michael Paige"/>
    <s v="Corporate"/>
    <s v="United States"/>
    <s v="Detroit"/>
    <s v="Michigan"/>
    <n v="48205"/>
    <x v="2"/>
    <x v="594"/>
    <x v="0"/>
    <s v="Tables"/>
    <s v="Chromcraft Bull-Nose Wood Oval Conference Tables &amp; Bases"/>
    <n v="1652.94"/>
  </r>
  <r>
    <n v="723"/>
    <s v="CA-2017-142335"/>
    <x v="272"/>
    <d v="2017-12-19T00:00:00"/>
    <s v="Standard Class"/>
    <s v="MP-17965"/>
    <s v="Michael Paige"/>
    <s v="Corporate"/>
    <s v="United States"/>
    <s v="Detroit"/>
    <s v="Michigan"/>
    <n v="48205"/>
    <x v="2"/>
    <x v="595"/>
    <x v="1"/>
    <s v="Storage"/>
    <s v="Recycled Data-Pak for Archival Bound Computer Printouts, 12-1/2 x 12-1/2 x 16"/>
    <n v="296.37"/>
  </r>
  <r>
    <n v="724"/>
    <s v="CA-2015-117429"/>
    <x v="273"/>
    <d v="2015-10-13T00:00:00"/>
    <s v="Standard Class"/>
    <s v="MR-17545"/>
    <s v="Mathew Reese"/>
    <s v="Home Office"/>
    <s v="United States"/>
    <s v="Philadelphia"/>
    <s v="Pennsylvania"/>
    <n v="19140"/>
    <x v="3"/>
    <x v="596"/>
    <x v="0"/>
    <s v="Furnishings"/>
    <s v="Seth Thomas 16&quot; Steel Case Clock"/>
    <n v="129.91999999999999"/>
  </r>
  <r>
    <n v="725"/>
    <s v="CA-2017-114713"/>
    <x v="274"/>
    <d v="2017-07-12T00:00:00"/>
    <s v="Standard Class"/>
    <s v="SC-20695"/>
    <s v="Steve Chapman"/>
    <s v="Corporate"/>
    <s v="United States"/>
    <s v="Hialeah"/>
    <s v="Florida"/>
    <n v="33012"/>
    <x v="0"/>
    <x v="597"/>
    <x v="1"/>
    <s v="Supplies"/>
    <s v="Acme Softgrip Scissors"/>
    <n v="45.584000000000003"/>
  </r>
  <r>
    <n v="726"/>
    <s v="CA-2018-144113"/>
    <x v="118"/>
    <d v="2018-09-20T00:00:00"/>
    <s v="Standard Class"/>
    <s v="JF-15355"/>
    <s v="Jay Fein"/>
    <s v="Consumer"/>
    <s v="United States"/>
    <s v="Austin"/>
    <s v="Texas"/>
    <n v="78745"/>
    <x v="2"/>
    <x v="598"/>
    <x v="1"/>
    <s v="Envelopes"/>
    <s v="Manila Recycled Extra-Heavyweight Clasp Envelopes, 6&quot; x 9&quot;"/>
    <n v="17.568000000000001"/>
  </r>
  <r>
    <n v="727"/>
    <s v="CA-2018-144113"/>
    <x v="118"/>
    <d v="2018-09-20T00:00:00"/>
    <s v="Standard Class"/>
    <s v="JF-15355"/>
    <s v="Jay Fein"/>
    <s v="Consumer"/>
    <s v="United States"/>
    <s v="Austin"/>
    <s v="Texas"/>
    <n v="78745"/>
    <x v="2"/>
    <x v="599"/>
    <x v="2"/>
    <s v="Phones"/>
    <s v="ClearSounds CSC500 Amplified Spirit Phone Corded phone"/>
    <n v="55.991999999999997"/>
  </r>
  <r>
    <n v="728"/>
    <s v="US-2017-150861"/>
    <x v="275"/>
    <d v="2017-12-06T00:00:00"/>
    <s v="First Class"/>
    <s v="EG-13900"/>
    <s v="Emily Grady"/>
    <s v="Consumer"/>
    <s v="United States"/>
    <s v="Oceanside"/>
    <s v="New York"/>
    <n v="11572"/>
    <x v="3"/>
    <x v="600"/>
    <x v="1"/>
    <s v="Paper"/>
    <s v="Xerox 1964"/>
    <n v="182.72"/>
  </r>
  <r>
    <n v="729"/>
    <s v="US-2017-150861"/>
    <x v="275"/>
    <d v="2017-12-06T00:00:00"/>
    <s v="First Class"/>
    <s v="EG-13900"/>
    <s v="Emily Grady"/>
    <s v="Consumer"/>
    <s v="United States"/>
    <s v="Oceanside"/>
    <s v="New York"/>
    <n v="11572"/>
    <x v="3"/>
    <x v="601"/>
    <x v="0"/>
    <s v="Tables"/>
    <s v="Bevis Traditional Conference Table Top, Plinth Base"/>
    <n v="400.03199999999998"/>
  </r>
  <r>
    <n v="730"/>
    <s v="US-2017-150861"/>
    <x v="275"/>
    <d v="2017-12-06T00:00:00"/>
    <s v="First Class"/>
    <s v="EG-13900"/>
    <s v="Emily Grady"/>
    <s v="Consumer"/>
    <s v="United States"/>
    <s v="Oceanside"/>
    <s v="New York"/>
    <n v="11572"/>
    <x v="3"/>
    <x v="602"/>
    <x v="1"/>
    <s v="Storage"/>
    <s v="Personal Folder Holder, Ebony"/>
    <n v="33.630000000000003"/>
  </r>
  <r>
    <n v="731"/>
    <s v="US-2017-150861"/>
    <x v="275"/>
    <d v="2017-12-06T00:00:00"/>
    <s v="First Class"/>
    <s v="EG-13900"/>
    <s v="Emily Grady"/>
    <s v="Consumer"/>
    <s v="United States"/>
    <s v="Oceanside"/>
    <s v="New York"/>
    <n v="11572"/>
    <x v="3"/>
    <x v="228"/>
    <x v="0"/>
    <s v="Chairs"/>
    <s v="Global Leather Highback Executive Chair with Pneumatic Height Adjustment, Black"/>
    <n v="542.64599999999996"/>
  </r>
  <r>
    <n v="732"/>
    <s v="US-2017-150861"/>
    <x v="275"/>
    <d v="2017-12-06T00:00:00"/>
    <s v="First Class"/>
    <s v="EG-13900"/>
    <s v="Emily Grady"/>
    <s v="Consumer"/>
    <s v="United States"/>
    <s v="Oceanside"/>
    <s v="New York"/>
    <n v="11572"/>
    <x v="3"/>
    <x v="395"/>
    <x v="1"/>
    <s v="Labels"/>
    <s v="Avery 520"/>
    <n v="6.3"/>
  </r>
  <r>
    <n v="733"/>
    <s v="CA-2018-131954"/>
    <x v="276"/>
    <d v="2018-01-25T00:00:00"/>
    <s v="Standard Class"/>
    <s v="DS-13030"/>
    <s v="Darrin Sayre"/>
    <s v="Home Office"/>
    <s v="United States"/>
    <s v="Seattle"/>
    <s v="Washington"/>
    <n v="98115"/>
    <x v="1"/>
    <x v="459"/>
    <x v="1"/>
    <s v="Storage"/>
    <s v="Carina Double Wide Media Storage Towers in Natural &amp; Black"/>
    <n v="242.94"/>
  </r>
  <r>
    <n v="734"/>
    <s v="CA-2018-131954"/>
    <x v="276"/>
    <d v="2018-01-25T00:00:00"/>
    <s v="Standard Class"/>
    <s v="DS-13030"/>
    <s v="Darrin Sayre"/>
    <s v="Home Office"/>
    <s v="United States"/>
    <s v="Seattle"/>
    <s v="Washington"/>
    <n v="98115"/>
    <x v="1"/>
    <x v="603"/>
    <x v="2"/>
    <s v="Accessories"/>
    <s v="LogitechÂ Illuminated - Keyboard"/>
    <n v="179.97"/>
  </r>
  <r>
    <n v="735"/>
    <s v="CA-2018-131954"/>
    <x v="276"/>
    <d v="2018-01-25T00:00:00"/>
    <s v="Standard Class"/>
    <s v="DS-13030"/>
    <s v="Darrin Sayre"/>
    <s v="Home Office"/>
    <s v="United States"/>
    <s v="Seattle"/>
    <s v="Washington"/>
    <n v="98115"/>
    <x v="1"/>
    <x v="350"/>
    <x v="1"/>
    <s v="Binders"/>
    <s v="Wilson Jones Century Plastic Molded Ring Binders"/>
    <n v="99.695999999999998"/>
  </r>
  <r>
    <n v="736"/>
    <s v="CA-2018-131954"/>
    <x v="276"/>
    <d v="2018-01-25T00:00:00"/>
    <s v="Standard Class"/>
    <s v="DS-13030"/>
    <s v="Darrin Sayre"/>
    <s v="Home Office"/>
    <s v="United States"/>
    <s v="Seattle"/>
    <s v="Washington"/>
    <n v="98115"/>
    <x v="1"/>
    <x v="44"/>
    <x v="1"/>
    <s v="Binders"/>
    <s v="Wilson Jones Leather-Like Binders with DublLock Round Rings"/>
    <n v="27.936"/>
  </r>
  <r>
    <n v="737"/>
    <s v="CA-2018-131954"/>
    <x v="276"/>
    <d v="2018-01-25T00:00:00"/>
    <s v="Standard Class"/>
    <s v="DS-13030"/>
    <s v="Darrin Sayre"/>
    <s v="Home Office"/>
    <s v="United States"/>
    <s v="Seattle"/>
    <s v="Washington"/>
    <n v="98115"/>
    <x v="1"/>
    <x v="604"/>
    <x v="0"/>
    <s v="Bookcases"/>
    <s v="O'Sullivan Cherrywood Estates Traditional Bookcase"/>
    <n v="84.98"/>
  </r>
  <r>
    <n v="738"/>
    <s v="CA-2018-131954"/>
    <x v="276"/>
    <d v="2018-01-25T00:00:00"/>
    <s v="Standard Class"/>
    <s v="DS-13030"/>
    <s v="Darrin Sayre"/>
    <s v="Home Office"/>
    <s v="United States"/>
    <s v="Seattle"/>
    <s v="Washington"/>
    <n v="98115"/>
    <x v="1"/>
    <x v="605"/>
    <x v="1"/>
    <s v="Binders"/>
    <s v="Acco Translucent Poly Ring Binders"/>
    <n v="18.72"/>
  </r>
  <r>
    <n v="739"/>
    <s v="CA-2015-132500"/>
    <x v="78"/>
    <d v="2015-09-12T00:00:00"/>
    <s v="Standard Class"/>
    <s v="GZ-14470"/>
    <s v="Gary Zandusky"/>
    <s v="Consumer"/>
    <s v="United States"/>
    <s v="San Francisco"/>
    <s v="California"/>
    <n v="94110"/>
    <x v="1"/>
    <x v="606"/>
    <x v="2"/>
    <s v="Accessories"/>
    <s v="Logitech Wireless Touch Keyboard K400"/>
    <n v="49.98"/>
  </r>
  <r>
    <n v="740"/>
    <s v="CA-2015-112326"/>
    <x v="277"/>
    <d v="2015-01-08T00:00:00"/>
    <s v="Standard Class"/>
    <s v="PO-19195"/>
    <s v="Phillina Ober"/>
    <s v="Home Office"/>
    <s v="United States"/>
    <s v="Naperville"/>
    <s v="Illinois"/>
    <n v="60540"/>
    <x v="2"/>
    <x v="607"/>
    <x v="1"/>
    <s v="Labels"/>
    <s v="Avery 508"/>
    <n v="11.784000000000001"/>
  </r>
  <r>
    <n v="741"/>
    <s v="CA-2015-112326"/>
    <x v="277"/>
    <d v="2015-01-08T00:00:00"/>
    <s v="Standard Class"/>
    <s v="PO-19195"/>
    <s v="Phillina Ober"/>
    <s v="Home Office"/>
    <s v="United States"/>
    <s v="Naperville"/>
    <s v="Illinois"/>
    <n v="60540"/>
    <x v="2"/>
    <x v="418"/>
    <x v="1"/>
    <s v="Storage"/>
    <s v="SAFCO Boltless Steel Shelving"/>
    <n v="272.73599999999999"/>
  </r>
  <r>
    <n v="742"/>
    <s v="CA-2015-112326"/>
    <x v="277"/>
    <d v="2015-01-08T00:00:00"/>
    <s v="Standard Class"/>
    <s v="PO-19195"/>
    <s v="Phillina Ober"/>
    <s v="Home Office"/>
    <s v="United States"/>
    <s v="Naperville"/>
    <s v="Illinois"/>
    <n v="60540"/>
    <x v="2"/>
    <x v="608"/>
    <x v="1"/>
    <s v="Binders"/>
    <s v="GBC Standard Plastic Binding Systems Combs"/>
    <n v="3.54"/>
  </r>
  <r>
    <n v="743"/>
    <s v="US-2017-146710"/>
    <x v="278"/>
    <d v="2017-09-01T00:00:00"/>
    <s v="Standard Class"/>
    <s v="SS-20875"/>
    <s v="Sung Shariari"/>
    <s v="Consumer"/>
    <s v="United States"/>
    <s v="Dallas"/>
    <s v="Texas"/>
    <n v="75220"/>
    <x v="2"/>
    <x v="505"/>
    <x v="1"/>
    <s v="Supplies"/>
    <s v="Martin-Yale Premier Letter Opener"/>
    <n v="51.52"/>
  </r>
  <r>
    <n v="744"/>
    <s v="US-2017-146710"/>
    <x v="278"/>
    <d v="2017-09-01T00:00:00"/>
    <s v="Standard Class"/>
    <s v="SS-20875"/>
    <s v="Sung Shariari"/>
    <s v="Consumer"/>
    <s v="United States"/>
    <s v="Dallas"/>
    <s v="Texas"/>
    <n v="75220"/>
    <x v="2"/>
    <x v="249"/>
    <x v="1"/>
    <s v="Paper"/>
    <s v="Ampad Gold Fibre Wirebound Steno Books, 6&quot; x 9&quot;, Gregg Ruled"/>
    <n v="3.528"/>
  </r>
  <r>
    <n v="745"/>
    <s v="US-2017-146710"/>
    <x v="278"/>
    <d v="2017-09-01T00:00:00"/>
    <s v="Standard Class"/>
    <s v="SS-20875"/>
    <s v="Sung Shariari"/>
    <s v="Consumer"/>
    <s v="United States"/>
    <s v="Dallas"/>
    <s v="Texas"/>
    <n v="75220"/>
    <x v="2"/>
    <x v="609"/>
    <x v="1"/>
    <s v="Paper"/>
    <s v="Xerox 196"/>
    <n v="4.6239999999999997"/>
  </r>
  <r>
    <n v="746"/>
    <s v="US-2017-146710"/>
    <x v="278"/>
    <d v="2017-09-01T00:00:00"/>
    <s v="Standard Class"/>
    <s v="SS-20875"/>
    <s v="Sung Shariari"/>
    <s v="Consumer"/>
    <s v="United States"/>
    <s v="Dallas"/>
    <s v="Texas"/>
    <n v="75220"/>
    <x v="2"/>
    <x v="610"/>
    <x v="1"/>
    <s v="Supplies"/>
    <s v="Fiskars 8&quot; Scissors, 2/Pack"/>
    <n v="55.167999999999999"/>
  </r>
  <r>
    <n v="747"/>
    <s v="CA-2015-124429"/>
    <x v="279"/>
    <d v="2015-05-27T00:00:00"/>
    <s v="Same Day"/>
    <s v="MH-17785"/>
    <s v="Maya Herman"/>
    <s v="Corporate"/>
    <s v="United States"/>
    <s v="San Diego"/>
    <s v="California"/>
    <n v="92105"/>
    <x v="1"/>
    <x v="223"/>
    <x v="0"/>
    <s v="Tables"/>
    <s v="KI Conference Tables"/>
    <n v="567.12"/>
  </r>
  <r>
    <n v="748"/>
    <s v="CA-2015-124429"/>
    <x v="279"/>
    <d v="2015-05-27T00:00:00"/>
    <s v="Same Day"/>
    <s v="MH-17785"/>
    <s v="Maya Herman"/>
    <s v="Corporate"/>
    <s v="United States"/>
    <s v="San Diego"/>
    <s v="California"/>
    <n v="92105"/>
    <x v="1"/>
    <x v="435"/>
    <x v="1"/>
    <s v="Storage"/>
    <s v="Fellowes Officeware Wire Shelving"/>
    <n v="359.32"/>
  </r>
  <r>
    <n v="749"/>
    <s v="CA-2017-150889"/>
    <x v="231"/>
    <d v="2017-03-22T00:00:00"/>
    <s v="Second Class"/>
    <s v="PB-19105"/>
    <s v="Peter BÃ¼hler"/>
    <s v="Consumer"/>
    <s v="United States"/>
    <s v="Evanston"/>
    <s v="Illinois"/>
    <n v="60201"/>
    <x v="2"/>
    <x v="611"/>
    <x v="2"/>
    <s v="Phones"/>
    <s v="Belkin iPhone and iPad Lightning Cable"/>
    <n v="11.992000000000001"/>
  </r>
  <r>
    <n v="750"/>
    <s v="CA-2018-126074"/>
    <x v="280"/>
    <d v="2018-10-06T00:00:00"/>
    <s v="Standard Class"/>
    <s v="RF-19735"/>
    <s v="Roland Fjeld"/>
    <s v="Consumer"/>
    <s v="United States"/>
    <s v="Trenton"/>
    <s v="Michigan"/>
    <n v="48183"/>
    <x v="2"/>
    <x v="612"/>
    <x v="1"/>
    <s v="Binders"/>
    <s v="GBC Durable Plastic Covers"/>
    <n v="58.05"/>
  </r>
  <r>
    <n v="751"/>
    <s v="CA-2018-126074"/>
    <x v="280"/>
    <d v="2018-10-06T00:00:00"/>
    <s v="Standard Class"/>
    <s v="RF-19735"/>
    <s v="Roland Fjeld"/>
    <s v="Consumer"/>
    <s v="United States"/>
    <s v="Trenton"/>
    <s v="Michigan"/>
    <n v="48183"/>
    <x v="2"/>
    <x v="613"/>
    <x v="0"/>
    <s v="Furnishings"/>
    <s v="Nu-Dell Leatherette Frames"/>
    <n v="157.74"/>
  </r>
  <r>
    <n v="752"/>
    <s v="CA-2018-126074"/>
    <x v="280"/>
    <d v="2018-10-06T00:00:00"/>
    <s v="Standard Class"/>
    <s v="RF-19735"/>
    <s v="Roland Fjeld"/>
    <s v="Consumer"/>
    <s v="United States"/>
    <s v="Trenton"/>
    <s v="Michigan"/>
    <n v="48183"/>
    <x v="2"/>
    <x v="359"/>
    <x v="1"/>
    <s v="Art"/>
    <s v="Avery Hi-Liter EverBold Pen Style Fluorescent Highlighters, 4/Pack"/>
    <n v="56.98"/>
  </r>
  <r>
    <n v="753"/>
    <s v="CA-2018-126074"/>
    <x v="280"/>
    <d v="2018-10-06T00:00:00"/>
    <s v="Standard Class"/>
    <s v="RF-19735"/>
    <s v="Roland Fjeld"/>
    <s v="Consumer"/>
    <s v="United States"/>
    <s v="Trenton"/>
    <s v="Michigan"/>
    <n v="48183"/>
    <x v="2"/>
    <x v="614"/>
    <x v="1"/>
    <s v="Binders"/>
    <s v="Avery Durable Binders"/>
    <n v="2.88"/>
  </r>
  <r>
    <n v="754"/>
    <s v="CA-2017-110499"/>
    <x v="281"/>
    <d v="2017-04-09T00:00:00"/>
    <s v="First Class"/>
    <s v="YC-21895"/>
    <s v="Yoseph Carroll"/>
    <s v="Corporate"/>
    <s v="United States"/>
    <s v="San Francisco"/>
    <s v="California"/>
    <n v="94110"/>
    <x v="1"/>
    <x v="615"/>
    <x v="2"/>
    <s v="Copiers"/>
    <s v="Hewlett Packard 610 Color Digital Copier / Printer"/>
    <n v="1199.9760000000001"/>
  </r>
  <r>
    <n v="755"/>
    <s v="CA-2016-135272"/>
    <x v="214"/>
    <d v="2016-12-12T00:00:00"/>
    <s v="Standard Class"/>
    <s v="MS-17830"/>
    <s v="Melanie Seite"/>
    <s v="Consumer"/>
    <s v="United States"/>
    <s v="Los Angeles"/>
    <s v="California"/>
    <n v="90036"/>
    <x v="1"/>
    <x v="561"/>
    <x v="0"/>
    <s v="Furnishings"/>
    <s v="12-1/2 Diameter Round Wall Clock"/>
    <n v="79.92"/>
  </r>
  <r>
    <n v="756"/>
    <s v="CA-2017-140928"/>
    <x v="31"/>
    <d v="2017-09-22T00:00:00"/>
    <s v="Standard Class"/>
    <s v="NB-18655"/>
    <s v="Nona Balk"/>
    <s v="Corporate"/>
    <s v="United States"/>
    <s v="Jacksonville"/>
    <s v="Florida"/>
    <n v="32216"/>
    <x v="0"/>
    <x v="616"/>
    <x v="0"/>
    <s v="Tables"/>
    <s v="Chromcraft Round Conference Tables"/>
    <n v="383.43799999999999"/>
  </r>
  <r>
    <n v="757"/>
    <s v="CA-2015-106803"/>
    <x v="282"/>
    <d v="2016-01-02T00:00:00"/>
    <s v="Standard Class"/>
    <s v="DC-13285"/>
    <s v="Debra Catini"/>
    <s v="Consumer"/>
    <s v="United States"/>
    <s v="Cottage Grove"/>
    <s v="Minnesota"/>
    <n v="55016"/>
    <x v="2"/>
    <x v="576"/>
    <x v="1"/>
    <s v="Storage"/>
    <s v="Recycled Eldon Regeneration Jumbo File"/>
    <n v="24.56"/>
  </r>
  <r>
    <n v="758"/>
    <s v="CA-2015-106803"/>
    <x v="282"/>
    <d v="2016-01-02T00:00:00"/>
    <s v="Standard Class"/>
    <s v="DC-13285"/>
    <s v="Debra Catini"/>
    <s v="Consumer"/>
    <s v="United States"/>
    <s v="Cottage Grove"/>
    <s v="Minnesota"/>
    <n v="55016"/>
    <x v="2"/>
    <x v="538"/>
    <x v="2"/>
    <s v="Accessories"/>
    <s v="ImationÂ 32GB Pocket Pro USB 3.0Â Flash DriveÂ - 32 GB - Black - 1 P ..."/>
    <n v="119.8"/>
  </r>
  <r>
    <n v="759"/>
    <s v="CA-2018-117240"/>
    <x v="283"/>
    <d v="2018-07-28T00:00:00"/>
    <s v="Standard Class"/>
    <s v="CP-12340"/>
    <s v="Christine Phan"/>
    <s v="Corporate"/>
    <s v="United States"/>
    <s v="New York City"/>
    <s v="New York"/>
    <n v="10009"/>
    <x v="3"/>
    <x v="520"/>
    <x v="1"/>
    <s v="Binders"/>
    <s v="Angle-D Ring Binders"/>
    <n v="13.128"/>
  </r>
  <r>
    <n v="760"/>
    <s v="CA-2018-133333"/>
    <x v="65"/>
    <d v="2018-09-22T00:00:00"/>
    <s v="Standard Class"/>
    <s v="BF-11020"/>
    <s v="Barry FranzÃ¶sisch"/>
    <s v="Corporate"/>
    <s v="United States"/>
    <s v="Green Bay"/>
    <s v="Wisconsin"/>
    <n v="54302"/>
    <x v="2"/>
    <x v="126"/>
    <x v="1"/>
    <s v="Paper"/>
    <s v="Adams Telephone Message Book W/Dividers/Space For Phone Numbers, 5 1/4&quot;X8 1/2&quot;, 200/Messages"/>
    <n v="22.72"/>
  </r>
  <r>
    <n v="761"/>
    <s v="CA-2016-112319"/>
    <x v="284"/>
    <d v="2016-09-05T00:00:00"/>
    <s v="Standard Class"/>
    <s v="AR-10510"/>
    <s v="Andrew Roberts"/>
    <s v="Consumer"/>
    <s v="United States"/>
    <s v="Los Angeles"/>
    <s v="California"/>
    <n v="90004"/>
    <x v="1"/>
    <x v="490"/>
    <x v="1"/>
    <s v="Paper"/>
    <s v="Xerox 226"/>
    <n v="58.32"/>
  </r>
  <r>
    <n v="762"/>
    <s v="CA-2018-126046"/>
    <x v="132"/>
    <d v="2018-11-07T00:00:00"/>
    <s v="Standard Class"/>
    <s v="JC-16105"/>
    <s v="Julie Creighton"/>
    <s v="Corporate"/>
    <s v="United States"/>
    <s v="Atlanta"/>
    <s v="Georgia"/>
    <n v="30318"/>
    <x v="0"/>
    <x v="617"/>
    <x v="1"/>
    <s v="Labels"/>
    <s v="Avery 476"/>
    <n v="12.39"/>
  </r>
  <r>
    <n v="763"/>
    <s v="CA-2016-114923"/>
    <x v="285"/>
    <d v="2016-02-13T00:00:00"/>
    <s v="Standard Class"/>
    <s v="LH-17020"/>
    <s v="Lisa Hazard"/>
    <s v="Consumer"/>
    <s v="United States"/>
    <s v="Columbus"/>
    <s v="Ohio"/>
    <n v="43229"/>
    <x v="3"/>
    <x v="160"/>
    <x v="2"/>
    <s v="Phones"/>
    <s v="JBL Micro Wireless Portable Bluetooth Speaker"/>
    <n v="107.982"/>
  </r>
  <r>
    <n v="764"/>
    <s v="CA-2015-162775"/>
    <x v="286"/>
    <d v="2015-01-15T00:00:00"/>
    <s v="Second Class"/>
    <s v="CS-12250"/>
    <s v="Chris Selesnick"/>
    <s v="Corporate"/>
    <s v="United States"/>
    <s v="Bossier City"/>
    <s v="Louisiana"/>
    <n v="71111"/>
    <x v="0"/>
    <x v="152"/>
    <x v="1"/>
    <s v="Envelopes"/>
    <s v="Staple envelope"/>
    <n v="11.36"/>
  </r>
  <r>
    <n v="765"/>
    <s v="CA-2015-162775"/>
    <x v="286"/>
    <d v="2015-01-15T00:00:00"/>
    <s v="Second Class"/>
    <s v="CS-12250"/>
    <s v="Chris Selesnick"/>
    <s v="Corporate"/>
    <s v="United States"/>
    <s v="Bossier City"/>
    <s v="Louisiana"/>
    <n v="71111"/>
    <x v="0"/>
    <x v="618"/>
    <x v="1"/>
    <s v="Envelopes"/>
    <s v="Brown Kraft Recycled Envelopes"/>
    <n v="50.94"/>
  </r>
  <r>
    <n v="766"/>
    <s v="CA-2015-162775"/>
    <x v="286"/>
    <d v="2015-01-15T00:00:00"/>
    <s v="Second Class"/>
    <s v="CS-12250"/>
    <s v="Chris Selesnick"/>
    <s v="Corporate"/>
    <s v="United States"/>
    <s v="Bossier City"/>
    <s v="Louisiana"/>
    <n v="71111"/>
    <x v="0"/>
    <x v="619"/>
    <x v="2"/>
    <s v="Accessories"/>
    <s v="Plantronics S12 Corded Telephone Headset System"/>
    <n v="646.74"/>
  </r>
  <r>
    <n v="767"/>
    <s v="CA-2015-162775"/>
    <x v="286"/>
    <d v="2015-01-15T00:00:00"/>
    <s v="Second Class"/>
    <s v="CS-12250"/>
    <s v="Chris Selesnick"/>
    <s v="Corporate"/>
    <s v="United States"/>
    <s v="Bossier City"/>
    <s v="Louisiana"/>
    <n v="71111"/>
    <x v="0"/>
    <x v="620"/>
    <x v="1"/>
    <s v="Binders"/>
    <s v="3-ring staple pack"/>
    <n v="5.64"/>
  </r>
  <r>
    <n v="768"/>
    <s v="CA-2015-162775"/>
    <x v="286"/>
    <d v="2015-01-15T00:00:00"/>
    <s v="Second Class"/>
    <s v="CS-12250"/>
    <s v="Chris Selesnick"/>
    <s v="Corporate"/>
    <s v="United States"/>
    <s v="Bossier City"/>
    <s v="Louisiana"/>
    <n v="71111"/>
    <x v="0"/>
    <x v="621"/>
    <x v="1"/>
    <s v="Storage"/>
    <s v="Fellowes Stor/Drawer Steel Plus Storage Drawers"/>
    <n v="572.58000000000004"/>
  </r>
  <r>
    <n v="769"/>
    <s v="CA-2015-106810"/>
    <x v="287"/>
    <d v="2015-05-20T00:00:00"/>
    <s v="Standard Class"/>
    <s v="AJ-10795"/>
    <s v="Anthony Johnson"/>
    <s v="Corporate"/>
    <s v="United States"/>
    <s v="Saint Petersburg"/>
    <s v="Florida"/>
    <n v="33710"/>
    <x v="0"/>
    <x v="622"/>
    <x v="0"/>
    <s v="Furnishings"/>
    <s v="Electrix Halogen Magnifier Lamp"/>
    <n v="310.88"/>
  </r>
  <r>
    <n v="770"/>
    <s v="CA-2017-157245"/>
    <x v="288"/>
    <d v="2017-05-24T00:00:00"/>
    <s v="Standard Class"/>
    <s v="LE-16810"/>
    <s v="Laurel Elliston"/>
    <s v="Consumer"/>
    <s v="United States"/>
    <s v="Arlington"/>
    <s v="Virginia"/>
    <n v="22204"/>
    <x v="0"/>
    <x v="623"/>
    <x v="0"/>
    <s v="Chairs"/>
    <s v="Hon 4070 Series Pagoda Round Back Stacking Chairs"/>
    <n v="641.96"/>
  </r>
  <r>
    <n v="771"/>
    <s v="CA-2018-104220"/>
    <x v="289"/>
    <d v="2018-02-05T00:00:00"/>
    <s v="Standard Class"/>
    <s v="BV-11245"/>
    <s v="Benjamin Venier"/>
    <s v="Corporate"/>
    <s v="United States"/>
    <s v="Des Moines"/>
    <s v="Iowa"/>
    <n v="50315"/>
    <x v="2"/>
    <x v="624"/>
    <x v="1"/>
    <s v="Binders"/>
    <s v="Cardinal EasyOpen D-Ring Binders"/>
    <n v="18.28"/>
  </r>
  <r>
    <n v="772"/>
    <s v="CA-2018-104220"/>
    <x v="289"/>
    <d v="2018-02-05T00:00:00"/>
    <s v="Standard Class"/>
    <s v="BV-11245"/>
    <s v="Benjamin Venier"/>
    <s v="Corporate"/>
    <s v="United States"/>
    <s v="Des Moines"/>
    <s v="Iowa"/>
    <n v="50315"/>
    <x v="2"/>
    <x v="302"/>
    <x v="2"/>
    <s v="Phones"/>
    <s v="AT&amp;T 841000 Phone"/>
    <n v="207"/>
  </r>
  <r>
    <n v="773"/>
    <s v="CA-2018-104220"/>
    <x v="289"/>
    <d v="2018-02-05T00:00:00"/>
    <s v="Standard Class"/>
    <s v="BV-11245"/>
    <s v="Benjamin Venier"/>
    <s v="Corporate"/>
    <s v="United States"/>
    <s v="Des Moines"/>
    <s v="Iowa"/>
    <n v="50315"/>
    <x v="2"/>
    <x v="625"/>
    <x v="1"/>
    <s v="Binders"/>
    <s v="GBC Instant Report Kit"/>
    <n v="32.35"/>
  </r>
  <r>
    <n v="774"/>
    <s v="CA-2018-104220"/>
    <x v="289"/>
    <d v="2018-02-05T00:00:00"/>
    <s v="Standard Class"/>
    <s v="BV-11245"/>
    <s v="Benjamin Venier"/>
    <s v="Corporate"/>
    <s v="United States"/>
    <s v="Des Moines"/>
    <s v="Iowa"/>
    <n v="50315"/>
    <x v="2"/>
    <x v="8"/>
    <x v="1"/>
    <s v="Binders"/>
    <s v="DXL Angle-View Binders with Locking Rings by Samsill"/>
    <n v="7.71"/>
  </r>
  <r>
    <n v="775"/>
    <s v="CA-2018-104220"/>
    <x v="289"/>
    <d v="2018-02-05T00:00:00"/>
    <s v="Standard Class"/>
    <s v="BV-11245"/>
    <s v="Benjamin Venier"/>
    <s v="Corporate"/>
    <s v="United States"/>
    <s v="Des Moines"/>
    <s v="Iowa"/>
    <n v="50315"/>
    <x v="2"/>
    <x v="626"/>
    <x v="1"/>
    <s v="Art"/>
    <s v="Boston 19500 Mighty Mite Electric Pencil Sharpener"/>
    <n v="40.299999999999997"/>
  </r>
  <r>
    <n v="776"/>
    <s v="CA-2018-104220"/>
    <x v="289"/>
    <d v="2018-02-05T00:00:00"/>
    <s v="Standard Class"/>
    <s v="BV-11245"/>
    <s v="Benjamin Venier"/>
    <s v="Corporate"/>
    <s v="United States"/>
    <s v="Des Moines"/>
    <s v="Iowa"/>
    <n v="50315"/>
    <x v="2"/>
    <x v="627"/>
    <x v="0"/>
    <s v="Furnishings"/>
    <s v="C-Line Magnetic Cubicle Keepers, Clear Polypropylene"/>
    <n v="34.58"/>
  </r>
  <r>
    <n v="777"/>
    <s v="CA-2015-165974"/>
    <x v="290"/>
    <d v="2015-07-06T00:00:00"/>
    <s v="Standard Class"/>
    <s v="DL-12865"/>
    <s v="Dan Lawera"/>
    <s v="Consumer"/>
    <s v="United States"/>
    <s v="Cincinnati"/>
    <s v="Ohio"/>
    <n v="45231"/>
    <x v="3"/>
    <x v="628"/>
    <x v="1"/>
    <s v="Art"/>
    <s v="Dixon My First Ticonderoga Pencil, #2"/>
    <n v="32.76"/>
  </r>
  <r>
    <n v="778"/>
    <s v="CA-2016-144267"/>
    <x v="291"/>
    <d v="2016-08-23T00:00:00"/>
    <s v="First Class"/>
    <s v="NZ-18565"/>
    <s v="Nick Zandusky"/>
    <s v="Home Office"/>
    <s v="United States"/>
    <s v="San Francisco"/>
    <s v="California"/>
    <n v="94110"/>
    <x v="1"/>
    <x v="629"/>
    <x v="0"/>
    <s v="Chairs"/>
    <s v="Hon GuestStacker Chair"/>
    <n v="544.00800000000004"/>
  </r>
  <r>
    <n v="779"/>
    <s v="CA-2016-144267"/>
    <x v="291"/>
    <d v="2016-08-23T00:00:00"/>
    <s v="First Class"/>
    <s v="NZ-18565"/>
    <s v="Nick Zandusky"/>
    <s v="Home Office"/>
    <s v="United States"/>
    <s v="San Francisco"/>
    <s v="California"/>
    <n v="94110"/>
    <x v="1"/>
    <x v="368"/>
    <x v="1"/>
    <s v="Paper"/>
    <s v="Xerox 191"/>
    <n v="59.94"/>
  </r>
  <r>
    <n v="780"/>
    <s v="CA-2016-144267"/>
    <x v="291"/>
    <d v="2016-08-23T00:00:00"/>
    <s v="First Class"/>
    <s v="NZ-18565"/>
    <s v="Nick Zandusky"/>
    <s v="Home Office"/>
    <s v="United States"/>
    <s v="San Francisco"/>
    <s v="California"/>
    <n v="94110"/>
    <x v="1"/>
    <x v="358"/>
    <x v="1"/>
    <s v="Paper"/>
    <s v="Xerox 1974"/>
    <n v="23.92"/>
  </r>
  <r>
    <n v="781"/>
    <s v="CA-2016-144267"/>
    <x v="291"/>
    <d v="2016-08-23T00:00:00"/>
    <s v="First Class"/>
    <s v="NZ-18565"/>
    <s v="Nick Zandusky"/>
    <s v="Home Office"/>
    <s v="United States"/>
    <s v="San Francisco"/>
    <s v="California"/>
    <n v="94110"/>
    <x v="1"/>
    <x v="630"/>
    <x v="1"/>
    <s v="Paper"/>
    <s v="Xerox 1927"/>
    <n v="4.28"/>
  </r>
  <r>
    <n v="782"/>
    <s v="US-2016-157014"/>
    <x v="292"/>
    <d v="2016-10-06T00:00:00"/>
    <s v="Second Class"/>
    <s v="BM-11785"/>
    <s v="Bryan Mills"/>
    <s v="Consumer"/>
    <s v="United States"/>
    <s v="Columbus"/>
    <s v="Ohio"/>
    <n v="43229"/>
    <x v="3"/>
    <x v="410"/>
    <x v="1"/>
    <s v="Binders"/>
    <s v="Acco D-Ring Binder w/DublLock"/>
    <n v="32.07"/>
  </r>
  <r>
    <n v="783"/>
    <s v="US-2016-157014"/>
    <x v="292"/>
    <d v="2016-10-06T00:00:00"/>
    <s v="Second Class"/>
    <s v="BM-11785"/>
    <s v="Bryan Mills"/>
    <s v="Consumer"/>
    <s v="United States"/>
    <s v="Columbus"/>
    <s v="Ohio"/>
    <n v="43229"/>
    <x v="3"/>
    <x v="46"/>
    <x v="2"/>
    <s v="Accessories"/>
    <s v="ImationÂ 8gb Micro Traveldrive Usb 2.0Â Flash Drive"/>
    <n v="24"/>
  </r>
  <r>
    <n v="784"/>
    <s v="US-2016-157014"/>
    <x v="292"/>
    <d v="2016-10-06T00:00:00"/>
    <s v="Second Class"/>
    <s v="BM-11785"/>
    <s v="Bryan Mills"/>
    <s v="Consumer"/>
    <s v="United States"/>
    <s v="Columbus"/>
    <s v="Ohio"/>
    <n v="43229"/>
    <x v="3"/>
    <x v="631"/>
    <x v="0"/>
    <s v="Bookcases"/>
    <s v="Safco Value Mate Series Steel Bookcases, Baked Enamel Finish on Steel, Gray"/>
    <n v="35.49"/>
  </r>
  <r>
    <n v="785"/>
    <s v="US-2016-157014"/>
    <x v="292"/>
    <d v="2016-10-06T00:00:00"/>
    <s v="Second Class"/>
    <s v="BM-11785"/>
    <s v="Bryan Mills"/>
    <s v="Consumer"/>
    <s v="United States"/>
    <s v="Columbus"/>
    <s v="Ohio"/>
    <n v="43229"/>
    <x v="3"/>
    <x v="632"/>
    <x v="2"/>
    <s v="Accessories"/>
    <s v="Microsoft Natural Ergonomic Keyboard 4000"/>
    <n v="47.984000000000002"/>
  </r>
  <r>
    <n v="786"/>
    <s v="CA-2016-154921"/>
    <x v="293"/>
    <d v="2016-05-28T00:00:00"/>
    <s v="Standard Class"/>
    <s v="EA-14035"/>
    <s v="Erin Ashbrook"/>
    <s v="Corporate"/>
    <s v="United States"/>
    <s v="Columbia"/>
    <s v="South Carolina"/>
    <n v="29203"/>
    <x v="0"/>
    <x v="633"/>
    <x v="1"/>
    <s v="Envelopes"/>
    <s v="Cameo Buff Policy Envelopes"/>
    <n v="186.69"/>
  </r>
  <r>
    <n v="787"/>
    <s v="CA-2018-129567"/>
    <x v="294"/>
    <d v="2018-03-21T00:00:00"/>
    <s v="Second Class"/>
    <s v="CL-12565"/>
    <s v="Clay Ludtke"/>
    <s v="Consumer"/>
    <s v="United States"/>
    <s v="Lancaster"/>
    <s v="California"/>
    <n v="93534"/>
    <x v="1"/>
    <x v="634"/>
    <x v="1"/>
    <s v="Binders"/>
    <s v="Heavy-Duty E-Z-D Binders"/>
    <n v="17.456"/>
  </r>
  <r>
    <n v="788"/>
    <s v="CA-2016-154620"/>
    <x v="295"/>
    <d v="2016-12-16T00:00:00"/>
    <s v="Standard Class"/>
    <s v="LT-17110"/>
    <s v="Liz Thompson"/>
    <s v="Consumer"/>
    <s v="United States"/>
    <s v="Lancaster"/>
    <s v="California"/>
    <n v="93534"/>
    <x v="1"/>
    <x v="635"/>
    <x v="0"/>
    <s v="Chairs"/>
    <s v="Lifetime Advantage Folding Chairs, 4/Carton"/>
    <n v="348.928"/>
  </r>
  <r>
    <n v="789"/>
    <s v="CA-2016-115938"/>
    <x v="153"/>
    <d v="2016-06-30T00:00:00"/>
    <s v="Standard Class"/>
    <s v="SA-20830"/>
    <s v="Sue Ann Reed"/>
    <s v="Consumer"/>
    <s v="United States"/>
    <s v="Richmond"/>
    <s v="Virginia"/>
    <n v="23223"/>
    <x v="0"/>
    <x v="379"/>
    <x v="1"/>
    <s v="Binders"/>
    <s v="GBC VeloBinder Manual Binding System"/>
    <n v="143.96"/>
  </r>
  <r>
    <n v="790"/>
    <s v="CA-2016-115938"/>
    <x v="153"/>
    <d v="2016-06-30T00:00:00"/>
    <s v="Standard Class"/>
    <s v="SA-20830"/>
    <s v="Sue Ann Reed"/>
    <s v="Consumer"/>
    <s v="United States"/>
    <s v="Richmond"/>
    <s v="Virginia"/>
    <n v="23223"/>
    <x v="0"/>
    <x v="421"/>
    <x v="1"/>
    <s v="Storage"/>
    <s v="Decoflex Hanging Personal Folder File, Blue"/>
    <n v="15.42"/>
  </r>
  <r>
    <n v="791"/>
    <s v="CA-2016-115938"/>
    <x v="153"/>
    <d v="2016-06-30T00:00:00"/>
    <s v="Standard Class"/>
    <s v="SA-20830"/>
    <s v="Sue Ann Reed"/>
    <s v="Consumer"/>
    <s v="United States"/>
    <s v="Richmond"/>
    <s v="Virginia"/>
    <n v="23223"/>
    <x v="0"/>
    <x v="636"/>
    <x v="1"/>
    <s v="Binders"/>
    <s v="Acco PRESSTEX Data Binder with Storage Hooks, Dark Blue, 9 1/2&quot; X 11&quot;"/>
    <n v="43.04"/>
  </r>
  <r>
    <n v="792"/>
    <s v="CA-2016-115938"/>
    <x v="153"/>
    <d v="2016-06-30T00:00:00"/>
    <s v="Standard Class"/>
    <s v="SA-20830"/>
    <s v="Sue Ann Reed"/>
    <s v="Consumer"/>
    <s v="United States"/>
    <s v="Richmond"/>
    <s v="Virginia"/>
    <n v="23223"/>
    <x v="0"/>
    <x v="637"/>
    <x v="0"/>
    <s v="Chairs"/>
    <s v="Office Star - Contemporary Task Swivel Chair"/>
    <n v="332.94"/>
  </r>
  <r>
    <n v="793"/>
    <s v="CA-2017-105256"/>
    <x v="244"/>
    <d v="2017-05-20T00:00:00"/>
    <s v="Same Day"/>
    <s v="JK-15730"/>
    <s v="Joe Kamberova"/>
    <s v="Consumer"/>
    <s v="United States"/>
    <s v="Asheville"/>
    <s v="North Carolina"/>
    <n v="28806"/>
    <x v="0"/>
    <x v="638"/>
    <x v="2"/>
    <s v="Phones"/>
    <s v="Cisco Unified IP Phone 7945G VoIP phone"/>
    <n v="1363.96"/>
  </r>
  <r>
    <n v="794"/>
    <s v="CA-2015-156433"/>
    <x v="59"/>
    <d v="2015-09-26T00:00:00"/>
    <s v="Standard Class"/>
    <s v="ES-14020"/>
    <s v="Erica Smith"/>
    <s v="Consumer"/>
    <s v="United States"/>
    <s v="San Francisco"/>
    <s v="California"/>
    <n v="94110"/>
    <x v="1"/>
    <x v="639"/>
    <x v="1"/>
    <s v="Labels"/>
    <s v="Avery 499"/>
    <n v="9.9600000000000009"/>
  </r>
  <r>
    <n v="795"/>
    <s v="CA-2015-156433"/>
    <x v="59"/>
    <d v="2015-09-26T00:00:00"/>
    <s v="Standard Class"/>
    <s v="ES-14020"/>
    <s v="Erica Smith"/>
    <s v="Consumer"/>
    <s v="United States"/>
    <s v="San Francisco"/>
    <s v="California"/>
    <n v="94110"/>
    <x v="1"/>
    <x v="362"/>
    <x v="1"/>
    <s v="Paper"/>
    <s v="Wirebound Message Book, 4 per Page"/>
    <n v="21.72"/>
  </r>
  <r>
    <n v="796"/>
    <s v="CA-2018-151428"/>
    <x v="296"/>
    <d v="2018-09-26T00:00:00"/>
    <s v="Standard Class"/>
    <s v="RH-19495"/>
    <s v="Rick Hansen"/>
    <s v="Consumer"/>
    <s v="United States"/>
    <s v="Rochester"/>
    <s v="Minnesota"/>
    <n v="55901"/>
    <x v="2"/>
    <x v="614"/>
    <x v="1"/>
    <s v="Binders"/>
    <s v="Avery Durable Binders"/>
    <n v="20.16"/>
  </r>
  <r>
    <n v="797"/>
    <s v="CA-2016-124653"/>
    <x v="100"/>
    <d v="2016-12-26T00:00:00"/>
    <s v="First Class"/>
    <s v="DB-13120"/>
    <s v="David Bremer"/>
    <s v="Corporate"/>
    <s v="United States"/>
    <s v="Rochester"/>
    <s v="New York"/>
    <n v="14609"/>
    <x v="3"/>
    <x v="640"/>
    <x v="1"/>
    <s v="Paper"/>
    <s v="Xerox 1887"/>
    <n v="132.79"/>
  </r>
  <r>
    <n v="798"/>
    <s v="CA-2016-124653"/>
    <x v="100"/>
    <d v="2016-12-26T00:00:00"/>
    <s v="First Class"/>
    <s v="DB-13120"/>
    <s v="David Bremer"/>
    <s v="Corporate"/>
    <s v="United States"/>
    <s v="Rochester"/>
    <s v="New York"/>
    <n v="14609"/>
    <x v="3"/>
    <x v="12"/>
    <x v="1"/>
    <s v="Paper"/>
    <s v="Xerox 1967"/>
    <n v="12.96"/>
  </r>
  <r>
    <n v="799"/>
    <s v="CA-2016-124653"/>
    <x v="100"/>
    <d v="2016-12-26T00:00:00"/>
    <s v="First Class"/>
    <s v="DB-13120"/>
    <s v="David Bremer"/>
    <s v="Corporate"/>
    <s v="United States"/>
    <s v="Rochester"/>
    <s v="New York"/>
    <n v="14609"/>
    <x v="3"/>
    <x v="641"/>
    <x v="1"/>
    <s v="Labels"/>
    <s v="Smead Alpha-Z Color-Coded Second Alphabetical Labels and Starter Set"/>
    <n v="21.56"/>
  </r>
  <r>
    <n v="800"/>
    <s v="CA-2016-101910"/>
    <x v="154"/>
    <d v="2016-12-03T00:00:00"/>
    <s v="Standard Class"/>
    <s v="CD-11920"/>
    <s v="Carlos Daly"/>
    <s v="Consumer"/>
    <s v="United States"/>
    <s v="Lake Elsinore"/>
    <s v="California"/>
    <n v="92530"/>
    <x v="1"/>
    <x v="474"/>
    <x v="0"/>
    <s v="Chairs"/>
    <s v="Situations Contoured Folding Chairs, 4/Set"/>
    <n v="283.92"/>
  </r>
  <r>
    <n v="801"/>
    <s v="CA-2018-105809"/>
    <x v="297"/>
    <d v="2018-02-23T00:00:00"/>
    <s v="First Class"/>
    <s v="HW-14935"/>
    <s v="Helen Wasserman"/>
    <s v="Corporate"/>
    <s v="United States"/>
    <s v="San Diego"/>
    <s v="California"/>
    <n v="92105"/>
    <x v="1"/>
    <x v="642"/>
    <x v="0"/>
    <s v="Furnishings"/>
    <s v="Executive Impressions 14&quot; Contract Wall Clock"/>
    <n v="22.23"/>
  </r>
  <r>
    <n v="802"/>
    <s v="CA-2018-105809"/>
    <x v="297"/>
    <d v="2018-02-23T00:00:00"/>
    <s v="First Class"/>
    <s v="HW-14935"/>
    <s v="Helen Wasserman"/>
    <s v="Corporate"/>
    <s v="United States"/>
    <s v="San Diego"/>
    <s v="California"/>
    <n v="92105"/>
    <x v="1"/>
    <x v="233"/>
    <x v="2"/>
    <s v="Phones"/>
    <s v="Logitech Mobile Speakerphone P710e -Â speaker phone"/>
    <n v="215.96799999999999"/>
  </r>
  <r>
    <n v="803"/>
    <s v="CA-2017-136133"/>
    <x v="298"/>
    <d v="2017-08-23T00:00:00"/>
    <s v="Second Class"/>
    <s v="HW-14935"/>
    <s v="Helen Wasserman"/>
    <s v="Corporate"/>
    <s v="United States"/>
    <s v="New York City"/>
    <s v="New York"/>
    <n v="10024"/>
    <x v="3"/>
    <x v="643"/>
    <x v="1"/>
    <s v="Appliances"/>
    <s v="Belkin 7 Outlet SurgeMaster II"/>
    <n v="355.32"/>
  </r>
  <r>
    <n v="804"/>
    <s v="CA-2017-115504"/>
    <x v="299"/>
    <d v="2017-03-17T00:00:00"/>
    <s v="Standard Class"/>
    <s v="MC-18130"/>
    <s v="Mike Caudle"/>
    <s v="Corporate"/>
    <s v="United States"/>
    <s v="Monroe"/>
    <s v="Louisiana"/>
    <n v="71203"/>
    <x v="0"/>
    <x v="644"/>
    <x v="1"/>
    <s v="Paper"/>
    <s v="Xerox 218"/>
    <n v="12.96"/>
  </r>
  <r>
    <n v="805"/>
    <s v="CA-2018-135783"/>
    <x v="300"/>
    <d v="2018-04-24T00:00:00"/>
    <s v="First Class"/>
    <s v="GM-14440"/>
    <s v="Gary McGarr"/>
    <s v="Consumer"/>
    <s v="United States"/>
    <s v="San Francisco"/>
    <s v="California"/>
    <n v="94122"/>
    <x v="1"/>
    <x v="645"/>
    <x v="0"/>
    <s v="Furnishings"/>
    <s v="Eldon Stackable Tray, Side-Load, Legal, Smoke"/>
    <n v="18.28"/>
  </r>
  <r>
    <n v="806"/>
    <s v="CA-2015-134313"/>
    <x v="301"/>
    <d v="2015-11-07T00:00:00"/>
    <s v="Standard Class"/>
    <s v="RA-19915"/>
    <s v="Russell Applegate"/>
    <s v="Consumer"/>
    <s v="United States"/>
    <s v="Denver"/>
    <s v="Colorado"/>
    <n v="80219"/>
    <x v="1"/>
    <x v="646"/>
    <x v="1"/>
    <s v="Art"/>
    <s v="Model L Table or Wall-Mount Pencil Sharpener"/>
    <n v="43.176000000000002"/>
  </r>
  <r>
    <n v="807"/>
    <s v="CA-2015-134313"/>
    <x v="301"/>
    <d v="2015-11-07T00:00:00"/>
    <s v="Standard Class"/>
    <s v="RA-19915"/>
    <s v="Russell Applegate"/>
    <s v="Consumer"/>
    <s v="United States"/>
    <s v="Denver"/>
    <s v="Colorado"/>
    <n v="80219"/>
    <x v="1"/>
    <x v="647"/>
    <x v="2"/>
    <s v="Phones"/>
    <s v="ClearOne CHATAttach 160 -Â speaker phone"/>
    <n v="1983.9680000000001"/>
  </r>
  <r>
    <n v="808"/>
    <s v="CA-2016-140921"/>
    <x v="302"/>
    <d v="2016-02-05T00:00:00"/>
    <s v="First Class"/>
    <s v="AA-10375"/>
    <s v="Allen Armold"/>
    <s v="Consumer"/>
    <s v="United States"/>
    <s v="Omaha"/>
    <s v="Nebraska"/>
    <n v="68104"/>
    <x v="2"/>
    <x v="378"/>
    <x v="0"/>
    <s v="Furnishings"/>
    <s v="Coloredge Poster Frame"/>
    <n v="28.4"/>
  </r>
  <r>
    <n v="809"/>
    <s v="CA-2016-140921"/>
    <x v="302"/>
    <d v="2016-02-05T00:00:00"/>
    <s v="First Class"/>
    <s v="AA-10375"/>
    <s v="Allen Armold"/>
    <s v="Consumer"/>
    <s v="United States"/>
    <s v="Omaha"/>
    <s v="Nebraska"/>
    <n v="68104"/>
    <x v="2"/>
    <x v="648"/>
    <x v="2"/>
    <s v="Accessories"/>
    <s v="Kensington SlimBlade Notebook Wireless Mouse with Nano Receiver"/>
    <n v="149.97"/>
  </r>
  <r>
    <n v="810"/>
    <s v="CA-2015-151995"/>
    <x v="303"/>
    <d v="2015-10-15T00:00:00"/>
    <s v="First Class"/>
    <s v="ZC-21910"/>
    <s v="Zuschuss Carroll"/>
    <s v="Consumer"/>
    <s v="United States"/>
    <s v="Edmonds"/>
    <s v="Washington"/>
    <n v="98026"/>
    <x v="1"/>
    <x v="649"/>
    <x v="1"/>
    <s v="Art"/>
    <s v="Newell 32"/>
    <n v="11.52"/>
  </r>
  <r>
    <n v="811"/>
    <s v="CA-2015-151995"/>
    <x v="303"/>
    <d v="2015-10-15T00:00:00"/>
    <s v="First Class"/>
    <s v="ZC-21910"/>
    <s v="Zuschuss Carroll"/>
    <s v="Consumer"/>
    <s v="United States"/>
    <s v="Edmonds"/>
    <s v="Washington"/>
    <n v="98026"/>
    <x v="1"/>
    <x v="257"/>
    <x v="0"/>
    <s v="Tables"/>
    <s v="Bevis Round Bullnose 29&quot; High Table Top"/>
    <n v="1298.55"/>
  </r>
  <r>
    <n v="812"/>
    <s v="CA-2015-151995"/>
    <x v="303"/>
    <d v="2015-10-15T00:00:00"/>
    <s v="First Class"/>
    <s v="ZC-21910"/>
    <s v="Zuschuss Carroll"/>
    <s v="Consumer"/>
    <s v="United States"/>
    <s v="Edmonds"/>
    <s v="Washington"/>
    <n v="98026"/>
    <x v="1"/>
    <x v="650"/>
    <x v="1"/>
    <s v="Appliances"/>
    <s v="Belkin F9G930V10-GRY 9 Outlet Surge"/>
    <n v="213.92"/>
  </r>
  <r>
    <n v="813"/>
    <s v="CA-2015-151995"/>
    <x v="303"/>
    <d v="2015-10-15T00:00:00"/>
    <s v="First Class"/>
    <s v="ZC-21910"/>
    <s v="Zuschuss Carroll"/>
    <s v="Consumer"/>
    <s v="United States"/>
    <s v="Edmonds"/>
    <s v="Washington"/>
    <n v="98026"/>
    <x v="1"/>
    <x v="553"/>
    <x v="2"/>
    <s v="Accessories"/>
    <s v="Sony 16GB Class 10 Micro SDHC R40 Memory Card"/>
    <n v="25.78"/>
  </r>
  <r>
    <n v="814"/>
    <s v="CA-2018-143686"/>
    <x v="304"/>
    <d v="2018-05-14T00:00:00"/>
    <s v="Same Day"/>
    <s v="PJ-19015"/>
    <s v="Pauline Johnson"/>
    <s v="Consumer"/>
    <s v="United States"/>
    <s v="Santa Ana"/>
    <s v="California"/>
    <n v="92704"/>
    <x v="1"/>
    <x v="645"/>
    <x v="0"/>
    <s v="Furnishings"/>
    <s v="Eldon Stackable Tray, Side-Load, Legal, Smoke"/>
    <n v="18.28"/>
  </r>
  <r>
    <n v="815"/>
    <s v="CA-2018-143686"/>
    <x v="304"/>
    <d v="2018-05-14T00:00:00"/>
    <s v="Same Day"/>
    <s v="PJ-19015"/>
    <s v="Pauline Johnson"/>
    <s v="Consumer"/>
    <s v="United States"/>
    <s v="Santa Ana"/>
    <s v="California"/>
    <n v="92704"/>
    <x v="1"/>
    <x v="651"/>
    <x v="2"/>
    <s v="Accessories"/>
    <s v="Razer Tiamat Over Ear 7.1 Surround Sound PC Gaming Headset"/>
    <n v="1399.93"/>
  </r>
  <r>
    <n v="816"/>
    <s v="CA-2016-106565"/>
    <x v="305"/>
    <d v="2016-03-23T00:00:00"/>
    <s v="First Class"/>
    <s v="BW-11110"/>
    <s v="Bart Watters"/>
    <s v="Corporate"/>
    <s v="United States"/>
    <s v="Milwaukee"/>
    <s v="Wisconsin"/>
    <n v="53209"/>
    <x v="2"/>
    <x v="180"/>
    <x v="1"/>
    <s v="Paper"/>
    <s v="Xerox 205"/>
    <n v="51.84"/>
  </r>
  <r>
    <n v="817"/>
    <s v="CA-2017-149370"/>
    <x v="306"/>
    <d v="2017-09-19T00:00:00"/>
    <s v="Standard Class"/>
    <s v="DB-13210"/>
    <s v="Dean Braden"/>
    <s v="Consumer"/>
    <s v="United States"/>
    <s v="Philadelphia"/>
    <s v="Pennsylvania"/>
    <n v="19140"/>
    <x v="3"/>
    <x v="652"/>
    <x v="1"/>
    <s v="Paper"/>
    <s v="Xerox 1968"/>
    <n v="5.3440000000000003"/>
  </r>
  <r>
    <n v="818"/>
    <s v="CA-2015-140858"/>
    <x v="307"/>
    <d v="2015-07-02T00:00:00"/>
    <s v="Standard Class"/>
    <s v="CA-12775"/>
    <s v="Cynthia Arntzen"/>
    <s v="Consumer"/>
    <s v="United States"/>
    <s v="Philadelphia"/>
    <s v="Pennsylvania"/>
    <n v="19140"/>
    <x v="3"/>
    <x v="88"/>
    <x v="1"/>
    <s v="Paper"/>
    <s v="Xerox 1995"/>
    <n v="41.472000000000001"/>
  </r>
  <r>
    <n v="819"/>
    <s v="CA-2015-140858"/>
    <x v="307"/>
    <d v="2015-07-02T00:00:00"/>
    <s v="Standard Class"/>
    <s v="CA-12775"/>
    <s v="Cynthia Arntzen"/>
    <s v="Consumer"/>
    <s v="United States"/>
    <s v="Philadelphia"/>
    <s v="Pennsylvania"/>
    <n v="19140"/>
    <x v="3"/>
    <x v="653"/>
    <x v="1"/>
    <s v="Binders"/>
    <s v="Self-Adhesive Ring Binder Labels"/>
    <n v="3.1680000000000001"/>
  </r>
  <r>
    <n v="820"/>
    <s v="CA-2015-140858"/>
    <x v="307"/>
    <d v="2015-07-02T00:00:00"/>
    <s v="Standard Class"/>
    <s v="CA-12775"/>
    <s v="Cynthia Arntzen"/>
    <s v="Consumer"/>
    <s v="United States"/>
    <s v="Philadelphia"/>
    <s v="Pennsylvania"/>
    <n v="19140"/>
    <x v="3"/>
    <x v="654"/>
    <x v="0"/>
    <s v="Chairs"/>
    <s v="Global Leather Executive Chair"/>
    <n v="1228.4649999999999"/>
  </r>
  <r>
    <n v="821"/>
    <s v="CA-2015-140858"/>
    <x v="307"/>
    <d v="2015-07-02T00:00:00"/>
    <s v="Standard Class"/>
    <s v="CA-12775"/>
    <s v="Cynthia Arntzen"/>
    <s v="Consumer"/>
    <s v="United States"/>
    <s v="Philadelphia"/>
    <s v="Pennsylvania"/>
    <n v="19140"/>
    <x v="3"/>
    <x v="655"/>
    <x v="1"/>
    <s v="Binders"/>
    <s v="GBC Recycled Grain Textured Covers"/>
    <n v="31.085999999999999"/>
  </r>
  <r>
    <n v="822"/>
    <s v="CA-2015-140858"/>
    <x v="307"/>
    <d v="2015-07-02T00:00:00"/>
    <s v="Standard Class"/>
    <s v="CA-12775"/>
    <s v="Cynthia Arntzen"/>
    <s v="Consumer"/>
    <s v="United States"/>
    <s v="Philadelphia"/>
    <s v="Pennsylvania"/>
    <n v="19140"/>
    <x v="3"/>
    <x v="656"/>
    <x v="1"/>
    <s v="Paper"/>
    <s v="Xerox 1941"/>
    <n v="335.52"/>
  </r>
  <r>
    <n v="823"/>
    <s v="CA-2018-101434"/>
    <x v="308"/>
    <d v="2018-06-27T00:00:00"/>
    <s v="Standard Class"/>
    <s v="TR-21325"/>
    <s v="Toby Ritter"/>
    <s v="Consumer"/>
    <s v="United States"/>
    <s v="Belleville"/>
    <s v="New Jersey"/>
    <n v="7109"/>
    <x v="3"/>
    <x v="657"/>
    <x v="2"/>
    <s v="Accessories"/>
    <s v="Razer Kraken PRO Over Ear PC and Music Headset"/>
    <n v="239.97"/>
  </r>
  <r>
    <n v="824"/>
    <s v="CA-2018-101434"/>
    <x v="308"/>
    <d v="2018-06-27T00:00:00"/>
    <s v="Standard Class"/>
    <s v="TR-21325"/>
    <s v="Toby Ritter"/>
    <s v="Consumer"/>
    <s v="United States"/>
    <s v="Belleville"/>
    <s v="New Jersey"/>
    <n v="7109"/>
    <x v="3"/>
    <x v="607"/>
    <x v="1"/>
    <s v="Labels"/>
    <s v="Avery 508"/>
    <n v="9.82"/>
  </r>
  <r>
    <n v="825"/>
    <s v="US-2015-102071"/>
    <x v="309"/>
    <d v="2015-05-15T00:00:00"/>
    <s v="Standard Class"/>
    <s v="PG-18820"/>
    <s v="Patrick Gardner"/>
    <s v="Consumer"/>
    <s v="United States"/>
    <s v="San Francisco"/>
    <s v="California"/>
    <n v="94110"/>
    <x v="1"/>
    <x v="658"/>
    <x v="2"/>
    <s v="Accessories"/>
    <s v="Kingston Digital DataTraveler 32GB USB 2.0"/>
    <n v="67.8"/>
  </r>
  <r>
    <n v="826"/>
    <s v="US-2015-102071"/>
    <x v="309"/>
    <d v="2015-05-15T00:00:00"/>
    <s v="Standard Class"/>
    <s v="PG-18820"/>
    <s v="Patrick Gardner"/>
    <s v="Consumer"/>
    <s v="United States"/>
    <s v="San Francisco"/>
    <s v="California"/>
    <n v="94110"/>
    <x v="1"/>
    <x v="201"/>
    <x v="2"/>
    <s v="Accessories"/>
    <s v="Sony Micro Vault Click 16 GB USB 2.0 Flash Drive"/>
    <n v="167.97"/>
  </r>
  <r>
    <n v="827"/>
    <s v="CA-2018-126956"/>
    <x v="170"/>
    <d v="2018-08-28T00:00:00"/>
    <s v="Standard Class"/>
    <s v="GT-14710"/>
    <s v="Greg Tran"/>
    <s v="Consumer"/>
    <s v="United States"/>
    <s v="Lakeville"/>
    <s v="Minnesota"/>
    <n v="55044"/>
    <x v="2"/>
    <x v="659"/>
    <x v="1"/>
    <s v="Fasteners"/>
    <s v="Advantus Plastic Paper Clips"/>
    <n v="35"/>
  </r>
  <r>
    <n v="828"/>
    <s v="CA-2018-126956"/>
    <x v="170"/>
    <d v="2018-08-28T00:00:00"/>
    <s v="Standard Class"/>
    <s v="GT-14710"/>
    <s v="Greg Tran"/>
    <s v="Consumer"/>
    <s v="United States"/>
    <s v="Lakeville"/>
    <s v="Minnesota"/>
    <n v="55044"/>
    <x v="2"/>
    <x v="660"/>
    <x v="1"/>
    <s v="Supplies"/>
    <s v="Acme Forged Steel Scissors with Black Enamel Handles"/>
    <n v="37.24"/>
  </r>
  <r>
    <n v="829"/>
    <s v="CA-2018-126956"/>
    <x v="170"/>
    <d v="2018-08-28T00:00:00"/>
    <s v="Standard Class"/>
    <s v="GT-14710"/>
    <s v="Greg Tran"/>
    <s v="Consumer"/>
    <s v="United States"/>
    <s v="Lakeville"/>
    <s v="Minnesota"/>
    <n v="55044"/>
    <x v="2"/>
    <x v="661"/>
    <x v="1"/>
    <s v="Envelopes"/>
    <s v="Security-Tint Envelopes"/>
    <n v="15.28"/>
  </r>
  <r>
    <n v="830"/>
    <s v="CA-2018-129462"/>
    <x v="114"/>
    <d v="2018-06-21T00:00:00"/>
    <s v="Second Class"/>
    <s v="JE-15745"/>
    <s v="Joel Eaton"/>
    <s v="Consumer"/>
    <s v="United States"/>
    <s v="Florence"/>
    <s v="Kentucky"/>
    <n v="41042"/>
    <x v="0"/>
    <x v="662"/>
    <x v="0"/>
    <s v="Chairs"/>
    <s v="Global Airflow Leather Mesh Back Chair, Black"/>
    <n v="301.95999999999998"/>
  </r>
  <r>
    <n v="831"/>
    <s v="CA-2018-129462"/>
    <x v="114"/>
    <d v="2018-06-21T00:00:00"/>
    <s v="Second Class"/>
    <s v="JE-15745"/>
    <s v="Joel Eaton"/>
    <s v="Consumer"/>
    <s v="United States"/>
    <s v="Florence"/>
    <s v="Kentucky"/>
    <n v="41042"/>
    <x v="0"/>
    <x v="663"/>
    <x v="1"/>
    <s v="Appliances"/>
    <s v="Fellowes Smart Surge Ten-Outlet Protector, Platinum"/>
    <n v="180.66"/>
  </r>
  <r>
    <n v="832"/>
    <s v="CA-2018-129462"/>
    <x v="114"/>
    <d v="2018-06-21T00:00:00"/>
    <s v="Second Class"/>
    <s v="JE-15745"/>
    <s v="Joel Eaton"/>
    <s v="Consumer"/>
    <s v="United States"/>
    <s v="Florence"/>
    <s v="Kentucky"/>
    <n v="41042"/>
    <x v="0"/>
    <x v="664"/>
    <x v="2"/>
    <s v="Phones"/>
    <s v="Pyle PMP37LED"/>
    <n v="191.98"/>
  </r>
  <r>
    <n v="833"/>
    <s v="CA-2018-129462"/>
    <x v="114"/>
    <d v="2018-06-21T00:00:00"/>
    <s v="Second Class"/>
    <s v="JE-15745"/>
    <s v="Joel Eaton"/>
    <s v="Consumer"/>
    <s v="United States"/>
    <s v="Florence"/>
    <s v="Kentucky"/>
    <n v="41042"/>
    <x v="0"/>
    <x v="665"/>
    <x v="2"/>
    <s v="Phones"/>
    <s v="Clarity 53712"/>
    <n v="65.989999999999995"/>
  </r>
  <r>
    <n v="834"/>
    <s v="CA-2017-165316"/>
    <x v="310"/>
    <d v="2017-07-27T00:00:00"/>
    <s v="Standard Class"/>
    <s v="JB-15400"/>
    <s v="Jennifer Braxton"/>
    <s v="Corporate"/>
    <s v="United States"/>
    <s v="Tampa"/>
    <s v="Florida"/>
    <n v="33614"/>
    <x v="0"/>
    <x v="666"/>
    <x v="1"/>
    <s v="Art"/>
    <s v="Boston 16801 Nautilus Battery Pencil Sharpener"/>
    <n v="35.216000000000001"/>
  </r>
  <r>
    <n v="835"/>
    <s v="CA-2017-165316"/>
    <x v="310"/>
    <d v="2017-07-27T00:00:00"/>
    <s v="Standard Class"/>
    <s v="JB-15400"/>
    <s v="Jennifer Braxton"/>
    <s v="Corporate"/>
    <s v="United States"/>
    <s v="Tampa"/>
    <s v="Florida"/>
    <n v="33614"/>
    <x v="0"/>
    <x v="667"/>
    <x v="1"/>
    <s v="Appliances"/>
    <s v="Holmes Replacement Filter for HEPA Air Cleaner, Large Room"/>
    <n v="23.696000000000002"/>
  </r>
  <r>
    <n v="836"/>
    <s v="CA-2017-165316"/>
    <x v="310"/>
    <d v="2017-07-27T00:00:00"/>
    <s v="Standard Class"/>
    <s v="JB-15400"/>
    <s v="Jennifer Braxton"/>
    <s v="Corporate"/>
    <s v="United States"/>
    <s v="Tampa"/>
    <s v="Florida"/>
    <n v="33614"/>
    <x v="0"/>
    <x v="668"/>
    <x v="2"/>
    <s v="Machines"/>
    <s v="Zebra GX420t Direct Thermal/Thermal Transfer Printer"/>
    <n v="265.47500000000002"/>
  </r>
  <r>
    <n v="837"/>
    <s v="US-2015-115987"/>
    <x v="78"/>
    <d v="2015-09-13T00:00:00"/>
    <s v="Second Class"/>
    <s v="LH-17020"/>
    <s v="Lisa Hazard"/>
    <s v="Consumer"/>
    <s v="United States"/>
    <s v="Tyler"/>
    <s v="Texas"/>
    <n v="75701"/>
    <x v="2"/>
    <x v="669"/>
    <x v="1"/>
    <s v="Binders"/>
    <s v="GBC ProClick Punch Binding System"/>
    <n v="51.183999999999997"/>
  </r>
  <r>
    <n v="838"/>
    <s v="US-2018-156083"/>
    <x v="259"/>
    <d v="2018-11-11T00:00:00"/>
    <s v="Standard Class"/>
    <s v="JL-15175"/>
    <s v="James Lanier"/>
    <s v="Home Office"/>
    <s v="United States"/>
    <s v="Columbia"/>
    <s v="Tennessee"/>
    <n v="38401"/>
    <x v="0"/>
    <x v="670"/>
    <x v="1"/>
    <s v="Paper"/>
    <s v="Adams Telephone Message Books, 5 1/4â€ x 11â€"/>
    <n v="9.6639999999999997"/>
  </r>
  <r>
    <n v="839"/>
    <s v="US-2017-137547"/>
    <x v="311"/>
    <d v="2017-03-12T00:00:00"/>
    <s v="Standard Class"/>
    <s v="EB-13705"/>
    <s v="Ed Braxton"/>
    <s v="Corporate"/>
    <s v="United States"/>
    <s v="Fort Worth"/>
    <s v="Texas"/>
    <n v="76106"/>
    <x v="2"/>
    <x v="402"/>
    <x v="2"/>
    <s v="Phones"/>
    <s v="Belkin Grip Candy Sheer Case / Cover for iPhone 5 and 5S"/>
    <n v="21.071999999999999"/>
  </r>
  <r>
    <n v="840"/>
    <s v="CA-2016-100454"/>
    <x v="312"/>
    <d v="2016-11-25T00:00:00"/>
    <s v="Standard Class"/>
    <s v="BM-11650"/>
    <s v="Brian Moss"/>
    <s v="Corporate"/>
    <s v="United States"/>
    <s v="New York City"/>
    <s v="New York"/>
    <n v="10035"/>
    <x v="3"/>
    <x v="626"/>
    <x v="1"/>
    <s v="Art"/>
    <s v="Boston 19500 Mighty Mite Electric Pencil Sharpener"/>
    <n v="60.45"/>
  </r>
  <r>
    <n v="841"/>
    <s v="CA-2016-100454"/>
    <x v="312"/>
    <d v="2016-11-25T00:00:00"/>
    <s v="Standard Class"/>
    <s v="BM-11650"/>
    <s v="Brian Moss"/>
    <s v="Corporate"/>
    <s v="United States"/>
    <s v="New York City"/>
    <s v="New York"/>
    <n v="10035"/>
    <x v="3"/>
    <x v="671"/>
    <x v="1"/>
    <s v="Art"/>
    <s v="Newell 335"/>
    <n v="11.52"/>
  </r>
  <r>
    <n v="842"/>
    <s v="CA-2016-100454"/>
    <x v="312"/>
    <d v="2016-11-25T00:00:00"/>
    <s v="Standard Class"/>
    <s v="BM-11650"/>
    <s v="Brian Moss"/>
    <s v="Corporate"/>
    <s v="United States"/>
    <s v="New York City"/>
    <s v="New York"/>
    <n v="10035"/>
    <x v="3"/>
    <x v="672"/>
    <x v="0"/>
    <s v="Bookcases"/>
    <s v="O'Sullivan 3-Shelf Heavy-Duty Bookcases"/>
    <n v="186.048"/>
  </r>
  <r>
    <n v="843"/>
    <s v="CA-2017-161669"/>
    <x v="77"/>
    <d v="2017-11-09T00:00:00"/>
    <s v="First Class"/>
    <s v="EM-14095"/>
    <s v="Eudokia Martin"/>
    <s v="Corporate"/>
    <s v="United States"/>
    <s v="Los Angeles"/>
    <s v="California"/>
    <n v="90036"/>
    <x v="1"/>
    <x v="673"/>
    <x v="1"/>
    <s v="Binders"/>
    <s v="Fellowes Binding Cases"/>
    <n v="37.44"/>
  </r>
  <r>
    <n v="844"/>
    <s v="CA-2017-161669"/>
    <x v="77"/>
    <d v="2017-11-09T00:00:00"/>
    <s v="First Class"/>
    <s v="EM-14095"/>
    <s v="Eudokia Martin"/>
    <s v="Corporate"/>
    <s v="United States"/>
    <s v="Los Angeles"/>
    <s v="California"/>
    <n v="90036"/>
    <x v="1"/>
    <x v="674"/>
    <x v="1"/>
    <s v="Binders"/>
    <s v="Ibico Plastic and Wire Spiral Binding Combs"/>
    <n v="26.975999999999999"/>
  </r>
  <r>
    <n v="845"/>
    <s v="CA-2017-161669"/>
    <x v="77"/>
    <d v="2017-11-09T00:00:00"/>
    <s v="First Class"/>
    <s v="EM-14095"/>
    <s v="Eudokia Martin"/>
    <s v="Corporate"/>
    <s v="United States"/>
    <s v="Los Angeles"/>
    <s v="California"/>
    <n v="90036"/>
    <x v="1"/>
    <x v="675"/>
    <x v="1"/>
    <s v="Supplies"/>
    <s v="Acme Preferred Stainless Steel Scissors"/>
    <n v="11.36"/>
  </r>
  <r>
    <n v="846"/>
    <s v="CA-2017-161669"/>
    <x v="77"/>
    <d v="2017-11-09T00:00:00"/>
    <s v="First Class"/>
    <s v="EM-14095"/>
    <s v="Eudokia Martin"/>
    <s v="Corporate"/>
    <s v="United States"/>
    <s v="Los Angeles"/>
    <s v="California"/>
    <n v="90036"/>
    <x v="1"/>
    <x v="676"/>
    <x v="1"/>
    <s v="Labels"/>
    <s v="Avery 486"/>
    <n v="14.62"/>
  </r>
  <r>
    <n v="847"/>
    <s v="CA-2016-114300"/>
    <x v="313"/>
    <d v="2016-10-17T00:00:00"/>
    <s v="Standard Class"/>
    <s v="AF-10885"/>
    <s v="Art Foster"/>
    <s v="Consumer"/>
    <s v="United States"/>
    <s v="Louisville"/>
    <s v="Kentucky"/>
    <n v="40214"/>
    <x v="0"/>
    <x v="179"/>
    <x v="2"/>
    <s v="Phones"/>
    <s v="I Need's 3d Hello Kitty Hybrid Silicone Case Cover for HTC One X 4g with 3d Hello Kitty Stylus Pen Green/pink"/>
    <n v="83.72"/>
  </r>
  <r>
    <n v="848"/>
    <s v="CA-2016-114300"/>
    <x v="313"/>
    <d v="2016-10-17T00:00:00"/>
    <s v="Standard Class"/>
    <s v="AF-10885"/>
    <s v="Art Foster"/>
    <s v="Consumer"/>
    <s v="United States"/>
    <s v="Louisville"/>
    <s v="Kentucky"/>
    <n v="40214"/>
    <x v="0"/>
    <x v="268"/>
    <x v="0"/>
    <s v="Chairs"/>
    <s v="Global Deluxe Office Fabric Chairs"/>
    <n v="287.94"/>
  </r>
  <r>
    <n v="849"/>
    <s v="CA-2018-107503"/>
    <x v="314"/>
    <d v="2018-01-06T00:00:00"/>
    <s v="Standard Class"/>
    <s v="GA-14725"/>
    <s v="Guy Armstrong"/>
    <s v="Consumer"/>
    <s v="United States"/>
    <s v="Lorain"/>
    <s v="Ohio"/>
    <n v="44052"/>
    <x v="3"/>
    <x v="677"/>
    <x v="0"/>
    <s v="Furnishings"/>
    <s v="Linden 10&quot; Round Wall Clock, Black"/>
    <n v="48.896000000000001"/>
  </r>
  <r>
    <n v="850"/>
    <s v="CA-2015-107755"/>
    <x v="315"/>
    <d v="2015-02-12T00:00:00"/>
    <s v="Standard Class"/>
    <s v="CK-12760"/>
    <s v="Cyma Kinney"/>
    <s v="Corporate"/>
    <s v="United States"/>
    <s v="Linden"/>
    <s v="New Jersey"/>
    <n v="7036"/>
    <x v="3"/>
    <x v="678"/>
    <x v="2"/>
    <s v="Accessories"/>
    <s v="Maxell DVD-RAM Discs"/>
    <n v="115.36"/>
  </r>
  <r>
    <n v="851"/>
    <s v="CA-2017-152534"/>
    <x v="23"/>
    <d v="2017-06-25T00:00:00"/>
    <s v="Second Class"/>
    <s v="DP-13105"/>
    <s v="Dave Poirier"/>
    <s v="Corporate"/>
    <s v="United States"/>
    <s v="Salinas"/>
    <s v="California"/>
    <n v="93905"/>
    <x v="1"/>
    <x v="679"/>
    <x v="1"/>
    <s v="Art"/>
    <s v="DIXON Oriole Pencils"/>
    <n v="5.16"/>
  </r>
  <r>
    <n v="852"/>
    <s v="CA-2017-152534"/>
    <x v="23"/>
    <d v="2017-06-25T00:00:00"/>
    <s v="Second Class"/>
    <s v="DP-13105"/>
    <s v="Dave Poirier"/>
    <s v="Corporate"/>
    <s v="United States"/>
    <s v="Salinas"/>
    <s v="California"/>
    <n v="93905"/>
    <x v="1"/>
    <x v="680"/>
    <x v="1"/>
    <s v="Paper"/>
    <s v="Xerox 202"/>
    <n v="38.880000000000003"/>
  </r>
  <r>
    <n v="853"/>
    <s v="CA-2017-113747"/>
    <x v="316"/>
    <d v="2017-06-04T00:00:00"/>
    <s v="Standard Class"/>
    <s v="VD-21670"/>
    <s v="Valerie Dominguez"/>
    <s v="Consumer"/>
    <s v="United States"/>
    <s v="Jackson"/>
    <s v="Mississippi"/>
    <n v="39212"/>
    <x v="0"/>
    <x v="290"/>
    <x v="1"/>
    <s v="Art"/>
    <s v="Boston School Pro Electric Pencil Sharpener, 1670"/>
    <n v="185.88"/>
  </r>
  <r>
    <n v="854"/>
    <s v="CA-2017-123274"/>
    <x v="317"/>
    <d v="2017-02-24T00:00:00"/>
    <s v="Standard Class"/>
    <s v="GT-14710"/>
    <s v="Greg Tran"/>
    <s v="Consumer"/>
    <s v="United States"/>
    <s v="New York City"/>
    <s v="New York"/>
    <n v="10035"/>
    <x v="3"/>
    <x v="642"/>
    <x v="0"/>
    <s v="Furnishings"/>
    <s v="Executive Impressions 14&quot; Contract Wall Clock"/>
    <n v="44.46"/>
  </r>
  <r>
    <n v="855"/>
    <s v="CA-2017-123274"/>
    <x v="317"/>
    <d v="2017-02-24T00:00:00"/>
    <s v="Standard Class"/>
    <s v="GT-14710"/>
    <s v="Greg Tran"/>
    <s v="Consumer"/>
    <s v="United States"/>
    <s v="New York City"/>
    <s v="New York"/>
    <n v="10035"/>
    <x v="3"/>
    <x v="459"/>
    <x v="1"/>
    <s v="Storage"/>
    <s v="Carina Double Wide Media Storage Towers in Natural &amp; Black"/>
    <n v="242.94"/>
  </r>
  <r>
    <n v="856"/>
    <s v="CA-2015-125612"/>
    <x v="93"/>
    <d v="2015-08-08T00:00:00"/>
    <s v="Standard Class"/>
    <s v="BK-11260"/>
    <s v="Berenike Kampe"/>
    <s v="Consumer"/>
    <s v="United States"/>
    <s v="New York City"/>
    <s v="New York"/>
    <n v="10035"/>
    <x v="3"/>
    <x v="681"/>
    <x v="1"/>
    <s v="Paper"/>
    <s v="Xerox 1884"/>
    <n v="39.96"/>
  </r>
  <r>
    <n v="857"/>
    <s v="CA-2015-125612"/>
    <x v="93"/>
    <d v="2015-08-08T00:00:00"/>
    <s v="Standard Class"/>
    <s v="BK-11260"/>
    <s v="Berenike Kampe"/>
    <s v="Consumer"/>
    <s v="United States"/>
    <s v="New York City"/>
    <s v="New York"/>
    <n v="10035"/>
    <x v="3"/>
    <x v="682"/>
    <x v="1"/>
    <s v="Supplies"/>
    <s v="Acme Box Cutter Scissors"/>
    <n v="102.3"/>
  </r>
  <r>
    <n v="858"/>
    <s v="CA-2015-125612"/>
    <x v="93"/>
    <d v="2015-08-08T00:00:00"/>
    <s v="Standard Class"/>
    <s v="BK-11260"/>
    <s v="Berenike Kampe"/>
    <s v="Consumer"/>
    <s v="United States"/>
    <s v="New York City"/>
    <s v="New York"/>
    <n v="10035"/>
    <x v="3"/>
    <x v="683"/>
    <x v="1"/>
    <s v="Storage"/>
    <s v="Staple magnet"/>
    <n v="21.36"/>
  </r>
  <r>
    <n v="859"/>
    <s v="CA-2018-161984"/>
    <x v="318"/>
    <d v="2018-04-15T00:00:00"/>
    <s v="Standard Class"/>
    <s v="SJ-20125"/>
    <s v="Sanjit Jacobs"/>
    <s v="Home Office"/>
    <s v="United States"/>
    <s v="New Brunswick"/>
    <s v="New Jersey"/>
    <n v="8901"/>
    <x v="3"/>
    <x v="229"/>
    <x v="1"/>
    <s v="Paper"/>
    <s v="Wirebound Message Books, Two 4 1/4&quot; x 5&quot; Forms per Page"/>
    <n v="7.61"/>
  </r>
  <r>
    <n v="860"/>
    <s v="CA-2018-161984"/>
    <x v="318"/>
    <d v="2018-04-15T00:00:00"/>
    <s v="Standard Class"/>
    <s v="SJ-20125"/>
    <s v="Sanjit Jacobs"/>
    <s v="Home Office"/>
    <s v="United States"/>
    <s v="New Brunswick"/>
    <s v="New Jersey"/>
    <n v="8901"/>
    <x v="3"/>
    <x v="294"/>
    <x v="1"/>
    <s v="Fasteners"/>
    <s v="OIC Binder Clips"/>
    <n v="7.16"/>
  </r>
  <r>
    <n v="861"/>
    <s v="CA-2015-133851"/>
    <x v="3"/>
    <d v="2015-06-16T00:00:00"/>
    <s v="Standard Class"/>
    <s v="CM-12445"/>
    <s v="Chuck Magee"/>
    <s v="Consumer"/>
    <s v="United States"/>
    <s v="San Francisco"/>
    <s v="California"/>
    <n v="94122"/>
    <x v="1"/>
    <x v="327"/>
    <x v="1"/>
    <s v="Supplies"/>
    <s v="Staple remover"/>
    <n v="7.36"/>
  </r>
  <r>
    <n v="862"/>
    <s v="CA-2015-133851"/>
    <x v="3"/>
    <d v="2015-06-16T00:00:00"/>
    <s v="Standard Class"/>
    <s v="CM-12445"/>
    <s v="Chuck Magee"/>
    <s v="Consumer"/>
    <s v="United States"/>
    <s v="San Francisco"/>
    <s v="California"/>
    <n v="94122"/>
    <x v="1"/>
    <x v="684"/>
    <x v="1"/>
    <s v="Art"/>
    <s v="Deluxe Chalkboard Eraser Cleaner"/>
    <n v="23.1"/>
  </r>
  <r>
    <n v="863"/>
    <s v="CA-2017-134474"/>
    <x v="319"/>
    <d v="2017-01-07T00:00:00"/>
    <s v="Second Class"/>
    <s v="AJ-10795"/>
    <s v="Anthony Johnson"/>
    <s v="Corporate"/>
    <s v="United States"/>
    <s v="Jacksonville"/>
    <s v="Florida"/>
    <n v="32216"/>
    <x v="0"/>
    <x v="685"/>
    <x v="2"/>
    <s v="Accessories"/>
    <s v="LogitechÂ MX Performance Wireless Mouse"/>
    <n v="191.47200000000001"/>
  </r>
  <r>
    <n v="864"/>
    <s v="CA-2017-134474"/>
    <x v="319"/>
    <d v="2017-01-07T00:00:00"/>
    <s v="Second Class"/>
    <s v="AJ-10795"/>
    <s v="Anthony Johnson"/>
    <s v="Corporate"/>
    <s v="United States"/>
    <s v="Jacksonville"/>
    <s v="Florida"/>
    <n v="32216"/>
    <x v="0"/>
    <x v="686"/>
    <x v="1"/>
    <s v="Art"/>
    <s v="Newell 337"/>
    <n v="5.2480000000000002"/>
  </r>
  <r>
    <n v="865"/>
    <s v="CA-2017-134474"/>
    <x v="319"/>
    <d v="2017-01-07T00:00:00"/>
    <s v="Second Class"/>
    <s v="AJ-10795"/>
    <s v="Anthony Johnson"/>
    <s v="Corporate"/>
    <s v="United States"/>
    <s v="Jacksonville"/>
    <s v="Florida"/>
    <n v="32216"/>
    <x v="0"/>
    <x v="687"/>
    <x v="2"/>
    <s v="Phones"/>
    <s v="Logitech B530 USBÂ HeadsetÂ -Â headsetÂ - Full size, Binaural"/>
    <n v="59.183999999999997"/>
  </r>
  <r>
    <n v="866"/>
    <s v="CA-2015-149020"/>
    <x v="320"/>
    <d v="2015-01-15T00:00:00"/>
    <s v="Standard Class"/>
    <s v="AJ-10780"/>
    <s v="Anthony Jacobs"/>
    <s v="Corporate"/>
    <s v="United States"/>
    <s v="Springfield"/>
    <s v="Virginia"/>
    <n v="22153"/>
    <x v="0"/>
    <x v="688"/>
    <x v="1"/>
    <s v="Labels"/>
    <s v="Avery 482"/>
    <n v="2.89"/>
  </r>
  <r>
    <n v="867"/>
    <s v="CA-2015-149020"/>
    <x v="320"/>
    <d v="2015-01-15T00:00:00"/>
    <s v="Standard Class"/>
    <s v="AJ-10780"/>
    <s v="Anthony Jacobs"/>
    <s v="Corporate"/>
    <s v="United States"/>
    <s v="Springfield"/>
    <s v="Virginia"/>
    <n v="22153"/>
    <x v="0"/>
    <x v="689"/>
    <x v="0"/>
    <s v="Furnishings"/>
    <s v="Howard Miller 11-1/2&quot; Diameter Ridgewood Wall Clock"/>
    <n v="51.94"/>
  </r>
  <r>
    <n v="868"/>
    <s v="CA-2017-134362"/>
    <x v="321"/>
    <d v="2017-10-02T00:00:00"/>
    <s v="First Class"/>
    <s v="LS-16945"/>
    <s v="Linda Southworth"/>
    <s v="Corporate"/>
    <s v="United States"/>
    <s v="Philadelphia"/>
    <s v="Pennsylvania"/>
    <n v="19140"/>
    <x v="3"/>
    <x v="690"/>
    <x v="1"/>
    <s v="Labels"/>
    <s v="Avery 483"/>
    <n v="15.936"/>
  </r>
  <r>
    <n v="869"/>
    <s v="CA-2015-136742"/>
    <x v="322"/>
    <d v="2015-04-10T00:00:00"/>
    <s v="Standard Class"/>
    <s v="GP-14740"/>
    <s v="Guy Phonely"/>
    <s v="Corporate"/>
    <s v="United States"/>
    <s v="Lancaster"/>
    <s v="Pennsylvania"/>
    <n v="17602"/>
    <x v="3"/>
    <x v="691"/>
    <x v="1"/>
    <s v="Binders"/>
    <s v="Large Capacity Hanging Post Binders"/>
    <n v="44.91"/>
  </r>
  <r>
    <n v="870"/>
    <s v="CA-2017-158099"/>
    <x v="323"/>
    <d v="2017-09-05T00:00:00"/>
    <s v="First Class"/>
    <s v="PK-18910"/>
    <s v="Paul Knutson"/>
    <s v="Home Office"/>
    <s v="United States"/>
    <s v="Philadelphia"/>
    <s v="Pennsylvania"/>
    <n v="19143"/>
    <x v="3"/>
    <x v="692"/>
    <x v="1"/>
    <s v="Binders"/>
    <s v="GBC Ibimaster 500 Manual ProClick Binding System"/>
    <n v="1141.47"/>
  </r>
  <r>
    <n v="871"/>
    <s v="CA-2017-158099"/>
    <x v="323"/>
    <d v="2017-09-05T00:00:00"/>
    <s v="First Class"/>
    <s v="PK-18910"/>
    <s v="Paul Knutson"/>
    <s v="Home Office"/>
    <s v="United States"/>
    <s v="Philadelphia"/>
    <s v="Pennsylvania"/>
    <n v="19143"/>
    <x v="3"/>
    <x v="495"/>
    <x v="2"/>
    <s v="Phones"/>
    <s v="Cisco SPA301"/>
    <n v="280.78199999999998"/>
  </r>
  <r>
    <n v="872"/>
    <s v="CA-2016-131128"/>
    <x v="324"/>
    <d v="2016-10-20T00:00:00"/>
    <s v="First Class"/>
    <s v="TB-21520"/>
    <s v="Tracy Blumstein"/>
    <s v="Consumer"/>
    <s v="United States"/>
    <s v="Concord"/>
    <s v="New Hampshire"/>
    <n v="3301"/>
    <x v="3"/>
    <x v="693"/>
    <x v="1"/>
    <s v="Paper"/>
    <s v="Southworth 100% Cotton The Best Paper"/>
    <n v="34.44"/>
  </r>
  <r>
    <n v="873"/>
    <s v="CA-2015-148488"/>
    <x v="325"/>
    <d v="2015-12-15T00:00:00"/>
    <s v="Standard Class"/>
    <s v="SM-20005"/>
    <s v="Sally Matthias"/>
    <s v="Consumer"/>
    <s v="United States"/>
    <s v="New York City"/>
    <s v="New York"/>
    <n v="10009"/>
    <x v="3"/>
    <x v="252"/>
    <x v="1"/>
    <s v="Paper"/>
    <s v="Adams Write n' Stick Phone Message Book, 11&quot; X 5 1/4&quot;, 200 Messages"/>
    <n v="11.36"/>
  </r>
  <r>
    <n v="874"/>
    <s v="CA-2015-148488"/>
    <x v="325"/>
    <d v="2015-12-15T00:00:00"/>
    <s v="Standard Class"/>
    <s v="SM-20005"/>
    <s v="Sally Matthias"/>
    <s v="Consumer"/>
    <s v="United States"/>
    <s v="New York City"/>
    <s v="New York"/>
    <n v="10009"/>
    <x v="3"/>
    <x v="412"/>
    <x v="1"/>
    <s v="Binders"/>
    <s v="Poly Designer Cover &amp; Back"/>
    <n v="106.34399999999999"/>
  </r>
  <r>
    <n v="875"/>
    <s v="CA-2018-114636"/>
    <x v="326"/>
    <d v="2018-08-29T00:00:00"/>
    <s v="Standard Class"/>
    <s v="GA-14725"/>
    <s v="Guy Armstrong"/>
    <s v="Consumer"/>
    <s v="United States"/>
    <s v="Charlotte"/>
    <s v="North Carolina"/>
    <n v="28205"/>
    <x v="0"/>
    <x v="694"/>
    <x v="1"/>
    <s v="Paper"/>
    <s v="Xerox 1910"/>
    <n v="192.16"/>
  </r>
  <r>
    <n v="876"/>
    <s v="CA-2017-116736"/>
    <x v="327"/>
    <d v="2017-01-21T00:00:00"/>
    <s v="Standard Class"/>
    <s v="CC-12430"/>
    <s v="Chuck Clark"/>
    <s v="Home Office"/>
    <s v="United States"/>
    <s v="Concord"/>
    <s v="New Hampshire"/>
    <n v="3301"/>
    <x v="3"/>
    <x v="216"/>
    <x v="0"/>
    <s v="Furnishings"/>
    <s v="Tenex Contemporary Contur Chairmats for Low and Medium Pile Carpet, Computer, 39&quot; x 49&quot;"/>
    <n v="322.58999999999997"/>
  </r>
  <r>
    <n v="877"/>
    <s v="CA-2017-116736"/>
    <x v="327"/>
    <d v="2017-01-21T00:00:00"/>
    <s v="Standard Class"/>
    <s v="CC-12430"/>
    <s v="Chuck Clark"/>
    <s v="Home Office"/>
    <s v="United States"/>
    <s v="Concord"/>
    <s v="New Hampshire"/>
    <n v="3301"/>
    <x v="3"/>
    <x v="246"/>
    <x v="2"/>
    <s v="Accessories"/>
    <s v="Logitech 910-002974 M325 Wireless Mouse for Web Scrolling"/>
    <n v="29.99"/>
  </r>
  <r>
    <n v="878"/>
    <s v="CA-2017-116736"/>
    <x v="327"/>
    <d v="2017-01-21T00:00:00"/>
    <s v="Standard Class"/>
    <s v="CC-12430"/>
    <s v="Chuck Clark"/>
    <s v="Home Office"/>
    <s v="United States"/>
    <s v="Concord"/>
    <s v="New Hampshire"/>
    <n v="3301"/>
    <x v="3"/>
    <x v="695"/>
    <x v="2"/>
    <s v="Accessories"/>
    <s v="Logitech G19 Programmable Gaming Keyboard"/>
    <n v="371.97"/>
  </r>
  <r>
    <n v="879"/>
    <s v="US-2015-158638"/>
    <x v="328"/>
    <d v="2015-09-21T00:00:00"/>
    <s v="Standard Class"/>
    <s v="AG-10765"/>
    <s v="Anthony Garverick"/>
    <s v="Home Office"/>
    <s v="United States"/>
    <s v="Philadelphia"/>
    <s v="Pennsylvania"/>
    <n v="19120"/>
    <x v="3"/>
    <x v="696"/>
    <x v="1"/>
    <s v="Binders"/>
    <s v="Acco Pressboard Covers with Storage Hooks, 14 7/8&quot; x 11&quot;, Light Blue"/>
    <n v="5.8920000000000003"/>
  </r>
  <r>
    <n v="880"/>
    <s v="CA-2018-111689"/>
    <x v="329"/>
    <d v="2018-12-02T00:00:00"/>
    <s v="Second Class"/>
    <s v="HP-14815"/>
    <s v="Harold Pawlan"/>
    <s v="Home Office"/>
    <s v="United States"/>
    <s v="New York City"/>
    <s v="New York"/>
    <n v="10024"/>
    <x v="3"/>
    <x v="697"/>
    <x v="1"/>
    <s v="Binders"/>
    <s v="Lock-Up Easel 'Spel-Binder'"/>
    <n v="68.471999999999994"/>
  </r>
  <r>
    <n v="881"/>
    <s v="CA-2018-111689"/>
    <x v="329"/>
    <d v="2018-12-02T00:00:00"/>
    <s v="Second Class"/>
    <s v="HP-14815"/>
    <s v="Harold Pawlan"/>
    <s v="Home Office"/>
    <s v="United States"/>
    <s v="New York City"/>
    <s v="New York"/>
    <n v="10024"/>
    <x v="3"/>
    <x v="157"/>
    <x v="0"/>
    <s v="Chairs"/>
    <s v="SAFCO Arco Folding Chair"/>
    <n v="1242.9000000000001"/>
  </r>
  <r>
    <n v="882"/>
    <s v="CA-2016-129098"/>
    <x v="330"/>
    <d v="2016-10-13T00:00:00"/>
    <s v="Standard Class"/>
    <s v="DK-13090"/>
    <s v="Dave Kipp"/>
    <s v="Consumer"/>
    <s v="United States"/>
    <s v="Springfield"/>
    <s v="Virginia"/>
    <n v="22153"/>
    <x v="0"/>
    <x v="421"/>
    <x v="1"/>
    <s v="Storage"/>
    <s v="Decoflex Hanging Personal Folder File, Blue"/>
    <n v="30.84"/>
  </r>
  <r>
    <n v="883"/>
    <s v="US-2018-123463"/>
    <x v="331"/>
    <d v="2018-12-23T00:00:00"/>
    <s v="Same Day"/>
    <s v="GZ-14470"/>
    <s v="Gary Zandusky"/>
    <s v="Consumer"/>
    <s v="United States"/>
    <s v="San Francisco"/>
    <s v="California"/>
    <n v="94109"/>
    <x v="1"/>
    <x v="581"/>
    <x v="1"/>
    <s v="Art"/>
    <s v="Binney &amp; Smith Crayola Metallic Crayons, 16-Color Pack"/>
    <n v="13.48"/>
  </r>
  <r>
    <n v="884"/>
    <s v="CA-2017-165148"/>
    <x v="332"/>
    <d v="2017-10-24T00:00:00"/>
    <s v="First Class"/>
    <s v="PM-19135"/>
    <s v="Peter McVee"/>
    <s v="Home Office"/>
    <s v="United States"/>
    <s v="Detroit"/>
    <s v="Michigan"/>
    <n v="48227"/>
    <x v="2"/>
    <x v="545"/>
    <x v="0"/>
    <s v="Furnishings"/>
    <s v="Eldon 200 Class Desk Accessories"/>
    <n v="31.4"/>
  </r>
  <r>
    <n v="885"/>
    <s v="CA-2015-134061"/>
    <x v="333"/>
    <d v="2015-05-04T00:00:00"/>
    <s v="Standard Class"/>
    <s v="LL-16840"/>
    <s v="Lauren Leatherbury"/>
    <s v="Consumer"/>
    <s v="United States"/>
    <s v="Rochester"/>
    <s v="New York"/>
    <n v="14609"/>
    <x v="3"/>
    <x v="698"/>
    <x v="0"/>
    <s v="Furnishings"/>
    <s v="Dax Clear Box Frame"/>
    <n v="17.46"/>
  </r>
  <r>
    <n v="886"/>
    <s v="CA-2016-143602"/>
    <x v="334"/>
    <d v="2016-04-28T00:00:00"/>
    <s v="Second Class"/>
    <s v="JS-15595"/>
    <s v="Jill Stevenson"/>
    <s v="Corporate"/>
    <s v="United States"/>
    <s v="Los Angeles"/>
    <s v="California"/>
    <n v="90045"/>
    <x v="1"/>
    <x v="699"/>
    <x v="1"/>
    <s v="Binders"/>
    <s v="Fellowes Black Plastic Comb Bindings"/>
    <n v="13.944000000000001"/>
  </r>
  <r>
    <n v="887"/>
    <s v="CA-2018-115364"/>
    <x v="335"/>
    <d v="2018-07-02T00:00:00"/>
    <s v="Standard Class"/>
    <s v="OT-18730"/>
    <s v="Olvera Toch"/>
    <s v="Consumer"/>
    <s v="United States"/>
    <s v="San Diego"/>
    <s v="California"/>
    <n v="92105"/>
    <x v="1"/>
    <x v="700"/>
    <x v="1"/>
    <s v="Storage"/>
    <s v="Eldon Shelf Savers Cubes and Bins"/>
    <n v="83.76"/>
  </r>
  <r>
    <n v="888"/>
    <s v="CA-2018-150707"/>
    <x v="336"/>
    <d v="2018-10-19T00:00:00"/>
    <s v="Standard Class"/>
    <s v="EL-13735"/>
    <s v="Ed Ludwig"/>
    <s v="Home Office"/>
    <s v="United States"/>
    <s v="Columbia"/>
    <s v="Maryland"/>
    <n v="21044"/>
    <x v="3"/>
    <x v="61"/>
    <x v="1"/>
    <s v="Binders"/>
    <s v="Acco PRESSTEX Data Binder with Storage Hooks, Dark Blue, 14 7/8&quot; X 11&quot;"/>
    <n v="37.659999999999997"/>
  </r>
  <r>
    <n v="889"/>
    <s v="CA-2015-104976"/>
    <x v="337"/>
    <d v="2015-12-16T00:00:00"/>
    <s v="Standard Class"/>
    <s v="CK-12760"/>
    <s v="Cyma Kinney"/>
    <s v="Corporate"/>
    <s v="United States"/>
    <s v="San Francisco"/>
    <s v="California"/>
    <n v="94122"/>
    <x v="1"/>
    <x v="371"/>
    <x v="1"/>
    <s v="Paper"/>
    <s v="Xerox 1987"/>
    <n v="34.68"/>
  </r>
  <r>
    <n v="890"/>
    <s v="CA-2018-132934"/>
    <x v="308"/>
    <d v="2018-06-26T00:00:00"/>
    <s v="Standard Class"/>
    <s v="JE-15475"/>
    <s v="Jeremy Ellison"/>
    <s v="Consumer"/>
    <s v="United States"/>
    <s v="New Rochelle"/>
    <s v="New York"/>
    <n v="10801"/>
    <x v="3"/>
    <x v="701"/>
    <x v="2"/>
    <s v="Accessories"/>
    <s v="Anker Ultrathin Bluetooth Wireless Keyboard Aluminum Cover with Stand"/>
    <n v="149.94999999999999"/>
  </r>
  <r>
    <n v="891"/>
    <s v="CA-2018-132934"/>
    <x v="308"/>
    <d v="2018-06-26T00:00:00"/>
    <s v="Standard Class"/>
    <s v="JE-15475"/>
    <s v="Jeremy Ellison"/>
    <s v="Consumer"/>
    <s v="United States"/>
    <s v="New Rochelle"/>
    <s v="New York"/>
    <n v="10801"/>
    <x v="3"/>
    <x v="410"/>
    <x v="1"/>
    <s v="Binders"/>
    <s v="Acco D-Ring Binder w/DublLock"/>
    <n v="51.311999999999998"/>
  </r>
  <r>
    <n v="892"/>
    <s v="CA-2018-133256"/>
    <x v="335"/>
    <d v="2018-06-27T00:00:00"/>
    <s v="First Class"/>
    <s v="TH-21550"/>
    <s v="Tracy Hopkins"/>
    <s v="Home Office"/>
    <s v="United States"/>
    <s v="Detroit"/>
    <s v="Michigan"/>
    <n v="48227"/>
    <x v="2"/>
    <x v="702"/>
    <x v="1"/>
    <s v="Paper"/>
    <s v="Ampad Poly Cover Wirebound Steno Book, 6&quot; x 9&quot; Assorted Colors, Gregg Ruled"/>
    <n v="4.54"/>
  </r>
  <r>
    <n v="893"/>
    <s v="CA-2018-133256"/>
    <x v="335"/>
    <d v="2018-06-27T00:00:00"/>
    <s v="First Class"/>
    <s v="TH-21550"/>
    <s v="Tracy Hopkins"/>
    <s v="Home Office"/>
    <s v="United States"/>
    <s v="Detroit"/>
    <s v="Michigan"/>
    <n v="48227"/>
    <x v="2"/>
    <x v="703"/>
    <x v="1"/>
    <s v="Art"/>
    <s v="Fluorescent Highlighters by Dixon"/>
    <n v="15.92"/>
  </r>
  <r>
    <n v="894"/>
    <s v="CA-2018-133256"/>
    <x v="335"/>
    <d v="2018-06-27T00:00:00"/>
    <s v="First Class"/>
    <s v="TH-21550"/>
    <s v="Tracy Hopkins"/>
    <s v="Home Office"/>
    <s v="United States"/>
    <s v="Detroit"/>
    <s v="Michigan"/>
    <n v="48227"/>
    <x v="2"/>
    <x v="704"/>
    <x v="2"/>
    <s v="Phones"/>
    <s v="Nortel Networks T7316 E Nt8 B27"/>
    <n v="543.91999999999996"/>
  </r>
  <r>
    <n v="895"/>
    <s v="CA-2017-105494"/>
    <x v="338"/>
    <d v="2017-11-12T00:00:00"/>
    <s v="First Class"/>
    <s v="PC-18745"/>
    <s v="Pamela Coakley"/>
    <s v="Corporate"/>
    <s v="United States"/>
    <s v="San Francisco"/>
    <s v="California"/>
    <n v="94122"/>
    <x v="1"/>
    <x v="330"/>
    <x v="1"/>
    <s v="Storage"/>
    <s v="File Shuttle I and Handi-File"/>
    <n v="155.82"/>
  </r>
  <r>
    <n v="896"/>
    <s v="CA-2017-105494"/>
    <x v="338"/>
    <d v="2017-11-12T00:00:00"/>
    <s v="First Class"/>
    <s v="PC-18745"/>
    <s v="Pamela Coakley"/>
    <s v="Corporate"/>
    <s v="United States"/>
    <s v="San Francisco"/>
    <s v="California"/>
    <n v="94122"/>
    <x v="1"/>
    <x v="705"/>
    <x v="1"/>
    <s v="Binders"/>
    <s v="Binding Machine Supplies"/>
    <n v="70.007999999999996"/>
  </r>
  <r>
    <n v="897"/>
    <s v="CA-2017-140634"/>
    <x v="339"/>
    <d v="2017-10-06T00:00:00"/>
    <s v="Second Class"/>
    <s v="HL-15040"/>
    <s v="Hunter Lopez"/>
    <s v="Consumer"/>
    <s v="United States"/>
    <s v="Houston"/>
    <s v="Texas"/>
    <n v="77095"/>
    <x v="2"/>
    <x v="706"/>
    <x v="1"/>
    <s v="Envelopes"/>
    <s v="Staple envelope"/>
    <n v="15.648"/>
  </r>
  <r>
    <n v="898"/>
    <s v="CA-2015-144407"/>
    <x v="340"/>
    <d v="2015-09-15T00:00:00"/>
    <s v="Standard Class"/>
    <s v="MS-17365"/>
    <s v="Maribeth Schnelling"/>
    <s v="Consumer"/>
    <s v="United States"/>
    <s v="Detroit"/>
    <s v="Michigan"/>
    <n v="48227"/>
    <x v="2"/>
    <x v="429"/>
    <x v="1"/>
    <s v="Labels"/>
    <s v="Alphabetical Labels for Top Tab Filing"/>
    <n v="103.6"/>
  </r>
  <r>
    <n v="899"/>
    <s v="CA-2018-160983"/>
    <x v="341"/>
    <d v="2018-10-31T00:00:00"/>
    <s v="Second Class"/>
    <s v="GB-14530"/>
    <s v="George Bell"/>
    <s v="Corporate"/>
    <s v="United States"/>
    <s v="Auburn"/>
    <s v="New York"/>
    <n v="13021"/>
    <x v="3"/>
    <x v="707"/>
    <x v="1"/>
    <s v="Paper"/>
    <s v="Things To Do Today Pad"/>
    <n v="46.96"/>
  </r>
  <r>
    <n v="900"/>
    <s v="US-2017-114622"/>
    <x v="342"/>
    <d v="2017-04-12T00:00:00"/>
    <s v="First Class"/>
    <s v="JR-16210"/>
    <s v="Justin Ritter"/>
    <s v="Corporate"/>
    <s v="United States"/>
    <s v="Springfield"/>
    <s v="Ohio"/>
    <n v="45503"/>
    <x v="3"/>
    <x v="708"/>
    <x v="1"/>
    <s v="Binders"/>
    <s v="Wilson Jones Hanging Recycled Pressboard Data Binders"/>
    <n v="8.9039999999999999"/>
  </r>
  <r>
    <n v="901"/>
    <s v="CA-2018-150959"/>
    <x v="343"/>
    <d v="2018-11-13T00:00:00"/>
    <s v="First Class"/>
    <s v="TD-20995"/>
    <s v="Tamara Dahlen"/>
    <s v="Consumer"/>
    <s v="United States"/>
    <s v="Garland"/>
    <s v="Texas"/>
    <n v="75043"/>
    <x v="2"/>
    <x v="709"/>
    <x v="1"/>
    <s v="Labels"/>
    <s v="Permanent Self-Adhesive File Folder Labels for Typewriters by Universal"/>
    <n v="10.44"/>
  </r>
  <r>
    <n v="902"/>
    <s v="CA-2018-150959"/>
    <x v="343"/>
    <d v="2018-11-13T00:00:00"/>
    <s v="First Class"/>
    <s v="TD-20995"/>
    <s v="Tamara Dahlen"/>
    <s v="Consumer"/>
    <s v="United States"/>
    <s v="Garland"/>
    <s v="Texas"/>
    <n v="75043"/>
    <x v="2"/>
    <x v="710"/>
    <x v="1"/>
    <s v="Binders"/>
    <s v="Deluxe Heavy-Duty Vinyl Round Ring Binder"/>
    <n v="18.335999999999999"/>
  </r>
  <r>
    <n v="903"/>
    <s v="CA-2018-132353"/>
    <x v="175"/>
    <d v="2018-09-17T00:00:00"/>
    <s v="First Class"/>
    <s v="DB-13060"/>
    <s v="Dave Brooks"/>
    <s v="Consumer"/>
    <s v="United States"/>
    <s v="Chicago"/>
    <s v="Illinois"/>
    <n v="60653"/>
    <x v="2"/>
    <x v="149"/>
    <x v="2"/>
    <s v="Phones"/>
    <s v="Avaya 5420 Digital phone"/>
    <n v="323.976"/>
  </r>
  <r>
    <n v="904"/>
    <s v="CA-2017-130477"/>
    <x v="143"/>
    <d v="2017-04-12T00:00:00"/>
    <s v="Standard Class"/>
    <s v="LC-17140"/>
    <s v="Logan Currie"/>
    <s v="Consumer"/>
    <s v="United States"/>
    <s v="Los Angeles"/>
    <s v="California"/>
    <n v="90032"/>
    <x v="1"/>
    <x v="711"/>
    <x v="1"/>
    <s v="Paper"/>
    <s v="Xerox 1923"/>
    <n v="20.04"/>
  </r>
  <r>
    <n v="905"/>
    <s v="CA-2017-130477"/>
    <x v="143"/>
    <d v="2017-04-12T00:00:00"/>
    <s v="Standard Class"/>
    <s v="LC-17140"/>
    <s v="Logan Currie"/>
    <s v="Consumer"/>
    <s v="United States"/>
    <s v="Los Angeles"/>
    <s v="California"/>
    <n v="90032"/>
    <x v="1"/>
    <x v="571"/>
    <x v="1"/>
    <s v="Storage"/>
    <s v="Fellowes Neat Ideas Storage Cubes"/>
    <n v="64.959999999999994"/>
  </r>
  <r>
    <n v="906"/>
    <s v="CA-2017-130477"/>
    <x v="143"/>
    <d v="2017-04-12T00:00:00"/>
    <s v="Standard Class"/>
    <s v="LC-17140"/>
    <s v="Logan Currie"/>
    <s v="Consumer"/>
    <s v="United States"/>
    <s v="Los Angeles"/>
    <s v="California"/>
    <n v="90032"/>
    <x v="1"/>
    <x v="712"/>
    <x v="1"/>
    <s v="Paper"/>
    <s v="Xerox 1931"/>
    <n v="12.96"/>
  </r>
  <r>
    <n v="907"/>
    <s v="CA-2018-143259"/>
    <x v="247"/>
    <d v="2019-01-03T00:00:00"/>
    <s v="Standard Class"/>
    <s v="PO-18865"/>
    <s v="Patrick O'Donnell"/>
    <s v="Consumer"/>
    <s v="United States"/>
    <s v="New York City"/>
    <s v="New York"/>
    <n v="10009"/>
    <x v="3"/>
    <x v="713"/>
    <x v="0"/>
    <s v="Bookcases"/>
    <s v="Bush Westfield Collection Bookcases, Fully Assembled"/>
    <n v="323.13600000000002"/>
  </r>
  <r>
    <n v="908"/>
    <s v="CA-2018-143259"/>
    <x v="247"/>
    <d v="2019-01-03T00:00:00"/>
    <s v="Standard Class"/>
    <s v="PO-18865"/>
    <s v="Patrick O'Donnell"/>
    <s v="Consumer"/>
    <s v="United States"/>
    <s v="New York City"/>
    <s v="New York"/>
    <n v="10009"/>
    <x v="3"/>
    <x v="714"/>
    <x v="2"/>
    <s v="Phones"/>
    <s v="Gear Head AU3700S Headset"/>
    <n v="90.93"/>
  </r>
  <r>
    <n v="909"/>
    <s v="CA-2018-143259"/>
    <x v="247"/>
    <d v="2019-01-03T00:00:00"/>
    <s v="Standard Class"/>
    <s v="PO-18865"/>
    <s v="Patrick O'Donnell"/>
    <s v="Consumer"/>
    <s v="United States"/>
    <s v="New York City"/>
    <s v="New York"/>
    <n v="10009"/>
    <x v="3"/>
    <x v="715"/>
    <x v="1"/>
    <s v="Binders"/>
    <s v="Wilson Jones Legal Size Ring Binders"/>
    <n v="52.776000000000003"/>
  </r>
  <r>
    <n v="910"/>
    <s v="CA-2018-137596"/>
    <x v="264"/>
    <d v="2018-09-07T00:00:00"/>
    <s v="Standard Class"/>
    <s v="BE-11335"/>
    <s v="Bill Eplett"/>
    <s v="Home Office"/>
    <s v="United States"/>
    <s v="Jackson"/>
    <s v="Michigan"/>
    <n v="49201"/>
    <x v="2"/>
    <x v="716"/>
    <x v="2"/>
    <s v="Phones"/>
    <s v="Polycom CX600 IP Phone VoIP phone"/>
    <n v="1199.8"/>
  </r>
  <r>
    <n v="911"/>
    <s v="CA-2018-137596"/>
    <x v="264"/>
    <d v="2018-09-07T00:00:00"/>
    <s v="Standard Class"/>
    <s v="BE-11335"/>
    <s v="Bill Eplett"/>
    <s v="Home Office"/>
    <s v="United States"/>
    <s v="Jackson"/>
    <s v="Michigan"/>
    <n v="49201"/>
    <x v="2"/>
    <x v="717"/>
    <x v="2"/>
    <s v="Accessories"/>
    <s v="MaxellÂ iVDR EX 500GB Cartridge"/>
    <n v="1928.78"/>
  </r>
  <r>
    <n v="912"/>
    <s v="CA-2018-137596"/>
    <x v="264"/>
    <d v="2018-09-07T00:00:00"/>
    <s v="Standard Class"/>
    <s v="BE-11335"/>
    <s v="Bill Eplett"/>
    <s v="Home Office"/>
    <s v="United States"/>
    <s v="Jackson"/>
    <s v="Michigan"/>
    <n v="49201"/>
    <x v="2"/>
    <x v="718"/>
    <x v="1"/>
    <s v="Storage"/>
    <s v="Fellowes High-Stak Drawer Files"/>
    <n v="352.38"/>
  </r>
  <r>
    <n v="913"/>
    <s v="CA-2016-133627"/>
    <x v="70"/>
    <d v="2016-06-07T00:00:00"/>
    <s v="Standard Class"/>
    <s v="SC-20050"/>
    <s v="Sample Company A"/>
    <s v="Home Office"/>
    <s v="United States"/>
    <s v="Norwich"/>
    <s v="Connecticut"/>
    <n v="6360"/>
    <x v="3"/>
    <x v="345"/>
    <x v="0"/>
    <s v="Furnishings"/>
    <s v="3M Hangers With Command Adhesive"/>
    <n v="22.2"/>
  </r>
  <r>
    <n v="914"/>
    <s v="CA-2018-102519"/>
    <x v="344"/>
    <d v="2018-11-29T00:00:00"/>
    <s v="First Class"/>
    <s v="BM-11650"/>
    <s v="Brian Moss"/>
    <s v="Corporate"/>
    <s v="United States"/>
    <s v="Milwaukee"/>
    <s v="Wisconsin"/>
    <n v="53209"/>
    <x v="2"/>
    <x v="267"/>
    <x v="0"/>
    <s v="Furnishings"/>
    <s v="Howard Miller 13&quot; Diameter Goldtone Round Wall Clock"/>
    <n v="46.94"/>
  </r>
  <r>
    <n v="915"/>
    <s v="CA-2018-102519"/>
    <x v="344"/>
    <d v="2018-11-29T00:00:00"/>
    <s v="First Class"/>
    <s v="BM-11650"/>
    <s v="Brian Moss"/>
    <s v="Corporate"/>
    <s v="United States"/>
    <s v="Milwaukee"/>
    <s v="Wisconsin"/>
    <n v="53209"/>
    <x v="2"/>
    <x v="404"/>
    <x v="2"/>
    <s v="Accessories"/>
    <s v="Memorex Mini Travel Drive 16 GB USB 2.0 Flash Drive"/>
    <n v="143.72999999999999"/>
  </r>
  <r>
    <n v="916"/>
    <s v="US-2015-141215"/>
    <x v="345"/>
    <d v="2015-06-21T00:00:00"/>
    <s v="Standard Class"/>
    <s v="KL-16555"/>
    <s v="Kelly Lampkin"/>
    <s v="Corporate"/>
    <s v="United States"/>
    <s v="San Antonio"/>
    <s v="Texas"/>
    <n v="78207"/>
    <x v="2"/>
    <x v="719"/>
    <x v="0"/>
    <s v="Tables"/>
    <s v="Lesro Sheffield Collection Coffee Table, End Table, Center Table, Corner Table"/>
    <n v="99.918000000000006"/>
  </r>
  <r>
    <n v="917"/>
    <s v="US-2015-141215"/>
    <x v="345"/>
    <d v="2015-06-21T00:00:00"/>
    <s v="Standard Class"/>
    <s v="KL-16555"/>
    <s v="Kelly Lampkin"/>
    <s v="Corporate"/>
    <s v="United States"/>
    <s v="San Antonio"/>
    <s v="Texas"/>
    <n v="78207"/>
    <x v="2"/>
    <x v="463"/>
    <x v="0"/>
    <s v="Chairs"/>
    <s v="Global Commerce Series High-Back Swivel/Tilt Chairs"/>
    <n v="797.94399999999996"/>
  </r>
  <r>
    <n v="918"/>
    <s v="US-2015-141215"/>
    <x v="345"/>
    <d v="2015-06-21T00:00:00"/>
    <s v="Standard Class"/>
    <s v="KL-16555"/>
    <s v="Kelly Lampkin"/>
    <s v="Corporate"/>
    <s v="United States"/>
    <s v="San Antonio"/>
    <s v="Texas"/>
    <n v="78207"/>
    <x v="2"/>
    <x v="276"/>
    <x v="1"/>
    <s v="Binders"/>
    <s v="Avery Premier Heavy-Duty Binder with Round Locking Rings"/>
    <n v="8.5679999999999996"/>
  </r>
  <r>
    <n v="919"/>
    <s v="CA-2017-165218"/>
    <x v="346"/>
    <d v="2017-03-11T00:00:00"/>
    <s v="Standard Class"/>
    <s v="RW-19630"/>
    <s v="Rob Williams"/>
    <s v="Corporate"/>
    <s v="United States"/>
    <s v="Dallas"/>
    <s v="Texas"/>
    <n v="75220"/>
    <x v="2"/>
    <x v="633"/>
    <x v="1"/>
    <s v="Envelopes"/>
    <s v="Cameo Buff Policy Envelopes"/>
    <n v="149.352"/>
  </r>
  <r>
    <n v="920"/>
    <s v="CA-2017-165218"/>
    <x v="346"/>
    <d v="2017-03-11T00:00:00"/>
    <s v="Standard Class"/>
    <s v="RW-19630"/>
    <s v="Rob Williams"/>
    <s v="Corporate"/>
    <s v="United States"/>
    <s v="Dallas"/>
    <s v="Texas"/>
    <n v="75220"/>
    <x v="2"/>
    <x v="720"/>
    <x v="1"/>
    <s v="Storage"/>
    <s v="Acco Perma 4000 Stacking Storage Drawers"/>
    <n v="12.992000000000001"/>
  </r>
  <r>
    <n v="921"/>
    <s v="CA-2015-138296"/>
    <x v="29"/>
    <d v="2015-12-12T00:00:00"/>
    <s v="Standard Class"/>
    <s v="RC-19825"/>
    <s v="Roy Collins"/>
    <s v="Consumer"/>
    <s v="United States"/>
    <s v="Alexandria"/>
    <s v="Virginia"/>
    <n v="22304"/>
    <x v="0"/>
    <x v="576"/>
    <x v="1"/>
    <s v="Storage"/>
    <s v="Recycled Eldon Regeneration Jumbo File"/>
    <n v="24.56"/>
  </r>
  <r>
    <n v="922"/>
    <s v="CA-2016-111164"/>
    <x v="347"/>
    <d v="2016-04-15T00:00:00"/>
    <s v="Standard Class"/>
    <s v="SE-20110"/>
    <s v="Sanjit Engle"/>
    <s v="Consumer"/>
    <s v="United States"/>
    <s v="New York City"/>
    <s v="New York"/>
    <n v="10009"/>
    <x v="3"/>
    <x v="721"/>
    <x v="2"/>
    <s v="Accessories"/>
    <s v="Maxell 4.7GB DVD-R"/>
    <n v="85.14"/>
  </r>
  <r>
    <n v="923"/>
    <s v="CA-2016-111164"/>
    <x v="347"/>
    <d v="2016-04-15T00:00:00"/>
    <s v="Standard Class"/>
    <s v="SE-20110"/>
    <s v="Sanjit Engle"/>
    <s v="Consumer"/>
    <s v="United States"/>
    <s v="New York City"/>
    <s v="New York"/>
    <n v="10009"/>
    <x v="3"/>
    <x v="722"/>
    <x v="2"/>
    <s v="Phones"/>
    <s v="OtterBox Commuter Series Case - iPhone 5 &amp; 5s"/>
    <n v="21.99"/>
  </r>
  <r>
    <n v="924"/>
    <s v="CA-2016-111164"/>
    <x v="347"/>
    <d v="2016-04-15T00:00:00"/>
    <s v="Standard Class"/>
    <s v="SE-20110"/>
    <s v="Sanjit Engle"/>
    <s v="Consumer"/>
    <s v="United States"/>
    <s v="New York City"/>
    <s v="New York"/>
    <n v="10009"/>
    <x v="3"/>
    <x v="723"/>
    <x v="1"/>
    <s v="Appliances"/>
    <s v="Kensington 4 Outlet MasterPiece Compact Power Control Center"/>
    <n v="406.6"/>
  </r>
  <r>
    <n v="925"/>
    <s v="CA-2017-149797"/>
    <x v="306"/>
    <d v="2017-09-20T00:00:00"/>
    <s v="Standard Class"/>
    <s v="AH-10075"/>
    <s v="Adam Hart"/>
    <s v="Corporate"/>
    <s v="United States"/>
    <s v="New York City"/>
    <s v="New York"/>
    <n v="10011"/>
    <x v="3"/>
    <x v="115"/>
    <x v="1"/>
    <s v="Binders"/>
    <s v="GBC DocuBind 300 Electric Binding Machine"/>
    <n v="841.56799999999998"/>
  </r>
  <r>
    <n v="926"/>
    <s v="CA-2015-132962"/>
    <x v="103"/>
    <d v="2015-09-16T00:00:00"/>
    <s v="First Class"/>
    <s v="JM-15535"/>
    <s v="Jessica Myrick"/>
    <s v="Consumer"/>
    <s v="United States"/>
    <s v="Philadelphia"/>
    <s v="Pennsylvania"/>
    <n v="19143"/>
    <x v="3"/>
    <x v="724"/>
    <x v="1"/>
    <s v="Paper"/>
    <s v="Xerox 1985"/>
    <n v="15.552"/>
  </r>
  <r>
    <n v="927"/>
    <s v="CA-2015-132962"/>
    <x v="103"/>
    <d v="2015-09-16T00:00:00"/>
    <s v="First Class"/>
    <s v="JM-15535"/>
    <s v="Jessica Myrick"/>
    <s v="Consumer"/>
    <s v="United States"/>
    <s v="Philadelphia"/>
    <s v="Pennsylvania"/>
    <n v="19143"/>
    <x v="3"/>
    <x v="725"/>
    <x v="2"/>
    <s v="Accessories"/>
    <s v="Hypercom P1300 Pinpad"/>
    <n v="252"/>
  </r>
  <r>
    <n v="928"/>
    <s v="CA-2016-115091"/>
    <x v="348"/>
    <d v="2016-10-09T00:00:00"/>
    <s v="Standard Class"/>
    <s v="JJ-15760"/>
    <s v="Joel Jenkins"/>
    <s v="Home Office"/>
    <s v="United States"/>
    <s v="Springfield"/>
    <s v="Virginia"/>
    <n v="22153"/>
    <x v="0"/>
    <x v="332"/>
    <x v="1"/>
    <s v="Art"/>
    <s v="Newell 324"/>
    <n v="46.2"/>
  </r>
  <r>
    <n v="929"/>
    <s v="CA-2016-115091"/>
    <x v="348"/>
    <d v="2016-10-09T00:00:00"/>
    <s v="Standard Class"/>
    <s v="JJ-15760"/>
    <s v="Joel Jenkins"/>
    <s v="Home Office"/>
    <s v="United States"/>
    <s v="Springfield"/>
    <s v="Virginia"/>
    <n v="22153"/>
    <x v="0"/>
    <x v="336"/>
    <x v="1"/>
    <s v="Appliances"/>
    <s v="Holmes Odor Grabber"/>
    <n v="28.84"/>
  </r>
  <r>
    <n v="930"/>
    <s v="CA-2018-144932"/>
    <x v="349"/>
    <d v="2018-04-17T00:00:00"/>
    <s v="First Class"/>
    <s v="AB-10165"/>
    <s v="Alan Barnes"/>
    <s v="Consumer"/>
    <s v="United States"/>
    <s v="Toledo"/>
    <s v="Ohio"/>
    <n v="43615"/>
    <x v="3"/>
    <x v="487"/>
    <x v="1"/>
    <s v="Art"/>
    <s v="Zebra Zazzle Fluorescent Highlighters"/>
    <n v="14.592000000000001"/>
  </r>
  <r>
    <n v="931"/>
    <s v="CA-2018-144932"/>
    <x v="349"/>
    <d v="2018-04-17T00:00:00"/>
    <s v="First Class"/>
    <s v="AB-10165"/>
    <s v="Alan Barnes"/>
    <s v="Consumer"/>
    <s v="United States"/>
    <s v="Toledo"/>
    <s v="Ohio"/>
    <n v="43615"/>
    <x v="3"/>
    <x v="726"/>
    <x v="1"/>
    <s v="Art"/>
    <s v="Sanford Prismacolor Professional Thick Lead Art Pencils, 36-Color Set"/>
    <n v="89.855999999999995"/>
  </r>
  <r>
    <n v="932"/>
    <s v="CA-2018-144932"/>
    <x v="349"/>
    <d v="2018-04-17T00:00:00"/>
    <s v="First Class"/>
    <s v="AB-10165"/>
    <s v="Alan Barnes"/>
    <s v="Consumer"/>
    <s v="United States"/>
    <s v="Toledo"/>
    <s v="Ohio"/>
    <n v="43615"/>
    <x v="3"/>
    <x v="609"/>
    <x v="1"/>
    <s v="Paper"/>
    <s v="Xerox 196"/>
    <n v="13.872"/>
  </r>
  <r>
    <n v="933"/>
    <s v="CA-2018-114216"/>
    <x v="264"/>
    <d v="2018-09-06T00:00:00"/>
    <s v="Standard Class"/>
    <s v="RK-19300"/>
    <s v="Ralph Kennedy"/>
    <s v="Consumer"/>
    <s v="United States"/>
    <s v="Philadelphia"/>
    <s v="Pennsylvania"/>
    <n v="19140"/>
    <x v="3"/>
    <x v="727"/>
    <x v="1"/>
    <s v="Paper"/>
    <s v="RSVP Cards &amp; Envelopes, Blank White, 8-1/2&quot; X 11&quot;, 24 Cards/25 Envelopes/Set"/>
    <n v="12.192"/>
  </r>
  <r>
    <n v="934"/>
    <s v="CA-2017-140081"/>
    <x v="23"/>
    <d v="2017-06-24T00:00:00"/>
    <s v="Standard Class"/>
    <s v="CG-12040"/>
    <s v="Catherine Glotzbach"/>
    <s v="Home Office"/>
    <s v="United States"/>
    <s v="Philadelphia"/>
    <s v="Pennsylvania"/>
    <n v="19120"/>
    <x v="3"/>
    <x v="728"/>
    <x v="1"/>
    <s v="Paper"/>
    <s v="Wirebound Message Books, 2 7/8&quot; x 5&quot;, 3 Forms per Page"/>
    <n v="45.055999999999997"/>
  </r>
  <r>
    <n v="935"/>
    <s v="CA-2017-140081"/>
    <x v="23"/>
    <d v="2017-06-24T00:00:00"/>
    <s v="Standard Class"/>
    <s v="CG-12040"/>
    <s v="Catherine Glotzbach"/>
    <s v="Home Office"/>
    <s v="United States"/>
    <s v="Philadelphia"/>
    <s v="Pennsylvania"/>
    <n v="19120"/>
    <x v="3"/>
    <x v="729"/>
    <x v="1"/>
    <s v="Binders"/>
    <s v="JM Magazine Binder"/>
    <n v="29.718"/>
  </r>
  <r>
    <n v="936"/>
    <s v="CA-2017-140081"/>
    <x v="23"/>
    <d v="2017-06-24T00:00:00"/>
    <s v="Standard Class"/>
    <s v="CG-12040"/>
    <s v="Catherine Glotzbach"/>
    <s v="Home Office"/>
    <s v="United States"/>
    <s v="Philadelphia"/>
    <s v="Pennsylvania"/>
    <n v="19120"/>
    <x v="3"/>
    <x v="680"/>
    <x v="1"/>
    <s v="Paper"/>
    <s v="Xerox 202"/>
    <n v="15.552"/>
  </r>
  <r>
    <n v="937"/>
    <s v="CA-2017-140081"/>
    <x v="23"/>
    <d v="2017-06-24T00:00:00"/>
    <s v="Standard Class"/>
    <s v="CG-12040"/>
    <s v="Catherine Glotzbach"/>
    <s v="Home Office"/>
    <s v="United States"/>
    <s v="Philadelphia"/>
    <s v="Pennsylvania"/>
    <n v="19120"/>
    <x v="3"/>
    <x v="137"/>
    <x v="1"/>
    <s v="Appliances"/>
    <s v="Sanyo 2.5 Cubic Foot Mid-Size Office Refrigerators"/>
    <n v="447.69600000000003"/>
  </r>
  <r>
    <n v="938"/>
    <s v="US-2018-111745"/>
    <x v="60"/>
    <d v="2018-11-06T00:00:00"/>
    <s v="First Class"/>
    <s v="RA-19885"/>
    <s v="Ruben Ausman"/>
    <s v="Corporate"/>
    <s v="United States"/>
    <s v="Farmington"/>
    <s v="New Mexico"/>
    <n v="87401"/>
    <x v="1"/>
    <x v="331"/>
    <x v="2"/>
    <s v="Accessories"/>
    <s v="NETGEAR AC1750 Dual Band GigabitÂ Smart WiFi Router"/>
    <n v="159.99"/>
  </r>
  <r>
    <n v="939"/>
    <s v="CA-2016-148250"/>
    <x v="350"/>
    <d v="2016-12-17T00:00:00"/>
    <s v="Standard Class"/>
    <s v="RP-19270"/>
    <s v="Rachel Payne"/>
    <s v="Corporate"/>
    <s v="United States"/>
    <s v="Riverside"/>
    <s v="California"/>
    <n v="92503"/>
    <x v="1"/>
    <x v="730"/>
    <x v="1"/>
    <s v="Paper"/>
    <s v="Xerox 213"/>
    <n v="12.96"/>
  </r>
  <r>
    <n v="940"/>
    <s v="CA-2016-148250"/>
    <x v="350"/>
    <d v="2016-12-17T00:00:00"/>
    <s v="Standard Class"/>
    <s v="RP-19270"/>
    <s v="Rachel Payne"/>
    <s v="Corporate"/>
    <s v="United States"/>
    <s v="Riverside"/>
    <s v="California"/>
    <n v="92503"/>
    <x v="1"/>
    <x v="731"/>
    <x v="1"/>
    <s v="Appliances"/>
    <s v="Fellowes 8 Outlet Superior Workstation Surge Protector w/o Phone/Fax/Modem Protection"/>
    <n v="134.47999999999999"/>
  </r>
  <r>
    <n v="941"/>
    <s v="CA-2017-105760"/>
    <x v="351"/>
    <d v="2017-06-20T00:00:00"/>
    <s v="First Class"/>
    <s v="KC-16255"/>
    <s v="Karen Carlisle"/>
    <s v="Corporate"/>
    <s v="United States"/>
    <s v="San Francisco"/>
    <s v="California"/>
    <n v="94110"/>
    <x v="1"/>
    <x v="732"/>
    <x v="1"/>
    <s v="Paper"/>
    <s v="Message Book, Standard Line &quot;While You Were Out&quot;, 5 1/2&quot; X 4&quot;, 200 Sets/Book"/>
    <n v="17.12"/>
  </r>
  <r>
    <n v="942"/>
    <s v="CA-2017-142958"/>
    <x v="180"/>
    <d v="2017-12-20T00:00:00"/>
    <s v="Standard Class"/>
    <s v="RW-19630"/>
    <s v="Rob Williams"/>
    <s v="Corporate"/>
    <s v="United States"/>
    <s v="Torrance"/>
    <s v="California"/>
    <n v="90503"/>
    <x v="1"/>
    <x v="733"/>
    <x v="1"/>
    <s v="Binders"/>
    <s v="Acco Pressboard Covers with Storage Hooks, 14 7/8&quot; x 11&quot;, Dark Blue"/>
    <n v="6.0960000000000001"/>
  </r>
  <r>
    <n v="943"/>
    <s v="CA-2017-142958"/>
    <x v="180"/>
    <d v="2017-12-20T00:00:00"/>
    <s v="Standard Class"/>
    <s v="RW-19630"/>
    <s v="Rob Williams"/>
    <s v="Corporate"/>
    <s v="United States"/>
    <s v="Torrance"/>
    <s v="California"/>
    <n v="90503"/>
    <x v="1"/>
    <x v="3"/>
    <x v="0"/>
    <s v="Tables"/>
    <s v="Bretford CR4500 Series Slim Rectangular Table"/>
    <n v="1114.2719999999999"/>
  </r>
  <r>
    <n v="944"/>
    <s v="CA-2016-120880"/>
    <x v="352"/>
    <d v="2016-06-03T00:00:00"/>
    <s v="Standard Class"/>
    <s v="JL-15850"/>
    <s v="John Lucas"/>
    <s v="Consumer"/>
    <s v="United States"/>
    <s v="Seattle"/>
    <s v="Washington"/>
    <n v="98105"/>
    <x v="1"/>
    <x v="511"/>
    <x v="1"/>
    <s v="Paper"/>
    <s v="Xerox 1894"/>
    <n v="32.4"/>
  </r>
  <r>
    <n v="945"/>
    <s v="CA-2016-120880"/>
    <x v="352"/>
    <d v="2016-06-03T00:00:00"/>
    <s v="Standard Class"/>
    <s v="JL-15850"/>
    <s v="John Lucas"/>
    <s v="Consumer"/>
    <s v="United States"/>
    <s v="Seattle"/>
    <s v="Washington"/>
    <n v="98105"/>
    <x v="1"/>
    <x v="734"/>
    <x v="1"/>
    <s v="Storage"/>
    <s v="Standard Rollaway File with Lock"/>
    <n v="540.57000000000005"/>
  </r>
  <r>
    <n v="946"/>
    <s v="CA-2016-120880"/>
    <x v="352"/>
    <d v="2016-06-03T00:00:00"/>
    <s v="Standard Class"/>
    <s v="JL-15850"/>
    <s v="John Lucas"/>
    <s v="Consumer"/>
    <s v="United States"/>
    <s v="Seattle"/>
    <s v="Washington"/>
    <n v="98105"/>
    <x v="1"/>
    <x v="735"/>
    <x v="1"/>
    <s v="Binders"/>
    <s v="Avery Trapezoid Extra Heavy Duty 4&quot; Binders"/>
    <n v="167.76"/>
  </r>
  <r>
    <n v="947"/>
    <s v="US-2016-140200"/>
    <x v="353"/>
    <d v="2016-07-28T00:00:00"/>
    <s v="First Class"/>
    <s v="CA-12775"/>
    <s v="Cynthia Arntzen"/>
    <s v="Consumer"/>
    <s v="United States"/>
    <s v="Mesa"/>
    <s v="Arizona"/>
    <n v="85204"/>
    <x v="1"/>
    <x v="736"/>
    <x v="0"/>
    <s v="Tables"/>
    <s v="Bevis Boat-Shaped Conference Table"/>
    <n v="393.16500000000002"/>
  </r>
  <r>
    <n v="948"/>
    <s v="US-2018-110576"/>
    <x v="354"/>
    <d v="2018-12-02T00:00:00"/>
    <s v="Standard Class"/>
    <s v="RB-19795"/>
    <s v="Ross Baird"/>
    <s v="Home Office"/>
    <s v="United States"/>
    <s v="Philadelphia"/>
    <s v="Pennsylvania"/>
    <n v="19120"/>
    <x v="3"/>
    <x v="737"/>
    <x v="0"/>
    <s v="Furnishings"/>
    <s v="Deflect-o RollaMat Studded, Beveled Mat for Medium Pile Carpeting"/>
    <n v="516.48800000000006"/>
  </r>
  <r>
    <n v="949"/>
    <s v="US-2018-110576"/>
    <x v="354"/>
    <d v="2018-12-02T00:00:00"/>
    <s v="Standard Class"/>
    <s v="RB-19795"/>
    <s v="Ross Baird"/>
    <s v="Home Office"/>
    <s v="United States"/>
    <s v="Philadelphia"/>
    <s v="Pennsylvania"/>
    <n v="19120"/>
    <x v="3"/>
    <x v="220"/>
    <x v="0"/>
    <s v="Furnishings"/>
    <s v="Luxo Professional Fluorescent Magnifier Lamp with Clamp-Mount Base"/>
    <n v="1007.232"/>
  </r>
  <r>
    <n v="950"/>
    <s v="US-2018-110576"/>
    <x v="354"/>
    <d v="2018-12-02T00:00:00"/>
    <s v="Standard Class"/>
    <s v="RB-19795"/>
    <s v="Ross Baird"/>
    <s v="Home Office"/>
    <s v="United States"/>
    <s v="Philadelphia"/>
    <s v="Pennsylvania"/>
    <n v="19120"/>
    <x v="3"/>
    <x v="738"/>
    <x v="0"/>
    <s v="Tables"/>
    <s v="Riverside Furniture Oval Coffee Table, Oval End Table, End Table with Drawer"/>
    <n v="2065.3200000000002"/>
  </r>
  <r>
    <n v="951"/>
    <s v="US-2018-110576"/>
    <x v="354"/>
    <d v="2018-12-02T00:00:00"/>
    <s v="Standard Class"/>
    <s v="RB-19795"/>
    <s v="Ross Baird"/>
    <s v="Home Office"/>
    <s v="United States"/>
    <s v="Philadelphia"/>
    <s v="Pennsylvania"/>
    <n v="19120"/>
    <x v="3"/>
    <x v="739"/>
    <x v="1"/>
    <s v="Paper"/>
    <s v="Xerox 210"/>
    <n v="15.552"/>
  </r>
  <r>
    <n v="952"/>
    <s v="US-2018-110576"/>
    <x v="354"/>
    <d v="2018-12-02T00:00:00"/>
    <s v="Standard Class"/>
    <s v="RB-19795"/>
    <s v="Ross Baird"/>
    <s v="Home Office"/>
    <s v="United States"/>
    <s v="Philadelphia"/>
    <s v="Pennsylvania"/>
    <n v="19120"/>
    <x v="3"/>
    <x v="218"/>
    <x v="1"/>
    <s v="Paper"/>
    <s v="Xerox 4200 Series MultiUse Premium Copy Paper (20Lb. and 84 Bright)"/>
    <n v="25.344000000000001"/>
  </r>
  <r>
    <n v="953"/>
    <s v="CA-2018-131156"/>
    <x v="355"/>
    <d v="2018-04-07T00:00:00"/>
    <s v="Standard Class"/>
    <s v="KH-16360"/>
    <s v="Katherine Hughes"/>
    <s v="Consumer"/>
    <s v="United States"/>
    <s v="Philadelphia"/>
    <s v="Pennsylvania"/>
    <n v="19143"/>
    <x v="3"/>
    <x v="740"/>
    <x v="0"/>
    <s v="Furnishings"/>
    <s v="Staple-based wall hangings"/>
    <n v="25.472000000000001"/>
  </r>
  <r>
    <n v="954"/>
    <s v="CA-2018-136539"/>
    <x v="116"/>
    <d v="2019-01-01T00:00:00"/>
    <s v="Standard Class"/>
    <s v="GH-14665"/>
    <s v="Greg Hansen"/>
    <s v="Consumer"/>
    <s v="United States"/>
    <s v="Round Rock"/>
    <s v="Texas"/>
    <n v="78664"/>
    <x v="2"/>
    <x v="207"/>
    <x v="1"/>
    <s v="Art"/>
    <s v="Stanley Bostitch Contemporary Electric Pencil Sharpeners"/>
    <n v="27.167999999999999"/>
  </r>
  <r>
    <n v="955"/>
    <s v="CA-2018-136539"/>
    <x v="116"/>
    <d v="2019-01-01T00:00:00"/>
    <s v="Standard Class"/>
    <s v="GH-14665"/>
    <s v="Greg Hansen"/>
    <s v="Consumer"/>
    <s v="United States"/>
    <s v="Round Rock"/>
    <s v="Texas"/>
    <n v="78664"/>
    <x v="2"/>
    <x v="266"/>
    <x v="0"/>
    <s v="Bookcases"/>
    <s v="Bush Westfield Collection Bookcases, Medium Cherry Finish"/>
    <n v="78.852800000000002"/>
  </r>
  <r>
    <n v="956"/>
    <s v="CA-2018-119305"/>
    <x v="329"/>
    <d v="2018-12-04T00:00:00"/>
    <s v="Standard Class"/>
    <s v="SW-20275"/>
    <s v="Scott Williamson"/>
    <s v="Consumer"/>
    <s v="United States"/>
    <s v="Jackson"/>
    <s v="Mississippi"/>
    <n v="39212"/>
    <x v="0"/>
    <x v="54"/>
    <x v="1"/>
    <s v="Storage"/>
    <s v="Home/Office Personal File Carts"/>
    <n v="173.8"/>
  </r>
  <r>
    <n v="957"/>
    <s v="CA-2018-102414"/>
    <x v="356"/>
    <d v="2018-05-18T00:00:00"/>
    <s v="Second Class"/>
    <s v="JA-15970"/>
    <s v="Joseph Airdo"/>
    <s v="Consumer"/>
    <s v="United States"/>
    <s v="Phoenix"/>
    <s v="Arizona"/>
    <n v="85023"/>
    <x v="1"/>
    <x v="687"/>
    <x v="2"/>
    <s v="Phones"/>
    <s v="Logitech B530 USBÂ HeadsetÂ -Â headsetÂ - Full size, Binaural"/>
    <n v="29.591999999999999"/>
  </r>
  <r>
    <n v="958"/>
    <s v="CA-2018-102414"/>
    <x v="356"/>
    <d v="2018-05-18T00:00:00"/>
    <s v="Second Class"/>
    <s v="JA-15970"/>
    <s v="Joseph Airdo"/>
    <s v="Consumer"/>
    <s v="United States"/>
    <s v="Phoenix"/>
    <s v="Arizona"/>
    <n v="85023"/>
    <x v="1"/>
    <x v="741"/>
    <x v="1"/>
    <s v="Binders"/>
    <s v="Avery Durable Slant Ring Binders"/>
    <n v="4.7519999999999998"/>
  </r>
  <r>
    <n v="959"/>
    <s v="CA-2018-102414"/>
    <x v="356"/>
    <d v="2018-05-18T00:00:00"/>
    <s v="Second Class"/>
    <s v="JA-15970"/>
    <s v="Joseph Airdo"/>
    <s v="Consumer"/>
    <s v="United States"/>
    <s v="Phoenix"/>
    <s v="Arizona"/>
    <n v="85023"/>
    <x v="1"/>
    <x v="742"/>
    <x v="1"/>
    <s v="Paper"/>
    <s v="Universal Ultra Bright White Copier/Laser Paper, 8 1/2&quot; x 11&quot;, Ream"/>
    <n v="15.552"/>
  </r>
  <r>
    <n v="960"/>
    <s v="CA-2016-112571"/>
    <x v="357"/>
    <d v="2016-09-22T00:00:00"/>
    <s v="Same Day"/>
    <s v="DL-12925"/>
    <s v="Daniel Lacy"/>
    <s v="Consumer"/>
    <s v="United States"/>
    <s v="Oceanside"/>
    <s v="California"/>
    <n v="92054"/>
    <x v="1"/>
    <x v="743"/>
    <x v="0"/>
    <s v="Furnishings"/>
    <s v="Luxo Professional Combination Clamp-On Lamps"/>
    <n v="204.6"/>
  </r>
  <r>
    <n v="961"/>
    <s v="CA-2018-152142"/>
    <x v="237"/>
    <d v="2018-11-19T00:00:00"/>
    <s v="Standard Class"/>
    <s v="LW-16990"/>
    <s v="Lindsay Williams"/>
    <s v="Corporate"/>
    <s v="United States"/>
    <s v="San Francisco"/>
    <s v="California"/>
    <n v="94110"/>
    <x v="1"/>
    <x v="228"/>
    <x v="0"/>
    <s v="Chairs"/>
    <s v="Global Leather Highback Executive Chair with Pneumatic Height Adjustment, Black"/>
    <n v="321.56799999999998"/>
  </r>
  <r>
    <n v="962"/>
    <s v="CA-2016-160059"/>
    <x v="154"/>
    <d v="2016-12-01T00:00:00"/>
    <s v="Standard Class"/>
    <s v="TB-21190"/>
    <s v="Thomas Brumley"/>
    <s v="Home Office"/>
    <s v="United States"/>
    <s v="Fayetteville"/>
    <s v="Arkansas"/>
    <n v="72701"/>
    <x v="0"/>
    <x v="744"/>
    <x v="1"/>
    <s v="Binders"/>
    <s v="Zipper Ring Binder Pockets"/>
    <n v="6.24"/>
  </r>
  <r>
    <n v="963"/>
    <s v="CA-2017-120859"/>
    <x v="142"/>
    <d v="2017-09-04T00:00:00"/>
    <s v="First Class"/>
    <s v="CV-12805"/>
    <s v="Cynthia Voltz"/>
    <s v="Corporate"/>
    <s v="United States"/>
    <s v="San Francisco"/>
    <s v="California"/>
    <n v="94110"/>
    <x v="1"/>
    <x v="466"/>
    <x v="1"/>
    <s v="Envelopes"/>
    <s v="White Business Envelopes with Contemporary Seam, Recycled White Business Envelopes"/>
    <n v="21.88"/>
  </r>
  <r>
    <n v="964"/>
    <s v="CA-2015-127488"/>
    <x v="358"/>
    <d v="2015-09-24T00:00:00"/>
    <s v="Second Class"/>
    <s v="MS-17365"/>
    <s v="Maribeth Schnelling"/>
    <s v="Consumer"/>
    <s v="United States"/>
    <s v="Boca Raton"/>
    <s v="Florida"/>
    <n v="33433"/>
    <x v="0"/>
    <x v="745"/>
    <x v="1"/>
    <s v="Labels"/>
    <s v="Avery File Folder Labels"/>
    <n v="4.6079999999999997"/>
  </r>
  <r>
    <n v="965"/>
    <s v="CA-2018-135279"/>
    <x v="359"/>
    <d v="2018-04-11T00:00:00"/>
    <s v="First Class"/>
    <s v="BS-11800"/>
    <s v="Bryan Spruell"/>
    <s v="Home Office"/>
    <s v="United States"/>
    <s v="New York City"/>
    <s v="New York"/>
    <n v="10011"/>
    <x v="3"/>
    <x v="746"/>
    <x v="1"/>
    <s v="Labels"/>
    <s v="Color-Coded Legal Exhibit Labels"/>
    <n v="9.82"/>
  </r>
  <r>
    <n v="966"/>
    <s v="CA-2018-135279"/>
    <x v="359"/>
    <d v="2018-04-11T00:00:00"/>
    <s v="First Class"/>
    <s v="BS-11800"/>
    <s v="Bryan Spruell"/>
    <s v="Home Office"/>
    <s v="United States"/>
    <s v="New York City"/>
    <s v="New York"/>
    <n v="10011"/>
    <x v="3"/>
    <x v="369"/>
    <x v="1"/>
    <s v="Art"/>
    <s v="Bulldog Vacuum Base Pencil Sharpener"/>
    <n v="35.97"/>
  </r>
  <r>
    <n v="967"/>
    <s v="CA-2018-135279"/>
    <x v="359"/>
    <d v="2018-04-11T00:00:00"/>
    <s v="First Class"/>
    <s v="BS-11800"/>
    <s v="Bryan Spruell"/>
    <s v="Home Office"/>
    <s v="United States"/>
    <s v="New York City"/>
    <s v="New York"/>
    <n v="10011"/>
    <x v="3"/>
    <x v="747"/>
    <x v="1"/>
    <s v="Paper"/>
    <s v="Xerox 212"/>
    <n v="12.96"/>
  </r>
  <r>
    <n v="968"/>
    <s v="CA-2018-135279"/>
    <x v="359"/>
    <d v="2018-04-11T00:00:00"/>
    <s v="First Class"/>
    <s v="BS-11800"/>
    <s v="Bryan Spruell"/>
    <s v="Home Office"/>
    <s v="United States"/>
    <s v="New York City"/>
    <s v="New York"/>
    <n v="10011"/>
    <x v="3"/>
    <x v="748"/>
    <x v="1"/>
    <s v="Paper"/>
    <s v="Computer Printout Paper with Letter-Trim Fine Perforations"/>
    <n v="191.6"/>
  </r>
  <r>
    <n v="969"/>
    <s v="CA-2018-135279"/>
    <x v="359"/>
    <d v="2018-04-11T00:00:00"/>
    <s v="First Class"/>
    <s v="BS-11800"/>
    <s v="Bryan Spruell"/>
    <s v="Home Office"/>
    <s v="United States"/>
    <s v="New York City"/>
    <s v="New York"/>
    <n v="10011"/>
    <x v="3"/>
    <x v="745"/>
    <x v="1"/>
    <s v="Labels"/>
    <s v="Avery File Folder Labels"/>
    <n v="8.64"/>
  </r>
  <r>
    <n v="970"/>
    <s v="CA-2018-135279"/>
    <x v="359"/>
    <d v="2018-04-11T00:00:00"/>
    <s v="First Class"/>
    <s v="BS-11800"/>
    <s v="Bryan Spruell"/>
    <s v="Home Office"/>
    <s v="United States"/>
    <s v="New York City"/>
    <s v="New York"/>
    <n v="10011"/>
    <x v="3"/>
    <x v="749"/>
    <x v="1"/>
    <s v="Storage"/>
    <s v="Office Impressions Heavy Duty Welded Shelving &amp; Multimedia Storage Drawers"/>
    <n v="501.81"/>
  </r>
  <r>
    <n v="971"/>
    <s v="CA-2015-115791"/>
    <x v="360"/>
    <d v="2015-01-18T00:00:00"/>
    <s v="Second Class"/>
    <s v="DL-13315"/>
    <s v="Delfina Latchford"/>
    <s v="Consumer"/>
    <s v="United States"/>
    <s v="Philadelphia"/>
    <s v="Pennsylvania"/>
    <n v="19134"/>
    <x v="3"/>
    <x v="750"/>
    <x v="0"/>
    <s v="Furnishings"/>
    <s v="DAX Black Cherry Wood-Tone Poster Frame"/>
    <n v="127.104"/>
  </r>
  <r>
    <n v="972"/>
    <s v="CA-2015-115791"/>
    <x v="360"/>
    <d v="2015-01-18T00:00:00"/>
    <s v="Second Class"/>
    <s v="DL-13315"/>
    <s v="Delfina Latchford"/>
    <s v="Consumer"/>
    <s v="United States"/>
    <s v="Philadelphia"/>
    <s v="Pennsylvania"/>
    <n v="19134"/>
    <x v="3"/>
    <x v="302"/>
    <x v="2"/>
    <s v="Phones"/>
    <s v="AT&amp;T 841000 Phone"/>
    <n v="124.2"/>
  </r>
  <r>
    <n v="973"/>
    <s v="CA-2015-115791"/>
    <x v="360"/>
    <d v="2015-01-18T00:00:00"/>
    <s v="Second Class"/>
    <s v="DL-13315"/>
    <s v="Delfina Latchford"/>
    <s v="Consumer"/>
    <s v="United States"/>
    <s v="Philadelphia"/>
    <s v="Pennsylvania"/>
    <n v="19134"/>
    <x v="3"/>
    <x v="582"/>
    <x v="1"/>
    <s v="Binders"/>
    <s v="GBC Linen Binding Covers"/>
    <n v="18.588000000000001"/>
  </r>
  <r>
    <n v="974"/>
    <s v="CA-2015-115791"/>
    <x v="360"/>
    <d v="2015-01-18T00:00:00"/>
    <s v="Second Class"/>
    <s v="DL-13315"/>
    <s v="Delfina Latchford"/>
    <s v="Consumer"/>
    <s v="United States"/>
    <s v="Philadelphia"/>
    <s v="Pennsylvania"/>
    <n v="19134"/>
    <x v="3"/>
    <x v="300"/>
    <x v="1"/>
    <s v="Labels"/>
    <s v="Round Specialty Laser Printer Labels"/>
    <n v="30.071999999999999"/>
  </r>
  <r>
    <n v="975"/>
    <s v="US-2018-103247"/>
    <x v="361"/>
    <d v="2018-10-08T00:00:00"/>
    <s v="Second Class"/>
    <s v="PO-19195"/>
    <s v="Phillina Ober"/>
    <s v="Home Office"/>
    <s v="United States"/>
    <s v="New York City"/>
    <s v="New York"/>
    <n v="10011"/>
    <x v="3"/>
    <x v="461"/>
    <x v="2"/>
    <s v="Phones"/>
    <s v="Motorola HK250 Universal Bluetooth Headset"/>
    <n v="160.93"/>
  </r>
  <r>
    <n v="976"/>
    <s v="US-2018-103247"/>
    <x v="361"/>
    <d v="2018-10-08T00:00:00"/>
    <s v="Second Class"/>
    <s v="PO-19195"/>
    <s v="Phillina Ober"/>
    <s v="Home Office"/>
    <s v="United States"/>
    <s v="New York City"/>
    <s v="New York"/>
    <n v="10011"/>
    <x v="3"/>
    <x v="351"/>
    <x v="1"/>
    <s v="Binders"/>
    <s v="Tuf-Vin Binders"/>
    <n v="75.792000000000002"/>
  </r>
  <r>
    <n v="977"/>
    <s v="US-2018-100209"/>
    <x v="362"/>
    <d v="2018-07-15T00:00:00"/>
    <s v="Standard Class"/>
    <s v="TD-20995"/>
    <s v="Tamara Dahlen"/>
    <s v="Consumer"/>
    <s v="United States"/>
    <s v="Portland"/>
    <s v="Oregon"/>
    <n v="97206"/>
    <x v="1"/>
    <x v="751"/>
    <x v="1"/>
    <s v="Binders"/>
    <s v="Wilson Jones Easy Flow II Sheet Lifters"/>
    <n v="1.08"/>
  </r>
  <r>
    <n v="978"/>
    <s v="CA-2018-159366"/>
    <x v="363"/>
    <d v="2018-01-10T00:00:00"/>
    <s v="First Class"/>
    <s v="BW-11110"/>
    <s v="Bart Watters"/>
    <s v="Corporate"/>
    <s v="United States"/>
    <s v="Detroit"/>
    <s v="Michigan"/>
    <n v="48205"/>
    <x v="2"/>
    <x v="155"/>
    <x v="2"/>
    <s v="Machines"/>
    <s v="Lexmark MX611dhe Monochrome Laser Printer"/>
    <n v="3059.982"/>
  </r>
  <r>
    <n v="979"/>
    <s v="CA-2017-145499"/>
    <x v="198"/>
    <d v="2017-05-31T00:00:00"/>
    <s v="First Class"/>
    <s v="RW-19690"/>
    <s v="Robert Waldorf"/>
    <s v="Consumer"/>
    <s v="United States"/>
    <s v="Wilmington"/>
    <s v="North Carolina"/>
    <n v="28403"/>
    <x v="0"/>
    <x v="520"/>
    <x v="1"/>
    <s v="Binders"/>
    <s v="Angle-D Ring Binders"/>
    <n v="3.282"/>
  </r>
  <r>
    <n v="980"/>
    <s v="CA-2016-157035"/>
    <x v="364"/>
    <d v="2016-12-12T00:00:00"/>
    <s v="First Class"/>
    <s v="KB-16600"/>
    <s v="Ken Brennan"/>
    <s v="Corporate"/>
    <s v="United States"/>
    <s v="Columbus"/>
    <s v="Indiana"/>
    <n v="47201"/>
    <x v="2"/>
    <x v="752"/>
    <x v="1"/>
    <s v="Paper"/>
    <s v="Xerox 188"/>
    <n v="34.020000000000003"/>
  </r>
  <r>
    <n v="981"/>
    <s v="CA-2017-144939"/>
    <x v="339"/>
    <d v="2017-10-08T00:00:00"/>
    <s v="Standard Class"/>
    <s v="EB-13870"/>
    <s v="Emily Burns"/>
    <s v="Consumer"/>
    <s v="United States"/>
    <s v="New York City"/>
    <s v="New York"/>
    <n v="10035"/>
    <x v="3"/>
    <x v="637"/>
    <x v="0"/>
    <s v="Chairs"/>
    <s v="Office Star - Contemporary Task Swivel Chair"/>
    <n v="599.29200000000003"/>
  </r>
  <r>
    <n v="982"/>
    <s v="CA-2015-163419"/>
    <x v="7"/>
    <d v="2015-11-14T00:00:00"/>
    <s v="Second Class"/>
    <s v="TZ-21580"/>
    <s v="Tracy Zic"/>
    <s v="Consumer"/>
    <s v="United States"/>
    <s v="Louisville"/>
    <s v="Colorado"/>
    <n v="80027"/>
    <x v="1"/>
    <x v="753"/>
    <x v="1"/>
    <s v="Art"/>
    <s v="BIC Brite Liner Grip Highlighters, Assorted, 5/Pack"/>
    <n v="3.3919999999999999"/>
  </r>
  <r>
    <n v="983"/>
    <s v="CA-2015-163419"/>
    <x v="7"/>
    <d v="2015-11-14T00:00:00"/>
    <s v="Second Class"/>
    <s v="TZ-21580"/>
    <s v="Tracy Zic"/>
    <s v="Consumer"/>
    <s v="United States"/>
    <s v="Louisville"/>
    <s v="Colorado"/>
    <n v="80027"/>
    <x v="1"/>
    <x v="754"/>
    <x v="2"/>
    <s v="Phones"/>
    <s v="Samsung Galaxy S III - 16GB - pebble blue (T-Mobile)"/>
    <n v="559.98400000000004"/>
  </r>
  <r>
    <n v="984"/>
    <s v="CA-2015-163419"/>
    <x v="7"/>
    <d v="2015-11-14T00:00:00"/>
    <s v="Second Class"/>
    <s v="TZ-21580"/>
    <s v="Tracy Zic"/>
    <s v="Consumer"/>
    <s v="United States"/>
    <s v="Louisville"/>
    <s v="Colorado"/>
    <n v="80027"/>
    <x v="1"/>
    <x v="662"/>
    <x v="0"/>
    <s v="Chairs"/>
    <s v="Global Airflow Leather Mesh Back Chair, Black"/>
    <n v="603.91999999999996"/>
  </r>
  <r>
    <n v="985"/>
    <s v="CA-2018-100314"/>
    <x v="365"/>
    <d v="2018-10-05T00:00:00"/>
    <s v="Standard Class"/>
    <s v="AS-10630"/>
    <s v="Ann Steele"/>
    <s v="Home Office"/>
    <s v="United States"/>
    <s v="Pasadena"/>
    <s v="Texas"/>
    <n v="77506"/>
    <x v="2"/>
    <x v="639"/>
    <x v="1"/>
    <s v="Labels"/>
    <s v="Avery 499"/>
    <n v="7.968"/>
  </r>
  <r>
    <n v="986"/>
    <s v="CA-2018-100314"/>
    <x v="365"/>
    <d v="2018-10-05T00:00:00"/>
    <s v="Standard Class"/>
    <s v="AS-10630"/>
    <s v="Ann Steele"/>
    <s v="Home Office"/>
    <s v="United States"/>
    <s v="Pasadena"/>
    <s v="Texas"/>
    <n v="77506"/>
    <x v="2"/>
    <x v="755"/>
    <x v="1"/>
    <s v="Envelopes"/>
    <s v="#10- 4 1/8&quot; x 9 1/2&quot; Recycled Envelopes"/>
    <n v="27.968"/>
  </r>
  <r>
    <n v="987"/>
    <s v="CA-2018-100314"/>
    <x v="365"/>
    <d v="2018-10-05T00:00:00"/>
    <s v="Standard Class"/>
    <s v="AS-10630"/>
    <s v="Ann Steele"/>
    <s v="Home Office"/>
    <s v="United States"/>
    <s v="Pasadena"/>
    <s v="Texas"/>
    <n v="77506"/>
    <x v="2"/>
    <x v="756"/>
    <x v="2"/>
    <s v="Machines"/>
    <s v="Wasp CCD Handheld Bar Code Reader"/>
    <n v="336.51"/>
  </r>
  <r>
    <n v="988"/>
    <s v="CA-2016-146829"/>
    <x v="366"/>
    <d v="2016-03-10T00:00:00"/>
    <s v="Same Day"/>
    <s v="TS-21340"/>
    <s v="Toby Swindell"/>
    <s v="Consumer"/>
    <s v="United States"/>
    <s v="Houston"/>
    <s v="Texas"/>
    <n v="77041"/>
    <x v="2"/>
    <x v="757"/>
    <x v="1"/>
    <s v="Binders"/>
    <s v="Acco Suede Grain Vinyl Round Ring Binder"/>
    <n v="1.1120000000000001"/>
  </r>
  <r>
    <n v="989"/>
    <s v="CA-2018-167899"/>
    <x v="367"/>
    <d v="2018-05-26T00:00:00"/>
    <s v="Standard Class"/>
    <s v="JG-15805"/>
    <s v="John Grady"/>
    <s v="Corporate"/>
    <s v="United States"/>
    <s v="Auburn"/>
    <s v="New York"/>
    <n v="13021"/>
    <x v="3"/>
    <x v="575"/>
    <x v="0"/>
    <s v="Furnishings"/>
    <s v="Luxo Professional Magnifying Clamp-On Fluorescent Lamps"/>
    <n v="520.04999999999995"/>
  </r>
  <r>
    <n v="990"/>
    <s v="CA-2018-167899"/>
    <x v="367"/>
    <d v="2018-05-26T00:00:00"/>
    <s v="Standard Class"/>
    <s v="JG-15805"/>
    <s v="John Grady"/>
    <s v="Corporate"/>
    <s v="United States"/>
    <s v="Auburn"/>
    <s v="New York"/>
    <n v="13021"/>
    <x v="3"/>
    <x v="758"/>
    <x v="1"/>
    <s v="Art"/>
    <s v="Bulldog Table or Wall-Mount Pencil Sharpener"/>
    <n v="17.97"/>
  </r>
  <r>
    <n v="991"/>
    <s v="CA-2016-153549"/>
    <x v="368"/>
    <d v="2016-03-31T00:00:00"/>
    <s v="Second Class"/>
    <s v="SL-20155"/>
    <s v="Sara Luxemburg"/>
    <s v="Home Office"/>
    <s v="United States"/>
    <s v="Jacksonville"/>
    <s v="Florida"/>
    <n v="32216"/>
    <x v="0"/>
    <x v="284"/>
    <x v="0"/>
    <s v="Chairs"/>
    <s v="Hon 4070 Series Pagoda Armless Upholstered Stacking Chairs"/>
    <n v="1166.92"/>
  </r>
  <r>
    <n v="992"/>
    <s v="CA-2017-110023"/>
    <x v="369"/>
    <d v="2017-09-11T00:00:00"/>
    <s v="First Class"/>
    <s v="TS-21610"/>
    <s v="Troy Staebel"/>
    <s v="Consumer"/>
    <s v="United States"/>
    <s v="New York City"/>
    <s v="New York"/>
    <n v="10024"/>
    <x v="3"/>
    <x v="624"/>
    <x v="1"/>
    <s v="Binders"/>
    <s v="Cardinal EasyOpen D-Ring Binders"/>
    <n v="14.624000000000001"/>
  </r>
  <r>
    <n v="993"/>
    <s v="CA-2017-105585"/>
    <x v="370"/>
    <d v="2017-08-27T00:00:00"/>
    <s v="First Class"/>
    <s v="RF-19735"/>
    <s v="Roland Fjeld"/>
    <s v="Consumer"/>
    <s v="United States"/>
    <s v="San Jose"/>
    <s v="California"/>
    <n v="95123"/>
    <x v="1"/>
    <x v="263"/>
    <x v="1"/>
    <s v="Fasteners"/>
    <s v="Advantus SlideClip Paper Clips"/>
    <n v="10.23"/>
  </r>
  <r>
    <n v="994"/>
    <s v="CA-2017-105585"/>
    <x v="370"/>
    <d v="2017-08-27T00:00:00"/>
    <s v="First Class"/>
    <s v="RF-19735"/>
    <s v="Roland Fjeld"/>
    <s v="Consumer"/>
    <s v="United States"/>
    <s v="San Jose"/>
    <s v="California"/>
    <n v="95123"/>
    <x v="1"/>
    <x v="759"/>
    <x v="1"/>
    <s v="Paper"/>
    <s v="Xerox 1979"/>
    <n v="154.9"/>
  </r>
  <r>
    <n v="995"/>
    <s v="CA-2015-117639"/>
    <x v="371"/>
    <d v="2015-05-25T00:00:00"/>
    <s v="Standard Class"/>
    <s v="MW-18235"/>
    <s v="Mitch Willingham"/>
    <s v="Corporate"/>
    <s v="United States"/>
    <s v="Virginia Beach"/>
    <s v="Virginia"/>
    <n v="23464"/>
    <x v="0"/>
    <x v="760"/>
    <x v="1"/>
    <s v="Binders"/>
    <s v="Fellowes PB300 Plastic Comb Binding Machine"/>
    <n v="2715.93"/>
  </r>
  <r>
    <n v="996"/>
    <s v="CA-2015-117639"/>
    <x v="371"/>
    <d v="2015-05-25T00:00:00"/>
    <s v="Standard Class"/>
    <s v="MW-18235"/>
    <s v="Mitch Willingham"/>
    <s v="Corporate"/>
    <s v="United States"/>
    <s v="Virginia Beach"/>
    <s v="Virginia"/>
    <n v="23464"/>
    <x v="0"/>
    <x v="638"/>
    <x v="2"/>
    <s v="Phones"/>
    <s v="Plantronics Voyager Pro Legend"/>
    <n v="617.97"/>
  </r>
  <r>
    <n v="997"/>
    <s v="CA-2016-162537"/>
    <x v="372"/>
    <d v="2016-11-03T00:00:00"/>
    <s v="Standard Class"/>
    <s v="RD-19585"/>
    <s v="Rob Dowd"/>
    <s v="Consumer"/>
    <s v="United States"/>
    <s v="Henderson"/>
    <s v="Kentucky"/>
    <n v="42420"/>
    <x v="0"/>
    <x v="761"/>
    <x v="1"/>
    <s v="Envelopes"/>
    <s v="Laser &amp; Ink Jet Business Envelopes"/>
    <n v="10.67"/>
  </r>
  <r>
    <n v="998"/>
    <s v="CA-2016-162537"/>
    <x v="372"/>
    <d v="2016-11-03T00:00:00"/>
    <s v="Standard Class"/>
    <s v="RD-19585"/>
    <s v="Rob Dowd"/>
    <s v="Consumer"/>
    <s v="United States"/>
    <s v="Henderson"/>
    <s v="Kentucky"/>
    <n v="42420"/>
    <x v="0"/>
    <x v="762"/>
    <x v="1"/>
    <s v="Storage"/>
    <s v="Portable Personal File Box"/>
    <n v="36.630000000000003"/>
  </r>
  <r>
    <n v="999"/>
    <s v="CA-2016-162537"/>
    <x v="372"/>
    <d v="2016-11-03T00:00:00"/>
    <s v="Standard Class"/>
    <s v="RD-19585"/>
    <s v="Rob Dowd"/>
    <s v="Consumer"/>
    <s v="United States"/>
    <s v="Henderson"/>
    <s v="Kentucky"/>
    <n v="42420"/>
    <x v="0"/>
    <x v="763"/>
    <x v="0"/>
    <s v="Furnishings"/>
    <s v="Magna Visual Magnetic Picture Hangers"/>
    <n v="24.1"/>
  </r>
  <r>
    <n v="1000"/>
    <s v="CA-2016-162537"/>
    <x v="372"/>
    <d v="2016-11-03T00:00:00"/>
    <s v="Standard Class"/>
    <s v="RD-19585"/>
    <s v="Rob Dowd"/>
    <s v="Consumer"/>
    <s v="United States"/>
    <s v="Henderson"/>
    <s v="Kentucky"/>
    <n v="42420"/>
    <x v="0"/>
    <x v="283"/>
    <x v="0"/>
    <s v="Furnishings"/>
    <s v="C-Line Cubicle Keepers Polyproplyene Holder With Velcro Backings"/>
    <n v="33.11"/>
  </r>
  <r>
    <n v="1001"/>
    <s v="CA-2017-155488"/>
    <x v="373"/>
    <d v="2017-11-17T00:00:00"/>
    <s v="Standard Class"/>
    <s v="FM-14290"/>
    <s v="Frank Merwin"/>
    <s v="Home Office"/>
    <s v="United States"/>
    <s v="Vancouver"/>
    <s v="Washington"/>
    <n v="98661"/>
    <x v="1"/>
    <x v="666"/>
    <x v="1"/>
    <s v="Art"/>
    <s v="Boston 16801 Nautilus Battery Pencil Sharpener"/>
    <n v="44.02"/>
  </r>
  <r>
    <n v="1002"/>
    <s v="CA-2016-124891"/>
    <x v="374"/>
    <d v="2016-07-31T00:00:00"/>
    <s v="Same Day"/>
    <s v="RH-19495"/>
    <s v="Rick Hansen"/>
    <s v="Consumer"/>
    <s v="United States"/>
    <s v="New York City"/>
    <s v="New York"/>
    <n v="10024"/>
    <x v="3"/>
    <x v="764"/>
    <x v="2"/>
    <s v="Accessories"/>
    <s v="Plantronics CS510 - Over-the-Head monaural Wireless Headset System"/>
    <n v="2309.65"/>
  </r>
  <r>
    <n v="1003"/>
    <s v="CA-2016-124891"/>
    <x v="374"/>
    <d v="2016-07-31T00:00:00"/>
    <s v="Same Day"/>
    <s v="RH-19495"/>
    <s v="Rick Hansen"/>
    <s v="Consumer"/>
    <s v="United States"/>
    <s v="New York City"/>
    <s v="New York"/>
    <n v="10024"/>
    <x v="3"/>
    <x v="257"/>
    <x v="0"/>
    <s v="Tables"/>
    <s v="Bevis Round Bullnose 29&quot; High Table Top"/>
    <n v="1090.7819999999999"/>
  </r>
  <r>
    <n v="1004"/>
    <s v="CA-2016-124891"/>
    <x v="374"/>
    <d v="2016-07-31T00:00:00"/>
    <s v="Same Day"/>
    <s v="RH-19495"/>
    <s v="Rick Hansen"/>
    <s v="Consumer"/>
    <s v="United States"/>
    <s v="New York City"/>
    <s v="New York"/>
    <n v="10024"/>
    <x v="3"/>
    <x v="747"/>
    <x v="1"/>
    <s v="Paper"/>
    <s v="Xerox 212"/>
    <n v="19.440000000000001"/>
  </r>
  <r>
    <n v="1005"/>
    <s v="CA-2016-126445"/>
    <x v="375"/>
    <d v="2016-08-31T00:00:00"/>
    <s v="Standard Class"/>
    <s v="RA-19945"/>
    <s v="Ryan Akin"/>
    <s v="Consumer"/>
    <s v="United States"/>
    <s v="Murrieta"/>
    <s v="California"/>
    <n v="92563"/>
    <x v="1"/>
    <x v="765"/>
    <x v="1"/>
    <s v="Storage"/>
    <s v="Fellowes Super Stor/Drawer Files"/>
    <n v="484.65"/>
  </r>
  <r>
    <n v="1006"/>
    <s v="CA-2016-111199"/>
    <x v="50"/>
    <d v="2016-11-17T00:00:00"/>
    <s v="Standard Class"/>
    <s v="JK-15730"/>
    <s v="Joe Kamberova"/>
    <s v="Consumer"/>
    <s v="United States"/>
    <s v="Jacksonville"/>
    <s v="North Carolina"/>
    <n v="28540"/>
    <x v="0"/>
    <x v="694"/>
    <x v="1"/>
    <s v="Paper"/>
    <s v="Xerox 1910"/>
    <n v="115.29600000000001"/>
  </r>
  <r>
    <n v="1007"/>
    <s v="CA-2016-105312"/>
    <x v="376"/>
    <d v="2016-11-09T00:00:00"/>
    <s v="First Class"/>
    <s v="MT-17815"/>
    <s v="Meg Tillman"/>
    <s v="Consumer"/>
    <s v="United States"/>
    <s v="Scottsdale"/>
    <s v="Arizona"/>
    <n v="85254"/>
    <x v="1"/>
    <x v="111"/>
    <x v="1"/>
    <s v="Envelopes"/>
    <s v="Redi-Strip #10 Envelopes, 4 1/8 x 9 1/2"/>
    <n v="7.08"/>
  </r>
  <r>
    <n v="1008"/>
    <s v="CA-2016-105312"/>
    <x v="376"/>
    <d v="2016-11-09T00:00:00"/>
    <s v="First Class"/>
    <s v="MT-17815"/>
    <s v="Meg Tillman"/>
    <s v="Consumer"/>
    <s v="United States"/>
    <s v="Scottsdale"/>
    <s v="Arizona"/>
    <n v="85254"/>
    <x v="1"/>
    <x v="766"/>
    <x v="1"/>
    <s v="Binders"/>
    <s v="UniKeep View Case Binders"/>
    <n v="4.4009999999999998"/>
  </r>
  <r>
    <n v="1009"/>
    <s v="US-2018-106705"/>
    <x v="377"/>
    <d v="2019-01-01T00:00:00"/>
    <s v="Standard Class"/>
    <s v="PO-18850"/>
    <s v="Patrick O'Brill"/>
    <s v="Consumer"/>
    <s v="United States"/>
    <s v="Burlington"/>
    <s v="Iowa"/>
    <n v="52601"/>
    <x v="2"/>
    <x v="422"/>
    <x v="1"/>
    <s v="Paper"/>
    <s v="Recycled Desk Saver Line &quot;While You Were Out&quot; Book, 5 1/2&quot; X 4&quot;"/>
    <n v="44.75"/>
  </r>
  <r>
    <n v="1010"/>
    <s v="CA-2018-135034"/>
    <x v="378"/>
    <d v="2018-08-03T00:00:00"/>
    <s v="First Class"/>
    <s v="AT-10735"/>
    <s v="Annie Thurman"/>
    <s v="Consumer"/>
    <s v="United States"/>
    <s v="Chicago"/>
    <s v="Illinois"/>
    <n v="60653"/>
    <x v="2"/>
    <x v="160"/>
    <x v="2"/>
    <s v="Phones"/>
    <s v="JBL Micro Wireless Portable Bluetooth Speaker"/>
    <n v="95.983999999999995"/>
  </r>
  <r>
    <n v="1011"/>
    <s v="CA-2015-158540"/>
    <x v="156"/>
    <d v="2015-11-26T00:00:00"/>
    <s v="First Class"/>
    <s v="VG-21790"/>
    <s v="Vivek Gonzalez"/>
    <s v="Consumer"/>
    <s v="United States"/>
    <s v="San Diego"/>
    <s v="California"/>
    <n v="92037"/>
    <x v="1"/>
    <x v="767"/>
    <x v="0"/>
    <s v="Furnishings"/>
    <s v="Eldon Delta Triangular Chair Mat, 52&quot; x 58&quot;, Clear"/>
    <n v="151.72"/>
  </r>
  <r>
    <n v="1012"/>
    <s v="CA-2018-118437"/>
    <x v="46"/>
    <d v="2018-06-21T00:00:00"/>
    <s v="Second Class"/>
    <s v="PF-19165"/>
    <s v="Philip Fox"/>
    <s v="Consumer"/>
    <s v="United States"/>
    <s v="Olympia"/>
    <s v="Washington"/>
    <n v="98502"/>
    <x v="1"/>
    <x v="28"/>
    <x v="0"/>
    <s v="Furnishings"/>
    <s v="Howard Miller 13-3/4&quot; Diameter Brushed Chrome Round Wall Clock"/>
    <n v="155.25"/>
  </r>
  <r>
    <n v="1013"/>
    <s v="CA-2018-118437"/>
    <x v="46"/>
    <d v="2018-06-21T00:00:00"/>
    <s v="Second Class"/>
    <s v="PF-19165"/>
    <s v="Philip Fox"/>
    <s v="Consumer"/>
    <s v="United States"/>
    <s v="Olympia"/>
    <s v="Washington"/>
    <n v="98502"/>
    <x v="1"/>
    <x v="768"/>
    <x v="1"/>
    <s v="Storage"/>
    <s v="Project Tote Personal File"/>
    <n v="14.03"/>
  </r>
  <r>
    <n v="1014"/>
    <s v="US-2016-126214"/>
    <x v="379"/>
    <d v="2016-12-24T00:00:00"/>
    <s v="Second Class"/>
    <s v="JS-15880"/>
    <s v="John Stevenson"/>
    <s v="Consumer"/>
    <s v="United States"/>
    <s v="Seattle"/>
    <s v="Washington"/>
    <n v="98103"/>
    <x v="1"/>
    <x v="209"/>
    <x v="0"/>
    <s v="Tables"/>
    <s v="Bevis 36 x 72 Conference Tables"/>
    <n v="1618.37"/>
  </r>
  <r>
    <n v="1015"/>
    <s v="US-2016-126214"/>
    <x v="379"/>
    <d v="2016-12-24T00:00:00"/>
    <s v="Second Class"/>
    <s v="JS-15880"/>
    <s v="John Stevenson"/>
    <s v="Consumer"/>
    <s v="United States"/>
    <s v="Seattle"/>
    <s v="Washington"/>
    <n v="98103"/>
    <x v="1"/>
    <x v="769"/>
    <x v="2"/>
    <s v="Accessories"/>
    <s v="Enermax Acrylux Wireless Keyboard"/>
    <n v="99.6"/>
  </r>
  <r>
    <n v="1016"/>
    <s v="CA-2016-133025"/>
    <x v="14"/>
    <d v="2016-09-19T00:00:00"/>
    <s v="Second Class"/>
    <s v="MO-17800"/>
    <s v="Meg O'Connel"/>
    <s v="Home Office"/>
    <s v="United States"/>
    <s v="Los Angeles"/>
    <s v="California"/>
    <n v="90036"/>
    <x v="1"/>
    <x v="260"/>
    <x v="1"/>
    <s v="Paper"/>
    <s v="Xerox 216"/>
    <n v="32.4"/>
  </r>
  <r>
    <n v="1017"/>
    <s v="CA-2016-108665"/>
    <x v="380"/>
    <d v="2016-07-10T00:00:00"/>
    <s v="Standard Class"/>
    <s v="KM-16225"/>
    <s v="Kalyca Meade"/>
    <s v="Corporate"/>
    <s v="United States"/>
    <s v="New York City"/>
    <s v="New York"/>
    <n v="10011"/>
    <x v="3"/>
    <x v="770"/>
    <x v="0"/>
    <s v="Furnishings"/>
    <s v="G.E. Halogen Desk Lamp Bulbs"/>
    <n v="13.96"/>
  </r>
  <r>
    <n v="1018"/>
    <s v="CA-2016-108665"/>
    <x v="380"/>
    <d v="2016-07-10T00:00:00"/>
    <s v="Standard Class"/>
    <s v="KM-16225"/>
    <s v="Kalyca Meade"/>
    <s v="Corporate"/>
    <s v="United States"/>
    <s v="New York City"/>
    <s v="New York"/>
    <n v="10011"/>
    <x v="3"/>
    <x v="689"/>
    <x v="0"/>
    <s v="Furnishings"/>
    <s v="Howard Miller 11-1/2&quot; Diameter Ridgewood Wall Clock"/>
    <n v="155.82"/>
  </r>
  <r>
    <n v="1019"/>
    <s v="CA-2016-108665"/>
    <x v="380"/>
    <d v="2016-07-10T00:00:00"/>
    <s v="Standard Class"/>
    <s v="KM-16225"/>
    <s v="Kalyca Meade"/>
    <s v="Corporate"/>
    <s v="United States"/>
    <s v="New York City"/>
    <s v="New York"/>
    <n v="10011"/>
    <x v="3"/>
    <x v="771"/>
    <x v="2"/>
    <s v="Phones"/>
    <s v="OtterBox Commuter Series Case - Samsung Galaxy S4"/>
    <n v="124.95"/>
  </r>
  <r>
    <n v="1020"/>
    <s v="CA-2016-108665"/>
    <x v="380"/>
    <d v="2016-07-10T00:00:00"/>
    <s v="Standard Class"/>
    <s v="KM-16225"/>
    <s v="Kalyca Meade"/>
    <s v="Corporate"/>
    <s v="United States"/>
    <s v="New York City"/>
    <s v="New York"/>
    <n v="10011"/>
    <x v="3"/>
    <x v="772"/>
    <x v="1"/>
    <s v="Storage"/>
    <s v="Iceberg Mobile Mega Data/Printer Cart"/>
    <n v="601.65"/>
  </r>
  <r>
    <n v="1021"/>
    <s v="CA-2016-124450"/>
    <x v="381"/>
    <d v="2016-05-03T00:00:00"/>
    <s v="Standard Class"/>
    <s v="GT-14710"/>
    <s v="Greg Tran"/>
    <s v="Consumer"/>
    <s v="United States"/>
    <s v="Washington"/>
    <s v="District of Columbia"/>
    <n v="20016"/>
    <x v="3"/>
    <x v="773"/>
    <x v="1"/>
    <s v="Art"/>
    <s v="Staples in misc. colors"/>
    <n v="22.74"/>
  </r>
  <r>
    <n v="1022"/>
    <s v="CA-2016-124450"/>
    <x v="381"/>
    <d v="2016-05-03T00:00:00"/>
    <s v="Standard Class"/>
    <s v="GT-14710"/>
    <s v="Greg Tran"/>
    <s v="Consumer"/>
    <s v="United States"/>
    <s v="Washington"/>
    <s v="District of Columbia"/>
    <n v="20016"/>
    <x v="3"/>
    <x v="774"/>
    <x v="0"/>
    <s v="Chairs"/>
    <s v="Global Comet Stacking Arm Chair"/>
    <n v="1267.53"/>
  </r>
  <r>
    <n v="1023"/>
    <s v="CA-2016-124450"/>
    <x v="381"/>
    <d v="2016-05-03T00:00:00"/>
    <s v="Standard Class"/>
    <s v="GT-14710"/>
    <s v="Greg Tran"/>
    <s v="Consumer"/>
    <s v="United States"/>
    <s v="Washington"/>
    <s v="District of Columbia"/>
    <n v="20016"/>
    <x v="3"/>
    <x v="775"/>
    <x v="2"/>
    <s v="Machines"/>
    <s v="Cisco SPA525G2 5-Line IP Phone"/>
    <n v="1379.92"/>
  </r>
  <r>
    <n v="1024"/>
    <s v="CA-2016-167269"/>
    <x v="382"/>
    <d v="2016-06-20T00:00:00"/>
    <s v="Standard Class"/>
    <s v="PB-19150"/>
    <s v="Philip Brown"/>
    <s v="Consumer"/>
    <s v="United States"/>
    <s v="Philadelphia"/>
    <s v="Pennsylvania"/>
    <n v="19134"/>
    <x v="3"/>
    <x v="776"/>
    <x v="1"/>
    <s v="Envelopes"/>
    <s v="Peel &amp; Seel Envelopes"/>
    <n v="6.2080000000000002"/>
  </r>
  <r>
    <n v="1025"/>
    <s v="CA-2018-106964"/>
    <x v="94"/>
    <d v="2018-12-20T00:00:00"/>
    <s v="First Class"/>
    <s v="HR-14770"/>
    <s v="Hallie Redmond"/>
    <s v="Home Office"/>
    <s v="United States"/>
    <s v="Los Angeles"/>
    <s v="California"/>
    <n v="90045"/>
    <x v="1"/>
    <x v="777"/>
    <x v="1"/>
    <s v="Binders"/>
    <s v="GBC Plastic Binding Combs"/>
    <n v="11.808"/>
  </r>
  <r>
    <n v="1026"/>
    <s v="CA-2017-126529"/>
    <x v="383"/>
    <d v="2017-01-13T00:00:00"/>
    <s v="Second Class"/>
    <s v="DE-13255"/>
    <s v="Deanra Eno"/>
    <s v="Home Office"/>
    <s v="United States"/>
    <s v="Springfield"/>
    <s v="Ohio"/>
    <n v="45503"/>
    <x v="3"/>
    <x v="778"/>
    <x v="1"/>
    <s v="Paper"/>
    <s v="Xerox 2"/>
    <n v="15.552"/>
  </r>
  <r>
    <n v="1027"/>
    <s v="CA-2017-126529"/>
    <x v="383"/>
    <d v="2017-01-13T00:00:00"/>
    <s v="Second Class"/>
    <s v="DE-13255"/>
    <s v="Deanra Eno"/>
    <s v="Home Office"/>
    <s v="United States"/>
    <s v="Springfield"/>
    <s v="Ohio"/>
    <n v="45503"/>
    <x v="3"/>
    <x v="779"/>
    <x v="1"/>
    <s v="Paper"/>
    <s v="Xerox 1935"/>
    <n v="63.311999999999998"/>
  </r>
  <r>
    <n v="1028"/>
    <s v="CA-2017-126529"/>
    <x v="383"/>
    <d v="2017-01-13T00:00:00"/>
    <s v="Second Class"/>
    <s v="DE-13255"/>
    <s v="Deanra Eno"/>
    <s v="Home Office"/>
    <s v="United States"/>
    <s v="Springfield"/>
    <s v="Ohio"/>
    <n v="45503"/>
    <x v="3"/>
    <x v="780"/>
    <x v="2"/>
    <s v="Phones"/>
    <s v="Cyber Acoustics AC-202b Speech Recognition Stereo Headset"/>
    <n v="15.587999999999999"/>
  </r>
  <r>
    <n v="1029"/>
    <s v="CA-2015-163552"/>
    <x v="384"/>
    <d v="2015-07-15T00:00:00"/>
    <s v="Standard Class"/>
    <s v="LA-16780"/>
    <s v="Laura Armstrong"/>
    <s v="Corporate"/>
    <s v="United States"/>
    <s v="Hackensack"/>
    <s v="New Jersey"/>
    <n v="7601"/>
    <x v="3"/>
    <x v="258"/>
    <x v="1"/>
    <s v="Paper"/>
    <s v="Easy-staple paper"/>
    <n v="177.2"/>
  </r>
  <r>
    <n v="1030"/>
    <s v="CA-2015-163552"/>
    <x v="384"/>
    <d v="2015-07-15T00:00:00"/>
    <s v="Standard Class"/>
    <s v="LA-16780"/>
    <s v="Laura Armstrong"/>
    <s v="Corporate"/>
    <s v="United States"/>
    <s v="Hackensack"/>
    <s v="New Jersey"/>
    <n v="7601"/>
    <x v="3"/>
    <x v="781"/>
    <x v="2"/>
    <s v="Phones"/>
    <s v="Cisco SPA508G"/>
    <n v="197.97"/>
  </r>
  <r>
    <n v="1031"/>
    <s v="CA-2015-163552"/>
    <x v="384"/>
    <d v="2015-07-15T00:00:00"/>
    <s v="Standard Class"/>
    <s v="LA-16780"/>
    <s v="Laura Armstrong"/>
    <s v="Corporate"/>
    <s v="United States"/>
    <s v="Hackensack"/>
    <s v="New Jersey"/>
    <n v="7601"/>
    <x v="3"/>
    <x v="463"/>
    <x v="0"/>
    <s v="Chairs"/>
    <s v="Global Commerce Series High-Back Swivel/Tilt Chairs"/>
    <n v="854.94"/>
  </r>
  <r>
    <n v="1032"/>
    <s v="CA-2015-163552"/>
    <x v="384"/>
    <d v="2015-07-15T00:00:00"/>
    <s v="Standard Class"/>
    <s v="LA-16780"/>
    <s v="Laura Armstrong"/>
    <s v="Corporate"/>
    <s v="United States"/>
    <s v="Hackensack"/>
    <s v="New Jersey"/>
    <n v="7601"/>
    <x v="3"/>
    <x v="93"/>
    <x v="0"/>
    <s v="Furnishings"/>
    <s v="9-3/4 Diameter Round Wall Clock"/>
    <n v="124.11"/>
  </r>
  <r>
    <n v="1033"/>
    <s v="CA-2015-163552"/>
    <x v="384"/>
    <d v="2015-07-15T00:00:00"/>
    <s v="Standard Class"/>
    <s v="LA-16780"/>
    <s v="Laura Armstrong"/>
    <s v="Corporate"/>
    <s v="United States"/>
    <s v="Hackensack"/>
    <s v="New Jersey"/>
    <n v="7601"/>
    <x v="3"/>
    <x v="782"/>
    <x v="1"/>
    <s v="Labels"/>
    <s v="Avery 514"/>
    <n v="14.4"/>
  </r>
  <r>
    <n v="1034"/>
    <s v="CA-2017-109820"/>
    <x v="73"/>
    <d v="2017-11-22T00:00:00"/>
    <s v="First Class"/>
    <s v="AG-10390"/>
    <s v="Allen Goldenen"/>
    <s v="Consumer"/>
    <s v="United States"/>
    <s v="Cincinnati"/>
    <s v="Ohio"/>
    <n v="45231"/>
    <x v="3"/>
    <x v="783"/>
    <x v="1"/>
    <s v="Paper"/>
    <s v="Southworth 25% Cotton Granite Paper &amp; Envelopes"/>
    <n v="15.696"/>
  </r>
  <r>
    <n v="1035"/>
    <s v="CA-2017-109820"/>
    <x v="73"/>
    <d v="2017-11-22T00:00:00"/>
    <s v="First Class"/>
    <s v="AG-10390"/>
    <s v="Allen Goldenen"/>
    <s v="Consumer"/>
    <s v="United States"/>
    <s v="Cincinnati"/>
    <s v="Ohio"/>
    <n v="45231"/>
    <x v="3"/>
    <x v="236"/>
    <x v="1"/>
    <s v="Binders"/>
    <s v="Acco 3-Hole Punch"/>
    <n v="2.6280000000000001"/>
  </r>
  <r>
    <n v="1036"/>
    <s v="CA-2017-109820"/>
    <x v="73"/>
    <d v="2017-11-22T00:00:00"/>
    <s v="First Class"/>
    <s v="AG-10390"/>
    <s v="Allen Goldenen"/>
    <s v="Consumer"/>
    <s v="United States"/>
    <s v="Cincinnati"/>
    <s v="Ohio"/>
    <n v="45231"/>
    <x v="3"/>
    <x v="27"/>
    <x v="1"/>
    <s v="Binders"/>
    <s v="Avery Recycled Flexi-View Covers for Binding Systems"/>
    <n v="14.427"/>
  </r>
  <r>
    <n v="1037"/>
    <s v="CA-2017-113061"/>
    <x v="183"/>
    <d v="2017-04-26T00:00:00"/>
    <s v="Standard Class"/>
    <s v="EL-13735"/>
    <s v="Ed Ludwig"/>
    <s v="Home Office"/>
    <s v="United States"/>
    <s v="Jefferson City"/>
    <s v="Missouri"/>
    <n v="65109"/>
    <x v="2"/>
    <x v="784"/>
    <x v="0"/>
    <s v="Furnishings"/>
    <s v="Eldon Advantage Chair Mats for Low to Medium Pile Carpets"/>
    <n v="86.62"/>
  </r>
  <r>
    <n v="1038"/>
    <s v="CA-2016-127418"/>
    <x v="385"/>
    <d v="2016-06-14T00:00:00"/>
    <s v="First Class"/>
    <s v="JJ-15445"/>
    <s v="Jennifer Jackson"/>
    <s v="Consumer"/>
    <s v="United States"/>
    <s v="Los Angeles"/>
    <s v="California"/>
    <n v="90004"/>
    <x v="1"/>
    <x v="785"/>
    <x v="1"/>
    <s v="Binders"/>
    <s v="Aluminum Screw Posts"/>
    <n v="36.624000000000002"/>
  </r>
  <r>
    <n v="1039"/>
    <s v="CA-2018-121818"/>
    <x v="225"/>
    <d v="2018-11-21T00:00:00"/>
    <s v="First Class"/>
    <s v="JH-15430"/>
    <s v="Jennifer Halladay"/>
    <s v="Consumer"/>
    <s v="United States"/>
    <s v="Burlington"/>
    <s v="North Carolina"/>
    <n v="27217"/>
    <x v="0"/>
    <x v="786"/>
    <x v="1"/>
    <s v="Art"/>
    <s v="Newell 336"/>
    <n v="23.968"/>
  </r>
  <r>
    <n v="1040"/>
    <s v="CA-2018-121818"/>
    <x v="225"/>
    <d v="2018-11-21T00:00:00"/>
    <s v="First Class"/>
    <s v="JH-15430"/>
    <s v="Jennifer Halladay"/>
    <s v="Consumer"/>
    <s v="United States"/>
    <s v="Burlington"/>
    <s v="North Carolina"/>
    <n v="27217"/>
    <x v="0"/>
    <x v="787"/>
    <x v="1"/>
    <s v="Art"/>
    <s v="Staples in misc. colors"/>
    <n v="28.728000000000002"/>
  </r>
  <r>
    <n v="1041"/>
    <s v="CA-2017-127670"/>
    <x v="231"/>
    <d v="2017-03-24T00:00:00"/>
    <s v="Standard Class"/>
    <s v="RD-19660"/>
    <s v="Robert Dilbeck"/>
    <s v="Home Office"/>
    <s v="United States"/>
    <s v="Saint Peters"/>
    <s v="Missouri"/>
    <n v="63376"/>
    <x v="2"/>
    <x v="616"/>
    <x v="0"/>
    <s v="Tables"/>
    <s v="Chromcraft Round Conference Tables"/>
    <n v="697.16"/>
  </r>
  <r>
    <n v="1042"/>
    <s v="CA-2017-102981"/>
    <x v="47"/>
    <d v="2017-09-09T00:00:00"/>
    <s v="Second Class"/>
    <s v="MO-17500"/>
    <s v="Mary O'Rourke"/>
    <s v="Consumer"/>
    <s v="United States"/>
    <s v="New York City"/>
    <s v="New York"/>
    <n v="10035"/>
    <x v="3"/>
    <x v="788"/>
    <x v="2"/>
    <s v="Accessories"/>
    <s v="Maxell 4.7GB DVD+RW 3/Pack"/>
    <n v="31.86"/>
  </r>
  <r>
    <n v="1043"/>
    <s v="CA-2017-102981"/>
    <x v="47"/>
    <d v="2017-09-09T00:00:00"/>
    <s v="Second Class"/>
    <s v="MO-17500"/>
    <s v="Mary O'Rourke"/>
    <s v="Consumer"/>
    <s v="United States"/>
    <s v="New York City"/>
    <s v="New York"/>
    <n v="10035"/>
    <x v="3"/>
    <x v="789"/>
    <x v="0"/>
    <s v="Bookcases"/>
    <s v="Atlantic Metals Mobile 5-Shelf Bookcases, Custom Colors"/>
    <n v="722.35199999999998"/>
  </r>
  <r>
    <n v="1044"/>
    <s v="CA-2018-115651"/>
    <x v="362"/>
    <d v="2018-07-12T00:00:00"/>
    <s v="First Class"/>
    <s v="NS-18640"/>
    <s v="Noel Staavos"/>
    <s v="Corporate"/>
    <s v="United States"/>
    <s v="Chicago"/>
    <s v="Illinois"/>
    <n v="60610"/>
    <x v="2"/>
    <x v="790"/>
    <x v="1"/>
    <s v="Art"/>
    <s v="Quartet Alpha White Chalk, 12/Pack"/>
    <n v="8.84"/>
  </r>
  <r>
    <n v="1045"/>
    <s v="CA-2018-115651"/>
    <x v="362"/>
    <d v="2018-07-12T00:00:00"/>
    <s v="First Class"/>
    <s v="NS-18640"/>
    <s v="Noel Staavos"/>
    <s v="Corporate"/>
    <s v="United States"/>
    <s v="Chicago"/>
    <s v="Illinois"/>
    <n v="60610"/>
    <x v="2"/>
    <x v="791"/>
    <x v="1"/>
    <s v="Appliances"/>
    <s v="Belkin F9S820V06 8 Outlet Surge"/>
    <n v="58.463999999999999"/>
  </r>
  <r>
    <n v="1046"/>
    <s v="CA-2018-152702"/>
    <x v="386"/>
    <d v="2018-10-16T00:00:00"/>
    <s v="Standard Class"/>
    <s v="SN-20710"/>
    <s v="Steve Nguyen"/>
    <s v="Home Office"/>
    <s v="United States"/>
    <s v="Rockford"/>
    <s v="Illinois"/>
    <n v="61107"/>
    <x v="2"/>
    <x v="792"/>
    <x v="0"/>
    <s v="Chairs"/>
    <s v="Global Stack Chair without Arms, Black"/>
    <n v="254.60400000000001"/>
  </r>
  <r>
    <n v="1047"/>
    <s v="CA-2017-169103"/>
    <x v="387"/>
    <d v="2017-03-13T00:00:00"/>
    <s v="Standard Class"/>
    <s v="ZC-21910"/>
    <s v="Zuschuss Carroll"/>
    <s v="Consumer"/>
    <s v="United States"/>
    <s v="Miami"/>
    <s v="Florida"/>
    <n v="33142"/>
    <x v="0"/>
    <x v="638"/>
    <x v="2"/>
    <s v="Phones"/>
    <s v="Cisco Unified IP Phone 7945G VoIP phone"/>
    <n v="1363.96"/>
  </r>
  <r>
    <n v="1048"/>
    <s v="CA-2017-169103"/>
    <x v="387"/>
    <d v="2017-03-13T00:00:00"/>
    <s v="Standard Class"/>
    <s v="ZC-21910"/>
    <s v="Zuschuss Carroll"/>
    <s v="Consumer"/>
    <s v="United States"/>
    <s v="Miami"/>
    <s v="Florida"/>
    <n v="33142"/>
    <x v="0"/>
    <x v="101"/>
    <x v="0"/>
    <s v="Furnishings"/>
    <s v="Deflect-o DuraMat Lighweight, Studded, Beveled Mat for Low Pile Carpeting"/>
    <n v="102.36"/>
  </r>
  <r>
    <n v="1049"/>
    <s v="CA-2015-139192"/>
    <x v="279"/>
    <d v="2015-06-01T00:00:00"/>
    <s v="Second Class"/>
    <s v="LC-16885"/>
    <s v="Lena Creighton"/>
    <s v="Consumer"/>
    <s v="United States"/>
    <s v="San Francisco"/>
    <s v="California"/>
    <n v="94109"/>
    <x v="1"/>
    <x v="39"/>
    <x v="2"/>
    <s v="Phones"/>
    <s v="Plantronics HL10 Handset Lifter"/>
    <n v="1113.5039999999999"/>
  </r>
  <r>
    <n v="1050"/>
    <s v="CA-2015-139192"/>
    <x v="279"/>
    <d v="2015-06-01T00:00:00"/>
    <s v="Second Class"/>
    <s v="LC-16885"/>
    <s v="Lena Creighton"/>
    <s v="Consumer"/>
    <s v="United States"/>
    <s v="San Francisco"/>
    <s v="California"/>
    <n v="94109"/>
    <x v="1"/>
    <x v="590"/>
    <x v="2"/>
    <s v="Accessories"/>
    <s v="Logitech Wireless Performance Mouse MX for PC and Mac"/>
    <n v="99.99"/>
  </r>
  <r>
    <n v="1051"/>
    <s v="US-2016-153500"/>
    <x v="230"/>
    <d v="2016-07-05T00:00:00"/>
    <s v="First Class"/>
    <s v="DG-13300"/>
    <s v="Deirdre Greer"/>
    <s v="Corporate"/>
    <s v="United States"/>
    <s v="Philadelphia"/>
    <s v="Pennsylvania"/>
    <n v="19134"/>
    <x v="3"/>
    <x v="793"/>
    <x v="0"/>
    <s v="Furnishings"/>
    <s v="Eldon Antistatic Chair Mats for Low to Medium Pile Carpets"/>
    <n v="168.464"/>
  </r>
  <r>
    <n v="1052"/>
    <s v="US-2016-153500"/>
    <x v="230"/>
    <d v="2016-07-05T00:00:00"/>
    <s v="First Class"/>
    <s v="DG-13300"/>
    <s v="Deirdre Greer"/>
    <s v="Corporate"/>
    <s v="United States"/>
    <s v="Philadelphia"/>
    <s v="Pennsylvania"/>
    <n v="19134"/>
    <x v="3"/>
    <x v="794"/>
    <x v="1"/>
    <s v="Paper"/>
    <s v="Important Message Pads, 50 4-1/4 x 5-1/2 Forms per Pad"/>
    <n v="6.72"/>
  </r>
  <r>
    <n v="1053"/>
    <s v="US-2016-153500"/>
    <x v="230"/>
    <d v="2016-07-05T00:00:00"/>
    <s v="First Class"/>
    <s v="DG-13300"/>
    <s v="Deirdre Greer"/>
    <s v="Corporate"/>
    <s v="United States"/>
    <s v="Philadelphia"/>
    <s v="Pennsylvania"/>
    <n v="19134"/>
    <x v="3"/>
    <x v="795"/>
    <x v="0"/>
    <s v="Furnishings"/>
    <s v="Howard Miller 12&quot; Round Wall Clock"/>
    <n v="282.88799999999998"/>
  </r>
  <r>
    <n v="1054"/>
    <s v="CA-2016-110667"/>
    <x v="388"/>
    <d v="2016-04-08T00:00:00"/>
    <s v="Standard Class"/>
    <s v="NF-18595"/>
    <s v="Nicole Fjeld"/>
    <s v="Home Office"/>
    <s v="United States"/>
    <s v="New York City"/>
    <s v="New York"/>
    <n v="10009"/>
    <x v="3"/>
    <x v="796"/>
    <x v="1"/>
    <s v="Art"/>
    <s v="DIXON Ticonderoga Erasable Checking Pencils"/>
    <n v="11.16"/>
  </r>
  <r>
    <n v="1055"/>
    <s v="CA-2016-110667"/>
    <x v="388"/>
    <d v="2016-04-08T00:00:00"/>
    <s v="Standard Class"/>
    <s v="NF-18595"/>
    <s v="Nicole Fjeld"/>
    <s v="Home Office"/>
    <s v="United States"/>
    <s v="New York City"/>
    <s v="New York"/>
    <n v="10009"/>
    <x v="3"/>
    <x v="797"/>
    <x v="0"/>
    <s v="Furnishings"/>
    <s v="Eldon Advantage Foldable Chair Mats for Low Pile Carpets"/>
    <n v="108.4"/>
  </r>
  <r>
    <n v="1056"/>
    <s v="CA-2016-110667"/>
    <x v="388"/>
    <d v="2016-04-08T00:00:00"/>
    <s v="Standard Class"/>
    <s v="NF-18595"/>
    <s v="Nicole Fjeld"/>
    <s v="Home Office"/>
    <s v="United States"/>
    <s v="New York City"/>
    <s v="New York"/>
    <n v="10009"/>
    <x v="3"/>
    <x v="141"/>
    <x v="1"/>
    <s v="Binders"/>
    <s v="GBC Prestige Therm-A-Bind Covers"/>
    <n v="82.343999999999994"/>
  </r>
  <r>
    <n v="1057"/>
    <s v="CA-2016-110667"/>
    <x v="388"/>
    <d v="2016-04-08T00:00:00"/>
    <s v="Standard Class"/>
    <s v="NF-18595"/>
    <s v="Nicole Fjeld"/>
    <s v="Home Office"/>
    <s v="United States"/>
    <s v="New York City"/>
    <s v="New York"/>
    <n v="10009"/>
    <x v="3"/>
    <x v="798"/>
    <x v="1"/>
    <s v="Binders"/>
    <s v="Avery Round Ring Poly Binders"/>
    <n v="9.0879999999999992"/>
  </r>
  <r>
    <n v="1058"/>
    <s v="CA-2018-167150"/>
    <x v="389"/>
    <d v="2018-12-17T00:00:00"/>
    <s v="Standard Class"/>
    <s v="BP-11185"/>
    <s v="Ben Peterman"/>
    <s v="Corporate"/>
    <s v="United States"/>
    <s v="San Diego"/>
    <s v="California"/>
    <n v="92037"/>
    <x v="1"/>
    <x v="799"/>
    <x v="1"/>
    <s v="Binders"/>
    <s v="Avery Hole Reinforcements"/>
    <n v="19.936"/>
  </r>
  <r>
    <n v="1059"/>
    <s v="CA-2018-167150"/>
    <x v="389"/>
    <d v="2018-12-17T00:00:00"/>
    <s v="Standard Class"/>
    <s v="BP-11185"/>
    <s v="Ben Peterman"/>
    <s v="Corporate"/>
    <s v="United States"/>
    <s v="San Diego"/>
    <s v="California"/>
    <n v="92037"/>
    <x v="1"/>
    <x v="800"/>
    <x v="1"/>
    <s v="Binders"/>
    <s v="Wilson Jones Ledger-Size, Piano-Hinge Binder, 2&quot;, Blue"/>
    <n v="65.567999999999998"/>
  </r>
  <r>
    <n v="1060"/>
    <s v="CA-2017-105284"/>
    <x v="390"/>
    <d v="2017-12-01T00:00:00"/>
    <s v="Standard Class"/>
    <s v="MG-17650"/>
    <s v="Matthew Grinstein"/>
    <s v="Home Office"/>
    <s v="United States"/>
    <s v="Philadelphia"/>
    <s v="Pennsylvania"/>
    <n v="19143"/>
    <x v="3"/>
    <x v="801"/>
    <x v="1"/>
    <s v="Fasteners"/>
    <s v="Stockwell Gold Paper Clips"/>
    <n v="4.4160000000000004"/>
  </r>
  <r>
    <n v="1061"/>
    <s v="US-2016-125374"/>
    <x v="391"/>
    <d v="2016-03-29T00:00:00"/>
    <s v="Standard Class"/>
    <s v="JD-16060"/>
    <s v="Julia Dunbar"/>
    <s v="Consumer"/>
    <s v="United States"/>
    <s v="Houston"/>
    <s v="Texas"/>
    <n v="77095"/>
    <x v="2"/>
    <x v="389"/>
    <x v="0"/>
    <s v="Chairs"/>
    <s v="Global Deluxe Steno Chair"/>
    <n v="107.77200000000001"/>
  </r>
  <r>
    <n v="1062"/>
    <s v="CA-2016-161263"/>
    <x v="392"/>
    <d v="2016-04-21T00:00:00"/>
    <s v="Standard Class"/>
    <s v="TS-21160"/>
    <s v="Theresa Swint"/>
    <s v="Corporate"/>
    <s v="United States"/>
    <s v="Toledo"/>
    <s v="Ohio"/>
    <n v="43615"/>
    <x v="3"/>
    <x v="551"/>
    <x v="1"/>
    <s v="Appliances"/>
    <s v="Belkin F9H710-06 7 Outlet SurgeMaster Surge Protector"/>
    <n v="45.216000000000001"/>
  </r>
  <r>
    <n v="1063"/>
    <s v="CA-2016-161263"/>
    <x v="392"/>
    <d v="2016-04-21T00:00:00"/>
    <s v="Standard Class"/>
    <s v="TS-21160"/>
    <s v="Theresa Swint"/>
    <s v="Corporate"/>
    <s v="United States"/>
    <s v="Toledo"/>
    <s v="Ohio"/>
    <n v="43615"/>
    <x v="3"/>
    <x v="802"/>
    <x v="1"/>
    <s v="Fasteners"/>
    <s v="Super Bands, 12/Pack"/>
    <n v="10.416"/>
  </r>
  <r>
    <n v="1064"/>
    <s v="CA-2016-161263"/>
    <x v="392"/>
    <d v="2016-04-21T00:00:00"/>
    <s v="Standard Class"/>
    <s v="TS-21160"/>
    <s v="Theresa Swint"/>
    <s v="Corporate"/>
    <s v="United States"/>
    <s v="Toledo"/>
    <s v="Ohio"/>
    <n v="43615"/>
    <x v="3"/>
    <x v="346"/>
    <x v="1"/>
    <s v="Art"/>
    <s v="Crayola Colored Pencils"/>
    <n v="7.8719999999999999"/>
  </r>
  <r>
    <n v="1065"/>
    <s v="CA-2016-161263"/>
    <x v="392"/>
    <d v="2016-04-21T00:00:00"/>
    <s v="Standard Class"/>
    <s v="TS-21160"/>
    <s v="Theresa Swint"/>
    <s v="Corporate"/>
    <s v="United States"/>
    <s v="Toledo"/>
    <s v="Ohio"/>
    <n v="43615"/>
    <x v="3"/>
    <x v="803"/>
    <x v="2"/>
    <s v="Phones"/>
    <s v="Plantronics 81402"/>
    <n v="118.782"/>
  </r>
  <r>
    <n v="1066"/>
    <s v="CA-2016-161263"/>
    <x v="392"/>
    <d v="2016-04-21T00:00:00"/>
    <s v="Standard Class"/>
    <s v="TS-21160"/>
    <s v="Theresa Swint"/>
    <s v="Corporate"/>
    <s v="United States"/>
    <s v="Toledo"/>
    <s v="Ohio"/>
    <n v="43615"/>
    <x v="3"/>
    <x v="804"/>
    <x v="1"/>
    <s v="Fasteners"/>
    <s v="Assorted Color Push Pins"/>
    <n v="1.448"/>
  </r>
  <r>
    <n v="1067"/>
    <s v="CA-2016-161263"/>
    <x v="392"/>
    <d v="2016-04-21T00:00:00"/>
    <s v="Standard Class"/>
    <s v="TS-21160"/>
    <s v="Theresa Swint"/>
    <s v="Corporate"/>
    <s v="United States"/>
    <s v="Toledo"/>
    <s v="Ohio"/>
    <n v="43615"/>
    <x v="3"/>
    <x v="805"/>
    <x v="1"/>
    <s v="Binders"/>
    <s v="GBC Velobind Prepunched Cover Sets, Regency Series"/>
    <n v="55.47"/>
  </r>
  <r>
    <n v="1068"/>
    <s v="CA-2017-157686"/>
    <x v="393"/>
    <d v="2017-10-02T00:00:00"/>
    <s v="First Class"/>
    <s v="BD-11620"/>
    <s v="Brian DeCherney"/>
    <s v="Consumer"/>
    <s v="United States"/>
    <s v="San Francisco"/>
    <s v="California"/>
    <n v="94122"/>
    <x v="1"/>
    <x v="64"/>
    <x v="0"/>
    <s v="Chairs"/>
    <s v="Global Value Mid-Back Manager's Chair, Gray"/>
    <n v="194.84800000000001"/>
  </r>
  <r>
    <n v="1069"/>
    <s v="US-2018-139955"/>
    <x v="394"/>
    <d v="2018-09-30T00:00:00"/>
    <s v="Second Class"/>
    <s v="CM-12160"/>
    <s v="Charles McCrossin"/>
    <s v="Consumer"/>
    <s v="United States"/>
    <s v="Brownsville"/>
    <s v="Texas"/>
    <n v="78521"/>
    <x v="2"/>
    <x v="482"/>
    <x v="1"/>
    <s v="Supplies"/>
    <s v="Staple remover"/>
    <n v="1.744"/>
  </r>
  <r>
    <n v="1070"/>
    <s v="US-2016-150161"/>
    <x v="395"/>
    <d v="2016-07-29T00:00:00"/>
    <s v="Standard Class"/>
    <s v="RB-19795"/>
    <s v="Ross Baird"/>
    <s v="Home Office"/>
    <s v="United States"/>
    <s v="Philadelphia"/>
    <s v="Pennsylvania"/>
    <n v="19143"/>
    <x v="3"/>
    <x v="301"/>
    <x v="1"/>
    <s v="Binders"/>
    <s v="GBC Premium Transparent Covers with Diagonal Lined Pattern"/>
    <n v="25.175999999999998"/>
  </r>
  <r>
    <n v="1071"/>
    <s v="CA-2016-144652"/>
    <x v="312"/>
    <d v="2016-11-26T00:00:00"/>
    <s v="Standard Class"/>
    <s v="SN-20560"/>
    <s v="Skye Norling"/>
    <s v="Home Office"/>
    <s v="United States"/>
    <s v="Los Angeles"/>
    <s v="California"/>
    <n v="90008"/>
    <x v="1"/>
    <x v="324"/>
    <x v="1"/>
    <s v="Art"/>
    <s v="Newell 333"/>
    <n v="19.46"/>
  </r>
  <r>
    <n v="1072"/>
    <s v="CA-2017-152814"/>
    <x v="236"/>
    <d v="2017-05-02T00:00:00"/>
    <s v="Standard Class"/>
    <s v="EH-14005"/>
    <s v="Erica Hernandez"/>
    <s v="Home Office"/>
    <s v="United States"/>
    <s v="Denver"/>
    <s v="Colorado"/>
    <n v="80219"/>
    <x v="1"/>
    <x v="314"/>
    <x v="1"/>
    <s v="Paper"/>
    <s v="Xerox 1881"/>
    <n v="29.472000000000001"/>
  </r>
  <r>
    <n v="1073"/>
    <s v="CA-2018-106943"/>
    <x v="237"/>
    <d v="2018-11-19T00:00:00"/>
    <s v="Standard Class"/>
    <s v="FO-14305"/>
    <s v="Frank Olsen"/>
    <s v="Consumer"/>
    <s v="United States"/>
    <s v="New York City"/>
    <s v="New York"/>
    <n v="10035"/>
    <x v="3"/>
    <x v="806"/>
    <x v="1"/>
    <s v="Binders"/>
    <s v="3M Organizer Strips"/>
    <n v="8.64"/>
  </r>
  <r>
    <n v="1074"/>
    <s v="CA-2017-134348"/>
    <x v="396"/>
    <d v="2017-11-19T00:00:00"/>
    <s v="Standard Class"/>
    <s v="MS-17710"/>
    <s v="Maurice Satty"/>
    <s v="Consumer"/>
    <s v="United States"/>
    <s v="Mesa"/>
    <s v="Arizona"/>
    <n v="85204"/>
    <x v="1"/>
    <x v="807"/>
    <x v="1"/>
    <s v="Binders"/>
    <s v="Avery Durable Slant Ring Binders With Label Holder"/>
    <n v="6.27"/>
  </r>
  <r>
    <n v="1075"/>
    <s v="CA-2017-134348"/>
    <x v="396"/>
    <d v="2017-11-19T00:00:00"/>
    <s v="Standard Class"/>
    <s v="MS-17710"/>
    <s v="Maurice Satty"/>
    <s v="Consumer"/>
    <s v="United States"/>
    <s v="Mesa"/>
    <s v="Arizona"/>
    <n v="85204"/>
    <x v="1"/>
    <x v="255"/>
    <x v="1"/>
    <s v="Binders"/>
    <s v="Round Ring Binders"/>
    <n v="4.3680000000000003"/>
  </r>
  <r>
    <n v="1076"/>
    <s v="CA-2017-134348"/>
    <x v="396"/>
    <d v="2017-11-19T00:00:00"/>
    <s v="Standard Class"/>
    <s v="MS-17710"/>
    <s v="Maurice Satty"/>
    <s v="Consumer"/>
    <s v="United States"/>
    <s v="Mesa"/>
    <s v="Arizona"/>
    <n v="85204"/>
    <x v="1"/>
    <x v="808"/>
    <x v="2"/>
    <s v="Accessories"/>
    <s v="Micropad Numeric Keypads"/>
    <n v="31.984000000000002"/>
  </r>
  <r>
    <n v="1077"/>
    <s v="CA-2017-161781"/>
    <x v="321"/>
    <d v="2017-09-30T00:00:00"/>
    <s v="First Class"/>
    <s v="CC-12100"/>
    <s v="Chad Cunningham"/>
    <s v="Home Office"/>
    <s v="United States"/>
    <s v="Columbus"/>
    <s v="Indiana"/>
    <n v="47201"/>
    <x v="2"/>
    <x v="809"/>
    <x v="1"/>
    <s v="Art"/>
    <s v="Newell 328"/>
    <n v="40.880000000000003"/>
  </r>
  <r>
    <n v="1078"/>
    <s v="CA-2018-132521"/>
    <x v="397"/>
    <d v="2018-09-25T00:00:00"/>
    <s v="Second Class"/>
    <s v="DW-13540"/>
    <s v="Don Weiss"/>
    <s v="Consumer"/>
    <s v="United States"/>
    <s v="Seattle"/>
    <s v="Washington"/>
    <n v="98105"/>
    <x v="1"/>
    <x v="810"/>
    <x v="1"/>
    <s v="Appliances"/>
    <s v="Belkin 8 Outlet SurgeMaster II Gold Surge Protector"/>
    <n v="119.96"/>
  </r>
  <r>
    <n v="1079"/>
    <s v="CA-2018-132521"/>
    <x v="397"/>
    <d v="2018-09-25T00:00:00"/>
    <s v="Second Class"/>
    <s v="DW-13540"/>
    <s v="Don Weiss"/>
    <s v="Consumer"/>
    <s v="United States"/>
    <s v="Seattle"/>
    <s v="Washington"/>
    <n v="98105"/>
    <x v="1"/>
    <x v="470"/>
    <x v="1"/>
    <s v="Storage"/>
    <s v="Sterilite Officeware Hinged File Box"/>
    <n v="31.44"/>
  </r>
  <r>
    <n v="1080"/>
    <s v="CA-2018-132521"/>
    <x v="397"/>
    <d v="2018-09-25T00:00:00"/>
    <s v="Second Class"/>
    <s v="DW-13540"/>
    <s v="Don Weiss"/>
    <s v="Consumer"/>
    <s v="United States"/>
    <s v="Seattle"/>
    <s v="Washington"/>
    <n v="98105"/>
    <x v="1"/>
    <x v="480"/>
    <x v="1"/>
    <s v="Binders"/>
    <s v="Avery Printable Repositionable Plastic Tabs"/>
    <n v="6.88"/>
  </r>
  <r>
    <n v="1081"/>
    <s v="CA-2016-110016"/>
    <x v="239"/>
    <d v="2016-12-04T00:00:00"/>
    <s v="Standard Class"/>
    <s v="BT-11395"/>
    <s v="Bill Tyler"/>
    <s v="Corporate"/>
    <s v="United States"/>
    <s v="Detroit"/>
    <s v="Michigan"/>
    <n v="48227"/>
    <x v="2"/>
    <x v="811"/>
    <x v="1"/>
    <s v="Paper"/>
    <s v="Easy-staple paper"/>
    <n v="19.920000000000002"/>
  </r>
  <r>
    <n v="1082"/>
    <s v="CA-2016-110016"/>
    <x v="239"/>
    <d v="2016-12-04T00:00:00"/>
    <s v="Standard Class"/>
    <s v="BT-11395"/>
    <s v="Bill Tyler"/>
    <s v="Corporate"/>
    <s v="United States"/>
    <s v="Detroit"/>
    <s v="Michigan"/>
    <n v="48227"/>
    <x v="2"/>
    <x v="812"/>
    <x v="0"/>
    <s v="Chairs"/>
    <s v="Global High-Back Leather Tilter, Burgundy"/>
    <n v="1106.9100000000001"/>
  </r>
  <r>
    <n v="1083"/>
    <s v="US-2017-143819"/>
    <x v="398"/>
    <d v="2017-03-05T00:00:00"/>
    <s v="Standard Class"/>
    <s v="KD-16270"/>
    <s v="Karen Daniels"/>
    <s v="Consumer"/>
    <s v="United States"/>
    <s v="Yonkers"/>
    <s v="New York"/>
    <n v="10701"/>
    <x v="3"/>
    <x v="616"/>
    <x v="0"/>
    <s v="Tables"/>
    <s v="Chromcraft Round Conference Tables"/>
    <n v="836.59199999999998"/>
  </r>
  <r>
    <n v="1084"/>
    <s v="US-2017-143819"/>
    <x v="398"/>
    <d v="2017-03-05T00:00:00"/>
    <s v="Standard Class"/>
    <s v="KD-16270"/>
    <s v="Karen Daniels"/>
    <s v="Consumer"/>
    <s v="United States"/>
    <s v="Yonkers"/>
    <s v="New York"/>
    <n v="10701"/>
    <x v="3"/>
    <x v="813"/>
    <x v="1"/>
    <s v="Paper"/>
    <s v="Easy-staple paper"/>
    <n v="26.38"/>
  </r>
  <r>
    <n v="1085"/>
    <s v="US-2017-143819"/>
    <x v="398"/>
    <d v="2017-03-05T00:00:00"/>
    <s v="Standard Class"/>
    <s v="KD-16270"/>
    <s v="Karen Daniels"/>
    <s v="Consumer"/>
    <s v="United States"/>
    <s v="Yonkers"/>
    <s v="New York"/>
    <n v="10701"/>
    <x v="3"/>
    <x v="245"/>
    <x v="1"/>
    <s v="Storage"/>
    <s v="Adjustable Depth Letter/Legal Cart"/>
    <n v="362.92"/>
  </r>
  <r>
    <n v="1086"/>
    <s v="US-2017-143819"/>
    <x v="398"/>
    <d v="2017-03-05T00:00:00"/>
    <s v="Standard Class"/>
    <s v="KD-16270"/>
    <s v="Karen Daniels"/>
    <s v="Consumer"/>
    <s v="United States"/>
    <s v="Yonkers"/>
    <s v="New York"/>
    <n v="10701"/>
    <x v="3"/>
    <x v="814"/>
    <x v="2"/>
    <s v="Machines"/>
    <s v="Ativa V4110MDD Micro-Cut Shredder"/>
    <n v="4899.93"/>
  </r>
  <r>
    <n v="1087"/>
    <s v="CA-2017-167584"/>
    <x v="399"/>
    <d v="2017-08-12T00:00:00"/>
    <s v="Same Day"/>
    <s v="LC-16870"/>
    <s v="Lena Cacioppo"/>
    <s v="Consumer"/>
    <s v="United States"/>
    <s v="Des Moines"/>
    <s v="Iowa"/>
    <n v="50315"/>
    <x v="2"/>
    <x v="815"/>
    <x v="1"/>
    <s v="Paper"/>
    <s v="Xerox 224"/>
    <n v="6.48"/>
  </r>
  <r>
    <n v="1088"/>
    <s v="CA-2017-166163"/>
    <x v="243"/>
    <d v="2017-08-20T00:00:00"/>
    <s v="Second Class"/>
    <s v="CY-12745"/>
    <s v="Craig Yedwab"/>
    <s v="Corporate"/>
    <s v="United States"/>
    <s v="Oakland"/>
    <s v="California"/>
    <n v="94601"/>
    <x v="1"/>
    <x v="173"/>
    <x v="2"/>
    <s v="Phones"/>
    <s v="Nokia Lumia 521 (T-Mobile)"/>
    <n v="71.975999999999999"/>
  </r>
  <r>
    <n v="1089"/>
    <s v="CA-2017-166163"/>
    <x v="243"/>
    <d v="2017-08-20T00:00:00"/>
    <s v="Second Class"/>
    <s v="CY-12745"/>
    <s v="Craig Yedwab"/>
    <s v="Corporate"/>
    <s v="United States"/>
    <s v="Oakland"/>
    <s v="California"/>
    <n v="94601"/>
    <x v="1"/>
    <x v="816"/>
    <x v="1"/>
    <s v="Labels"/>
    <s v="Avery 488"/>
    <n v="3.15"/>
  </r>
  <r>
    <n v="1090"/>
    <s v="CA-2018-158407"/>
    <x v="400"/>
    <d v="2018-06-10T00:00:00"/>
    <s v="Standard Class"/>
    <s v="LW-16990"/>
    <s v="Lindsay Williams"/>
    <s v="Corporate"/>
    <s v="United States"/>
    <s v="Monroe"/>
    <s v="North Carolina"/>
    <n v="28110"/>
    <x v="0"/>
    <x v="296"/>
    <x v="0"/>
    <s v="Furnishings"/>
    <s v="Telescoping Adjustable Floor Lamp"/>
    <n v="31.984000000000002"/>
  </r>
  <r>
    <n v="1091"/>
    <s v="CA-2018-158407"/>
    <x v="400"/>
    <d v="2018-06-10T00:00:00"/>
    <s v="Standard Class"/>
    <s v="LW-16990"/>
    <s v="Lindsay Williams"/>
    <s v="Corporate"/>
    <s v="United States"/>
    <s v="Monroe"/>
    <s v="North Carolina"/>
    <n v="28110"/>
    <x v="0"/>
    <x v="817"/>
    <x v="2"/>
    <s v="Phones"/>
    <s v="Innergie mMini Combo Duo USB Travel Charging Kit"/>
    <n v="71.983999999999995"/>
  </r>
  <r>
    <n v="1092"/>
    <s v="CA-2016-143490"/>
    <x v="401"/>
    <d v="2016-12-13T00:00:00"/>
    <s v="Standard Class"/>
    <s v="NP-18325"/>
    <s v="Naresj Patel"/>
    <s v="Consumer"/>
    <s v="United States"/>
    <s v="San Diego"/>
    <s v="California"/>
    <n v="92105"/>
    <x v="1"/>
    <x v="818"/>
    <x v="1"/>
    <s v="Art"/>
    <s v="Stanley Contemporary Battery Pencil Sharpeners"/>
    <n v="120.15"/>
  </r>
  <r>
    <n v="1093"/>
    <s v="CA-2016-143490"/>
    <x v="401"/>
    <d v="2016-12-13T00:00:00"/>
    <s v="Standard Class"/>
    <s v="NP-18325"/>
    <s v="Naresj Patel"/>
    <s v="Consumer"/>
    <s v="United States"/>
    <s v="San Diego"/>
    <s v="California"/>
    <n v="92105"/>
    <x v="1"/>
    <x v="819"/>
    <x v="2"/>
    <s v="Phones"/>
    <s v="AT&amp;T 1080 Corded phone"/>
    <n v="219.184"/>
  </r>
  <r>
    <n v="1094"/>
    <s v="CA-2016-165085"/>
    <x v="17"/>
    <d v="2016-12-31T00:00:00"/>
    <s v="Standard Class"/>
    <s v="BT-11485"/>
    <s v="Brad Thomas"/>
    <s v="Home Office"/>
    <s v="United States"/>
    <s v="Clinton"/>
    <s v="Maryland"/>
    <n v="20735"/>
    <x v="3"/>
    <x v="820"/>
    <x v="1"/>
    <s v="Paper"/>
    <s v="Xerox 1950"/>
    <n v="28.9"/>
  </r>
  <r>
    <n v="1095"/>
    <s v="CA-2016-165085"/>
    <x v="17"/>
    <d v="2016-12-31T00:00:00"/>
    <s v="Standard Class"/>
    <s v="BT-11485"/>
    <s v="Brad Thomas"/>
    <s v="Home Office"/>
    <s v="United States"/>
    <s v="Clinton"/>
    <s v="Maryland"/>
    <n v="20735"/>
    <x v="3"/>
    <x v="159"/>
    <x v="1"/>
    <s v="Appliances"/>
    <s v="Kensington 7 Outlet MasterPiece Power Center"/>
    <n v="355.96"/>
  </r>
  <r>
    <n v="1096"/>
    <s v="CA-2018-160423"/>
    <x v="276"/>
    <d v="2018-01-26T00:00:00"/>
    <s v="Standard Class"/>
    <s v="PS-19045"/>
    <s v="Penelope Sewall"/>
    <s v="Home Office"/>
    <s v="United States"/>
    <s v="Charlotte"/>
    <s v="North Carolina"/>
    <n v="28205"/>
    <x v="0"/>
    <x v="821"/>
    <x v="1"/>
    <s v="Storage"/>
    <s v="Fellowes Mobile File Cart, Black"/>
    <n v="348.20800000000003"/>
  </r>
  <r>
    <n v="1097"/>
    <s v="CA-2018-160423"/>
    <x v="276"/>
    <d v="2018-01-26T00:00:00"/>
    <s v="Standard Class"/>
    <s v="PS-19045"/>
    <s v="Penelope Sewall"/>
    <s v="Home Office"/>
    <s v="United States"/>
    <s v="Charlotte"/>
    <s v="North Carolina"/>
    <n v="28205"/>
    <x v="0"/>
    <x v="822"/>
    <x v="1"/>
    <s v="Binders"/>
    <s v="GBC Recycled VeloBinder Covers"/>
    <n v="35.783999999999999"/>
  </r>
  <r>
    <n v="1098"/>
    <s v="CA-2015-159338"/>
    <x v="402"/>
    <d v="2015-06-28T00:00:00"/>
    <s v="First Class"/>
    <s v="NS-18640"/>
    <s v="Noel Staavos"/>
    <s v="Corporate"/>
    <s v="United States"/>
    <s v="Los Angeles"/>
    <s v="California"/>
    <n v="90049"/>
    <x v="1"/>
    <x v="823"/>
    <x v="0"/>
    <s v="Tables"/>
    <s v="Hon 4060 Series Tables"/>
    <n v="447.84"/>
  </r>
  <r>
    <n v="1099"/>
    <s v="CA-2017-107216"/>
    <x v="403"/>
    <d v="2017-06-17T00:00:00"/>
    <s v="First Class"/>
    <s v="PV-18985"/>
    <s v="Paul Van Hugh"/>
    <s v="Home Office"/>
    <s v="United States"/>
    <s v="San Francisco"/>
    <s v="California"/>
    <n v="94122"/>
    <x v="1"/>
    <x v="824"/>
    <x v="1"/>
    <s v="Art"/>
    <s v="Newell 326"/>
    <n v="7.04"/>
  </r>
  <r>
    <n v="1100"/>
    <s v="CA-2017-107216"/>
    <x v="403"/>
    <d v="2017-06-17T00:00:00"/>
    <s v="First Class"/>
    <s v="PV-18985"/>
    <s v="Paul Van Hugh"/>
    <s v="Home Office"/>
    <s v="United States"/>
    <s v="San Francisco"/>
    <s v="California"/>
    <n v="94122"/>
    <x v="1"/>
    <x v="396"/>
    <x v="0"/>
    <s v="Furnishings"/>
    <s v="GE General Purpose, Extra Long Life, Showcase &amp; Floodlight Incandescent Bulbs"/>
    <n v="8.73"/>
  </r>
  <r>
    <n v="1101"/>
    <s v="CA-2017-107216"/>
    <x v="403"/>
    <d v="2017-06-17T00:00:00"/>
    <s v="First Class"/>
    <s v="PV-18985"/>
    <s v="Paul Van Hugh"/>
    <s v="Home Office"/>
    <s v="United States"/>
    <s v="San Francisco"/>
    <s v="California"/>
    <n v="94122"/>
    <x v="1"/>
    <x v="825"/>
    <x v="2"/>
    <s v="Accessories"/>
    <s v="Logitech ClearChat Comfort/USB Headset H390"/>
    <n v="29.29"/>
  </r>
  <r>
    <n v="1102"/>
    <s v="CA-2017-107216"/>
    <x v="403"/>
    <d v="2017-06-17T00:00:00"/>
    <s v="First Class"/>
    <s v="PV-18985"/>
    <s v="Paul Van Hugh"/>
    <s v="Home Office"/>
    <s v="United States"/>
    <s v="San Francisco"/>
    <s v="California"/>
    <n v="94122"/>
    <x v="1"/>
    <x v="826"/>
    <x v="1"/>
    <s v="Art"/>
    <s v="Newell 346"/>
    <n v="8.64"/>
  </r>
  <r>
    <n v="1103"/>
    <s v="US-2018-145863"/>
    <x v="81"/>
    <d v="2018-04-27T00:00:00"/>
    <s v="Standard Class"/>
    <s v="RP-19390"/>
    <s v="Resi PÃ¶lking"/>
    <s v="Consumer"/>
    <s v="United States"/>
    <s v="Houston"/>
    <s v="Texas"/>
    <n v="77041"/>
    <x v="2"/>
    <x v="307"/>
    <x v="1"/>
    <s v="Binders"/>
    <s v="Avery Non-Stick Binders"/>
    <n v="2.694"/>
  </r>
  <r>
    <n v="1104"/>
    <s v="US-2018-145863"/>
    <x v="81"/>
    <d v="2018-04-27T00:00:00"/>
    <s v="Standard Class"/>
    <s v="RP-19390"/>
    <s v="Resi PÃ¶lking"/>
    <s v="Consumer"/>
    <s v="United States"/>
    <s v="Houston"/>
    <s v="Texas"/>
    <n v="77041"/>
    <x v="2"/>
    <x v="766"/>
    <x v="1"/>
    <s v="Binders"/>
    <s v="UniKeep View Case Binders"/>
    <n v="2.9340000000000002"/>
  </r>
  <r>
    <n v="1105"/>
    <s v="CA-2017-112340"/>
    <x v="147"/>
    <d v="2017-10-27T00:00:00"/>
    <s v="Standard Class"/>
    <s v="NM-18520"/>
    <s v="Neoma Murray"/>
    <s v="Consumer"/>
    <s v="United States"/>
    <s v="Riverside"/>
    <s v="California"/>
    <n v="92503"/>
    <x v="1"/>
    <x v="827"/>
    <x v="1"/>
    <s v="Paper"/>
    <s v="Rediform Wirebound &quot;Phone Memo&quot; Message Book, 11 x 5-3/4"/>
    <n v="22.92"/>
  </r>
  <r>
    <n v="1106"/>
    <s v="US-2017-110156"/>
    <x v="258"/>
    <d v="2017-11-24T00:00:00"/>
    <s v="Standard Class"/>
    <s v="EH-13945"/>
    <s v="Eric Hoffmann"/>
    <s v="Consumer"/>
    <s v="United States"/>
    <s v="Houston"/>
    <s v="Texas"/>
    <n v="77041"/>
    <x v="2"/>
    <x v="193"/>
    <x v="1"/>
    <s v="Storage"/>
    <s v="Tennsco Lockers, Gray"/>
    <n v="100.70399999999999"/>
  </r>
  <r>
    <n v="1107"/>
    <s v="US-2017-110156"/>
    <x v="258"/>
    <d v="2017-11-24T00:00:00"/>
    <s v="Standard Class"/>
    <s v="EH-13945"/>
    <s v="Eric Hoffmann"/>
    <s v="Consumer"/>
    <s v="United States"/>
    <s v="Houston"/>
    <s v="Texas"/>
    <n v="77041"/>
    <x v="2"/>
    <x v="396"/>
    <x v="0"/>
    <s v="Furnishings"/>
    <s v="GE General Purpose, Extra Long Life, Showcase &amp; Floodlight Incandescent Bulbs"/>
    <n v="2.3279999999999998"/>
  </r>
  <r>
    <n v="1108"/>
    <s v="US-2017-110156"/>
    <x v="258"/>
    <d v="2017-11-24T00:00:00"/>
    <s v="Standard Class"/>
    <s v="EH-13945"/>
    <s v="Eric Hoffmann"/>
    <s v="Consumer"/>
    <s v="United States"/>
    <s v="Houston"/>
    <s v="Texas"/>
    <n v="77041"/>
    <x v="2"/>
    <x v="828"/>
    <x v="1"/>
    <s v="Binders"/>
    <s v="GBC Standard Recycled Report Covers, Clear Plastic Sheets"/>
    <n v="10.78"/>
  </r>
  <r>
    <n v="1109"/>
    <s v="US-2017-110156"/>
    <x v="258"/>
    <d v="2017-11-24T00:00:00"/>
    <s v="Standard Class"/>
    <s v="EH-13945"/>
    <s v="Eric Hoffmann"/>
    <s v="Consumer"/>
    <s v="United States"/>
    <s v="Houston"/>
    <s v="Texas"/>
    <n v="77041"/>
    <x v="2"/>
    <x v="829"/>
    <x v="1"/>
    <s v="Fasteners"/>
    <s v="Staples"/>
    <n v="58.368000000000002"/>
  </r>
  <r>
    <n v="1110"/>
    <s v="US-2017-110156"/>
    <x v="258"/>
    <d v="2017-11-24T00:00:00"/>
    <s v="Standard Class"/>
    <s v="EH-13945"/>
    <s v="Eric Hoffmann"/>
    <s v="Consumer"/>
    <s v="United States"/>
    <s v="Houston"/>
    <s v="Texas"/>
    <n v="77041"/>
    <x v="2"/>
    <x v="830"/>
    <x v="1"/>
    <s v="Envelopes"/>
    <s v="Recycled Interoffice Envelopes with Re-Use-A-Seal Closure, 10 x 13"/>
    <n v="40.968000000000004"/>
  </r>
  <r>
    <n v="1111"/>
    <s v="US-2017-110156"/>
    <x v="258"/>
    <d v="2017-11-24T00:00:00"/>
    <s v="Standard Class"/>
    <s v="EH-13945"/>
    <s v="Eric Hoffmann"/>
    <s v="Consumer"/>
    <s v="United States"/>
    <s v="Houston"/>
    <s v="Texas"/>
    <n v="77041"/>
    <x v="2"/>
    <x v="831"/>
    <x v="2"/>
    <s v="Phones"/>
    <s v="invisibleSHIELD by ZAGG Smudge-Free Screen Protector"/>
    <n v="71.959999999999994"/>
  </r>
  <r>
    <n v="1112"/>
    <s v="US-2017-110156"/>
    <x v="258"/>
    <d v="2017-11-24T00:00:00"/>
    <s v="Standard Class"/>
    <s v="EH-13945"/>
    <s v="Eric Hoffmann"/>
    <s v="Consumer"/>
    <s v="United States"/>
    <s v="Houston"/>
    <s v="Texas"/>
    <n v="77041"/>
    <x v="2"/>
    <x v="832"/>
    <x v="1"/>
    <s v="Paper"/>
    <s v="Xerox 1905"/>
    <n v="10.368"/>
  </r>
  <r>
    <n v="1113"/>
    <s v="US-2017-110156"/>
    <x v="258"/>
    <d v="2017-11-24T00:00:00"/>
    <s v="Standard Class"/>
    <s v="EH-13945"/>
    <s v="Eric Hoffmann"/>
    <s v="Consumer"/>
    <s v="United States"/>
    <s v="Houston"/>
    <s v="Texas"/>
    <n v="77041"/>
    <x v="2"/>
    <x v="98"/>
    <x v="1"/>
    <s v="Binders"/>
    <s v="Avery Hidden Tab Dividers for Binding Systems"/>
    <n v="1.1919999999999999"/>
  </r>
  <r>
    <n v="1114"/>
    <s v="CA-2018-140585"/>
    <x v="404"/>
    <d v="2018-12-23T00:00:00"/>
    <s v="Second Class"/>
    <s v="RA-19915"/>
    <s v="Russell Applegate"/>
    <s v="Consumer"/>
    <s v="United States"/>
    <s v="Encinitas"/>
    <s v="California"/>
    <n v="92024"/>
    <x v="1"/>
    <x v="705"/>
    <x v="1"/>
    <s v="Binders"/>
    <s v="Binding Machine Supplies"/>
    <n v="46.671999999999997"/>
  </r>
  <r>
    <n v="1115"/>
    <s v="CA-2018-140585"/>
    <x v="404"/>
    <d v="2018-12-23T00:00:00"/>
    <s v="Second Class"/>
    <s v="RA-19915"/>
    <s v="Russell Applegate"/>
    <s v="Consumer"/>
    <s v="United States"/>
    <s v="Encinitas"/>
    <s v="California"/>
    <n v="92024"/>
    <x v="1"/>
    <x v="833"/>
    <x v="0"/>
    <s v="Bookcases"/>
    <s v="Bush Saratoga Collection 5-Shelf Bookcase, Hanover Cherry, *Special Order"/>
    <n v="119.833"/>
  </r>
  <r>
    <n v="1116"/>
    <s v="CA-2018-140585"/>
    <x v="404"/>
    <d v="2018-12-23T00:00:00"/>
    <s v="Second Class"/>
    <s v="RA-19915"/>
    <s v="Russell Applegate"/>
    <s v="Consumer"/>
    <s v="United States"/>
    <s v="Encinitas"/>
    <s v="California"/>
    <n v="92024"/>
    <x v="1"/>
    <x v="603"/>
    <x v="2"/>
    <s v="Accessories"/>
    <s v="LogitechÂ Illuminated - Keyboard"/>
    <n v="119.98"/>
  </r>
  <r>
    <n v="1117"/>
    <s v="CA-2017-144855"/>
    <x v="405"/>
    <d v="2017-07-24T00:00:00"/>
    <s v="Second Class"/>
    <s v="DL-13495"/>
    <s v="Dionis Lloyd"/>
    <s v="Corporate"/>
    <s v="United States"/>
    <s v="San Francisco"/>
    <s v="California"/>
    <n v="94110"/>
    <x v="1"/>
    <x v="365"/>
    <x v="1"/>
    <s v="Labels"/>
    <s v="Self-Adhesive Removable Labels"/>
    <n v="6.3"/>
  </r>
  <r>
    <n v="1118"/>
    <s v="CA-2016-142755"/>
    <x v="406"/>
    <d v="2016-09-08T00:00:00"/>
    <s v="Standard Class"/>
    <s v="CS-12355"/>
    <s v="Christine Sundaresam"/>
    <s v="Consumer"/>
    <s v="United States"/>
    <s v="Roswell"/>
    <s v="Georgia"/>
    <n v="30076"/>
    <x v="0"/>
    <x v="314"/>
    <x v="1"/>
    <s v="Paper"/>
    <s v="Xerox 1908"/>
    <n v="279.89999999999998"/>
  </r>
  <r>
    <n v="1119"/>
    <s v="CA-2016-142755"/>
    <x v="406"/>
    <d v="2016-09-08T00:00:00"/>
    <s v="Standard Class"/>
    <s v="CS-12355"/>
    <s v="Christine Sundaresam"/>
    <s v="Consumer"/>
    <s v="United States"/>
    <s v="Roswell"/>
    <s v="Georgia"/>
    <n v="30076"/>
    <x v="0"/>
    <x v="695"/>
    <x v="2"/>
    <s v="Accessories"/>
    <s v="Logitech G19 Programmable Gaming Keyboard"/>
    <n v="619.95000000000005"/>
  </r>
  <r>
    <n v="1120"/>
    <s v="CA-2016-142755"/>
    <x v="406"/>
    <d v="2016-09-08T00:00:00"/>
    <s v="Standard Class"/>
    <s v="CS-12355"/>
    <s v="Christine Sundaresam"/>
    <s v="Consumer"/>
    <s v="United States"/>
    <s v="Roswell"/>
    <s v="Georgia"/>
    <n v="30076"/>
    <x v="0"/>
    <x v="834"/>
    <x v="1"/>
    <s v="Paper"/>
    <s v="Ampad Evidence Wirebond Steno Books, 6&quot; x 9&quot;"/>
    <n v="4.3600000000000003"/>
  </r>
  <r>
    <n v="1121"/>
    <s v="CA-2016-142755"/>
    <x v="406"/>
    <d v="2016-09-08T00:00:00"/>
    <s v="Standard Class"/>
    <s v="CS-12355"/>
    <s v="Christine Sundaresam"/>
    <s v="Consumer"/>
    <s v="United States"/>
    <s v="Roswell"/>
    <s v="Georgia"/>
    <n v="30076"/>
    <x v="0"/>
    <x v="661"/>
    <x v="1"/>
    <s v="Envelopes"/>
    <s v="Security-Tint Envelopes"/>
    <n v="15.28"/>
  </r>
  <r>
    <n v="1122"/>
    <s v="US-2015-147627"/>
    <x v="407"/>
    <d v="2015-01-26T00:00:00"/>
    <s v="Standard Class"/>
    <s v="HL-15040"/>
    <s v="Hunter Lopez"/>
    <s v="Consumer"/>
    <s v="United States"/>
    <s v="Jonesboro"/>
    <s v="Arkansas"/>
    <n v="72401"/>
    <x v="0"/>
    <x v="835"/>
    <x v="2"/>
    <s v="Phones"/>
    <s v="Apple iPhone 5C"/>
    <n v="699.93"/>
  </r>
  <r>
    <n v="1123"/>
    <s v="US-2015-147627"/>
    <x v="407"/>
    <d v="2015-01-26T00:00:00"/>
    <s v="Standard Class"/>
    <s v="HL-15040"/>
    <s v="Hunter Lopez"/>
    <s v="Consumer"/>
    <s v="United States"/>
    <s v="Jonesboro"/>
    <s v="Arkansas"/>
    <n v="72401"/>
    <x v="0"/>
    <x v="836"/>
    <x v="1"/>
    <s v="Art"/>
    <s v="Newell 351"/>
    <n v="22.96"/>
  </r>
  <r>
    <n v="1124"/>
    <s v="US-2015-147627"/>
    <x v="407"/>
    <d v="2015-01-26T00:00:00"/>
    <s v="Standard Class"/>
    <s v="HL-15040"/>
    <s v="Hunter Lopez"/>
    <s v="Consumer"/>
    <s v="United States"/>
    <s v="Jonesboro"/>
    <s v="Arkansas"/>
    <n v="72401"/>
    <x v="0"/>
    <x v="76"/>
    <x v="0"/>
    <s v="Furnishings"/>
    <s v="Eldon Expressions Desk Accessory, Wood Pencil Holder, Oak"/>
    <n v="38.6"/>
  </r>
  <r>
    <n v="1125"/>
    <s v="US-2015-147627"/>
    <x v="407"/>
    <d v="2015-01-26T00:00:00"/>
    <s v="Standard Class"/>
    <s v="HL-15040"/>
    <s v="Hunter Lopez"/>
    <s v="Consumer"/>
    <s v="United States"/>
    <s v="Jonesboro"/>
    <s v="Arkansas"/>
    <n v="72401"/>
    <x v="0"/>
    <x v="453"/>
    <x v="1"/>
    <s v="Art"/>
    <s v="Newell 327"/>
    <n v="6.63"/>
  </r>
  <r>
    <n v="1126"/>
    <s v="US-2015-147627"/>
    <x v="407"/>
    <d v="2015-01-26T00:00:00"/>
    <s v="Standard Class"/>
    <s v="HL-15040"/>
    <s v="Hunter Lopez"/>
    <s v="Consumer"/>
    <s v="United States"/>
    <s v="Jonesboro"/>
    <s v="Arkansas"/>
    <n v="72401"/>
    <x v="0"/>
    <x v="837"/>
    <x v="1"/>
    <s v="Envelopes"/>
    <s v="Staple envelope"/>
    <n v="23.34"/>
  </r>
  <r>
    <n v="1127"/>
    <s v="US-2015-147627"/>
    <x v="407"/>
    <d v="2015-01-26T00:00:00"/>
    <s v="Standard Class"/>
    <s v="HL-15040"/>
    <s v="Hunter Lopez"/>
    <s v="Consumer"/>
    <s v="United States"/>
    <s v="Jonesboro"/>
    <s v="Arkansas"/>
    <n v="72401"/>
    <x v="0"/>
    <x v="406"/>
    <x v="0"/>
    <s v="Chairs"/>
    <s v="Hon 4700 Series Mobuis Mid-Back Task Chairs with Adjustable Arms"/>
    <n v="1067.94"/>
  </r>
  <r>
    <n v="1128"/>
    <s v="CA-2016-105970"/>
    <x v="56"/>
    <d v="2016-03-07T00:00:00"/>
    <s v="Standard Class"/>
    <s v="PA-19060"/>
    <s v="Pete Armstrong"/>
    <s v="Home Office"/>
    <s v="United States"/>
    <s v="Richmond"/>
    <s v="Indiana"/>
    <n v="47374"/>
    <x v="2"/>
    <x v="400"/>
    <x v="1"/>
    <s v="Art"/>
    <s v="50 Colored Long Pencils"/>
    <n v="10.16"/>
  </r>
  <r>
    <n v="1129"/>
    <s v="CA-2016-105970"/>
    <x v="56"/>
    <d v="2016-03-07T00:00:00"/>
    <s v="Standard Class"/>
    <s v="PA-19060"/>
    <s v="Pete Armstrong"/>
    <s v="Home Office"/>
    <s v="United States"/>
    <s v="Richmond"/>
    <s v="Indiana"/>
    <n v="47374"/>
    <x v="2"/>
    <x v="618"/>
    <x v="1"/>
    <s v="Envelopes"/>
    <s v="Brown Kraft Recycled Envelopes"/>
    <n v="101.88"/>
  </r>
  <r>
    <n v="1130"/>
    <s v="CA-2017-112102"/>
    <x v="408"/>
    <d v="2017-04-16T00:00:00"/>
    <s v="Standard Class"/>
    <s v="BD-11605"/>
    <s v="Brian Dahlen"/>
    <s v="Consumer"/>
    <s v="United States"/>
    <s v="Springfield"/>
    <s v="Virginia"/>
    <n v="22153"/>
    <x v="0"/>
    <x v="838"/>
    <x v="0"/>
    <s v="Tables"/>
    <s v="KI Adjustable-Height Table"/>
    <n v="343.92"/>
  </r>
  <r>
    <n v="1131"/>
    <s v="CA-2017-112102"/>
    <x v="408"/>
    <d v="2017-04-16T00:00:00"/>
    <s v="Standard Class"/>
    <s v="BD-11605"/>
    <s v="Brian Dahlen"/>
    <s v="Consumer"/>
    <s v="United States"/>
    <s v="Springfield"/>
    <s v="Virginia"/>
    <n v="22153"/>
    <x v="0"/>
    <x v="839"/>
    <x v="1"/>
    <s v="Paper"/>
    <s v="Xerox 1945"/>
    <n v="40.99"/>
  </r>
  <r>
    <n v="1132"/>
    <s v="CA-2017-112102"/>
    <x v="408"/>
    <d v="2017-04-16T00:00:00"/>
    <s v="Standard Class"/>
    <s v="BD-11605"/>
    <s v="Brian Dahlen"/>
    <s v="Consumer"/>
    <s v="United States"/>
    <s v="Springfield"/>
    <s v="Virginia"/>
    <n v="22153"/>
    <x v="0"/>
    <x v="118"/>
    <x v="1"/>
    <s v="Envelopes"/>
    <s v="Globe Weis Peel &amp; Seel First Class Envelopes"/>
    <n v="63.9"/>
  </r>
  <r>
    <n v="1133"/>
    <s v="US-2017-114776"/>
    <x v="409"/>
    <d v="2017-12-07T00:00:00"/>
    <s v="First Class"/>
    <s v="GG-14650"/>
    <s v="Greg Guthrie"/>
    <s v="Corporate"/>
    <s v="United States"/>
    <s v="Antioch"/>
    <s v="California"/>
    <n v="94509"/>
    <x v="1"/>
    <x v="260"/>
    <x v="1"/>
    <s v="Paper"/>
    <s v="Xerox 216"/>
    <n v="19.440000000000001"/>
  </r>
  <r>
    <n v="1134"/>
    <s v="US-2017-134908"/>
    <x v="410"/>
    <d v="2017-06-09T00:00:00"/>
    <s v="Standard Class"/>
    <s v="JS-15940"/>
    <s v="Joni Sundaresam"/>
    <s v="Home Office"/>
    <s v="United States"/>
    <s v="Philadelphia"/>
    <s v="Pennsylvania"/>
    <n v="19134"/>
    <x v="3"/>
    <x v="41"/>
    <x v="1"/>
    <s v="Storage"/>
    <s v="Eldon Base for stackable storage shelf, platinum"/>
    <n v="124.608"/>
  </r>
  <r>
    <n v="1135"/>
    <s v="US-2017-134908"/>
    <x v="410"/>
    <d v="2017-06-09T00:00:00"/>
    <s v="Standard Class"/>
    <s v="JS-15940"/>
    <s v="Joni Sundaresam"/>
    <s v="Home Office"/>
    <s v="United States"/>
    <s v="Philadelphia"/>
    <s v="Pennsylvania"/>
    <n v="19134"/>
    <x v="3"/>
    <x v="840"/>
    <x v="1"/>
    <s v="Labels"/>
    <s v="Avery 502"/>
    <n v="7.56"/>
  </r>
  <r>
    <n v="1136"/>
    <s v="US-2017-148803"/>
    <x v="25"/>
    <d v="2017-12-11T00:00:00"/>
    <s v="Same Day"/>
    <s v="LR-16915"/>
    <s v="Lena Radford"/>
    <s v="Consumer"/>
    <s v="United States"/>
    <s v="Homestead"/>
    <s v="Florida"/>
    <n v="33030"/>
    <x v="0"/>
    <x v="841"/>
    <x v="1"/>
    <s v="Storage"/>
    <s v="Steel Personal Filing/Posting Tote"/>
    <n v="85.224000000000004"/>
  </r>
  <r>
    <n v="1137"/>
    <s v="CA-2017-152170"/>
    <x v="396"/>
    <d v="2017-11-15T00:00:00"/>
    <s v="Second Class"/>
    <s v="FH-14275"/>
    <s v="Frank Hawley"/>
    <s v="Corporate"/>
    <s v="United States"/>
    <s v="La Porte"/>
    <s v="Indiana"/>
    <n v="46350"/>
    <x v="2"/>
    <x v="842"/>
    <x v="1"/>
    <s v="Envelopes"/>
    <s v="Tyvek  Top-Opening Peel &amp; Seel  Envelopes, Gray"/>
    <n v="287.52"/>
  </r>
  <r>
    <n v="1138"/>
    <s v="CA-2017-152170"/>
    <x v="396"/>
    <d v="2017-11-15T00:00:00"/>
    <s v="Second Class"/>
    <s v="FH-14275"/>
    <s v="Frank Hawley"/>
    <s v="Corporate"/>
    <s v="United States"/>
    <s v="La Porte"/>
    <s v="Indiana"/>
    <n v="46350"/>
    <x v="2"/>
    <x v="551"/>
    <x v="1"/>
    <s v="Appliances"/>
    <s v="Belkin F9H710-06 7 Outlet SurgeMaster Surge Protector"/>
    <n v="37.68"/>
  </r>
  <r>
    <n v="1139"/>
    <s v="CA-2017-152170"/>
    <x v="396"/>
    <d v="2017-11-15T00:00:00"/>
    <s v="Second Class"/>
    <s v="FH-14275"/>
    <s v="Frank Hawley"/>
    <s v="Corporate"/>
    <s v="United States"/>
    <s v="La Porte"/>
    <s v="Indiana"/>
    <n v="46350"/>
    <x v="2"/>
    <x v="843"/>
    <x v="1"/>
    <s v="Paper"/>
    <s v="Xerox 1896"/>
    <n v="19.98"/>
  </r>
  <r>
    <n v="1140"/>
    <s v="CA-2017-152170"/>
    <x v="396"/>
    <d v="2017-11-15T00:00:00"/>
    <s v="Second Class"/>
    <s v="FH-14275"/>
    <s v="Frank Hawley"/>
    <s v="Corporate"/>
    <s v="United States"/>
    <s v="La Porte"/>
    <s v="Indiana"/>
    <n v="46350"/>
    <x v="2"/>
    <x v="501"/>
    <x v="1"/>
    <s v="Art"/>
    <s v="Newell 332"/>
    <n v="20.58"/>
  </r>
  <r>
    <n v="1141"/>
    <s v="CA-2017-152170"/>
    <x v="396"/>
    <d v="2017-11-15T00:00:00"/>
    <s v="Second Class"/>
    <s v="FH-14275"/>
    <s v="Frank Hawley"/>
    <s v="Corporate"/>
    <s v="United States"/>
    <s v="La Porte"/>
    <s v="Indiana"/>
    <n v="46350"/>
    <x v="2"/>
    <x v="844"/>
    <x v="1"/>
    <s v="Binders"/>
    <s v="Cardinal Slant-D Ring Binders"/>
    <n v="17.38"/>
  </r>
  <r>
    <n v="1142"/>
    <s v="CA-2015-146969"/>
    <x v="411"/>
    <d v="2015-10-03T00:00:00"/>
    <s v="Standard Class"/>
    <s v="AP-10915"/>
    <s v="Arthur Prichep"/>
    <s v="Consumer"/>
    <s v="United States"/>
    <s v="Los Angeles"/>
    <s v="California"/>
    <n v="90045"/>
    <x v="1"/>
    <x v="743"/>
    <x v="0"/>
    <s v="Furnishings"/>
    <s v="Luxo Professional Combination Clamp-On Lamps"/>
    <n v="204.6"/>
  </r>
  <r>
    <n v="1143"/>
    <s v="CA-2015-146969"/>
    <x v="411"/>
    <d v="2015-10-03T00:00:00"/>
    <s v="Standard Class"/>
    <s v="AP-10915"/>
    <s v="Arthur Prichep"/>
    <s v="Consumer"/>
    <s v="United States"/>
    <s v="Los Angeles"/>
    <s v="California"/>
    <n v="90045"/>
    <x v="1"/>
    <x v="845"/>
    <x v="1"/>
    <s v="Fasteners"/>
    <s v="Stockwell Push Pins"/>
    <n v="8.7200000000000006"/>
  </r>
  <r>
    <n v="1144"/>
    <s v="CA-2015-146969"/>
    <x v="411"/>
    <d v="2015-10-03T00:00:00"/>
    <s v="Standard Class"/>
    <s v="AP-10915"/>
    <s v="Arthur Prichep"/>
    <s v="Consumer"/>
    <s v="United States"/>
    <s v="Los Angeles"/>
    <s v="California"/>
    <n v="90045"/>
    <x v="1"/>
    <x v="272"/>
    <x v="1"/>
    <s v="Paper"/>
    <s v="Xerox 223"/>
    <n v="6.48"/>
  </r>
  <r>
    <n v="1145"/>
    <s v="CA-2015-146969"/>
    <x v="411"/>
    <d v="2015-10-03T00:00:00"/>
    <s v="Standard Class"/>
    <s v="AP-10915"/>
    <s v="Arthur Prichep"/>
    <s v="Consumer"/>
    <s v="United States"/>
    <s v="Los Angeles"/>
    <s v="California"/>
    <n v="90045"/>
    <x v="1"/>
    <x v="846"/>
    <x v="2"/>
    <s v="Machines"/>
    <s v="Star Micronics TSP800 TSP847IIU Receipt Printer"/>
    <n v="686.32"/>
  </r>
  <r>
    <n v="1146"/>
    <s v="CA-2015-146969"/>
    <x v="411"/>
    <d v="2015-10-03T00:00:00"/>
    <s v="Standard Class"/>
    <s v="AP-10915"/>
    <s v="Arthur Prichep"/>
    <s v="Consumer"/>
    <s v="United States"/>
    <s v="Los Angeles"/>
    <s v="California"/>
    <n v="90045"/>
    <x v="1"/>
    <x v="821"/>
    <x v="1"/>
    <s v="Storage"/>
    <s v="Fellowes Mobile File Cart, Black"/>
    <n v="62.18"/>
  </r>
  <r>
    <n v="1147"/>
    <s v="CA-2016-112452"/>
    <x v="388"/>
    <d v="2016-04-04T00:00:00"/>
    <s v="Same Day"/>
    <s v="NC-18340"/>
    <s v="Nat Carroll"/>
    <s v="Consumer"/>
    <s v="United States"/>
    <s v="Lansing"/>
    <s v="Michigan"/>
    <n v="48911"/>
    <x v="2"/>
    <x v="847"/>
    <x v="1"/>
    <s v="Appliances"/>
    <s v="Hoover Shoulder Vac Commercial Portable Vacuum"/>
    <n v="644.07600000000002"/>
  </r>
  <r>
    <n v="1148"/>
    <s v="CA-2016-112452"/>
    <x v="388"/>
    <d v="2016-04-04T00:00:00"/>
    <s v="Same Day"/>
    <s v="NC-18340"/>
    <s v="Nat Carroll"/>
    <s v="Consumer"/>
    <s v="United States"/>
    <s v="Lansing"/>
    <s v="Michigan"/>
    <n v="48911"/>
    <x v="2"/>
    <x v="848"/>
    <x v="1"/>
    <s v="Fasteners"/>
    <s v="Staples"/>
    <n v="5.84"/>
  </r>
  <r>
    <n v="1149"/>
    <s v="CA-2016-112452"/>
    <x v="388"/>
    <d v="2016-04-04T00:00:00"/>
    <s v="Same Day"/>
    <s v="NC-18340"/>
    <s v="Nat Carroll"/>
    <s v="Consumer"/>
    <s v="United States"/>
    <s v="Lansing"/>
    <s v="Michigan"/>
    <n v="48911"/>
    <x v="2"/>
    <x v="849"/>
    <x v="1"/>
    <s v="Binders"/>
    <s v="Acco Expandable Hanging Binders"/>
    <n v="12.76"/>
  </r>
  <r>
    <n v="1150"/>
    <s v="CA-2016-112452"/>
    <x v="388"/>
    <d v="2016-04-04T00:00:00"/>
    <s v="Same Day"/>
    <s v="NC-18340"/>
    <s v="Nat Carroll"/>
    <s v="Consumer"/>
    <s v="United States"/>
    <s v="Lansing"/>
    <s v="Michigan"/>
    <n v="48911"/>
    <x v="2"/>
    <x v="850"/>
    <x v="2"/>
    <s v="Phones"/>
    <s v="Shocksock Galaxy S4 Armband"/>
    <n v="10.95"/>
  </r>
  <r>
    <n v="1151"/>
    <s v="CA-2016-112452"/>
    <x v="388"/>
    <d v="2016-04-04T00:00:00"/>
    <s v="Same Day"/>
    <s v="NC-18340"/>
    <s v="Nat Carroll"/>
    <s v="Consumer"/>
    <s v="United States"/>
    <s v="Lansing"/>
    <s v="Michigan"/>
    <n v="48911"/>
    <x v="2"/>
    <x v="851"/>
    <x v="2"/>
    <s v="Copiers"/>
    <s v="Brother DCP1000 Digital 3 in 1 Multifunction Machine"/>
    <n v="599.98"/>
  </r>
  <r>
    <n v="1152"/>
    <s v="CA-2016-113971"/>
    <x v="412"/>
    <d v="2016-05-14T00:00:00"/>
    <s v="Standard Class"/>
    <s v="CB-12535"/>
    <s v="Claudia Bergmann"/>
    <s v="Corporate"/>
    <s v="United States"/>
    <s v="Cuyahoga Falls"/>
    <s v="Ohio"/>
    <n v="44221"/>
    <x v="3"/>
    <x v="852"/>
    <x v="0"/>
    <s v="Furnishings"/>
    <s v="Eldon Regeneration Recycled Desk Accessories, Smoke"/>
    <n v="8.3520000000000003"/>
  </r>
  <r>
    <n v="1153"/>
    <s v="CA-2017-160395"/>
    <x v="413"/>
    <d v="2018-01-06T00:00:00"/>
    <s v="Standard Class"/>
    <s v="KL-16555"/>
    <s v="Kelly Lampkin"/>
    <s v="Corporate"/>
    <s v="United States"/>
    <s v="Reno"/>
    <s v="Nevada"/>
    <n v="89502"/>
    <x v="1"/>
    <x v="853"/>
    <x v="1"/>
    <s v="Art"/>
    <s v="Crayola Anti Dust Chalk, 12/Pack"/>
    <n v="3.64"/>
  </r>
  <r>
    <n v="1154"/>
    <s v="CA-2017-160395"/>
    <x v="413"/>
    <d v="2018-01-06T00:00:00"/>
    <s v="Standard Class"/>
    <s v="KL-16555"/>
    <s v="Kelly Lampkin"/>
    <s v="Corporate"/>
    <s v="United States"/>
    <s v="Reno"/>
    <s v="Nevada"/>
    <n v="89502"/>
    <x v="1"/>
    <x v="697"/>
    <x v="1"/>
    <s v="Binders"/>
    <s v="Lock-Up Easel 'Spel-Binder'"/>
    <n v="159.768"/>
  </r>
  <r>
    <n v="1155"/>
    <s v="CA-2015-136567"/>
    <x v="414"/>
    <d v="2015-12-21T00:00:00"/>
    <s v="First Class"/>
    <s v="PS-19045"/>
    <s v="Penelope Sewall"/>
    <s v="Home Office"/>
    <s v="United States"/>
    <s v="Harrisonburg"/>
    <s v="Virginia"/>
    <n v="22801"/>
    <x v="0"/>
    <x v="854"/>
    <x v="1"/>
    <s v="Storage"/>
    <s v="SAFCO Commercial Wire Shelving, 72h"/>
    <n v="122.48"/>
  </r>
  <r>
    <n v="1156"/>
    <s v="CA-2015-136567"/>
    <x v="414"/>
    <d v="2015-12-21T00:00:00"/>
    <s v="First Class"/>
    <s v="PS-19045"/>
    <s v="Penelope Sewall"/>
    <s v="Home Office"/>
    <s v="United States"/>
    <s v="Harrisonburg"/>
    <s v="Virginia"/>
    <n v="22801"/>
    <x v="0"/>
    <x v="855"/>
    <x v="0"/>
    <s v="Tables"/>
    <s v="Chromcraft 48&quot; x 96&quot; Racetrack Double Pedestal Table"/>
    <n v="2244.48"/>
  </r>
  <r>
    <n v="1157"/>
    <s v="CA-2015-136567"/>
    <x v="414"/>
    <d v="2015-12-21T00:00:00"/>
    <s v="First Class"/>
    <s v="PS-19045"/>
    <s v="Penelope Sewall"/>
    <s v="Home Office"/>
    <s v="United States"/>
    <s v="Harrisonburg"/>
    <s v="Virginia"/>
    <n v="22801"/>
    <x v="0"/>
    <x v="350"/>
    <x v="1"/>
    <s v="Binders"/>
    <s v="Wilson Jones Century Plastic Molded Ring Binders"/>
    <n v="62.31"/>
  </r>
  <r>
    <n v="1158"/>
    <s v="CA-2015-136567"/>
    <x v="414"/>
    <d v="2015-12-21T00:00:00"/>
    <s v="First Class"/>
    <s v="PS-19045"/>
    <s v="Penelope Sewall"/>
    <s v="Home Office"/>
    <s v="United States"/>
    <s v="Harrisonburg"/>
    <s v="Virginia"/>
    <n v="22801"/>
    <x v="0"/>
    <x v="342"/>
    <x v="0"/>
    <s v="Tables"/>
    <s v="Hon Practical Foundations 30 x 60 Training Table, Light Gray/Charcoal"/>
    <n v="455.1"/>
  </r>
  <r>
    <n v="1159"/>
    <s v="CA-2017-149314"/>
    <x v="415"/>
    <d v="2017-07-07T00:00:00"/>
    <s v="Second Class"/>
    <s v="GB-14530"/>
    <s v="George Bell"/>
    <s v="Corporate"/>
    <s v="United States"/>
    <s v="Los Angeles"/>
    <s v="California"/>
    <n v="90004"/>
    <x v="1"/>
    <x v="856"/>
    <x v="0"/>
    <s v="Chairs"/>
    <s v="Hon Deluxe Fabric Upholstered Stacking Chairs"/>
    <n v="195.184"/>
  </r>
  <r>
    <n v="1160"/>
    <s v="CA-2018-147039"/>
    <x v="222"/>
    <d v="2018-07-04T00:00:00"/>
    <s v="Standard Class"/>
    <s v="AA-10315"/>
    <s v="Alex Avila"/>
    <s v="Consumer"/>
    <s v="United States"/>
    <s v="Minneapolis"/>
    <s v="Minnesota"/>
    <n v="55407"/>
    <x v="2"/>
    <x v="643"/>
    <x v="1"/>
    <s v="Appliances"/>
    <s v="Belkin 325VA UPS Surge Protector, 6'"/>
    <n v="362.94"/>
  </r>
  <r>
    <n v="1161"/>
    <s v="CA-2018-147039"/>
    <x v="222"/>
    <d v="2018-07-04T00:00:00"/>
    <s v="Standard Class"/>
    <s v="AA-10315"/>
    <s v="Alex Avila"/>
    <s v="Consumer"/>
    <s v="United States"/>
    <s v="Minneapolis"/>
    <s v="Minnesota"/>
    <n v="55407"/>
    <x v="2"/>
    <x v="68"/>
    <x v="1"/>
    <s v="Binders"/>
    <s v="Avery Binding System Hidden Tab Executive Style Index Sets"/>
    <n v="11.54"/>
  </r>
  <r>
    <n v="1162"/>
    <s v="CA-2015-126522"/>
    <x v="416"/>
    <d v="2015-09-05T00:00:00"/>
    <s v="Second Class"/>
    <s v="LT-16765"/>
    <s v="Larry Tron"/>
    <s v="Consumer"/>
    <s v="United States"/>
    <s v="Escondido"/>
    <s v="California"/>
    <n v="92025"/>
    <x v="1"/>
    <x v="30"/>
    <x v="1"/>
    <s v="Art"/>
    <s v="BOSTON Model 1800 Electric Pencil Sharpeners, Putty/Woodgrain"/>
    <n v="53.94"/>
  </r>
  <r>
    <n v="1163"/>
    <s v="CA-2015-127964"/>
    <x v="223"/>
    <d v="2015-03-08T00:00:00"/>
    <s v="Standard Class"/>
    <s v="AP-10720"/>
    <s v="Anne Pryor"/>
    <s v="Home Office"/>
    <s v="United States"/>
    <s v="New York City"/>
    <s v="New York"/>
    <n v="10035"/>
    <x v="3"/>
    <x v="857"/>
    <x v="2"/>
    <s v="Phones"/>
    <s v="PowerGen Dual USB Car Charger"/>
    <n v="9.99"/>
  </r>
  <r>
    <n v="1164"/>
    <s v="CA-2015-127964"/>
    <x v="223"/>
    <d v="2015-03-08T00:00:00"/>
    <s v="Standard Class"/>
    <s v="AP-10720"/>
    <s v="Anne Pryor"/>
    <s v="Home Office"/>
    <s v="United States"/>
    <s v="New York City"/>
    <s v="New York"/>
    <n v="10035"/>
    <x v="3"/>
    <x v="270"/>
    <x v="1"/>
    <s v="Binders"/>
    <s v="Ibico Laser Imprintable Binding System Covers"/>
    <n v="125.76"/>
  </r>
  <r>
    <n v="1165"/>
    <s v="CA-2015-127964"/>
    <x v="223"/>
    <d v="2015-03-08T00:00:00"/>
    <s v="Standard Class"/>
    <s v="AP-10720"/>
    <s v="Anne Pryor"/>
    <s v="Home Office"/>
    <s v="United States"/>
    <s v="New York City"/>
    <s v="New York"/>
    <n v="10035"/>
    <x v="3"/>
    <x v="858"/>
    <x v="1"/>
    <s v="Binders"/>
    <s v="Cardinal HOLDit! Binder Insert Strips,Extra Strips"/>
    <n v="25.32"/>
  </r>
  <r>
    <n v="1166"/>
    <s v="CA-2015-117709"/>
    <x v="417"/>
    <d v="2015-05-08T00:00:00"/>
    <s v="Standard Class"/>
    <s v="PM-18940"/>
    <s v="Paul MacIntyre"/>
    <s v="Consumer"/>
    <s v="United States"/>
    <s v="Jackson"/>
    <s v="Michigan"/>
    <n v="49201"/>
    <x v="2"/>
    <x v="673"/>
    <x v="1"/>
    <s v="Binders"/>
    <s v="Fellowes Binding Cases"/>
    <n v="46.8"/>
  </r>
  <r>
    <n v="1167"/>
    <s v="CA-2016-125416"/>
    <x v="121"/>
    <d v="2016-11-02T00:00:00"/>
    <s v="Same Day"/>
    <s v="KC-16540"/>
    <s v="Kelly Collister"/>
    <s v="Consumer"/>
    <s v="United States"/>
    <s v="Seattle"/>
    <s v="Washington"/>
    <n v="98115"/>
    <x v="1"/>
    <x v="100"/>
    <x v="2"/>
    <s v="Accessories"/>
    <s v="Logitech K350 2.4Ghz Wireless Keyboard"/>
    <n v="447.93"/>
  </r>
  <r>
    <n v="1168"/>
    <s v="CA-2018-145226"/>
    <x v="166"/>
    <d v="2018-12-10T00:00:00"/>
    <s v="Second Class"/>
    <s v="DL-13315"/>
    <s v="Delfina Latchford"/>
    <s v="Consumer"/>
    <s v="United States"/>
    <s v="New York City"/>
    <s v="New York"/>
    <n v="10035"/>
    <x v="3"/>
    <x v="859"/>
    <x v="0"/>
    <s v="Furnishings"/>
    <s v="C-Line Cubicle Keepers Polyproplyene Holder w/Velcro Back, 8-1/2x11, 25/Bx"/>
    <n v="109.48"/>
  </r>
  <r>
    <n v="1169"/>
    <s v="CA-2018-145226"/>
    <x v="166"/>
    <d v="2018-12-10T00:00:00"/>
    <s v="Second Class"/>
    <s v="DL-13315"/>
    <s v="Delfina Latchford"/>
    <s v="Consumer"/>
    <s v="United States"/>
    <s v="New York City"/>
    <s v="New York"/>
    <n v="10035"/>
    <x v="3"/>
    <x v="72"/>
    <x v="1"/>
    <s v="Storage"/>
    <s v="Safco Industrial Wire Shelving System"/>
    <n v="272.94"/>
  </r>
  <r>
    <n v="1170"/>
    <s v="CA-2018-145226"/>
    <x v="166"/>
    <d v="2018-12-10T00:00:00"/>
    <s v="Second Class"/>
    <s v="DL-13315"/>
    <s v="Delfina Latchford"/>
    <s v="Consumer"/>
    <s v="United States"/>
    <s v="New York City"/>
    <s v="New York"/>
    <n v="10035"/>
    <x v="3"/>
    <x v="860"/>
    <x v="1"/>
    <s v="Paper"/>
    <s v="Xerox 1996"/>
    <n v="19.440000000000001"/>
  </r>
  <r>
    <n v="1171"/>
    <s v="CA-2018-145226"/>
    <x v="166"/>
    <d v="2018-12-10T00:00:00"/>
    <s v="Second Class"/>
    <s v="DL-13315"/>
    <s v="Delfina Latchford"/>
    <s v="Consumer"/>
    <s v="United States"/>
    <s v="New York City"/>
    <s v="New York"/>
    <n v="10035"/>
    <x v="3"/>
    <x v="861"/>
    <x v="1"/>
    <s v="Storage"/>
    <s v="Iris Project Case"/>
    <n v="31.92"/>
  </r>
  <r>
    <n v="1172"/>
    <s v="US-2015-100279"/>
    <x v="418"/>
    <d v="2015-03-14T00:00:00"/>
    <s v="Standard Class"/>
    <s v="SW-20275"/>
    <s v="Scott Williamson"/>
    <s v="Consumer"/>
    <s v="United States"/>
    <s v="Royal Oak"/>
    <s v="Michigan"/>
    <n v="48073"/>
    <x v="2"/>
    <x v="862"/>
    <x v="1"/>
    <s v="Paper"/>
    <s v="Geographics Note Cards, Blank, White, 8 1/2&quot; x 11&quot;"/>
    <n v="22.38"/>
  </r>
  <r>
    <n v="1173"/>
    <s v="CA-2015-158064"/>
    <x v="419"/>
    <d v="2015-04-25T00:00:00"/>
    <s v="Standard Class"/>
    <s v="AA-10375"/>
    <s v="Allen Armold"/>
    <s v="Consumer"/>
    <s v="United States"/>
    <s v="Los Angeles"/>
    <s v="California"/>
    <n v="90008"/>
    <x v="1"/>
    <x v="863"/>
    <x v="1"/>
    <s v="Binders"/>
    <s v="ACCOHIDE Binder by Acco"/>
    <n v="16.52"/>
  </r>
  <r>
    <n v="1174"/>
    <s v="US-2016-104430"/>
    <x v="420"/>
    <d v="2016-10-26T00:00:00"/>
    <s v="Standard Class"/>
    <s v="LT-17110"/>
    <s v="Liz Thompson"/>
    <s v="Consumer"/>
    <s v="United States"/>
    <s v="Bloomington"/>
    <s v="Illinois"/>
    <n v="61701"/>
    <x v="2"/>
    <x v="625"/>
    <x v="1"/>
    <s v="Binders"/>
    <s v="GBC Instant Report Kit"/>
    <n v="5.1760000000000002"/>
  </r>
  <r>
    <n v="1175"/>
    <s v="CA-2016-132080"/>
    <x v="421"/>
    <d v="2016-08-25T00:00:00"/>
    <s v="First Class"/>
    <s v="DP-13105"/>
    <s v="Dave Poirier"/>
    <s v="Corporate"/>
    <s v="United States"/>
    <s v="New York City"/>
    <s v="New York"/>
    <n v="10035"/>
    <x v="3"/>
    <x v="864"/>
    <x v="1"/>
    <s v="Binders"/>
    <s v="Avery 3 1/2&quot; Diskette Storage Pages, 10/Pack"/>
    <n v="50.112000000000002"/>
  </r>
  <r>
    <n v="1176"/>
    <s v="CA-2017-161207"/>
    <x v="48"/>
    <d v="2017-09-03T00:00:00"/>
    <s v="Standard Class"/>
    <s v="AB-10060"/>
    <s v="Adam Bellavance"/>
    <s v="Home Office"/>
    <s v="United States"/>
    <s v="Concord"/>
    <s v="New Hampshire"/>
    <n v="3301"/>
    <x v="3"/>
    <x v="660"/>
    <x v="1"/>
    <s v="Supplies"/>
    <s v="Acme Forged Steel Scissors with Black Enamel Handles"/>
    <n v="27.93"/>
  </r>
  <r>
    <n v="1177"/>
    <s v="CA-2015-120243"/>
    <x v="422"/>
    <d v="2015-12-30T00:00:00"/>
    <s v="Second Class"/>
    <s v="AT-10435"/>
    <s v="Alyssa Tate"/>
    <s v="Home Office"/>
    <s v="United States"/>
    <s v="Los Angeles"/>
    <s v="California"/>
    <n v="90004"/>
    <x v="1"/>
    <x v="865"/>
    <x v="1"/>
    <s v="Labels"/>
    <s v="Staple-on labels"/>
    <n v="11.56"/>
  </r>
  <r>
    <n v="1178"/>
    <s v="CA-2017-113621"/>
    <x v="49"/>
    <d v="2017-12-05T00:00:00"/>
    <s v="Standard Class"/>
    <s v="JE-15745"/>
    <s v="Joel Eaton"/>
    <s v="Consumer"/>
    <s v="United States"/>
    <s v="Rockville"/>
    <s v="Maryland"/>
    <n v="20852"/>
    <x v="3"/>
    <x v="866"/>
    <x v="0"/>
    <s v="Chairs"/>
    <s v="Harbour Creations Steel Folding Chair"/>
    <n v="172.5"/>
  </r>
  <r>
    <n v="1179"/>
    <s v="CA-2017-113621"/>
    <x v="49"/>
    <d v="2017-12-05T00:00:00"/>
    <s v="Standard Class"/>
    <s v="JE-15745"/>
    <s v="Joel Eaton"/>
    <s v="Consumer"/>
    <s v="United States"/>
    <s v="Rockville"/>
    <s v="Maryland"/>
    <n v="20852"/>
    <x v="3"/>
    <x v="160"/>
    <x v="2"/>
    <s v="Phones"/>
    <s v="JBL Micro Wireless Portable Bluetooth Speaker"/>
    <n v="179.97"/>
  </r>
  <r>
    <n v="1180"/>
    <s v="CA-2017-168081"/>
    <x v="423"/>
    <d v="2017-04-27T00:00:00"/>
    <s v="Second Class"/>
    <s v="CA-12055"/>
    <s v="Cathy Armstrong"/>
    <s v="Home Office"/>
    <s v="United States"/>
    <s v="Houston"/>
    <s v="Texas"/>
    <n v="77070"/>
    <x v="2"/>
    <x v="619"/>
    <x v="2"/>
    <s v="Accessories"/>
    <s v="Plantronics S12 Corded Telephone Headset System"/>
    <n v="258.69600000000003"/>
  </r>
  <r>
    <n v="1181"/>
    <s v="CA-2015-128146"/>
    <x v="261"/>
    <d v="2015-06-25T00:00:00"/>
    <s v="Standard Class"/>
    <s v="DB-13060"/>
    <s v="Dave Brooks"/>
    <s v="Consumer"/>
    <s v="United States"/>
    <s v="Lakewood"/>
    <s v="New Jersey"/>
    <n v="8701"/>
    <x v="3"/>
    <x v="867"/>
    <x v="2"/>
    <s v="Phones"/>
    <s v="Wireless Extenders zBoost YX545 SOHO Signal Booster"/>
    <n v="1322.93"/>
  </r>
  <r>
    <n v="1182"/>
    <s v="CA-2015-128146"/>
    <x v="261"/>
    <d v="2015-06-25T00:00:00"/>
    <s v="Standard Class"/>
    <s v="DB-13060"/>
    <s v="Dave Brooks"/>
    <s v="Consumer"/>
    <s v="United States"/>
    <s v="Lakewood"/>
    <s v="New Jersey"/>
    <n v="8701"/>
    <x v="3"/>
    <x v="868"/>
    <x v="1"/>
    <s v="Art"/>
    <s v="OIC #2 Pencils, Medium Soft"/>
    <n v="3.76"/>
  </r>
  <r>
    <n v="1183"/>
    <s v="CA-2018-138779"/>
    <x v="424"/>
    <d v="2018-01-15T00:00:00"/>
    <s v="First Class"/>
    <s v="RB-19570"/>
    <s v="Rob Beeghly"/>
    <s v="Consumer"/>
    <s v="United States"/>
    <s v="Jacksonville"/>
    <s v="North Carolina"/>
    <n v="28540"/>
    <x v="0"/>
    <x v="113"/>
    <x v="1"/>
    <s v="Envelopes"/>
    <s v="Tyvek  Top-Opening Peel &amp; Seel Envelopes, Plain White"/>
    <n v="21.744"/>
  </r>
  <r>
    <n v="1184"/>
    <s v="CA-2018-138779"/>
    <x v="424"/>
    <d v="2018-01-15T00:00:00"/>
    <s v="First Class"/>
    <s v="RB-19570"/>
    <s v="Rob Beeghly"/>
    <s v="Consumer"/>
    <s v="United States"/>
    <s v="Jacksonville"/>
    <s v="North Carolina"/>
    <n v="28540"/>
    <x v="0"/>
    <x v="869"/>
    <x v="2"/>
    <s v="Phones"/>
    <s v="Sannysis Cute Owl Design Soft Skin Case Cover for Samsung Galaxy S4"/>
    <n v="7.92"/>
  </r>
  <r>
    <n v="1185"/>
    <s v="CA-2015-127131"/>
    <x v="156"/>
    <d v="2015-11-30T00:00:00"/>
    <s v="Standard Class"/>
    <s v="HR-14830"/>
    <s v="Harold Ryan"/>
    <s v="Corporate"/>
    <s v="United States"/>
    <s v="Seattle"/>
    <s v="Washington"/>
    <n v="98103"/>
    <x v="1"/>
    <x v="870"/>
    <x v="1"/>
    <s v="Binders"/>
    <s v="Peel &amp; Stick Add-On Corner Pockets"/>
    <n v="12.096"/>
  </r>
  <r>
    <n v="1186"/>
    <s v="CA-2015-127131"/>
    <x v="156"/>
    <d v="2015-11-30T00:00:00"/>
    <s v="Standard Class"/>
    <s v="HR-14830"/>
    <s v="Harold Ryan"/>
    <s v="Corporate"/>
    <s v="United States"/>
    <s v="Seattle"/>
    <s v="Washington"/>
    <n v="98103"/>
    <x v="1"/>
    <x v="871"/>
    <x v="1"/>
    <s v="Storage"/>
    <s v="Carina 42&quot;Hx23 3/4&quot;W Media Storage Unit"/>
    <n v="485.88"/>
  </r>
  <r>
    <n v="1187"/>
    <s v="CA-2015-127131"/>
    <x v="156"/>
    <d v="2015-11-30T00:00:00"/>
    <s v="Standard Class"/>
    <s v="HR-14830"/>
    <s v="Harold Ryan"/>
    <s v="Corporate"/>
    <s v="United States"/>
    <s v="Seattle"/>
    <s v="Washington"/>
    <n v="98103"/>
    <x v="1"/>
    <x v="585"/>
    <x v="1"/>
    <s v="Paper"/>
    <s v="Xerox 220"/>
    <n v="25.92"/>
  </r>
  <r>
    <n v="1188"/>
    <s v="CA-2015-127131"/>
    <x v="156"/>
    <d v="2015-11-30T00:00:00"/>
    <s v="Standard Class"/>
    <s v="HR-14830"/>
    <s v="Harold Ryan"/>
    <s v="Corporate"/>
    <s v="United States"/>
    <s v="Seattle"/>
    <s v="Washington"/>
    <n v="98103"/>
    <x v="1"/>
    <x v="595"/>
    <x v="1"/>
    <s v="Storage"/>
    <s v="Recycled Data-Pak for Archival Bound Computer Printouts, 12-1/2 x 12-1/2 x 16"/>
    <n v="197.58"/>
  </r>
  <r>
    <n v="1189"/>
    <s v="CA-2018-117212"/>
    <x v="425"/>
    <d v="2018-02-28T00:00:00"/>
    <s v="Second Class"/>
    <s v="BT-11530"/>
    <s v="Bradley Talbott"/>
    <s v="Home Office"/>
    <s v="United States"/>
    <s v="Los Angeles"/>
    <s v="California"/>
    <n v="90036"/>
    <x v="1"/>
    <x v="564"/>
    <x v="1"/>
    <s v="Appliances"/>
    <s v="Kensington 6 Outlet Guardian Standard Surge Protector"/>
    <n v="81.92"/>
  </r>
  <r>
    <n v="1190"/>
    <s v="CA-2018-117212"/>
    <x v="425"/>
    <d v="2018-02-28T00:00:00"/>
    <s v="Second Class"/>
    <s v="BT-11530"/>
    <s v="Bradley Talbott"/>
    <s v="Home Office"/>
    <s v="United States"/>
    <s v="Los Angeles"/>
    <s v="California"/>
    <n v="90036"/>
    <x v="1"/>
    <x v="872"/>
    <x v="2"/>
    <s v="Phones"/>
    <s v="Toshiba IPT2010-SD IPÂ Telephone"/>
    <n v="889.53599999999994"/>
  </r>
  <r>
    <n v="1191"/>
    <s v="CA-2018-117212"/>
    <x v="425"/>
    <d v="2018-02-28T00:00:00"/>
    <s v="Second Class"/>
    <s v="BT-11530"/>
    <s v="Bradley Talbott"/>
    <s v="Home Office"/>
    <s v="United States"/>
    <s v="Los Angeles"/>
    <s v="California"/>
    <n v="90036"/>
    <x v="1"/>
    <x v="873"/>
    <x v="0"/>
    <s v="Chairs"/>
    <s v="GuestStacker Chair with Chrome Finish Legs"/>
    <n v="892.22400000000005"/>
  </r>
  <r>
    <n v="1192"/>
    <s v="CA-2018-117212"/>
    <x v="425"/>
    <d v="2018-02-28T00:00:00"/>
    <s v="Second Class"/>
    <s v="BT-11530"/>
    <s v="Bradley Talbott"/>
    <s v="Home Office"/>
    <s v="United States"/>
    <s v="Los Angeles"/>
    <s v="California"/>
    <n v="90036"/>
    <x v="1"/>
    <x v="314"/>
    <x v="1"/>
    <s v="Paper"/>
    <s v="Xerox 1908"/>
    <n v="223.92"/>
  </r>
  <r>
    <n v="1193"/>
    <s v="CA-2018-117212"/>
    <x v="425"/>
    <d v="2018-02-28T00:00:00"/>
    <s v="Second Class"/>
    <s v="BT-11530"/>
    <s v="Bradley Talbott"/>
    <s v="Home Office"/>
    <s v="United States"/>
    <s v="Los Angeles"/>
    <s v="California"/>
    <n v="90036"/>
    <x v="1"/>
    <x v="874"/>
    <x v="1"/>
    <s v="Paper"/>
    <s v="Xerox 1924"/>
    <n v="23.12"/>
  </r>
  <r>
    <n v="1194"/>
    <s v="US-2016-130519"/>
    <x v="426"/>
    <d v="2016-09-15T00:00:00"/>
    <s v="Same Day"/>
    <s v="NG-18355"/>
    <s v="Nat Gilpin"/>
    <s v="Corporate"/>
    <s v="United States"/>
    <s v="Coral Springs"/>
    <s v="Florida"/>
    <n v="33065"/>
    <x v="0"/>
    <x v="289"/>
    <x v="1"/>
    <s v="Paper"/>
    <s v="Xerox 21"/>
    <n v="15.552"/>
  </r>
  <r>
    <n v="1195"/>
    <s v="US-2016-130519"/>
    <x v="426"/>
    <d v="2016-09-15T00:00:00"/>
    <s v="Same Day"/>
    <s v="NG-18355"/>
    <s v="Nat Gilpin"/>
    <s v="Corporate"/>
    <s v="United States"/>
    <s v="Coral Springs"/>
    <s v="Florida"/>
    <n v="33065"/>
    <x v="0"/>
    <x v="875"/>
    <x v="0"/>
    <s v="Furnishings"/>
    <s v="Ultra Door Push Plate"/>
    <n v="15.712"/>
  </r>
  <r>
    <n v="1196"/>
    <s v="US-2016-130519"/>
    <x v="426"/>
    <d v="2016-09-15T00:00:00"/>
    <s v="Same Day"/>
    <s v="NG-18355"/>
    <s v="Nat Gilpin"/>
    <s v="Corporate"/>
    <s v="United States"/>
    <s v="Coral Springs"/>
    <s v="Florida"/>
    <n v="33065"/>
    <x v="0"/>
    <x v="421"/>
    <x v="1"/>
    <s v="Storage"/>
    <s v="Decoflex Hanging Personal Folder File, Blue"/>
    <n v="24.672000000000001"/>
  </r>
  <r>
    <n v="1197"/>
    <s v="US-2016-130519"/>
    <x v="426"/>
    <d v="2016-09-15T00:00:00"/>
    <s v="Same Day"/>
    <s v="NG-18355"/>
    <s v="Nat Gilpin"/>
    <s v="Corporate"/>
    <s v="United States"/>
    <s v="Coral Springs"/>
    <s v="Florida"/>
    <n v="33065"/>
    <x v="0"/>
    <x v="583"/>
    <x v="0"/>
    <s v="Furnishings"/>
    <s v="Tenex &quot;The Solids&quot; Textured Chair Mats"/>
    <n v="55.968000000000004"/>
  </r>
  <r>
    <n v="1198"/>
    <s v="CA-2017-130946"/>
    <x v="143"/>
    <d v="2017-04-12T00:00:00"/>
    <s v="Standard Class"/>
    <s v="ZC-21910"/>
    <s v="Zuschuss Carroll"/>
    <s v="Consumer"/>
    <s v="United States"/>
    <s v="Houston"/>
    <s v="Texas"/>
    <n v="77041"/>
    <x v="2"/>
    <x v="876"/>
    <x v="2"/>
    <s v="Accessories"/>
    <s v="Kensington Orbit Wireless Mobile Trackball for PC and Mac"/>
    <n v="431.928"/>
  </r>
  <r>
    <n v="1199"/>
    <s v="CA-2017-130946"/>
    <x v="143"/>
    <d v="2017-04-12T00:00:00"/>
    <s v="Standard Class"/>
    <s v="ZC-21910"/>
    <s v="Zuschuss Carroll"/>
    <s v="Consumer"/>
    <s v="United States"/>
    <s v="Houston"/>
    <s v="Texas"/>
    <n v="77041"/>
    <x v="2"/>
    <x v="877"/>
    <x v="0"/>
    <s v="Chairs"/>
    <s v="Global Chrome Stack Chair"/>
    <n v="95.983999999999995"/>
  </r>
  <r>
    <n v="1200"/>
    <s v="CA-2017-130946"/>
    <x v="143"/>
    <d v="2017-04-12T00:00:00"/>
    <s v="Standard Class"/>
    <s v="ZC-21910"/>
    <s v="Zuschuss Carroll"/>
    <s v="Consumer"/>
    <s v="United States"/>
    <s v="Houston"/>
    <s v="Texas"/>
    <n v="77041"/>
    <x v="2"/>
    <x v="316"/>
    <x v="1"/>
    <s v="Binders"/>
    <s v="GBC DocuBind P400 Electric Binding System"/>
    <n v="1088.7919999999999"/>
  </r>
  <r>
    <n v="1201"/>
    <s v="CA-2017-114727"/>
    <x v="427"/>
    <d v="2017-07-24T00:00:00"/>
    <s v="Standard Class"/>
    <s v="LS-16945"/>
    <s v="Linda Southworth"/>
    <s v="Corporate"/>
    <s v="United States"/>
    <s v="Denver"/>
    <s v="Colorado"/>
    <n v="80219"/>
    <x v="1"/>
    <x v="629"/>
    <x v="0"/>
    <s v="Chairs"/>
    <s v="Hon GuestStacker Chair"/>
    <n v="544.00800000000004"/>
  </r>
  <r>
    <n v="1202"/>
    <s v="CA-2017-114727"/>
    <x v="427"/>
    <d v="2017-07-24T00:00:00"/>
    <s v="Standard Class"/>
    <s v="LS-16945"/>
    <s v="Linda Southworth"/>
    <s v="Corporate"/>
    <s v="United States"/>
    <s v="Denver"/>
    <s v="Colorado"/>
    <n v="80219"/>
    <x v="1"/>
    <x v="255"/>
    <x v="1"/>
    <s v="Binders"/>
    <s v="Round Ring Binders"/>
    <n v="1.8720000000000001"/>
  </r>
  <r>
    <n v="1203"/>
    <s v="CA-2017-114727"/>
    <x v="427"/>
    <d v="2017-07-24T00:00:00"/>
    <s v="Standard Class"/>
    <s v="LS-16945"/>
    <s v="Linda Southworth"/>
    <s v="Corporate"/>
    <s v="United States"/>
    <s v="Denver"/>
    <s v="Colorado"/>
    <n v="80219"/>
    <x v="1"/>
    <x v="406"/>
    <x v="0"/>
    <s v="Chairs"/>
    <s v="Hon 4700 Series Mobuis Mid-Back Task Chairs with Adjustable Arms"/>
    <n v="854.35199999999998"/>
  </r>
  <r>
    <n v="1204"/>
    <s v="CA-2017-114727"/>
    <x v="427"/>
    <d v="2017-07-24T00:00:00"/>
    <s v="Standard Class"/>
    <s v="LS-16945"/>
    <s v="Linda Southworth"/>
    <s v="Corporate"/>
    <s v="United States"/>
    <s v="Denver"/>
    <s v="Colorado"/>
    <n v="80219"/>
    <x v="1"/>
    <x v="878"/>
    <x v="1"/>
    <s v="Storage"/>
    <s v="Sauder Facets Collection Locker/File Cabinet, Sky Alder Finish"/>
    <n v="593.56799999999998"/>
  </r>
  <r>
    <n v="1205"/>
    <s v="CA-2017-114727"/>
    <x v="427"/>
    <d v="2017-07-24T00:00:00"/>
    <s v="Standard Class"/>
    <s v="LS-16945"/>
    <s v="Linda Southworth"/>
    <s v="Corporate"/>
    <s v="United States"/>
    <s v="Denver"/>
    <s v="Colorado"/>
    <n v="80219"/>
    <x v="1"/>
    <x v="426"/>
    <x v="1"/>
    <s v="Storage"/>
    <s v="Fellowes Strictly Business Drawer File, Letter/Legal Size"/>
    <n v="338.04"/>
  </r>
  <r>
    <n v="1206"/>
    <s v="CA-2018-133235"/>
    <x v="378"/>
    <d v="2018-08-04T00:00:00"/>
    <s v="First Class"/>
    <s v="LH-16750"/>
    <s v="Larry Hughes"/>
    <s v="Consumer"/>
    <s v="United States"/>
    <s v="Charlotte"/>
    <s v="North Carolina"/>
    <n v="28205"/>
    <x v="0"/>
    <x v="704"/>
    <x v="2"/>
    <s v="Phones"/>
    <s v="Nortel Networks T7316 E Nt8 B27"/>
    <n v="271.95999999999998"/>
  </r>
  <r>
    <n v="1207"/>
    <s v="CA-2017-137050"/>
    <x v="216"/>
    <d v="2017-07-18T00:00:00"/>
    <s v="Second Class"/>
    <s v="SW-20755"/>
    <s v="Steven Ward"/>
    <s v="Corporate"/>
    <s v="United States"/>
    <s v="New York City"/>
    <s v="New York"/>
    <n v="10009"/>
    <x v="3"/>
    <x v="602"/>
    <x v="1"/>
    <s v="Storage"/>
    <s v="Personal Folder Holder, Ebony"/>
    <n v="11.21"/>
  </r>
  <r>
    <n v="1208"/>
    <s v="CA-2017-137050"/>
    <x v="216"/>
    <d v="2017-07-18T00:00:00"/>
    <s v="Second Class"/>
    <s v="SW-20755"/>
    <s v="Steven Ward"/>
    <s v="Corporate"/>
    <s v="United States"/>
    <s v="New York City"/>
    <s v="New York"/>
    <n v="10009"/>
    <x v="3"/>
    <x v="315"/>
    <x v="1"/>
    <s v="Binders"/>
    <s v="Acco Hanging Data Binders"/>
    <n v="9.1440000000000001"/>
  </r>
  <r>
    <n v="1209"/>
    <s v="CA-2017-137050"/>
    <x v="216"/>
    <d v="2017-07-18T00:00:00"/>
    <s v="Second Class"/>
    <s v="SW-20755"/>
    <s v="Steven Ward"/>
    <s v="Corporate"/>
    <s v="United States"/>
    <s v="New York City"/>
    <s v="New York"/>
    <n v="10009"/>
    <x v="3"/>
    <x v="131"/>
    <x v="1"/>
    <s v="Fasteners"/>
    <s v="Ideal Clamps"/>
    <n v="14.07"/>
  </r>
  <r>
    <n v="1210"/>
    <s v="CA-2017-137050"/>
    <x v="216"/>
    <d v="2017-07-18T00:00:00"/>
    <s v="Second Class"/>
    <s v="SW-20755"/>
    <s v="Steven Ward"/>
    <s v="Corporate"/>
    <s v="United States"/>
    <s v="New York City"/>
    <s v="New York"/>
    <n v="10009"/>
    <x v="3"/>
    <x v="879"/>
    <x v="1"/>
    <s v="Art"/>
    <s v="Newell 315"/>
    <n v="41.86"/>
  </r>
  <r>
    <n v="1211"/>
    <s v="CA-2017-137050"/>
    <x v="216"/>
    <d v="2017-07-18T00:00:00"/>
    <s v="Second Class"/>
    <s v="SW-20755"/>
    <s v="Steven Ward"/>
    <s v="Corporate"/>
    <s v="United States"/>
    <s v="New York City"/>
    <s v="New York"/>
    <n v="10009"/>
    <x v="3"/>
    <x v="880"/>
    <x v="1"/>
    <s v="Binders"/>
    <s v="Pressboard Data Binders by Wilson Jones"/>
    <n v="8.5440000000000005"/>
  </r>
  <r>
    <n v="1212"/>
    <s v="CA-2017-137050"/>
    <x v="216"/>
    <d v="2017-07-18T00:00:00"/>
    <s v="Second Class"/>
    <s v="SW-20755"/>
    <s v="Steven Ward"/>
    <s v="Corporate"/>
    <s v="United States"/>
    <s v="New York City"/>
    <s v="New York"/>
    <n v="10009"/>
    <x v="3"/>
    <x v="199"/>
    <x v="0"/>
    <s v="Bookcases"/>
    <s v="O'Sullivan 2-Door Barrister Bookcase in Odessa Pine"/>
    <n v="579.13599999999997"/>
  </r>
  <r>
    <n v="1213"/>
    <s v="US-2018-118087"/>
    <x v="428"/>
    <d v="2018-09-13T00:00:00"/>
    <s v="Standard Class"/>
    <s v="SP-20620"/>
    <s v="Stefania Perrino"/>
    <s v="Corporate"/>
    <s v="United States"/>
    <s v="Philadelphia"/>
    <s v="Pennsylvania"/>
    <n v="19134"/>
    <x v="3"/>
    <x v="211"/>
    <x v="0"/>
    <s v="Chairs"/>
    <s v="Global Low Back Tilter Chair"/>
    <n v="141.37200000000001"/>
  </r>
  <r>
    <n v="1214"/>
    <s v="US-2018-118087"/>
    <x v="428"/>
    <d v="2018-09-13T00:00:00"/>
    <s v="Standard Class"/>
    <s v="SP-20620"/>
    <s v="Stefania Perrino"/>
    <s v="Corporate"/>
    <s v="United States"/>
    <s v="Philadelphia"/>
    <s v="Pennsylvania"/>
    <n v="19134"/>
    <x v="3"/>
    <x v="881"/>
    <x v="1"/>
    <s v="Binders"/>
    <s v="Wilson Jones Standard D-Ring Binders"/>
    <n v="3.036"/>
  </r>
  <r>
    <n v="1215"/>
    <s v="US-2018-118087"/>
    <x v="428"/>
    <d v="2018-09-13T00:00:00"/>
    <s v="Standard Class"/>
    <s v="SP-20620"/>
    <s v="Stefania Perrino"/>
    <s v="Corporate"/>
    <s v="United States"/>
    <s v="Philadelphia"/>
    <s v="Pennsylvania"/>
    <n v="19134"/>
    <x v="3"/>
    <x v="491"/>
    <x v="1"/>
    <s v="Binders"/>
    <s v="GBC Prepunched Paper, 19-Hole, for Binding Systems, 24-lb"/>
    <n v="4.5030000000000001"/>
  </r>
  <r>
    <n v="1216"/>
    <s v="US-2018-118087"/>
    <x v="428"/>
    <d v="2018-09-13T00:00:00"/>
    <s v="Standard Class"/>
    <s v="SP-20620"/>
    <s v="Stefania Perrino"/>
    <s v="Corporate"/>
    <s v="United States"/>
    <s v="Philadelphia"/>
    <s v="Pennsylvania"/>
    <n v="19134"/>
    <x v="3"/>
    <x v="241"/>
    <x v="1"/>
    <s v="Art"/>
    <s v="Quartet Omega Colored Chalk, 12/Pack"/>
    <n v="4.6719999999999997"/>
  </r>
  <r>
    <n v="1217"/>
    <s v="US-2018-118087"/>
    <x v="428"/>
    <d v="2018-09-13T00:00:00"/>
    <s v="Standard Class"/>
    <s v="SP-20620"/>
    <s v="Stefania Perrino"/>
    <s v="Corporate"/>
    <s v="United States"/>
    <s v="Philadelphia"/>
    <s v="Pennsylvania"/>
    <n v="19134"/>
    <x v="3"/>
    <x v="240"/>
    <x v="2"/>
    <s v="Accessories"/>
    <s v="Microsoft Sculpt Comfort Mouse"/>
    <n v="95.88"/>
  </r>
  <r>
    <n v="1218"/>
    <s v="US-2018-118087"/>
    <x v="428"/>
    <d v="2018-09-13T00:00:00"/>
    <s v="Standard Class"/>
    <s v="SP-20620"/>
    <s v="Stefania Perrino"/>
    <s v="Corporate"/>
    <s v="United States"/>
    <s v="Philadelphia"/>
    <s v="Pennsylvania"/>
    <n v="19134"/>
    <x v="3"/>
    <x v="882"/>
    <x v="0"/>
    <s v="Furnishings"/>
    <s v="Eldon Expressions Punched Metal &amp; Wood Desk Accessories, Pewter &amp; Cherry"/>
    <n v="17.024000000000001"/>
  </r>
  <r>
    <n v="1219"/>
    <s v="US-2018-118087"/>
    <x v="428"/>
    <d v="2018-09-13T00:00:00"/>
    <s v="Standard Class"/>
    <s v="SP-20620"/>
    <s v="Stefania Perrino"/>
    <s v="Corporate"/>
    <s v="United States"/>
    <s v="Philadelphia"/>
    <s v="Pennsylvania"/>
    <n v="19134"/>
    <x v="3"/>
    <x v="619"/>
    <x v="2"/>
    <s v="Accessories"/>
    <s v="Plantronics S12 Corded Telephone Headset System"/>
    <n v="258.69600000000003"/>
  </r>
  <r>
    <n v="1220"/>
    <s v="US-2018-118087"/>
    <x v="428"/>
    <d v="2018-09-13T00:00:00"/>
    <s v="Standard Class"/>
    <s v="SP-20620"/>
    <s v="Stefania Perrino"/>
    <s v="Corporate"/>
    <s v="United States"/>
    <s v="Philadelphia"/>
    <s v="Pennsylvania"/>
    <n v="19134"/>
    <x v="3"/>
    <x v="883"/>
    <x v="2"/>
    <s v="Phones"/>
    <s v="Samsung Galaxy Note 2"/>
    <n v="1931.9580000000001"/>
  </r>
  <r>
    <n v="1221"/>
    <s v="CA-2015-110184"/>
    <x v="136"/>
    <d v="2015-07-16T00:00:00"/>
    <s v="Standard Class"/>
    <s v="BF-11170"/>
    <s v="Ben Ferrer"/>
    <s v="Home Office"/>
    <s v="United States"/>
    <s v="Los Angeles"/>
    <s v="California"/>
    <n v="90036"/>
    <x v="1"/>
    <x v="17"/>
    <x v="1"/>
    <s v="Storage"/>
    <s v="Fellowes Super Stor/Drawer"/>
    <n v="249.75"/>
  </r>
  <r>
    <n v="1222"/>
    <s v="CA-2015-110184"/>
    <x v="136"/>
    <d v="2015-07-16T00:00:00"/>
    <s v="Standard Class"/>
    <s v="BF-11170"/>
    <s v="Ben Ferrer"/>
    <s v="Home Office"/>
    <s v="United States"/>
    <s v="Los Angeles"/>
    <s v="California"/>
    <n v="90036"/>
    <x v="1"/>
    <x v="884"/>
    <x v="2"/>
    <s v="Phones"/>
    <s v="GE DSL Phone Line Filter"/>
    <n v="255.93600000000001"/>
  </r>
  <r>
    <n v="1223"/>
    <s v="CA-2017-126004"/>
    <x v="429"/>
    <d v="2017-12-05T00:00:00"/>
    <s v="First Class"/>
    <s v="BM-11140"/>
    <s v="Becky Martin"/>
    <s v="Consumer"/>
    <s v="United States"/>
    <s v="New York City"/>
    <s v="New York"/>
    <n v="10024"/>
    <x v="3"/>
    <x v="767"/>
    <x v="0"/>
    <s v="Furnishings"/>
    <s v="Eldon Delta Triangular Chair Mat, 52&quot; x 58&quot;, Clear"/>
    <n v="113.79"/>
  </r>
  <r>
    <n v="1224"/>
    <s v="CA-2017-126004"/>
    <x v="429"/>
    <d v="2017-12-05T00:00:00"/>
    <s v="First Class"/>
    <s v="BM-11140"/>
    <s v="Becky Martin"/>
    <s v="Consumer"/>
    <s v="United States"/>
    <s v="New York City"/>
    <s v="New York"/>
    <n v="10024"/>
    <x v="3"/>
    <x v="475"/>
    <x v="2"/>
    <s v="Accessories"/>
    <s v="Enermax Aurora Lite Keyboard"/>
    <n v="78.150000000000006"/>
  </r>
  <r>
    <n v="1225"/>
    <s v="CA-2017-126004"/>
    <x v="429"/>
    <d v="2017-12-05T00:00:00"/>
    <s v="First Class"/>
    <s v="BM-11140"/>
    <s v="Becky Martin"/>
    <s v="Consumer"/>
    <s v="United States"/>
    <s v="New York City"/>
    <s v="New York"/>
    <n v="10024"/>
    <x v="3"/>
    <x v="870"/>
    <x v="1"/>
    <s v="Binders"/>
    <s v="Peel &amp; Stick Add-On Corner Pockets"/>
    <n v="1.728"/>
  </r>
  <r>
    <n v="1226"/>
    <s v="CA-2017-126004"/>
    <x v="429"/>
    <d v="2017-12-05T00:00:00"/>
    <s v="First Class"/>
    <s v="BM-11140"/>
    <s v="Becky Martin"/>
    <s v="Consumer"/>
    <s v="United States"/>
    <s v="New York City"/>
    <s v="New York"/>
    <n v="10024"/>
    <x v="3"/>
    <x v="885"/>
    <x v="1"/>
    <s v="Paper"/>
    <s v="Easy-staple paper"/>
    <n v="40.56"/>
  </r>
  <r>
    <n v="1227"/>
    <s v="CA-2017-126004"/>
    <x v="429"/>
    <d v="2017-12-05T00:00:00"/>
    <s v="First Class"/>
    <s v="BM-11140"/>
    <s v="Becky Martin"/>
    <s v="Consumer"/>
    <s v="United States"/>
    <s v="New York City"/>
    <s v="New York"/>
    <n v="10024"/>
    <x v="3"/>
    <x v="886"/>
    <x v="1"/>
    <s v="Storage"/>
    <s v="Carina Media Storage Towers in Natural &amp; Black"/>
    <n v="182.94"/>
  </r>
  <r>
    <n v="1228"/>
    <s v="CA-2017-126004"/>
    <x v="429"/>
    <d v="2017-12-05T00:00:00"/>
    <s v="First Class"/>
    <s v="BM-11140"/>
    <s v="Becky Martin"/>
    <s v="Consumer"/>
    <s v="United States"/>
    <s v="New York City"/>
    <s v="New York"/>
    <n v="10024"/>
    <x v="3"/>
    <x v="887"/>
    <x v="1"/>
    <s v="Storage"/>
    <s v="Fellowes Econo/Stor Drawers"/>
    <n v="193.86"/>
  </r>
  <r>
    <n v="1229"/>
    <s v="CA-2018-100013"/>
    <x v="44"/>
    <d v="2018-11-11T00:00:00"/>
    <s v="Standard Class"/>
    <s v="ZC-21910"/>
    <s v="Zuschuss Carroll"/>
    <s v="Consumer"/>
    <s v="United States"/>
    <s v="Los Angeles"/>
    <s v="California"/>
    <n v="90045"/>
    <x v="1"/>
    <x v="588"/>
    <x v="1"/>
    <s v="Envelopes"/>
    <s v="#10- 4 1/8&quot; x 9 1/2&quot; Security-Tint Envelopes"/>
    <n v="15.28"/>
  </r>
  <r>
    <n v="1230"/>
    <s v="CA-2018-100013"/>
    <x v="44"/>
    <d v="2018-11-11T00:00:00"/>
    <s v="Standard Class"/>
    <s v="ZC-21910"/>
    <s v="Zuschuss Carroll"/>
    <s v="Consumer"/>
    <s v="United States"/>
    <s v="Los Angeles"/>
    <s v="California"/>
    <n v="90045"/>
    <x v="1"/>
    <x v="698"/>
    <x v="0"/>
    <s v="Furnishings"/>
    <s v="Dax Clear Box Frame"/>
    <n v="8.73"/>
  </r>
  <r>
    <n v="1231"/>
    <s v="CA-2018-100013"/>
    <x v="44"/>
    <d v="2018-11-11T00:00:00"/>
    <s v="Standard Class"/>
    <s v="ZC-21910"/>
    <s v="Zuschuss Carroll"/>
    <s v="Consumer"/>
    <s v="United States"/>
    <s v="Los Angeles"/>
    <s v="California"/>
    <n v="90045"/>
    <x v="1"/>
    <x v="888"/>
    <x v="1"/>
    <s v="Art"/>
    <s v="SANFORD Liquid Accent Tank-Style Highlighters"/>
    <n v="5.68"/>
  </r>
  <r>
    <n v="1232"/>
    <s v="CA-2016-132570"/>
    <x v="89"/>
    <d v="2016-11-02T00:00:00"/>
    <s v="Second Class"/>
    <s v="KT-16480"/>
    <s v="Kean Thornton"/>
    <s v="Consumer"/>
    <s v="United States"/>
    <s v="Buffalo"/>
    <s v="New York"/>
    <n v="14215"/>
    <x v="3"/>
    <x v="381"/>
    <x v="1"/>
    <s v="Art"/>
    <s v="Design Ebony Sketching Pencil"/>
    <n v="2.78"/>
  </r>
  <r>
    <n v="1233"/>
    <s v="CA-2016-132570"/>
    <x v="89"/>
    <d v="2016-11-02T00:00:00"/>
    <s v="Second Class"/>
    <s v="KT-16480"/>
    <s v="Kean Thornton"/>
    <s v="Consumer"/>
    <s v="United States"/>
    <s v="Buffalo"/>
    <s v="New York"/>
    <n v="14215"/>
    <x v="3"/>
    <x v="889"/>
    <x v="1"/>
    <s v="Envelopes"/>
    <s v="Blue String-Tie &amp; Button Interoffice Envelopes, 10 x 13"/>
    <n v="79.959999999999994"/>
  </r>
  <r>
    <n v="1234"/>
    <s v="CA-2017-153682"/>
    <x v="198"/>
    <d v="2017-06-01T00:00:00"/>
    <s v="First Class"/>
    <s v="BG-11695"/>
    <s v="Brooke Gillingham"/>
    <s v="Corporate"/>
    <s v="United States"/>
    <s v="Cincinnati"/>
    <s v="Ohio"/>
    <n v="45231"/>
    <x v="3"/>
    <x v="890"/>
    <x v="2"/>
    <s v="Copiers"/>
    <s v="Canon Imageclass D680 Copier / Fax"/>
    <n v="839.98800000000006"/>
  </r>
  <r>
    <n v="1235"/>
    <s v="CA-2017-144344"/>
    <x v="99"/>
    <d v="2017-10-28T00:00:00"/>
    <s v="Same Day"/>
    <s v="PG-18820"/>
    <s v="Patrick Gardner"/>
    <s v="Consumer"/>
    <s v="United States"/>
    <s v="Boynton Beach"/>
    <s v="Florida"/>
    <n v="33437"/>
    <x v="0"/>
    <x v="891"/>
    <x v="0"/>
    <s v="Furnishings"/>
    <s v="24-Hour Round Wall Clock"/>
    <n v="47.951999999999998"/>
  </r>
  <r>
    <n v="1236"/>
    <s v="CA-2017-144344"/>
    <x v="99"/>
    <d v="2017-10-28T00:00:00"/>
    <s v="Same Day"/>
    <s v="PG-18820"/>
    <s v="Patrick Gardner"/>
    <s v="Consumer"/>
    <s v="United States"/>
    <s v="Boynton Beach"/>
    <s v="Florida"/>
    <n v="33437"/>
    <x v="0"/>
    <x v="691"/>
    <x v="1"/>
    <s v="Binders"/>
    <s v="Large Capacity Hanging Post Binders"/>
    <n v="37.424999999999997"/>
  </r>
  <r>
    <n v="1237"/>
    <s v="CA-2017-144344"/>
    <x v="99"/>
    <d v="2017-10-28T00:00:00"/>
    <s v="Same Day"/>
    <s v="PG-18820"/>
    <s v="Patrick Gardner"/>
    <s v="Consumer"/>
    <s v="United States"/>
    <s v="Boynton Beach"/>
    <s v="Florida"/>
    <n v="33437"/>
    <x v="0"/>
    <x v="892"/>
    <x v="0"/>
    <s v="Furnishings"/>
    <s v="Eldon Radial Chair Mat for Low to Medium Pile Carpets"/>
    <n v="63.968000000000004"/>
  </r>
  <r>
    <n v="1238"/>
    <s v="CA-2017-144344"/>
    <x v="99"/>
    <d v="2017-10-28T00:00:00"/>
    <s v="Same Day"/>
    <s v="PG-18820"/>
    <s v="Patrick Gardner"/>
    <s v="Consumer"/>
    <s v="United States"/>
    <s v="Boynton Beach"/>
    <s v="Florida"/>
    <n v="33437"/>
    <x v="0"/>
    <x v="568"/>
    <x v="0"/>
    <s v="Furnishings"/>
    <s v="Howard Miller 13-1/2&quot; Diameter Rosebrook Wall Clock"/>
    <n v="165.048"/>
  </r>
  <r>
    <n v="1239"/>
    <s v="CA-2015-127012"/>
    <x v="430"/>
    <d v="2015-08-15T00:00:00"/>
    <s v="Standard Class"/>
    <s v="GM-14680"/>
    <s v="Greg Matthias"/>
    <s v="Consumer"/>
    <s v="United States"/>
    <s v="Seattle"/>
    <s v="Washington"/>
    <n v="98105"/>
    <x v="1"/>
    <x v="893"/>
    <x v="0"/>
    <s v="Furnishings"/>
    <s v="Eldon Image Series Desk Accessories, Ebony"/>
    <n v="12.35"/>
  </r>
  <r>
    <n v="1240"/>
    <s v="CA-2015-127012"/>
    <x v="430"/>
    <d v="2015-08-15T00:00:00"/>
    <s v="Standard Class"/>
    <s v="GM-14680"/>
    <s v="Greg Matthias"/>
    <s v="Consumer"/>
    <s v="United States"/>
    <s v="Seattle"/>
    <s v="Washington"/>
    <n v="98105"/>
    <x v="1"/>
    <x v="894"/>
    <x v="1"/>
    <s v="Art"/>
    <s v="Sanford 52201 APSCO Electric Pencil Sharpener"/>
    <n v="40.97"/>
  </r>
  <r>
    <n v="1241"/>
    <s v="CA-2015-127012"/>
    <x v="430"/>
    <d v="2015-08-15T00:00:00"/>
    <s v="Standard Class"/>
    <s v="GM-14680"/>
    <s v="Greg Matthias"/>
    <s v="Consumer"/>
    <s v="United States"/>
    <s v="Seattle"/>
    <s v="Washington"/>
    <n v="98105"/>
    <x v="1"/>
    <x v="271"/>
    <x v="1"/>
    <s v="Fasteners"/>
    <s v="Vinyl Coated Wire Paper Clips in Organizer Box, 800/Box"/>
    <n v="22.96"/>
  </r>
  <r>
    <n v="1242"/>
    <s v="CA-2017-128727"/>
    <x v="48"/>
    <d v="2017-09-04T00:00:00"/>
    <s v="Standard Class"/>
    <s v="MO-17800"/>
    <s v="Meg O'Connel"/>
    <s v="Home Office"/>
    <s v="United States"/>
    <s v="New York City"/>
    <s v="New York"/>
    <n v="10024"/>
    <x v="3"/>
    <x v="895"/>
    <x v="2"/>
    <s v="Phones"/>
    <s v="Samsung Replacement EH64AVFWE Premium Headset"/>
    <n v="22"/>
  </r>
  <r>
    <n v="1243"/>
    <s v="US-2017-162859"/>
    <x v="431"/>
    <d v="2017-02-22T00:00:00"/>
    <s v="Standard Class"/>
    <s v="PG-18820"/>
    <s v="Patrick Gardner"/>
    <s v="Consumer"/>
    <s v="United States"/>
    <s v="New York City"/>
    <s v="New York"/>
    <n v="10009"/>
    <x v="3"/>
    <x v="896"/>
    <x v="1"/>
    <s v="Binders"/>
    <s v="GBC DocuBind P100 Manual Binding Machine"/>
    <n v="398.35199999999998"/>
  </r>
  <r>
    <n v="1244"/>
    <s v="US-2017-162859"/>
    <x v="431"/>
    <d v="2017-02-22T00:00:00"/>
    <s v="Standard Class"/>
    <s v="PG-18820"/>
    <s v="Patrick Gardner"/>
    <s v="Consumer"/>
    <s v="United States"/>
    <s v="New York City"/>
    <s v="New York"/>
    <n v="10009"/>
    <x v="3"/>
    <x v="52"/>
    <x v="1"/>
    <s v="Fasteners"/>
    <s v="Advantus Push Pins"/>
    <n v="8.7200000000000006"/>
  </r>
  <r>
    <n v="1245"/>
    <s v="CA-2018-133641"/>
    <x v="304"/>
    <d v="2018-05-21T00:00:00"/>
    <s v="Standard Class"/>
    <s v="EJ-14155"/>
    <s v="Eva Jacobs"/>
    <s v="Consumer"/>
    <s v="United States"/>
    <s v="Gulfport"/>
    <s v="Mississippi"/>
    <n v="39503"/>
    <x v="0"/>
    <x v="897"/>
    <x v="1"/>
    <s v="Envelopes"/>
    <s v="Fashion Color Clasp Envelopes"/>
    <n v="48.69"/>
  </r>
  <r>
    <n v="1246"/>
    <s v="CA-2015-168494"/>
    <x v="432"/>
    <d v="2015-12-14T00:00:00"/>
    <s v="Second Class"/>
    <s v="NP-18700"/>
    <s v="Nora Preis"/>
    <s v="Consumer"/>
    <s v="United States"/>
    <s v="Fresno"/>
    <s v="California"/>
    <n v="93727"/>
    <x v="1"/>
    <x v="898"/>
    <x v="0"/>
    <s v="Tables"/>
    <s v="Hon Non-Folding Utility Tables"/>
    <n v="764.68799999999999"/>
  </r>
  <r>
    <n v="1247"/>
    <s v="CA-2015-168494"/>
    <x v="432"/>
    <d v="2015-12-14T00:00:00"/>
    <s v="Second Class"/>
    <s v="NP-18700"/>
    <s v="Nora Preis"/>
    <s v="Consumer"/>
    <s v="United States"/>
    <s v="Fresno"/>
    <s v="California"/>
    <n v="93727"/>
    <x v="1"/>
    <x v="215"/>
    <x v="0"/>
    <s v="Tables"/>
    <s v="Bretford Rectangular Conference Table Tops"/>
    <n v="3610.848"/>
  </r>
  <r>
    <n v="1248"/>
    <s v="CA-2015-168494"/>
    <x v="432"/>
    <d v="2015-12-14T00:00:00"/>
    <s v="Second Class"/>
    <s v="NP-18700"/>
    <s v="Nora Preis"/>
    <s v="Consumer"/>
    <s v="United States"/>
    <s v="Fresno"/>
    <s v="California"/>
    <n v="93727"/>
    <x v="1"/>
    <x v="899"/>
    <x v="0"/>
    <s v="Bookcases"/>
    <s v="Bestar Classic Bookcase"/>
    <n v="254.97450000000001"/>
  </r>
  <r>
    <n v="1249"/>
    <s v="CA-2018-115602"/>
    <x v="404"/>
    <d v="2018-12-24T00:00:00"/>
    <s v="Standard Class"/>
    <s v="DJ-13630"/>
    <s v="Doug Jacobs"/>
    <s v="Consumer"/>
    <s v="United States"/>
    <s v="New York City"/>
    <s v="New York"/>
    <n v="10009"/>
    <x v="3"/>
    <x v="900"/>
    <x v="1"/>
    <s v="Art"/>
    <s v="Staples in misc. colors"/>
    <n v="38.82"/>
  </r>
  <r>
    <n v="1250"/>
    <s v="CA-2018-115602"/>
    <x v="404"/>
    <d v="2018-12-24T00:00:00"/>
    <s v="Standard Class"/>
    <s v="DJ-13630"/>
    <s v="Doug Jacobs"/>
    <s v="Consumer"/>
    <s v="United States"/>
    <s v="New York City"/>
    <s v="New York"/>
    <n v="10009"/>
    <x v="3"/>
    <x v="901"/>
    <x v="0"/>
    <s v="Chairs"/>
    <s v="Office Star - Contemporary Swivel Chair with Padded Adjustable Arms and Flex Back"/>
    <n v="1141.9380000000001"/>
  </r>
  <r>
    <n v="1251"/>
    <s v="CA-2018-115602"/>
    <x v="404"/>
    <d v="2018-12-24T00:00:00"/>
    <s v="Standard Class"/>
    <s v="DJ-13630"/>
    <s v="Doug Jacobs"/>
    <s v="Consumer"/>
    <s v="United States"/>
    <s v="New York City"/>
    <s v="New York"/>
    <n v="10009"/>
    <x v="3"/>
    <x v="164"/>
    <x v="1"/>
    <s v="Appliances"/>
    <s v="Kensington 7 Outlet MasterPiece HOMEOFFICE Power Control Center"/>
    <n v="1704.56"/>
  </r>
  <r>
    <n v="1252"/>
    <s v="CA-2018-115602"/>
    <x v="404"/>
    <d v="2018-12-24T00:00:00"/>
    <s v="Standard Class"/>
    <s v="DJ-13630"/>
    <s v="Doug Jacobs"/>
    <s v="Consumer"/>
    <s v="United States"/>
    <s v="New York City"/>
    <s v="New York"/>
    <n v="10009"/>
    <x v="3"/>
    <x v="902"/>
    <x v="1"/>
    <s v="Art"/>
    <s v="Sanford Pocket Accent Highlighters"/>
    <n v="3.2"/>
  </r>
  <r>
    <n v="1253"/>
    <s v="CA-2016-154956"/>
    <x v="433"/>
    <d v="2016-07-09T00:00:00"/>
    <s v="Standard Class"/>
    <s v="IM-15070"/>
    <s v="Irene Maddox"/>
    <s v="Consumer"/>
    <s v="United States"/>
    <s v="Milwaukee"/>
    <s v="Wisconsin"/>
    <n v="53209"/>
    <x v="2"/>
    <x v="903"/>
    <x v="2"/>
    <s v="Phones"/>
    <s v="Mitel MiVoice 5330e IP Phone"/>
    <n v="1099.96"/>
  </r>
  <r>
    <n v="1254"/>
    <s v="CA-2018-144638"/>
    <x v="434"/>
    <d v="2018-03-14T00:00:00"/>
    <s v="Standard Class"/>
    <s v="MH-18115"/>
    <s v="Mick Hernandez"/>
    <s v="Home Office"/>
    <s v="United States"/>
    <s v="Chester"/>
    <s v="Pennsylvania"/>
    <n v="19013"/>
    <x v="3"/>
    <x v="686"/>
    <x v="1"/>
    <s v="Art"/>
    <s v="Newell 337"/>
    <n v="5.2480000000000002"/>
  </r>
  <r>
    <n v="1255"/>
    <s v="CA-2018-144638"/>
    <x v="434"/>
    <d v="2018-03-14T00:00:00"/>
    <s v="Standard Class"/>
    <s v="MH-18115"/>
    <s v="Mick Hernandez"/>
    <s v="Home Office"/>
    <s v="United States"/>
    <s v="Chester"/>
    <s v="Pennsylvania"/>
    <n v="19013"/>
    <x v="3"/>
    <x v="424"/>
    <x v="2"/>
    <s v="Phones"/>
    <s v="Cisco SPA525G2 IP Phone - Wireless"/>
    <n v="35.909999999999997"/>
  </r>
  <r>
    <n v="1256"/>
    <s v="CA-2018-144638"/>
    <x v="434"/>
    <d v="2018-03-14T00:00:00"/>
    <s v="Standard Class"/>
    <s v="MH-18115"/>
    <s v="Mick Hernandez"/>
    <s v="Home Office"/>
    <s v="United States"/>
    <s v="Chester"/>
    <s v="Pennsylvania"/>
    <n v="19013"/>
    <x v="3"/>
    <x v="904"/>
    <x v="0"/>
    <s v="Furnishings"/>
    <s v="Westinghouse Clip-On Gooseneck Lamps"/>
    <n v="6.6959999999999997"/>
  </r>
  <r>
    <n v="1257"/>
    <s v="CA-2018-144638"/>
    <x v="434"/>
    <d v="2018-03-14T00:00:00"/>
    <s v="Standard Class"/>
    <s v="MH-18115"/>
    <s v="Mick Hernandez"/>
    <s v="Home Office"/>
    <s v="United States"/>
    <s v="Chester"/>
    <s v="Pennsylvania"/>
    <n v="19013"/>
    <x v="3"/>
    <x v="905"/>
    <x v="0"/>
    <s v="Furnishings"/>
    <s v="Howard Miller Distant Time Traveler Alarm Clock"/>
    <n v="43.872"/>
  </r>
  <r>
    <n v="1258"/>
    <s v="US-2017-168620"/>
    <x v="435"/>
    <d v="2017-12-28T00:00:00"/>
    <s v="Second Class"/>
    <s v="RB-19795"/>
    <s v="Ross Baird"/>
    <s v="Home Office"/>
    <s v="United States"/>
    <s v="Charlotte"/>
    <s v="North Carolina"/>
    <n v="28205"/>
    <x v="0"/>
    <x v="582"/>
    <x v="1"/>
    <s v="Binders"/>
    <s v="GBC Linen Binding Covers"/>
    <n v="27.882000000000001"/>
  </r>
  <r>
    <n v="1259"/>
    <s v="US-2017-168620"/>
    <x v="435"/>
    <d v="2017-12-28T00:00:00"/>
    <s v="Second Class"/>
    <s v="RB-19795"/>
    <s v="Ross Baird"/>
    <s v="Home Office"/>
    <s v="United States"/>
    <s v="Charlotte"/>
    <s v="North Carolina"/>
    <n v="28205"/>
    <x v="0"/>
    <x v="906"/>
    <x v="1"/>
    <s v="Storage"/>
    <s v="Tennsco Double-Tier Lockers"/>
    <n v="540.048"/>
  </r>
  <r>
    <n v="1260"/>
    <s v="US-2017-168620"/>
    <x v="435"/>
    <d v="2017-12-28T00:00:00"/>
    <s v="Second Class"/>
    <s v="RB-19795"/>
    <s v="Ross Baird"/>
    <s v="Home Office"/>
    <s v="United States"/>
    <s v="Charlotte"/>
    <s v="North Carolina"/>
    <n v="28205"/>
    <x v="0"/>
    <x v="240"/>
    <x v="2"/>
    <s v="Accessories"/>
    <s v="Microsoft Sculpt Comfort Mouse"/>
    <n v="255.68"/>
  </r>
  <r>
    <n v="1261"/>
    <s v="CA-2018-117079"/>
    <x v="436"/>
    <d v="2018-10-27T00:00:00"/>
    <s v="Standard Class"/>
    <s v="JR-15700"/>
    <s v="Jocasta Rupert"/>
    <s v="Consumer"/>
    <s v="United States"/>
    <s v="Jacksonville"/>
    <s v="Florida"/>
    <n v="32216"/>
    <x v="0"/>
    <x v="907"/>
    <x v="2"/>
    <s v="Phones"/>
    <s v="Wilson SignalBoost 841262 DB PRO Amplifier Kit"/>
    <n v="863.88"/>
  </r>
  <r>
    <n v="1262"/>
    <s v="US-2017-144393"/>
    <x v="99"/>
    <d v="2017-11-04T00:00:00"/>
    <s v="Standard Class"/>
    <s v="SM-20950"/>
    <s v="Suzanne McNair"/>
    <s v="Corporate"/>
    <s v="United States"/>
    <s v="Greenville"/>
    <s v="North Carolina"/>
    <n v="27834"/>
    <x v="0"/>
    <x v="908"/>
    <x v="1"/>
    <s v="Binders"/>
    <s v="XtraLife ClearVue Slant-D Ring Binder, White, 3&quot;"/>
    <n v="17.616"/>
  </r>
  <r>
    <n v="1263"/>
    <s v="CA-2018-105053"/>
    <x v="437"/>
    <d v="2018-07-09T00:00:00"/>
    <s v="Second Class"/>
    <s v="CS-12355"/>
    <s v="Christine Sundaresam"/>
    <s v="Consumer"/>
    <s v="United States"/>
    <s v="Long Beach"/>
    <s v="New York"/>
    <n v="11561"/>
    <x v="3"/>
    <x v="24"/>
    <x v="1"/>
    <s v="Binders"/>
    <s v="Wilson Jones Active Use Binders"/>
    <n v="17.472000000000001"/>
  </r>
  <r>
    <n v="1264"/>
    <s v="CA-2017-155992"/>
    <x v="393"/>
    <d v="2017-10-02T00:00:00"/>
    <s v="First Class"/>
    <s v="CC-12220"/>
    <s v="Chris Cortes"/>
    <s v="Consumer"/>
    <s v="United States"/>
    <s v="La Porte"/>
    <s v="Indiana"/>
    <n v="46350"/>
    <x v="2"/>
    <x v="139"/>
    <x v="2"/>
    <s v="Phones"/>
    <s v="Plantronics CordlessÂ Phone HeadsetÂ with In-line Volume - M214C"/>
    <n v="69.900000000000006"/>
  </r>
  <r>
    <n v="1265"/>
    <s v="CA-2017-155992"/>
    <x v="393"/>
    <d v="2017-10-02T00:00:00"/>
    <s v="First Class"/>
    <s v="CC-12220"/>
    <s v="Chris Cortes"/>
    <s v="Consumer"/>
    <s v="United States"/>
    <s v="La Porte"/>
    <s v="Indiana"/>
    <n v="46350"/>
    <x v="2"/>
    <x v="904"/>
    <x v="0"/>
    <s v="Furnishings"/>
    <s v="Westinghouse Clip-On Gooseneck Lamps"/>
    <n v="41.85"/>
  </r>
  <r>
    <n v="1266"/>
    <s v="CA-2018-110380"/>
    <x v="264"/>
    <d v="2018-09-07T00:00:00"/>
    <s v="Standard Class"/>
    <s v="PF-19225"/>
    <s v="Phillip Flathmann"/>
    <s v="Consumer"/>
    <s v="United States"/>
    <s v="San Francisco"/>
    <s v="California"/>
    <n v="94122"/>
    <x v="1"/>
    <x v="909"/>
    <x v="1"/>
    <s v="Art"/>
    <s v="Pencil and Crayon Sharpener"/>
    <n v="6.57"/>
  </r>
  <r>
    <n v="1267"/>
    <s v="US-2015-167738"/>
    <x v="163"/>
    <d v="2015-12-29T00:00:00"/>
    <s v="Standard Class"/>
    <s v="JC-16105"/>
    <s v="Julie Creighton"/>
    <s v="Corporate"/>
    <s v="United States"/>
    <s v="Los Angeles"/>
    <s v="California"/>
    <n v="90045"/>
    <x v="1"/>
    <x v="384"/>
    <x v="1"/>
    <s v="Storage"/>
    <s v="Letter Size Cart"/>
    <n v="142.86000000000001"/>
  </r>
  <r>
    <n v="1268"/>
    <s v="US-2015-167738"/>
    <x v="163"/>
    <d v="2015-12-29T00:00:00"/>
    <s v="Standard Class"/>
    <s v="JC-16105"/>
    <s v="Julie Creighton"/>
    <s v="Corporate"/>
    <s v="United States"/>
    <s v="Los Angeles"/>
    <s v="California"/>
    <n v="90045"/>
    <x v="1"/>
    <x v="64"/>
    <x v="0"/>
    <s v="Chairs"/>
    <s v="Global Value Mid-Back Manager's Chair, Gray"/>
    <n v="292.27199999999999"/>
  </r>
  <r>
    <n v="1269"/>
    <s v="CA-2018-121412"/>
    <x v="397"/>
    <d v="2018-09-27T00:00:00"/>
    <s v="Standard Class"/>
    <s v="BG-11695"/>
    <s v="Brooke Gillingham"/>
    <s v="Corporate"/>
    <s v="United States"/>
    <s v="Louisville"/>
    <s v="Colorado"/>
    <n v="80027"/>
    <x v="1"/>
    <x v="390"/>
    <x v="0"/>
    <s v="Furnishings"/>
    <s v="Aluminum Document Frame"/>
    <n v="29.327999999999999"/>
  </r>
  <r>
    <n v="1270"/>
    <s v="CA-2018-100426"/>
    <x v="400"/>
    <d v="2018-06-08T00:00:00"/>
    <s v="Standard Class"/>
    <s v="DC-12850"/>
    <s v="Dan Campbell"/>
    <s v="Consumer"/>
    <s v="United States"/>
    <s v="Florence"/>
    <s v="Alabama"/>
    <n v="35630"/>
    <x v="0"/>
    <x v="910"/>
    <x v="1"/>
    <s v="Paper"/>
    <s v="Ampad Phone Message Book, Recycled, 400 Message Capacity, 5 Â¾â€ x 11â€"/>
    <n v="12.48"/>
  </r>
  <r>
    <n v="1271"/>
    <s v="US-2017-103646"/>
    <x v="438"/>
    <d v="2017-04-26T00:00:00"/>
    <s v="Standard Class"/>
    <s v="SP-20545"/>
    <s v="Sibella Parks"/>
    <s v="Corporate"/>
    <s v="United States"/>
    <s v="Chicago"/>
    <s v="Illinois"/>
    <n v="60623"/>
    <x v="2"/>
    <x v="911"/>
    <x v="1"/>
    <s v="Storage"/>
    <s v="Fellowes Bankers Box Stor/Drawer Steel Plus"/>
    <n v="102.336"/>
  </r>
  <r>
    <n v="1272"/>
    <s v="US-2017-103646"/>
    <x v="438"/>
    <d v="2017-04-26T00:00:00"/>
    <s v="Standard Class"/>
    <s v="SP-20545"/>
    <s v="Sibella Parks"/>
    <s v="Corporate"/>
    <s v="United States"/>
    <s v="Chicago"/>
    <s v="Illinois"/>
    <n v="60623"/>
    <x v="2"/>
    <x v="723"/>
    <x v="1"/>
    <s v="Appliances"/>
    <s v="Kensington 4 Outlet MasterPiece Compact Power Control Center"/>
    <n v="48.792000000000002"/>
  </r>
  <r>
    <n v="1273"/>
    <s v="US-2017-103646"/>
    <x v="438"/>
    <d v="2017-04-26T00:00:00"/>
    <s v="Standard Class"/>
    <s v="SP-20545"/>
    <s v="Sibella Parks"/>
    <s v="Corporate"/>
    <s v="United States"/>
    <s v="Chicago"/>
    <s v="Illinois"/>
    <n v="60623"/>
    <x v="2"/>
    <x v="912"/>
    <x v="1"/>
    <s v="Binders"/>
    <s v="Performers Binder/Pad Holder, Black"/>
    <n v="44.847999999999999"/>
  </r>
  <r>
    <n v="1274"/>
    <s v="CA-2017-119186"/>
    <x v="439"/>
    <d v="2017-05-26T00:00:00"/>
    <s v="Same Day"/>
    <s v="MS-17710"/>
    <s v="Maurice Satty"/>
    <s v="Consumer"/>
    <s v="United States"/>
    <s v="Fort Worth"/>
    <s v="Texas"/>
    <n v="76106"/>
    <x v="2"/>
    <x v="747"/>
    <x v="1"/>
    <s v="Paper"/>
    <s v="Xerox 212"/>
    <n v="10.368"/>
  </r>
  <r>
    <n v="1275"/>
    <s v="CA-2017-119186"/>
    <x v="439"/>
    <d v="2017-05-26T00:00:00"/>
    <s v="Same Day"/>
    <s v="MS-17710"/>
    <s v="Maurice Satty"/>
    <s v="Consumer"/>
    <s v="United States"/>
    <s v="Fort Worth"/>
    <s v="Texas"/>
    <n v="76106"/>
    <x v="2"/>
    <x v="913"/>
    <x v="0"/>
    <s v="Chairs"/>
    <s v="Office Star Flex Back Scooter Chair with White Frame"/>
    <n v="388.43"/>
  </r>
  <r>
    <n v="1276"/>
    <s v="CA-2017-119186"/>
    <x v="439"/>
    <d v="2017-05-26T00:00:00"/>
    <s v="Same Day"/>
    <s v="MS-17710"/>
    <s v="Maurice Satty"/>
    <s v="Consumer"/>
    <s v="United States"/>
    <s v="Fort Worth"/>
    <s v="Texas"/>
    <n v="76106"/>
    <x v="2"/>
    <x v="99"/>
    <x v="1"/>
    <s v="Paper"/>
    <s v="Universal Premium White Copier/Laser Paper (20Lb. and 87 Bright)"/>
    <n v="14.352"/>
  </r>
  <r>
    <n v="1277"/>
    <s v="CA-2017-119186"/>
    <x v="439"/>
    <d v="2017-05-26T00:00:00"/>
    <s v="Same Day"/>
    <s v="MS-17710"/>
    <s v="Maurice Satty"/>
    <s v="Consumer"/>
    <s v="United States"/>
    <s v="Fort Worth"/>
    <s v="Texas"/>
    <n v="76106"/>
    <x v="2"/>
    <x v="914"/>
    <x v="2"/>
    <s v="Accessories"/>
    <s v="Logitech G13 Programmable Gameboard with LCD Display"/>
    <n v="63.991999999999997"/>
  </r>
  <r>
    <n v="1278"/>
    <s v="CA-2017-148698"/>
    <x v="440"/>
    <d v="2017-05-07T00:00:00"/>
    <s v="Standard Class"/>
    <s v="BD-11770"/>
    <s v="Bryan Davis"/>
    <s v="Consumer"/>
    <s v="United States"/>
    <s v="Houston"/>
    <s v="Texas"/>
    <n v="77070"/>
    <x v="2"/>
    <x v="915"/>
    <x v="1"/>
    <s v="Art"/>
    <s v="Panasonic KP-380BK Classic Electric Pencil Sharpener"/>
    <n v="86.352000000000004"/>
  </r>
  <r>
    <n v="1279"/>
    <s v="CA-2015-163293"/>
    <x v="78"/>
    <d v="2015-09-11T00:00:00"/>
    <s v="First Class"/>
    <s v="KC-16255"/>
    <s v="Karen Carlisle"/>
    <s v="Corporate"/>
    <s v="United States"/>
    <s v="Macon"/>
    <s v="Georgia"/>
    <n v="31204"/>
    <x v="0"/>
    <x v="916"/>
    <x v="2"/>
    <s v="Accessories"/>
    <s v="Memorex Froggy Flash Drive 4 GB"/>
    <n v="32.97"/>
  </r>
  <r>
    <n v="1280"/>
    <s v="CA-2015-163293"/>
    <x v="78"/>
    <d v="2015-09-11T00:00:00"/>
    <s v="First Class"/>
    <s v="KC-16255"/>
    <s v="Karen Carlisle"/>
    <s v="Corporate"/>
    <s v="United States"/>
    <s v="Macon"/>
    <s v="Georgia"/>
    <n v="31204"/>
    <x v="0"/>
    <x v="917"/>
    <x v="2"/>
    <s v="Accessories"/>
    <s v="Maxell 74 Minute CD-R Spindle, 50/Pack"/>
    <n v="83.88"/>
  </r>
  <r>
    <n v="1281"/>
    <s v="CA-2017-160815"/>
    <x v="64"/>
    <d v="2017-09-06T00:00:00"/>
    <s v="First Class"/>
    <s v="TR-21325"/>
    <s v="Toby Ritter"/>
    <s v="Consumer"/>
    <s v="United States"/>
    <s v="Cedar Rapids"/>
    <s v="Iowa"/>
    <n v="52402"/>
    <x v="2"/>
    <x v="918"/>
    <x v="2"/>
    <s v="Phones"/>
    <s v="Geemarc AmpliPOWER60"/>
    <n v="278.39999999999998"/>
  </r>
  <r>
    <n v="1282"/>
    <s v="CA-2018-122154"/>
    <x v="359"/>
    <d v="2018-04-11T00:00:00"/>
    <s v="First Class"/>
    <s v="SA-20830"/>
    <s v="Sue Ann Reed"/>
    <s v="Consumer"/>
    <s v="United States"/>
    <s v="Jacksonville"/>
    <s v="Florida"/>
    <n v="32216"/>
    <x v="0"/>
    <x v="919"/>
    <x v="1"/>
    <s v="Labels"/>
    <s v="Avery 48"/>
    <n v="15.12"/>
  </r>
  <r>
    <n v="1283"/>
    <s v="CA-2018-122154"/>
    <x v="359"/>
    <d v="2018-04-11T00:00:00"/>
    <s v="First Class"/>
    <s v="SA-20830"/>
    <s v="Sue Ann Reed"/>
    <s v="Consumer"/>
    <s v="United States"/>
    <s v="Jacksonville"/>
    <s v="Florida"/>
    <n v="32216"/>
    <x v="0"/>
    <x v="920"/>
    <x v="1"/>
    <s v="Binders"/>
    <s v="Avery Arch Ring Binders"/>
    <n v="17.43"/>
  </r>
  <r>
    <n v="1284"/>
    <s v="CA-2018-122154"/>
    <x v="359"/>
    <d v="2018-04-11T00:00:00"/>
    <s v="First Class"/>
    <s v="SA-20830"/>
    <s v="Sue Ann Reed"/>
    <s v="Consumer"/>
    <s v="United States"/>
    <s v="Jacksonville"/>
    <s v="Florida"/>
    <n v="32216"/>
    <x v="0"/>
    <x v="921"/>
    <x v="1"/>
    <s v="Paper"/>
    <s v="Xerox 1915"/>
    <n v="251.64"/>
  </r>
  <r>
    <n v="1285"/>
    <s v="US-2016-149692"/>
    <x v="401"/>
    <d v="2016-12-12T00:00:00"/>
    <s v="Standard Class"/>
    <s v="KW-16435"/>
    <s v="Katrina Willman"/>
    <s v="Consumer"/>
    <s v="United States"/>
    <s v="Austin"/>
    <s v="Texas"/>
    <n v="78745"/>
    <x v="2"/>
    <x v="922"/>
    <x v="1"/>
    <s v="Binders"/>
    <s v="Avery Reinforcements for Hole-Punch Pages"/>
    <n v="2.7719999999999998"/>
  </r>
  <r>
    <n v="1286"/>
    <s v="CA-2017-119445"/>
    <x v="190"/>
    <d v="2017-07-03T00:00:00"/>
    <s v="Standard Class"/>
    <s v="GM-14500"/>
    <s v="Gene McClure"/>
    <s v="Consumer"/>
    <s v="United States"/>
    <s v="Providence"/>
    <s v="Rhode Island"/>
    <n v="2908"/>
    <x v="3"/>
    <x v="383"/>
    <x v="1"/>
    <s v="Storage"/>
    <s v="Woodgrain Magazine Files by Perma"/>
    <n v="14.9"/>
  </r>
  <r>
    <n v="1287"/>
    <s v="CA-2016-124268"/>
    <x v="433"/>
    <d v="2016-07-08T00:00:00"/>
    <s v="Standard Class"/>
    <s v="AD-10180"/>
    <s v="Alan Dominguez"/>
    <s v="Home Office"/>
    <s v="United States"/>
    <s v="New York City"/>
    <s v="New York"/>
    <n v="10035"/>
    <x v="3"/>
    <x v="923"/>
    <x v="1"/>
    <s v="Art"/>
    <s v="Colorific Watercolor Pencils"/>
    <n v="15.48"/>
  </r>
  <r>
    <n v="1288"/>
    <s v="CA-2017-154711"/>
    <x v="441"/>
    <d v="2017-11-26T00:00:00"/>
    <s v="Standard Class"/>
    <s v="TB-21355"/>
    <s v="Todd Boyes"/>
    <s v="Corporate"/>
    <s v="United States"/>
    <s v="New York City"/>
    <s v="New York"/>
    <n v="10009"/>
    <x v="3"/>
    <x v="63"/>
    <x v="0"/>
    <s v="Furnishings"/>
    <s v="Luxo Economy Swing Arm Lamp"/>
    <n v="39.880000000000003"/>
  </r>
  <r>
    <n v="1289"/>
    <s v="CA-2017-154711"/>
    <x v="441"/>
    <d v="2017-11-26T00:00:00"/>
    <s v="Standard Class"/>
    <s v="TB-21355"/>
    <s v="Todd Boyes"/>
    <s v="Corporate"/>
    <s v="United States"/>
    <s v="New York City"/>
    <s v="New York"/>
    <n v="10009"/>
    <x v="3"/>
    <x v="536"/>
    <x v="1"/>
    <s v="Binders"/>
    <s v="Acco Pressboard Covers with Storage Hooks, 9 1/2&quot; x 11&quot;, Executive Red"/>
    <n v="12.192"/>
  </r>
  <r>
    <n v="1290"/>
    <s v="CA-2017-154711"/>
    <x v="441"/>
    <d v="2017-11-26T00:00:00"/>
    <s v="Standard Class"/>
    <s v="TB-21355"/>
    <s v="Todd Boyes"/>
    <s v="Corporate"/>
    <s v="United States"/>
    <s v="New York City"/>
    <s v="New York"/>
    <n v="10009"/>
    <x v="3"/>
    <x v="924"/>
    <x v="1"/>
    <s v="Art"/>
    <s v="BIC Liqua Brite Liner"/>
    <n v="20.82"/>
  </r>
  <r>
    <n v="1291"/>
    <s v="CA-2017-163384"/>
    <x v="338"/>
    <d v="2017-11-12T00:00:00"/>
    <s v="First Class"/>
    <s v="CC-12430"/>
    <s v="Chuck Clark"/>
    <s v="Home Office"/>
    <s v="United States"/>
    <s v="San Francisco"/>
    <s v="California"/>
    <n v="94122"/>
    <x v="1"/>
    <x v="925"/>
    <x v="1"/>
    <s v="Binders"/>
    <s v="ACCOHIDE 3-Ring Binder, Blue, 1&quot;"/>
    <n v="13.215999999999999"/>
  </r>
  <r>
    <n v="1292"/>
    <s v="CA-2017-163384"/>
    <x v="338"/>
    <d v="2017-11-12T00:00:00"/>
    <s v="First Class"/>
    <s v="CC-12430"/>
    <s v="Chuck Clark"/>
    <s v="Home Office"/>
    <s v="United States"/>
    <s v="San Francisco"/>
    <s v="California"/>
    <n v="94122"/>
    <x v="1"/>
    <x v="860"/>
    <x v="1"/>
    <s v="Paper"/>
    <s v="Xerox 1996"/>
    <n v="32.4"/>
  </r>
  <r>
    <n v="1293"/>
    <s v="CA-2016-101707"/>
    <x v="375"/>
    <d v="2016-09-01T00:00:00"/>
    <s v="Standard Class"/>
    <s v="PF-19165"/>
    <s v="Philip Fox"/>
    <s v="Consumer"/>
    <s v="United States"/>
    <s v="San Diego"/>
    <s v="California"/>
    <n v="92105"/>
    <x v="1"/>
    <x v="133"/>
    <x v="1"/>
    <s v="Supplies"/>
    <s v="Fiskars Softgrip Scissors"/>
    <n v="32.94"/>
  </r>
  <r>
    <n v="1294"/>
    <s v="CA-2016-101707"/>
    <x v="375"/>
    <d v="2016-09-01T00:00:00"/>
    <s v="Standard Class"/>
    <s v="PF-19165"/>
    <s v="Philip Fox"/>
    <s v="Consumer"/>
    <s v="United States"/>
    <s v="San Diego"/>
    <s v="California"/>
    <n v="92105"/>
    <x v="1"/>
    <x v="926"/>
    <x v="1"/>
    <s v="Paper"/>
    <s v="Xerox 1973"/>
    <n v="114.2"/>
  </r>
  <r>
    <n v="1295"/>
    <s v="CA-2016-101707"/>
    <x v="375"/>
    <d v="2016-09-01T00:00:00"/>
    <s v="Standard Class"/>
    <s v="PF-19165"/>
    <s v="Philip Fox"/>
    <s v="Consumer"/>
    <s v="United States"/>
    <s v="San Diego"/>
    <s v="California"/>
    <n v="92105"/>
    <x v="1"/>
    <x v="85"/>
    <x v="1"/>
    <s v="Labels"/>
    <s v="Avery 511"/>
    <n v="3.08"/>
  </r>
  <r>
    <n v="1296"/>
    <s v="CA-2016-138898"/>
    <x v="442"/>
    <d v="2016-05-29T00:00:00"/>
    <s v="Standard Class"/>
    <s v="JH-16180"/>
    <s v="Justin Hirsh"/>
    <s v="Consumer"/>
    <s v="United States"/>
    <s v="Pueblo"/>
    <s v="Colorado"/>
    <n v="81001"/>
    <x v="1"/>
    <x v="723"/>
    <x v="1"/>
    <s v="Appliances"/>
    <s v="Kensington 4 Outlet MasterPiece Compact Power Control Center"/>
    <n v="845.72799999999995"/>
  </r>
  <r>
    <n v="1297"/>
    <s v="CA-2018-115427"/>
    <x v="247"/>
    <d v="2019-01-03T00:00:00"/>
    <s v="Standard Class"/>
    <s v="EB-13975"/>
    <s v="Erica Bern"/>
    <s v="Corporate"/>
    <s v="United States"/>
    <s v="Fairfield"/>
    <s v="California"/>
    <n v="94533"/>
    <x v="1"/>
    <x v="530"/>
    <x v="1"/>
    <s v="Binders"/>
    <s v="Cardinal Slant-D Ring Binder, Heavy Gauge Vinyl"/>
    <n v="13.904"/>
  </r>
  <r>
    <n v="1298"/>
    <s v="CA-2018-115427"/>
    <x v="247"/>
    <d v="2019-01-03T00:00:00"/>
    <s v="Standard Class"/>
    <s v="EB-13975"/>
    <s v="Erica Bern"/>
    <s v="Corporate"/>
    <s v="United States"/>
    <s v="Fairfield"/>
    <s v="California"/>
    <n v="94533"/>
    <x v="1"/>
    <x v="569"/>
    <x v="1"/>
    <s v="Binders"/>
    <s v="GBC Binding covers"/>
    <n v="20.72"/>
  </r>
  <r>
    <n v="1299"/>
    <s v="CA-2017-134425"/>
    <x v="16"/>
    <d v="2017-12-12T00:00:00"/>
    <s v="Second Class"/>
    <s v="QJ-19255"/>
    <s v="Quincy Jones"/>
    <s v="Corporate"/>
    <s v="United States"/>
    <s v="Saint Paul"/>
    <s v="Minnesota"/>
    <n v="55106"/>
    <x v="2"/>
    <x v="461"/>
    <x v="2"/>
    <s v="Phones"/>
    <s v="Motorola HK250 Universal Bluetooth Headset"/>
    <n v="114.95"/>
  </r>
  <r>
    <n v="1300"/>
    <s v="CA-2016-121391"/>
    <x v="242"/>
    <d v="2016-10-07T00:00:00"/>
    <s v="First Class"/>
    <s v="AA-10315"/>
    <s v="Alex Avila"/>
    <s v="Consumer"/>
    <s v="United States"/>
    <s v="San Francisco"/>
    <s v="California"/>
    <n v="94109"/>
    <x v="1"/>
    <x v="146"/>
    <x v="1"/>
    <s v="Storage"/>
    <s v="Tenex Personal Project File with Scoop Front Design, Black"/>
    <n v="26.96"/>
  </r>
  <r>
    <n v="1301"/>
    <s v="CA-2017-137043"/>
    <x v="443"/>
    <d v="2017-12-25T00:00:00"/>
    <s v="Second Class"/>
    <s v="LC-17140"/>
    <s v="Logan Currie"/>
    <s v="Consumer"/>
    <s v="United States"/>
    <s v="Springfield"/>
    <s v="Virginia"/>
    <n v="22153"/>
    <x v="0"/>
    <x v="35"/>
    <x v="0"/>
    <s v="Furnishings"/>
    <s v="Electrix Architect's Clamp-On Swing Arm Lamp, Black"/>
    <n v="572.76"/>
  </r>
  <r>
    <n v="1302"/>
    <s v="CA-2017-137043"/>
    <x v="443"/>
    <d v="2017-12-25T00:00:00"/>
    <s v="Second Class"/>
    <s v="LC-17140"/>
    <s v="Logan Currie"/>
    <s v="Consumer"/>
    <s v="United States"/>
    <s v="Springfield"/>
    <s v="Virginia"/>
    <n v="22153"/>
    <x v="0"/>
    <x v="35"/>
    <x v="0"/>
    <s v="Furnishings"/>
    <s v="Electrix Architect's Clamp-On Swing Arm Lamp, Black"/>
    <n v="286.38"/>
  </r>
  <r>
    <n v="1303"/>
    <s v="CA-2016-115847"/>
    <x v="444"/>
    <d v="2016-09-24T00:00:00"/>
    <s v="Second Class"/>
    <s v="TC-21535"/>
    <s v="Tracy Collins"/>
    <s v="Home Office"/>
    <s v="United States"/>
    <s v="Arlington"/>
    <s v="Virginia"/>
    <n v="22204"/>
    <x v="0"/>
    <x v="927"/>
    <x v="0"/>
    <s v="Bookcases"/>
    <s v="Sauder Cornerstone Collection Library"/>
    <n v="61.96"/>
  </r>
  <r>
    <n v="1304"/>
    <s v="US-2018-126179"/>
    <x v="445"/>
    <d v="2018-07-07T00:00:00"/>
    <s v="Standard Class"/>
    <s v="CS-12460"/>
    <s v="Chuck Sachs"/>
    <s v="Consumer"/>
    <s v="United States"/>
    <s v="Columbus"/>
    <s v="Georgia"/>
    <n v="31907"/>
    <x v="0"/>
    <x v="928"/>
    <x v="0"/>
    <s v="Furnishings"/>
    <s v="Westinghouse Floor Lamp with Metal Mesh Shade, Black"/>
    <n v="23.99"/>
  </r>
  <r>
    <n v="1305"/>
    <s v="US-2018-126179"/>
    <x v="445"/>
    <d v="2018-07-07T00:00:00"/>
    <s v="Standard Class"/>
    <s v="CS-12460"/>
    <s v="Chuck Sachs"/>
    <s v="Consumer"/>
    <s v="United States"/>
    <s v="Columbus"/>
    <s v="Georgia"/>
    <n v="31907"/>
    <x v="0"/>
    <x v="664"/>
    <x v="2"/>
    <s v="Phones"/>
    <s v="Pyle PMP37LED"/>
    <n v="287.97000000000003"/>
  </r>
  <r>
    <n v="1306"/>
    <s v="CA-2017-101966"/>
    <x v="216"/>
    <d v="2017-07-16T00:00:00"/>
    <s v="Second Class"/>
    <s v="BM-11785"/>
    <s v="Bryan Mills"/>
    <s v="Consumer"/>
    <s v="United States"/>
    <s v="Houston"/>
    <s v="Texas"/>
    <n v="77036"/>
    <x v="2"/>
    <x v="929"/>
    <x v="2"/>
    <s v="Phones"/>
    <s v="Blue Parrot B250XT Professional Grade Wireless BluetoothÂ HeadsetÂ with"/>
    <n v="419.94400000000002"/>
  </r>
  <r>
    <n v="1307"/>
    <s v="CA-2017-141397"/>
    <x v="23"/>
    <d v="2017-06-21T00:00:00"/>
    <s v="First Class"/>
    <s v="RC-19825"/>
    <s v="Roy Collins"/>
    <s v="Consumer"/>
    <s v="United States"/>
    <s v="Pasadena"/>
    <s v="California"/>
    <n v="91104"/>
    <x v="1"/>
    <x v="481"/>
    <x v="1"/>
    <s v="Paper"/>
    <s v="Xerox 1898"/>
    <n v="46.76"/>
  </r>
  <r>
    <n v="1308"/>
    <s v="CA-2017-141397"/>
    <x v="23"/>
    <d v="2017-06-21T00:00:00"/>
    <s v="First Class"/>
    <s v="RC-19825"/>
    <s v="Roy Collins"/>
    <s v="Consumer"/>
    <s v="United States"/>
    <s v="Pasadena"/>
    <s v="California"/>
    <n v="91104"/>
    <x v="1"/>
    <x v="777"/>
    <x v="1"/>
    <s v="Binders"/>
    <s v="GBC Plastic Binding Combs"/>
    <n v="17.712"/>
  </r>
  <r>
    <n v="1309"/>
    <s v="CA-2017-141397"/>
    <x v="23"/>
    <d v="2017-06-21T00:00:00"/>
    <s v="First Class"/>
    <s v="RC-19825"/>
    <s v="Roy Collins"/>
    <s v="Consumer"/>
    <s v="United States"/>
    <s v="Pasadena"/>
    <s v="California"/>
    <n v="91104"/>
    <x v="1"/>
    <x v="930"/>
    <x v="1"/>
    <s v="Appliances"/>
    <s v="Belkin 6 Outlet Metallic Surge Strip"/>
    <n v="21.78"/>
  </r>
  <r>
    <n v="1310"/>
    <s v="CA-2017-141397"/>
    <x v="23"/>
    <d v="2017-06-21T00:00:00"/>
    <s v="First Class"/>
    <s v="RC-19825"/>
    <s v="Roy Collins"/>
    <s v="Consumer"/>
    <s v="United States"/>
    <s v="Pasadena"/>
    <s v="California"/>
    <n v="91104"/>
    <x v="1"/>
    <x v="398"/>
    <x v="1"/>
    <s v="Storage"/>
    <s v="Fellowes Bankers Box Recycled Super Stor/Drawer"/>
    <n v="161.94"/>
  </r>
  <r>
    <n v="1311"/>
    <s v="CA-2017-141397"/>
    <x v="23"/>
    <d v="2017-06-21T00:00:00"/>
    <s v="First Class"/>
    <s v="RC-19825"/>
    <s v="Roy Collins"/>
    <s v="Consumer"/>
    <s v="United States"/>
    <s v="Pasadena"/>
    <s v="California"/>
    <n v="91104"/>
    <x v="1"/>
    <x v="931"/>
    <x v="0"/>
    <s v="Chairs"/>
    <s v="Hon Valutask Swivel Chairs"/>
    <n v="161.56800000000001"/>
  </r>
  <r>
    <n v="1312"/>
    <s v="CA-2017-141082"/>
    <x v="10"/>
    <d v="2017-12-13T00:00:00"/>
    <s v="Standard Class"/>
    <s v="FM-14380"/>
    <s v="Fred McMath"/>
    <s v="Consumer"/>
    <s v="United States"/>
    <s v="Lawrence"/>
    <s v="Massachusetts"/>
    <n v="1841"/>
    <x v="3"/>
    <x v="932"/>
    <x v="1"/>
    <s v="Labels"/>
    <s v="Avery 517"/>
    <n v="3.69"/>
  </r>
  <r>
    <n v="1313"/>
    <s v="CA-2017-141082"/>
    <x v="10"/>
    <d v="2017-12-13T00:00:00"/>
    <s v="Standard Class"/>
    <s v="FM-14380"/>
    <s v="Fred McMath"/>
    <s v="Consumer"/>
    <s v="United States"/>
    <s v="Lawrence"/>
    <s v="Massachusetts"/>
    <n v="1841"/>
    <x v="3"/>
    <x v="933"/>
    <x v="1"/>
    <s v="Labels"/>
    <s v="Avery 477"/>
    <n v="122.12"/>
  </r>
  <r>
    <n v="1314"/>
    <s v="US-2017-134488"/>
    <x v="446"/>
    <d v="2017-10-01T00:00:00"/>
    <s v="Standard Class"/>
    <s v="PK-19075"/>
    <s v="Pete Kriz"/>
    <s v="Consumer"/>
    <s v="United States"/>
    <s v="Columbus"/>
    <s v="Ohio"/>
    <n v="43229"/>
    <x v="3"/>
    <x v="637"/>
    <x v="0"/>
    <s v="Chairs"/>
    <s v="Office Star - Contemporary Task Swivel Chair"/>
    <n v="155.37200000000001"/>
  </r>
  <r>
    <n v="1315"/>
    <s v="CA-2017-145919"/>
    <x v="122"/>
    <d v="2017-12-23T00:00:00"/>
    <s v="Standard Class"/>
    <s v="HG-14965"/>
    <s v="Henry Goldwyn"/>
    <s v="Corporate"/>
    <s v="United States"/>
    <s v="Los Angeles"/>
    <s v="California"/>
    <n v="90032"/>
    <x v="1"/>
    <x v="934"/>
    <x v="1"/>
    <s v="Paper"/>
    <s v="Eureka Recycled Copy Paper 8 1/2&quot; x 11&quot;, Ream"/>
    <n v="38.880000000000003"/>
  </r>
  <r>
    <n v="1316"/>
    <s v="CA-2017-145919"/>
    <x v="122"/>
    <d v="2017-12-23T00:00:00"/>
    <s v="Standard Class"/>
    <s v="HG-14965"/>
    <s v="Henry Goldwyn"/>
    <s v="Corporate"/>
    <s v="United States"/>
    <s v="Los Angeles"/>
    <s v="California"/>
    <n v="90032"/>
    <x v="1"/>
    <x v="935"/>
    <x v="0"/>
    <s v="Furnishings"/>
    <s v="Seth Thomas 12&quot; Clock w/ Goldtone Case"/>
    <n v="183.84"/>
  </r>
  <r>
    <n v="1317"/>
    <s v="CA-2017-145919"/>
    <x v="122"/>
    <d v="2017-12-23T00:00:00"/>
    <s v="Standard Class"/>
    <s v="HG-14965"/>
    <s v="Henry Goldwyn"/>
    <s v="Corporate"/>
    <s v="United States"/>
    <s v="Los Angeles"/>
    <s v="California"/>
    <n v="90032"/>
    <x v="1"/>
    <x v="413"/>
    <x v="1"/>
    <s v="Supplies"/>
    <s v="Premier Electric Letter Opener"/>
    <n v="579.29999999999995"/>
  </r>
  <r>
    <n v="1318"/>
    <s v="CA-2018-157651"/>
    <x v="389"/>
    <d v="2018-12-14T00:00:00"/>
    <s v="Standard Class"/>
    <s v="HA-14920"/>
    <s v="Helen Andreada"/>
    <s v="Consumer"/>
    <s v="United States"/>
    <s v="Philadelphia"/>
    <s v="Pennsylvania"/>
    <n v="19120"/>
    <x v="3"/>
    <x v="936"/>
    <x v="2"/>
    <s v="Accessories"/>
    <s v="Memorex Froggy Flash Drive 8 GB"/>
    <n v="14.2"/>
  </r>
  <r>
    <n v="1319"/>
    <s v="CA-2015-160773"/>
    <x v="268"/>
    <d v="2015-07-05T00:00:00"/>
    <s v="Standard Class"/>
    <s v="LW-16825"/>
    <s v="Laurel Workman"/>
    <s v="Corporate"/>
    <s v="United States"/>
    <s v="Deltona"/>
    <s v="Florida"/>
    <n v="32725"/>
    <x v="0"/>
    <x v="907"/>
    <x v="2"/>
    <s v="Phones"/>
    <s v="Wilson SignalBoost 841262 DB PRO Amplifier Kit"/>
    <n v="575.91999999999996"/>
  </r>
  <r>
    <n v="1320"/>
    <s v="CA-2015-160773"/>
    <x v="268"/>
    <d v="2015-07-05T00:00:00"/>
    <s v="Standard Class"/>
    <s v="LW-16825"/>
    <s v="Laurel Workman"/>
    <s v="Corporate"/>
    <s v="United States"/>
    <s v="Deltona"/>
    <s v="Florida"/>
    <n v="32725"/>
    <x v="0"/>
    <x v="614"/>
    <x v="1"/>
    <s v="Binders"/>
    <s v="Avery Durable Binders"/>
    <n v="5.1840000000000002"/>
  </r>
  <r>
    <n v="1321"/>
    <s v="CA-2018-167703"/>
    <x v="447"/>
    <d v="2018-02-08T00:00:00"/>
    <s v="Standard Class"/>
    <s v="MC-17575"/>
    <s v="Matt Collins"/>
    <s v="Consumer"/>
    <s v="United States"/>
    <s v="Cincinnati"/>
    <s v="Ohio"/>
    <n v="45231"/>
    <x v="3"/>
    <x v="699"/>
    <x v="1"/>
    <s v="Binders"/>
    <s v="Fellowes Black Plastic Comb Bindings"/>
    <n v="5.2290000000000001"/>
  </r>
  <r>
    <n v="1322"/>
    <s v="CA-2018-167703"/>
    <x v="447"/>
    <d v="2018-02-08T00:00:00"/>
    <s v="Standard Class"/>
    <s v="MC-17575"/>
    <s v="Matt Collins"/>
    <s v="Consumer"/>
    <s v="United States"/>
    <s v="Cincinnati"/>
    <s v="Ohio"/>
    <n v="45231"/>
    <x v="3"/>
    <x v="518"/>
    <x v="1"/>
    <s v="Storage"/>
    <s v="Hot File 7-Pocket, Floor Stand"/>
    <n v="285.55200000000002"/>
  </r>
  <r>
    <n v="1323"/>
    <s v="CA-2018-121804"/>
    <x v="448"/>
    <d v="2018-03-08T00:00:00"/>
    <s v="Standard Class"/>
    <s v="LP-17095"/>
    <s v="Liz Preis"/>
    <s v="Consumer"/>
    <s v="United States"/>
    <s v="Murray"/>
    <s v="Kentucky"/>
    <n v="42071"/>
    <x v="0"/>
    <x v="937"/>
    <x v="1"/>
    <s v="Appliances"/>
    <s v="Acco 6 Outlet Guardian Premium Surge Suppressor"/>
    <n v="72.8"/>
  </r>
  <r>
    <n v="1324"/>
    <s v="CA-2018-162635"/>
    <x v="449"/>
    <d v="2018-10-10T00:00:00"/>
    <s v="First Class"/>
    <s v="EB-14170"/>
    <s v="Evan Bailliet"/>
    <s v="Consumer"/>
    <s v="United States"/>
    <s v="Wilmington"/>
    <s v="North Carolina"/>
    <n v="28403"/>
    <x v="0"/>
    <x v="938"/>
    <x v="1"/>
    <s v="Paper"/>
    <s v="Avoid Verbal Orders Carbonless Minifold Book"/>
    <n v="10.816000000000001"/>
  </r>
  <r>
    <n v="1325"/>
    <s v="CA-2015-107153"/>
    <x v="450"/>
    <d v="2015-10-03T00:00:00"/>
    <s v="Standard Class"/>
    <s v="GZ-14545"/>
    <s v="George Zrebassa"/>
    <s v="Corporate"/>
    <s v="United States"/>
    <s v="Lawrence"/>
    <s v="Massachusetts"/>
    <n v="1841"/>
    <x v="3"/>
    <x v="421"/>
    <x v="1"/>
    <s v="Storage"/>
    <s v="Decoflex Hanging Personal Folder File, Blue"/>
    <n v="46.26"/>
  </r>
  <r>
    <n v="1326"/>
    <s v="US-2015-117058"/>
    <x v="279"/>
    <d v="2015-05-30T00:00:00"/>
    <s v="First Class"/>
    <s v="LE-16810"/>
    <s v="Laurel Elliston"/>
    <s v="Consumer"/>
    <s v="United States"/>
    <s v="Chicago"/>
    <s v="Illinois"/>
    <n v="60653"/>
    <x v="2"/>
    <x v="939"/>
    <x v="1"/>
    <s v="Binders"/>
    <s v="Fellowes Presentation Covers for Comb Binding Machines"/>
    <n v="17.46"/>
  </r>
  <r>
    <n v="1327"/>
    <s v="CA-2016-120439"/>
    <x v="451"/>
    <d v="2016-06-18T00:00:00"/>
    <s v="Standard Class"/>
    <s v="AD-10180"/>
    <s v="Alan Dominguez"/>
    <s v="Home Office"/>
    <s v="United States"/>
    <s v="Philadelphia"/>
    <s v="Pennsylvania"/>
    <n v="19120"/>
    <x v="3"/>
    <x v="882"/>
    <x v="0"/>
    <s v="Furnishings"/>
    <s v="Eldon Expressions Punched Metal &amp; Wood Desk Accessories, Pewter &amp; Cherry"/>
    <n v="51.072000000000003"/>
  </r>
  <r>
    <n v="1328"/>
    <s v="CA-2017-128258"/>
    <x v="452"/>
    <d v="2017-04-01T00:00:00"/>
    <s v="First Class"/>
    <s v="CP-12085"/>
    <s v="Cathy Prescott"/>
    <s v="Corporate"/>
    <s v="United States"/>
    <s v="Norwich"/>
    <s v="Connecticut"/>
    <n v="6360"/>
    <x v="3"/>
    <x v="752"/>
    <x v="1"/>
    <s v="Paper"/>
    <s v="Xerox 188"/>
    <n v="11.34"/>
  </r>
  <r>
    <n v="1329"/>
    <s v="CA-2018-106033"/>
    <x v="453"/>
    <d v="2018-10-18T00:00:00"/>
    <s v="Second Class"/>
    <s v="FG-14260"/>
    <s v="Frank Gastineau"/>
    <s v="Home Office"/>
    <s v="United States"/>
    <s v="San Francisco"/>
    <s v="California"/>
    <n v="94110"/>
    <x v="1"/>
    <x v="940"/>
    <x v="1"/>
    <s v="Art"/>
    <s v="Panasonic KP-310 Heavy-Duty Electric Pencil Sharpener"/>
    <n v="87.92"/>
  </r>
  <r>
    <n v="1330"/>
    <s v="CA-2017-142762"/>
    <x v="454"/>
    <d v="2017-05-27T00:00:00"/>
    <s v="Standard Class"/>
    <s v="LD-17005"/>
    <s v="Lisa DeCherney"/>
    <s v="Consumer"/>
    <s v="United States"/>
    <s v="San Francisco"/>
    <s v="California"/>
    <n v="94109"/>
    <x v="1"/>
    <x v="893"/>
    <x v="0"/>
    <s v="Furnishings"/>
    <s v="Eldon Image Series Desk Accessories, Ebony"/>
    <n v="37.049999999999997"/>
  </r>
  <r>
    <n v="1331"/>
    <s v="CA-2018-127705"/>
    <x v="455"/>
    <d v="2018-06-06T00:00:00"/>
    <s v="Standard Class"/>
    <s v="AB-10255"/>
    <s v="Alejandro Ballentine"/>
    <s v="Home Office"/>
    <s v="United States"/>
    <s v="Lorain"/>
    <s v="Ohio"/>
    <n v="44052"/>
    <x v="3"/>
    <x v="500"/>
    <x v="2"/>
    <s v="Phones"/>
    <s v="Cush Cases Heavy Duty Rugged Cover Case for Samsung Galaxy S5 - Purple"/>
    <n v="2.97"/>
  </r>
  <r>
    <n v="1332"/>
    <s v="CA-2018-127705"/>
    <x v="455"/>
    <d v="2018-06-06T00:00:00"/>
    <s v="Standard Class"/>
    <s v="AB-10255"/>
    <s v="Alejandro Ballentine"/>
    <s v="Home Office"/>
    <s v="United States"/>
    <s v="Lorain"/>
    <s v="Ohio"/>
    <n v="44052"/>
    <x v="3"/>
    <x v="456"/>
    <x v="1"/>
    <s v="Storage"/>
    <s v="Advantus Rolling Storage Box"/>
    <n v="27.44"/>
  </r>
  <r>
    <n v="1333"/>
    <s v="CA-2015-122567"/>
    <x v="456"/>
    <d v="2015-02-21T00:00:00"/>
    <s v="Standard Class"/>
    <s v="MN-17935"/>
    <s v="Michael Nguyen"/>
    <s v="Consumer"/>
    <s v="United States"/>
    <s v="Dallas"/>
    <s v="Texas"/>
    <n v="75220"/>
    <x v="2"/>
    <x v="751"/>
    <x v="1"/>
    <s v="Binders"/>
    <s v="Wilson Jones Easy Flow II Sheet Lifters"/>
    <n v="1.08"/>
  </r>
  <r>
    <n v="1334"/>
    <s v="CA-2015-122567"/>
    <x v="456"/>
    <d v="2015-02-21T00:00:00"/>
    <s v="Standard Class"/>
    <s v="MN-17935"/>
    <s v="Michael Nguyen"/>
    <s v="Consumer"/>
    <s v="United States"/>
    <s v="Dallas"/>
    <s v="Texas"/>
    <n v="75220"/>
    <x v="2"/>
    <x v="941"/>
    <x v="1"/>
    <s v="Appliances"/>
    <s v="Holmes Cool Mist Humidifier for the Whole House with 8-Gallon Output per Day, Extended Life Filter"/>
    <n v="7.96"/>
  </r>
  <r>
    <n v="1335"/>
    <s v="CA-2015-121664"/>
    <x v="457"/>
    <d v="2015-05-10T00:00:00"/>
    <s v="Standard Class"/>
    <s v="HP-14815"/>
    <s v="Harold Pawlan"/>
    <s v="Home Office"/>
    <s v="United States"/>
    <s v="Los Angeles"/>
    <s v="California"/>
    <n v="90049"/>
    <x v="1"/>
    <x v="715"/>
    <x v="1"/>
    <s v="Binders"/>
    <s v="Wilson Jones Legal Size Ring Binders"/>
    <n v="140.73599999999999"/>
  </r>
  <r>
    <n v="1336"/>
    <s v="CA-2017-122133"/>
    <x v="458"/>
    <d v="2017-05-23T00:00:00"/>
    <s v="Standard Class"/>
    <s v="JR-15670"/>
    <s v="Jim Radford"/>
    <s v="Consumer"/>
    <s v="United States"/>
    <s v="Middletown"/>
    <s v="Connecticut"/>
    <n v="6457"/>
    <x v="3"/>
    <x v="942"/>
    <x v="1"/>
    <s v="Storage"/>
    <s v="SAFCO Commercial Wire Shelving, Black"/>
    <n v="552.55999999999995"/>
  </r>
  <r>
    <n v="1337"/>
    <s v="US-2018-123281"/>
    <x v="459"/>
    <d v="2018-04-07T00:00:00"/>
    <s v="Standard Class"/>
    <s v="JF-15190"/>
    <s v="Jamie Frazer"/>
    <s v="Consumer"/>
    <s v="United States"/>
    <s v="Los Angeles"/>
    <s v="California"/>
    <n v="90008"/>
    <x v="1"/>
    <x v="904"/>
    <x v="0"/>
    <s v="Furnishings"/>
    <s v="Westinghouse Clip-On Gooseneck Lamps"/>
    <n v="25.11"/>
  </r>
  <r>
    <n v="1338"/>
    <s v="CA-2018-100524"/>
    <x v="185"/>
    <d v="2018-04-02T00:00:00"/>
    <s v="Second Class"/>
    <s v="CM-12115"/>
    <s v="Chad McGuire"/>
    <s v="Consumer"/>
    <s v="United States"/>
    <s v="New York City"/>
    <s v="New York"/>
    <n v="10011"/>
    <x v="3"/>
    <x v="943"/>
    <x v="0"/>
    <s v="Furnishings"/>
    <s v="Tensor Computer Mounted Lamp"/>
    <n v="29.78"/>
  </r>
  <r>
    <n v="1339"/>
    <s v="CA-2018-100524"/>
    <x v="185"/>
    <d v="2018-04-02T00:00:00"/>
    <s v="Second Class"/>
    <s v="CM-12115"/>
    <s v="Chad McGuire"/>
    <s v="Consumer"/>
    <s v="United States"/>
    <s v="New York City"/>
    <s v="New York"/>
    <n v="10011"/>
    <x v="3"/>
    <x v="944"/>
    <x v="2"/>
    <s v="Phones"/>
    <s v="Polycom SoundPoint IP 450 VoIP phone"/>
    <n v="677.58"/>
  </r>
  <r>
    <n v="1340"/>
    <s v="CA-2018-100524"/>
    <x v="185"/>
    <d v="2018-04-02T00:00:00"/>
    <s v="Second Class"/>
    <s v="CM-12115"/>
    <s v="Chad McGuire"/>
    <s v="Consumer"/>
    <s v="United States"/>
    <s v="New York City"/>
    <s v="New York"/>
    <n v="10011"/>
    <x v="3"/>
    <x v="945"/>
    <x v="1"/>
    <s v="Paper"/>
    <s v="Rediform S.O.S. 1-Up Phone Message Bk, 4-1/4x3-1/16 Bk, 1 Form/Pg, 40 Messages/Bk, 3/Pk"/>
    <n v="75.040000000000006"/>
  </r>
  <r>
    <n v="1341"/>
    <s v="CA-2018-113481"/>
    <x v="460"/>
    <d v="2018-01-04T00:00:00"/>
    <s v="First Class"/>
    <s v="AS-10045"/>
    <s v="Aaron Smayling"/>
    <s v="Corporate"/>
    <s v="United States"/>
    <s v="Jacksonville"/>
    <s v="North Carolina"/>
    <n v="28540"/>
    <x v="0"/>
    <x v="946"/>
    <x v="2"/>
    <s v="Machines"/>
    <s v="Cisco CP-7937G Unified IP Conference Station Phone"/>
    <n v="695.7"/>
  </r>
  <r>
    <n v="1342"/>
    <s v="CA-2018-113481"/>
    <x v="460"/>
    <d v="2018-01-04T00:00:00"/>
    <s v="First Class"/>
    <s v="AS-10045"/>
    <s v="Aaron Smayling"/>
    <s v="Corporate"/>
    <s v="United States"/>
    <s v="Jacksonville"/>
    <s v="North Carolina"/>
    <n v="28540"/>
    <x v="0"/>
    <x v="864"/>
    <x v="1"/>
    <s v="Binders"/>
    <s v="Avery 3 1/2&quot; Diskette Storage Pages, 10/Pack"/>
    <n v="15.66"/>
  </r>
  <r>
    <n v="1343"/>
    <s v="CA-2018-113481"/>
    <x v="460"/>
    <d v="2018-01-04T00:00:00"/>
    <s v="First Class"/>
    <s v="AS-10045"/>
    <s v="Aaron Smayling"/>
    <s v="Corporate"/>
    <s v="United States"/>
    <s v="Jacksonville"/>
    <s v="North Carolina"/>
    <n v="28540"/>
    <x v="0"/>
    <x v="27"/>
    <x v="1"/>
    <s v="Binders"/>
    <s v="Avery Recycled Flexi-View Covers for Binding Systems"/>
    <n v="28.853999999999999"/>
  </r>
  <r>
    <n v="1344"/>
    <s v="CA-2016-131758"/>
    <x v="71"/>
    <d v="2016-06-01T00:00:00"/>
    <s v="Standard Class"/>
    <s v="KB-16315"/>
    <s v="Karl Braun"/>
    <s v="Consumer"/>
    <s v="United States"/>
    <s v="Freeport"/>
    <s v="New York"/>
    <n v="11520"/>
    <x v="3"/>
    <x v="947"/>
    <x v="1"/>
    <s v="Art"/>
    <s v="Boston 16701 Slimline Battery Pencil Sharpener"/>
    <n v="47.82"/>
  </r>
  <r>
    <n v="1345"/>
    <s v="CA-2016-131758"/>
    <x v="71"/>
    <d v="2016-06-01T00:00:00"/>
    <s v="Standard Class"/>
    <s v="KB-16315"/>
    <s v="Karl Braun"/>
    <s v="Consumer"/>
    <s v="United States"/>
    <s v="Freeport"/>
    <s v="New York"/>
    <n v="11520"/>
    <x v="3"/>
    <x v="948"/>
    <x v="1"/>
    <s v="Labels"/>
    <s v="Avery 494"/>
    <n v="13.05"/>
  </r>
  <r>
    <n v="1346"/>
    <s v="CA-2015-118339"/>
    <x v="461"/>
    <d v="2015-03-24T00:00:00"/>
    <s v="Standard Class"/>
    <s v="BN-11515"/>
    <s v="Bradley Nguyen"/>
    <s v="Consumer"/>
    <s v="United States"/>
    <s v="Lakeville"/>
    <s v="Minnesota"/>
    <n v="55044"/>
    <x v="2"/>
    <x v="589"/>
    <x v="1"/>
    <s v="Appliances"/>
    <s v="Bionaire Personal Warm Mist Humidifier/Vaporizer"/>
    <n v="93.78"/>
  </r>
  <r>
    <n v="1347"/>
    <s v="CA-2015-118339"/>
    <x v="461"/>
    <d v="2015-03-24T00:00:00"/>
    <s v="Standard Class"/>
    <s v="BN-11515"/>
    <s v="Bradley Nguyen"/>
    <s v="Consumer"/>
    <s v="United States"/>
    <s v="Lakeville"/>
    <s v="Minnesota"/>
    <n v="55044"/>
    <x v="2"/>
    <x v="949"/>
    <x v="1"/>
    <s v="Paper"/>
    <s v="Memo Book, 100 Message Capacity, 5 3/8â€ x 11â€"/>
    <n v="47.18"/>
  </r>
  <r>
    <n v="1348"/>
    <s v="CA-2015-118339"/>
    <x v="461"/>
    <d v="2015-03-24T00:00:00"/>
    <s v="Standard Class"/>
    <s v="BN-11515"/>
    <s v="Bradley Nguyen"/>
    <s v="Consumer"/>
    <s v="United States"/>
    <s v="Lakeville"/>
    <s v="Minnesota"/>
    <n v="55044"/>
    <x v="2"/>
    <x v="950"/>
    <x v="1"/>
    <s v="Art"/>
    <s v="Newell 35"/>
    <n v="19.68"/>
  </r>
  <r>
    <n v="1349"/>
    <s v="CA-2015-118339"/>
    <x v="461"/>
    <d v="2015-03-24T00:00:00"/>
    <s v="Standard Class"/>
    <s v="BN-11515"/>
    <s v="Bradley Nguyen"/>
    <s v="Consumer"/>
    <s v="United States"/>
    <s v="Lakeville"/>
    <s v="Minnesota"/>
    <n v="55044"/>
    <x v="2"/>
    <x v="951"/>
    <x v="1"/>
    <s v="Binders"/>
    <s v="Wilson Jones 14 Line Acrylic Coated Pressboard Data Binders"/>
    <n v="53.4"/>
  </r>
  <r>
    <n v="1350"/>
    <s v="CA-2015-118339"/>
    <x v="461"/>
    <d v="2015-03-24T00:00:00"/>
    <s v="Standard Class"/>
    <s v="BN-11515"/>
    <s v="Bradley Nguyen"/>
    <s v="Consumer"/>
    <s v="United States"/>
    <s v="Lakeville"/>
    <s v="Minnesota"/>
    <n v="55044"/>
    <x v="2"/>
    <x v="952"/>
    <x v="1"/>
    <s v="Binders"/>
    <s v="Avery Non-Stick Heavy Duty View Round Locking Ring Binders"/>
    <n v="35.880000000000003"/>
  </r>
  <r>
    <n v="1351"/>
    <s v="CA-2015-153976"/>
    <x v="462"/>
    <d v="2015-10-08T00:00:00"/>
    <s v="Second Class"/>
    <s v="BP-11290"/>
    <s v="Beth Paige"/>
    <s v="Consumer"/>
    <s v="United States"/>
    <s v="Evanston"/>
    <s v="Illinois"/>
    <n v="60201"/>
    <x v="2"/>
    <x v="812"/>
    <x v="0"/>
    <s v="Chairs"/>
    <s v="Global High-Back Leather Tilter, Burgundy"/>
    <n v="258.279"/>
  </r>
  <r>
    <n v="1352"/>
    <s v="CA-2017-162901"/>
    <x v="463"/>
    <d v="2017-03-31T00:00:00"/>
    <s v="First Class"/>
    <s v="AS-10045"/>
    <s v="Aaron Smayling"/>
    <s v="Corporate"/>
    <s v="United States"/>
    <s v="Arlington"/>
    <s v="Virginia"/>
    <n v="22204"/>
    <x v="0"/>
    <x v="953"/>
    <x v="1"/>
    <s v="Storage"/>
    <s v="Hanging Personal Folder File"/>
    <n v="31.4"/>
  </r>
  <r>
    <n v="1353"/>
    <s v="CA-2018-162978"/>
    <x v="464"/>
    <d v="2018-05-09T00:00:00"/>
    <s v="Standard Class"/>
    <s v="LW-16990"/>
    <s v="Lindsay Williams"/>
    <s v="Corporate"/>
    <s v="United States"/>
    <s v="San Francisco"/>
    <s v="California"/>
    <n v="94109"/>
    <x v="1"/>
    <x v="521"/>
    <x v="2"/>
    <s v="Phones"/>
    <s v="Motorola L804"/>
    <n v="183.96"/>
  </r>
  <r>
    <n v="1354"/>
    <s v="CA-2018-162978"/>
    <x v="464"/>
    <d v="2018-05-09T00:00:00"/>
    <s v="Standard Class"/>
    <s v="LW-16990"/>
    <s v="Lindsay Williams"/>
    <s v="Corporate"/>
    <s v="United States"/>
    <s v="San Francisco"/>
    <s v="California"/>
    <n v="94109"/>
    <x v="1"/>
    <x v="707"/>
    <x v="1"/>
    <s v="Paper"/>
    <s v="Things To Do Today Pad"/>
    <n v="17.61"/>
  </r>
  <r>
    <n v="1355"/>
    <s v="CA-2018-162978"/>
    <x v="464"/>
    <d v="2018-05-09T00:00:00"/>
    <s v="Standard Class"/>
    <s v="LW-16990"/>
    <s v="Lindsay Williams"/>
    <s v="Corporate"/>
    <s v="United States"/>
    <s v="San Francisco"/>
    <s v="California"/>
    <n v="94109"/>
    <x v="1"/>
    <x v="215"/>
    <x v="0"/>
    <s v="Tables"/>
    <s v="Bretford Rectangular Conference Table Tops"/>
    <n v="300.904"/>
  </r>
  <r>
    <n v="1356"/>
    <s v="US-2015-160444"/>
    <x v="260"/>
    <d v="2015-07-05T00:00:00"/>
    <s v="Same Day"/>
    <s v="DC-12850"/>
    <s v="Dan Campbell"/>
    <s v="Consumer"/>
    <s v="United States"/>
    <s v="Houston"/>
    <s v="Texas"/>
    <n v="77036"/>
    <x v="2"/>
    <x v="196"/>
    <x v="1"/>
    <s v="Storage"/>
    <s v="Gould Plastics 18-Pocket Panel Bin, 34w x 5-1/4d x 20-1/2h"/>
    <n v="220.77600000000001"/>
  </r>
  <r>
    <n v="1357"/>
    <s v="US-2015-160444"/>
    <x v="260"/>
    <d v="2015-07-05T00:00:00"/>
    <s v="Same Day"/>
    <s v="DC-12850"/>
    <s v="Dan Campbell"/>
    <s v="Consumer"/>
    <s v="United States"/>
    <s v="Houston"/>
    <s v="Texas"/>
    <n v="77036"/>
    <x v="2"/>
    <x v="911"/>
    <x v="1"/>
    <s v="Storage"/>
    <s v="Fellowes Bankers Box Stor/Drawer Steel Plus"/>
    <n v="281.42399999999998"/>
  </r>
  <r>
    <n v="1358"/>
    <s v="CA-2017-145247"/>
    <x v="465"/>
    <d v="2017-05-07T00:00:00"/>
    <s v="First Class"/>
    <s v="ND-18370"/>
    <s v="Natalie DeCherney"/>
    <s v="Consumer"/>
    <s v="United States"/>
    <s v="Louisville"/>
    <s v="Kentucky"/>
    <n v="40214"/>
    <x v="0"/>
    <x v="954"/>
    <x v="1"/>
    <s v="Paper"/>
    <s v="Xerox 1909"/>
    <n v="79.14"/>
  </r>
  <r>
    <n v="1359"/>
    <s v="CA-2018-160045"/>
    <x v="466"/>
    <d v="2018-04-27T00:00:00"/>
    <s v="First Class"/>
    <s v="LB-16735"/>
    <s v="Larry Blacks"/>
    <s v="Consumer"/>
    <s v="United States"/>
    <s v="Fort Worth"/>
    <s v="Texas"/>
    <n v="76106"/>
    <x v="2"/>
    <x v="527"/>
    <x v="0"/>
    <s v="Furnishings"/>
    <s v="DAX Value U-Channel Document Frames, Easel Back"/>
    <n v="1.988"/>
  </r>
  <r>
    <n v="1360"/>
    <s v="US-2015-151925"/>
    <x v="467"/>
    <d v="2015-10-01T00:00:00"/>
    <s v="Second Class"/>
    <s v="KT-16465"/>
    <s v="Kean Takahito"/>
    <s v="Consumer"/>
    <s v="United States"/>
    <s v="Los Angeles"/>
    <s v="California"/>
    <n v="90049"/>
    <x v="1"/>
    <x v="955"/>
    <x v="0"/>
    <s v="Chairs"/>
    <s v="Leather Task Chair, Black"/>
    <n v="145.56800000000001"/>
  </r>
  <r>
    <n v="1361"/>
    <s v="CA-2018-125199"/>
    <x v="15"/>
    <d v="2018-10-25T00:00:00"/>
    <s v="Standard Class"/>
    <s v="HM-14860"/>
    <s v="Harry Marie"/>
    <s v="Corporate"/>
    <s v="United States"/>
    <s v="Philadelphia"/>
    <s v="Pennsylvania"/>
    <n v="19120"/>
    <x v="3"/>
    <x v="666"/>
    <x v="1"/>
    <s v="Art"/>
    <s v="Boston 16801 Nautilus Battery Pencil Sharpener"/>
    <n v="123.256"/>
  </r>
  <r>
    <n v="1362"/>
    <s v="CA-2018-125199"/>
    <x v="15"/>
    <d v="2018-10-25T00:00:00"/>
    <s v="Standard Class"/>
    <s v="HM-14860"/>
    <s v="Harry Marie"/>
    <s v="Corporate"/>
    <s v="United States"/>
    <s v="Philadelphia"/>
    <s v="Pennsylvania"/>
    <n v="19120"/>
    <x v="3"/>
    <x v="956"/>
    <x v="1"/>
    <s v="Paper"/>
    <s v="It's Hot Message Books with Stickers, 2 3/4&quot; x 5&quot;"/>
    <n v="23.68"/>
  </r>
  <r>
    <n v="1363"/>
    <s v="CA-2018-125199"/>
    <x v="15"/>
    <d v="2018-10-25T00:00:00"/>
    <s v="Standard Class"/>
    <s v="HM-14860"/>
    <s v="Harry Marie"/>
    <s v="Corporate"/>
    <s v="United States"/>
    <s v="Philadelphia"/>
    <s v="Pennsylvania"/>
    <n v="19120"/>
    <x v="3"/>
    <x v="957"/>
    <x v="2"/>
    <s v="Phones"/>
    <s v="Digium D40 VoIP phone"/>
    <n v="309.57600000000002"/>
  </r>
  <r>
    <n v="1364"/>
    <s v="US-2018-155425"/>
    <x v="468"/>
    <d v="2018-11-11T00:00:00"/>
    <s v="First Class"/>
    <s v="AB-10600"/>
    <s v="Ann Blume"/>
    <s v="Corporate"/>
    <s v="United States"/>
    <s v="Tucson"/>
    <s v="Arizona"/>
    <n v="85705"/>
    <x v="1"/>
    <x v="624"/>
    <x v="1"/>
    <s v="Binders"/>
    <s v="Cardinal EasyOpen D-Ring Binders"/>
    <n v="38.387999999999998"/>
  </r>
  <r>
    <n v="1365"/>
    <s v="US-2018-155425"/>
    <x v="468"/>
    <d v="2018-11-11T00:00:00"/>
    <s v="First Class"/>
    <s v="AB-10600"/>
    <s v="Ann Blume"/>
    <s v="Corporate"/>
    <s v="United States"/>
    <s v="Tucson"/>
    <s v="Arizona"/>
    <n v="85705"/>
    <x v="1"/>
    <x v="958"/>
    <x v="2"/>
    <s v="Machines"/>
    <s v="DYMO CardScan Personal V9 Business Card Scanner"/>
    <n v="95.994"/>
  </r>
  <r>
    <n v="1366"/>
    <s v="US-2018-155425"/>
    <x v="468"/>
    <d v="2018-11-11T00:00:00"/>
    <s v="First Class"/>
    <s v="AB-10600"/>
    <s v="Ann Blume"/>
    <s v="Corporate"/>
    <s v="United States"/>
    <s v="Tucson"/>
    <s v="Arizona"/>
    <n v="85705"/>
    <x v="1"/>
    <x v="959"/>
    <x v="2"/>
    <s v="Accessories"/>
    <s v="Case Logic 2.4GHz Wireless Keyboard"/>
    <n v="239.952"/>
  </r>
  <r>
    <n v="1367"/>
    <s v="US-2018-155425"/>
    <x v="468"/>
    <d v="2018-11-11T00:00:00"/>
    <s v="First Class"/>
    <s v="AB-10600"/>
    <s v="Ann Blume"/>
    <s v="Corporate"/>
    <s v="United States"/>
    <s v="Tucson"/>
    <s v="Arizona"/>
    <n v="85705"/>
    <x v="1"/>
    <x v="202"/>
    <x v="2"/>
    <s v="Phones"/>
    <s v="Adtran 1202752G1"/>
    <n v="201.584"/>
  </r>
  <r>
    <n v="1368"/>
    <s v="US-2018-155425"/>
    <x v="468"/>
    <d v="2018-11-11T00:00:00"/>
    <s v="First Class"/>
    <s v="AB-10600"/>
    <s v="Ann Blume"/>
    <s v="Corporate"/>
    <s v="United States"/>
    <s v="Tucson"/>
    <s v="Arizona"/>
    <n v="85705"/>
    <x v="1"/>
    <x v="299"/>
    <x v="0"/>
    <s v="Chairs"/>
    <s v="Hon 2090 â€œPillow Softâ€ Series Mid Back Swivel/Tilt Chairs"/>
    <n v="899.13599999999997"/>
  </r>
  <r>
    <n v="1369"/>
    <s v="CA-2018-133249"/>
    <x v="141"/>
    <d v="2018-07-11T00:00:00"/>
    <s v="First Class"/>
    <s v="SZ-20035"/>
    <s v="Sam Zeldin"/>
    <s v="Home Office"/>
    <s v="United States"/>
    <s v="Pico Rivera"/>
    <s v="California"/>
    <n v="90660"/>
    <x v="1"/>
    <x v="287"/>
    <x v="0"/>
    <s v="Furnishings"/>
    <s v="Deflect-o SuperTray Unbreakable Stackable Tray, Letter, Black"/>
    <n v="145.9"/>
  </r>
  <r>
    <n v="1370"/>
    <s v="US-2016-103471"/>
    <x v="100"/>
    <d v="2016-12-28T00:00:00"/>
    <s v="Standard Class"/>
    <s v="JR-15670"/>
    <s v="Jim Radford"/>
    <s v="Consumer"/>
    <s v="United States"/>
    <s v="Colorado Springs"/>
    <s v="Colorado"/>
    <n v="80906"/>
    <x v="1"/>
    <x v="178"/>
    <x v="0"/>
    <s v="Bookcases"/>
    <s v="Atlantic Metals Mobile 4-Shelf Bookcases, Custom Colors"/>
    <n v="590.05799999999999"/>
  </r>
  <r>
    <n v="1371"/>
    <s v="US-2016-103471"/>
    <x v="100"/>
    <d v="2016-12-28T00:00:00"/>
    <s v="Standard Class"/>
    <s v="JR-15670"/>
    <s v="Jim Radford"/>
    <s v="Consumer"/>
    <s v="United States"/>
    <s v="Colorado Springs"/>
    <s v="Colorado"/>
    <n v="80906"/>
    <x v="1"/>
    <x v="628"/>
    <x v="1"/>
    <s v="Art"/>
    <s v="Dixon My First Ticonderoga Pencil, #2"/>
    <n v="14.04"/>
  </r>
  <r>
    <n v="1372"/>
    <s v="CA-2018-136672"/>
    <x v="469"/>
    <d v="2018-03-12T00:00:00"/>
    <s v="Standard Class"/>
    <s v="MG-17890"/>
    <s v="Michael Granlund"/>
    <s v="Home Office"/>
    <s v="United States"/>
    <s v="Clinton"/>
    <s v="Maryland"/>
    <n v="20735"/>
    <x v="3"/>
    <x v="960"/>
    <x v="2"/>
    <s v="Accessories"/>
    <s v="Logitech Desktop MK120 Mouse and keyboard Combo"/>
    <n v="49.08"/>
  </r>
  <r>
    <n v="1373"/>
    <s v="US-2015-157021"/>
    <x v="470"/>
    <d v="2015-04-06T00:00:00"/>
    <s v="Second Class"/>
    <s v="KM-16720"/>
    <s v="Kunst Miller"/>
    <s v="Consumer"/>
    <s v="United States"/>
    <s v="Vallejo"/>
    <s v="California"/>
    <n v="94591"/>
    <x v="1"/>
    <x v="579"/>
    <x v="1"/>
    <s v="Labels"/>
    <s v="Avery 490"/>
    <n v="29.6"/>
  </r>
  <r>
    <n v="1374"/>
    <s v="US-2015-157021"/>
    <x v="470"/>
    <d v="2015-04-06T00:00:00"/>
    <s v="Second Class"/>
    <s v="KM-16720"/>
    <s v="Kunst Miller"/>
    <s v="Consumer"/>
    <s v="United States"/>
    <s v="Vallejo"/>
    <s v="California"/>
    <n v="94591"/>
    <x v="1"/>
    <x v="961"/>
    <x v="1"/>
    <s v="Binders"/>
    <s v="Pressboard Data Binder, Crimson, 12&quot; X 8 1/2&quot;"/>
    <n v="17.088000000000001"/>
  </r>
  <r>
    <n v="1375"/>
    <s v="CA-2016-120362"/>
    <x v="471"/>
    <d v="2016-09-19T00:00:00"/>
    <s v="Standard Class"/>
    <s v="CA-12265"/>
    <s v="Christina Anderson"/>
    <s v="Consumer"/>
    <s v="United States"/>
    <s v="Provo"/>
    <s v="Utah"/>
    <n v="84604"/>
    <x v="1"/>
    <x v="962"/>
    <x v="0"/>
    <s v="Tables"/>
    <s v="Lesro Round Back Collection Coffee Table, End Table"/>
    <n v="912.75"/>
  </r>
  <r>
    <n v="1376"/>
    <s v="CA-2015-126361"/>
    <x v="472"/>
    <d v="2015-08-09T00:00:00"/>
    <s v="Second Class"/>
    <s v="VD-21670"/>
    <s v="Valerie Dominguez"/>
    <s v="Consumer"/>
    <s v="United States"/>
    <s v="Pleasant Grove"/>
    <s v="Utah"/>
    <n v="84062"/>
    <x v="1"/>
    <x v="963"/>
    <x v="1"/>
    <s v="Appliances"/>
    <s v="Hoover WindTunnel Plus Canister Vacuum"/>
    <n v="1089.75"/>
  </r>
  <r>
    <n v="1377"/>
    <s v="CA-2015-126361"/>
    <x v="472"/>
    <d v="2015-08-09T00:00:00"/>
    <s v="Second Class"/>
    <s v="VD-21670"/>
    <s v="Valerie Dominguez"/>
    <s v="Consumer"/>
    <s v="United States"/>
    <s v="Pleasant Grove"/>
    <s v="Utah"/>
    <n v="84062"/>
    <x v="1"/>
    <x v="964"/>
    <x v="1"/>
    <s v="Paper"/>
    <s v="Xerox 1934"/>
    <n v="447.84"/>
  </r>
  <r>
    <n v="1378"/>
    <s v="CA-2015-126361"/>
    <x v="472"/>
    <d v="2015-08-09T00:00:00"/>
    <s v="Second Class"/>
    <s v="VD-21670"/>
    <s v="Valerie Dominguez"/>
    <s v="Consumer"/>
    <s v="United States"/>
    <s v="Pleasant Grove"/>
    <s v="Utah"/>
    <n v="84062"/>
    <x v="1"/>
    <x v="965"/>
    <x v="1"/>
    <s v="Art"/>
    <s v="Newell 329"/>
    <n v="16.399999999999999"/>
  </r>
  <r>
    <n v="1379"/>
    <s v="CA-2015-126361"/>
    <x v="472"/>
    <d v="2015-08-09T00:00:00"/>
    <s v="Second Class"/>
    <s v="VD-21670"/>
    <s v="Valerie Dominguez"/>
    <s v="Consumer"/>
    <s v="United States"/>
    <s v="Pleasant Grove"/>
    <s v="Utah"/>
    <n v="84062"/>
    <x v="1"/>
    <x v="966"/>
    <x v="2"/>
    <s v="Phones"/>
    <s v="Panasonic KX T7731-B Digital phone"/>
    <n v="399.96"/>
  </r>
  <r>
    <n v="1380"/>
    <s v="CA-2015-126361"/>
    <x v="472"/>
    <d v="2015-08-09T00:00:00"/>
    <s v="Second Class"/>
    <s v="VD-21670"/>
    <s v="Valerie Dominguez"/>
    <s v="Consumer"/>
    <s v="United States"/>
    <s v="Pleasant Grove"/>
    <s v="Utah"/>
    <n v="84062"/>
    <x v="1"/>
    <x v="967"/>
    <x v="1"/>
    <s v="Storage"/>
    <s v="Safco Wire Cube Shelving System, For Use as 4 or 5 14&quot; Cubes, Black"/>
    <n v="158.9"/>
  </r>
  <r>
    <n v="1381"/>
    <s v="CA-2015-126361"/>
    <x v="472"/>
    <d v="2015-08-09T00:00:00"/>
    <s v="Second Class"/>
    <s v="VD-21670"/>
    <s v="Valerie Dominguez"/>
    <s v="Consumer"/>
    <s v="United States"/>
    <s v="Pleasant Grove"/>
    <s v="Utah"/>
    <n v="84062"/>
    <x v="1"/>
    <x v="91"/>
    <x v="1"/>
    <s v="Binders"/>
    <s v="Ibico Standard Transparent Covers"/>
    <n v="13.183999999999999"/>
  </r>
  <r>
    <n v="1382"/>
    <s v="US-2017-100566"/>
    <x v="323"/>
    <d v="2017-09-09T00:00:00"/>
    <s v="Standard Class"/>
    <s v="JK-16120"/>
    <s v="Julie Kriz"/>
    <s v="Home Office"/>
    <s v="United States"/>
    <s v="Aurora"/>
    <s v="Illinois"/>
    <n v="60505"/>
    <x v="2"/>
    <x v="583"/>
    <x v="0"/>
    <s v="Furnishings"/>
    <s v="Tenex &quot;The Solids&quot; Textured Chair Mats"/>
    <n v="83.951999999999998"/>
  </r>
  <r>
    <n v="1383"/>
    <s v="US-2017-108504"/>
    <x v="473"/>
    <d v="2017-02-05T00:00:00"/>
    <s v="Same Day"/>
    <s v="PP-18955"/>
    <s v="Paul Prost"/>
    <s v="Home Office"/>
    <s v="United States"/>
    <s v="Smyrna"/>
    <s v="Georgia"/>
    <n v="30080"/>
    <x v="0"/>
    <x v="871"/>
    <x v="1"/>
    <s v="Storage"/>
    <s v="Carina 42&quot;Hx23 3/4&quot;W Media Storage Unit"/>
    <n v="80.98"/>
  </r>
  <r>
    <n v="1384"/>
    <s v="US-2017-108504"/>
    <x v="473"/>
    <d v="2017-02-05T00:00:00"/>
    <s v="Same Day"/>
    <s v="PP-18955"/>
    <s v="Paul Prost"/>
    <s v="Home Office"/>
    <s v="United States"/>
    <s v="Smyrna"/>
    <s v="Georgia"/>
    <n v="30080"/>
    <x v="0"/>
    <x v="968"/>
    <x v="1"/>
    <s v="Paper"/>
    <s v="White Computer Printout Paper by Universal"/>
    <n v="348.84"/>
  </r>
  <r>
    <n v="1385"/>
    <s v="US-2017-108504"/>
    <x v="473"/>
    <d v="2017-02-05T00:00:00"/>
    <s v="Same Day"/>
    <s v="PP-18955"/>
    <s v="Paul Prost"/>
    <s v="Home Office"/>
    <s v="United States"/>
    <s v="Smyrna"/>
    <s v="Georgia"/>
    <n v="30080"/>
    <x v="0"/>
    <x v="969"/>
    <x v="1"/>
    <s v="Fasteners"/>
    <s v="Revere Boxed Rubber Bands by Revere"/>
    <n v="9.4499999999999993"/>
  </r>
  <r>
    <n v="1386"/>
    <s v="US-2017-108504"/>
    <x v="473"/>
    <d v="2017-02-05T00:00:00"/>
    <s v="Same Day"/>
    <s v="PP-18955"/>
    <s v="Paul Prost"/>
    <s v="Home Office"/>
    <s v="United States"/>
    <s v="Smyrna"/>
    <s v="Georgia"/>
    <n v="30080"/>
    <x v="0"/>
    <x v="267"/>
    <x v="0"/>
    <s v="Furnishings"/>
    <s v="Eldon 200 Class Desk Accessories, Black"/>
    <n v="18.84"/>
  </r>
  <r>
    <n v="1387"/>
    <s v="US-2017-108504"/>
    <x v="473"/>
    <d v="2017-02-05T00:00:00"/>
    <s v="Same Day"/>
    <s v="PP-18955"/>
    <s v="Paul Prost"/>
    <s v="Home Office"/>
    <s v="United States"/>
    <s v="Smyrna"/>
    <s v="Georgia"/>
    <n v="30080"/>
    <x v="0"/>
    <x v="574"/>
    <x v="0"/>
    <s v="Bookcases"/>
    <s v="Bush Andora Bookcase, Maple/Graphite Gray Finish"/>
    <n v="239.98"/>
  </r>
  <r>
    <n v="1388"/>
    <s v="US-2017-108504"/>
    <x v="473"/>
    <d v="2017-02-05T00:00:00"/>
    <s v="Same Day"/>
    <s v="PP-18955"/>
    <s v="Paul Prost"/>
    <s v="Home Office"/>
    <s v="United States"/>
    <s v="Smyrna"/>
    <s v="Georgia"/>
    <n v="30080"/>
    <x v="0"/>
    <x v="970"/>
    <x v="1"/>
    <s v="Envelopes"/>
    <s v="Ames Color-File Green Diamond Border X-ray Mailers"/>
    <n v="167.96"/>
  </r>
  <r>
    <n v="1389"/>
    <s v="US-2017-108504"/>
    <x v="473"/>
    <d v="2017-02-05T00:00:00"/>
    <s v="Same Day"/>
    <s v="PP-18955"/>
    <s v="Paul Prost"/>
    <s v="Home Office"/>
    <s v="United States"/>
    <s v="Smyrna"/>
    <s v="Georgia"/>
    <n v="30080"/>
    <x v="0"/>
    <x v="139"/>
    <x v="2"/>
    <s v="Phones"/>
    <s v="Plantronics CordlessÂ Phone HeadsetÂ with In-line Volume - M214C"/>
    <n v="104.85"/>
  </r>
  <r>
    <n v="1390"/>
    <s v="US-2017-108504"/>
    <x v="473"/>
    <d v="2017-02-05T00:00:00"/>
    <s v="Same Day"/>
    <s v="PP-18955"/>
    <s v="Paul Prost"/>
    <s v="Home Office"/>
    <s v="United States"/>
    <s v="Smyrna"/>
    <s v="Georgia"/>
    <n v="30080"/>
    <x v="0"/>
    <x v="297"/>
    <x v="2"/>
    <s v="Phones"/>
    <s v="Aastra 57i VoIP phone"/>
    <n v="484.83"/>
  </r>
  <r>
    <n v="1391"/>
    <s v="US-2017-108504"/>
    <x v="473"/>
    <d v="2017-02-05T00:00:00"/>
    <s v="Same Day"/>
    <s v="PP-18955"/>
    <s v="Paul Prost"/>
    <s v="Home Office"/>
    <s v="United States"/>
    <s v="Smyrna"/>
    <s v="Georgia"/>
    <n v="30080"/>
    <x v="0"/>
    <x v="447"/>
    <x v="1"/>
    <s v="Paper"/>
    <s v="White Dual Perf Computer Printout Paper, 2700 Sheets, 1 Part, Heavyweight, 20 lbs., 14 7/8 x 11"/>
    <n v="122.97"/>
  </r>
  <r>
    <n v="1392"/>
    <s v="US-2017-108504"/>
    <x v="473"/>
    <d v="2017-02-05T00:00:00"/>
    <s v="Same Day"/>
    <s v="PP-18955"/>
    <s v="Paul Prost"/>
    <s v="Home Office"/>
    <s v="United States"/>
    <s v="Smyrna"/>
    <s v="Georgia"/>
    <n v="30080"/>
    <x v="0"/>
    <x v="232"/>
    <x v="1"/>
    <s v="Storage"/>
    <s v="Belkin 19&quot; Vented Equipment Shelf, Black"/>
    <n v="154.44"/>
  </r>
  <r>
    <n v="1393"/>
    <s v="US-2017-108504"/>
    <x v="473"/>
    <d v="2017-02-05T00:00:00"/>
    <s v="Same Day"/>
    <s v="PP-18955"/>
    <s v="Paul Prost"/>
    <s v="Home Office"/>
    <s v="United States"/>
    <s v="Smyrna"/>
    <s v="Georgia"/>
    <n v="30080"/>
    <x v="0"/>
    <x v="62"/>
    <x v="1"/>
    <s v="Paper"/>
    <s v="Xerox 1943"/>
    <n v="342.37"/>
  </r>
  <r>
    <n v="1394"/>
    <s v="CA-2018-124828"/>
    <x v="445"/>
    <d v="2018-07-04T00:00:00"/>
    <s v="First Class"/>
    <s v="YS-21880"/>
    <s v="Yana Sorensen"/>
    <s v="Corporate"/>
    <s v="United States"/>
    <s v="Burlington"/>
    <s v="North Carolina"/>
    <n v="27217"/>
    <x v="0"/>
    <x v="181"/>
    <x v="1"/>
    <s v="Art"/>
    <s v="4009 Highlighters by Sanford"/>
    <n v="9.5519999999999996"/>
  </r>
  <r>
    <n v="1395"/>
    <s v="US-2018-117247"/>
    <x v="449"/>
    <d v="2018-10-14T00:00:00"/>
    <s v="Standard Class"/>
    <s v="CK-12760"/>
    <s v="Cyma Kinney"/>
    <s v="Corporate"/>
    <s v="United States"/>
    <s v="Aurora"/>
    <s v="Illinois"/>
    <n v="60505"/>
    <x v="2"/>
    <x v="971"/>
    <x v="0"/>
    <s v="Tables"/>
    <s v="Bevis Oval Conference Table, Walnut"/>
    <n v="652.45000000000005"/>
  </r>
  <r>
    <n v="1396"/>
    <s v="US-2018-117247"/>
    <x v="449"/>
    <d v="2018-10-14T00:00:00"/>
    <s v="Standard Class"/>
    <s v="CK-12760"/>
    <s v="Cyma Kinney"/>
    <s v="Corporate"/>
    <s v="United States"/>
    <s v="Aurora"/>
    <s v="Illinois"/>
    <n v="60505"/>
    <x v="2"/>
    <x v="972"/>
    <x v="0"/>
    <s v="Tables"/>
    <s v="Hon 61000 Series Interactive Training Tables"/>
    <n v="66.644999999999996"/>
  </r>
  <r>
    <n v="1397"/>
    <s v="CA-2017-124485"/>
    <x v="390"/>
    <d v="2017-11-26T00:00:00"/>
    <s v="First Class"/>
    <s v="NC-18340"/>
    <s v="Nat Carroll"/>
    <s v="Consumer"/>
    <s v="United States"/>
    <s v="New York City"/>
    <s v="New York"/>
    <n v="10035"/>
    <x v="3"/>
    <x v="973"/>
    <x v="1"/>
    <s v="Binders"/>
    <s v="Acco PRESSTEX Data Binder with Storage Hooks, Light Blue, 9 1/2&quot; X 11&quot;"/>
    <n v="17.216000000000001"/>
  </r>
  <r>
    <n v="1398"/>
    <s v="CA-2017-124485"/>
    <x v="390"/>
    <d v="2017-11-26T00:00:00"/>
    <s v="First Class"/>
    <s v="NC-18340"/>
    <s v="Nat Carroll"/>
    <s v="Consumer"/>
    <s v="United States"/>
    <s v="New York City"/>
    <s v="New York"/>
    <n v="10035"/>
    <x v="3"/>
    <x v="609"/>
    <x v="1"/>
    <s v="Paper"/>
    <s v="Xerox 196"/>
    <n v="11.56"/>
  </r>
  <r>
    <n v="1399"/>
    <s v="CA-2017-124485"/>
    <x v="390"/>
    <d v="2017-11-26T00:00:00"/>
    <s v="First Class"/>
    <s v="NC-18340"/>
    <s v="Nat Carroll"/>
    <s v="Consumer"/>
    <s v="United States"/>
    <s v="New York City"/>
    <s v="New York"/>
    <n v="10035"/>
    <x v="3"/>
    <x v="176"/>
    <x v="2"/>
    <s v="Accessories"/>
    <s v="SanDisk Ultra 32 GB MicroSDHC Class 10 Memory Card"/>
    <n v="88.4"/>
  </r>
  <r>
    <n v="1400"/>
    <s v="CA-2017-124485"/>
    <x v="390"/>
    <d v="2017-11-26T00:00:00"/>
    <s v="First Class"/>
    <s v="NC-18340"/>
    <s v="Nat Carroll"/>
    <s v="Consumer"/>
    <s v="United States"/>
    <s v="New York City"/>
    <s v="New York"/>
    <n v="10035"/>
    <x v="3"/>
    <x v="974"/>
    <x v="1"/>
    <s v="Paper"/>
    <s v="Xerox 217"/>
    <n v="6.48"/>
  </r>
  <r>
    <n v="1401"/>
    <s v="CA-2017-159212"/>
    <x v="474"/>
    <d v="2017-11-05T00:00:00"/>
    <s v="Standard Class"/>
    <s v="KM-16375"/>
    <s v="Katherine Murray"/>
    <s v="Home Office"/>
    <s v="United States"/>
    <s v="Salem"/>
    <s v="Virginia"/>
    <n v="24153"/>
    <x v="0"/>
    <x v="47"/>
    <x v="2"/>
    <s v="Phones"/>
    <s v="LF Elite 3D Dazzle Designer Hard Case Cover, Lf Stylus Pen and Wiper For Apple Iphone 5c Mini Lite"/>
    <n v="21.8"/>
  </r>
  <r>
    <n v="1402"/>
    <s v="CA-2017-159212"/>
    <x v="474"/>
    <d v="2017-11-05T00:00:00"/>
    <s v="Standard Class"/>
    <s v="KM-16375"/>
    <s v="Katherine Murray"/>
    <s v="Home Office"/>
    <s v="United States"/>
    <s v="Salem"/>
    <s v="Virginia"/>
    <n v="24153"/>
    <x v="0"/>
    <x v="556"/>
    <x v="1"/>
    <s v="Envelopes"/>
    <s v="Airmail Envelopes"/>
    <n v="251.79"/>
  </r>
  <r>
    <n v="1403"/>
    <s v="US-2017-161396"/>
    <x v="475"/>
    <d v="2017-04-25T00:00:00"/>
    <s v="Standard Class"/>
    <s v="GM-14455"/>
    <s v="Gary Mitchum"/>
    <s v="Home Office"/>
    <s v="United States"/>
    <s v="Columbus"/>
    <s v="Ohio"/>
    <n v="43229"/>
    <x v="3"/>
    <x v="975"/>
    <x v="0"/>
    <s v="Tables"/>
    <s v="Bush Andora Conference Table, Maple/Graphite Gray Finish"/>
    <n v="205.17599999999999"/>
  </r>
  <r>
    <n v="1404"/>
    <s v="US-2017-161396"/>
    <x v="475"/>
    <d v="2017-04-25T00:00:00"/>
    <s v="Standard Class"/>
    <s v="GM-14455"/>
    <s v="Gary Mitchum"/>
    <s v="Home Office"/>
    <s v="United States"/>
    <s v="Columbus"/>
    <s v="Ohio"/>
    <n v="43229"/>
    <x v="3"/>
    <x v="976"/>
    <x v="1"/>
    <s v="Paper"/>
    <s v="Xerox 189"/>
    <n v="419.4"/>
  </r>
  <r>
    <n v="1405"/>
    <s v="US-2015-118486"/>
    <x v="322"/>
    <d v="2015-04-08T00:00:00"/>
    <s v="First Class"/>
    <s v="SD-20485"/>
    <s v="Shirley Daniels"/>
    <s v="Home Office"/>
    <s v="United States"/>
    <s v="Philadelphia"/>
    <s v="Pennsylvania"/>
    <n v="19143"/>
    <x v="3"/>
    <x v="505"/>
    <x v="1"/>
    <s v="Supplies"/>
    <s v="Martin-Yale Premier Letter Opener"/>
    <n v="10.304"/>
  </r>
  <r>
    <n v="1406"/>
    <s v="US-2015-118486"/>
    <x v="322"/>
    <d v="2015-04-08T00:00:00"/>
    <s v="First Class"/>
    <s v="SD-20485"/>
    <s v="Shirley Daniels"/>
    <s v="Home Office"/>
    <s v="United States"/>
    <s v="Philadelphia"/>
    <s v="Pennsylvania"/>
    <n v="19143"/>
    <x v="3"/>
    <x v="977"/>
    <x v="0"/>
    <s v="Tables"/>
    <s v="KI Adjustable-Height Table"/>
    <n v="154.76400000000001"/>
  </r>
  <r>
    <n v="1407"/>
    <s v="US-2015-118486"/>
    <x v="322"/>
    <d v="2015-04-08T00:00:00"/>
    <s v="First Class"/>
    <s v="SD-20485"/>
    <s v="Shirley Daniels"/>
    <s v="Home Office"/>
    <s v="United States"/>
    <s v="Philadelphia"/>
    <s v="Pennsylvania"/>
    <n v="19143"/>
    <x v="3"/>
    <x v="171"/>
    <x v="2"/>
    <s v="Accessories"/>
    <s v="ImationÂ Secure+ Hardware Encrypted USB 2.0Â Flash Drive; 16GB"/>
    <n v="116.78400000000001"/>
  </r>
  <r>
    <n v="1408"/>
    <s v="CA-2017-130407"/>
    <x v="476"/>
    <d v="2017-09-06T00:00:00"/>
    <s v="Standard Class"/>
    <s v="KD-16270"/>
    <s v="Karen Daniels"/>
    <s v="Consumer"/>
    <s v="United States"/>
    <s v="New York City"/>
    <s v="New York"/>
    <n v="10024"/>
    <x v="3"/>
    <x v="978"/>
    <x v="1"/>
    <s v="Art"/>
    <s v="Panasonic KP-150 Electric Pencil Sharpener"/>
    <n v="75.48"/>
  </r>
  <r>
    <n v="1409"/>
    <s v="CA-2017-130407"/>
    <x v="476"/>
    <d v="2017-09-06T00:00:00"/>
    <s v="Standard Class"/>
    <s v="KD-16270"/>
    <s v="Karen Daniels"/>
    <s v="Consumer"/>
    <s v="United States"/>
    <s v="New York City"/>
    <s v="New York"/>
    <n v="10024"/>
    <x v="3"/>
    <x v="296"/>
    <x v="0"/>
    <s v="Furnishings"/>
    <s v="Telescoping Adjustable Floor Lamp"/>
    <n v="39.979999999999997"/>
  </r>
  <r>
    <n v="1410"/>
    <s v="US-2017-122245"/>
    <x v="477"/>
    <d v="2017-09-30T00:00:00"/>
    <s v="Standard Class"/>
    <s v="AB-10105"/>
    <s v="Adrian Barton"/>
    <s v="Consumer"/>
    <s v="United States"/>
    <s v="Phoenix"/>
    <s v="Arizona"/>
    <n v="85023"/>
    <x v="1"/>
    <x v="736"/>
    <x v="0"/>
    <s v="Tables"/>
    <s v="Bevis Boat-Shaped Conference Table"/>
    <n v="393.16500000000002"/>
  </r>
  <r>
    <n v="1411"/>
    <s v="CA-2018-105144"/>
    <x v="259"/>
    <d v="2018-11-11T00:00:00"/>
    <s v="Standard Class"/>
    <s v="SZ-20035"/>
    <s v="Sam Zeldin"/>
    <s v="Home Office"/>
    <s v="United States"/>
    <s v="Grand Prairie"/>
    <s v="Texas"/>
    <n v="75051"/>
    <x v="2"/>
    <x v="429"/>
    <x v="1"/>
    <s v="Labels"/>
    <s v="Alphabetical Labels for Top Tab Filing"/>
    <n v="23.68"/>
  </r>
  <r>
    <n v="1412"/>
    <s v="CA-2017-136329"/>
    <x v="478"/>
    <d v="2017-07-13T00:00:00"/>
    <s v="Standard Class"/>
    <s v="JD-15895"/>
    <s v="Jonathan Doherty"/>
    <s v="Corporate"/>
    <s v="United States"/>
    <s v="New York City"/>
    <s v="New York"/>
    <n v="10035"/>
    <x v="3"/>
    <x v="629"/>
    <x v="0"/>
    <s v="Chairs"/>
    <s v="Hon GuestStacker Chair"/>
    <n v="408.00599999999997"/>
  </r>
  <r>
    <n v="1413"/>
    <s v="CA-2017-136329"/>
    <x v="478"/>
    <d v="2017-07-13T00:00:00"/>
    <s v="Standard Class"/>
    <s v="JD-15895"/>
    <s v="Jonathan Doherty"/>
    <s v="Corporate"/>
    <s v="United States"/>
    <s v="New York City"/>
    <s v="New York"/>
    <n v="10035"/>
    <x v="3"/>
    <x v="479"/>
    <x v="0"/>
    <s v="Furnishings"/>
    <s v="Deflect-o EconoMat Studded, No Bevel Mat for Low Pile Carpeting"/>
    <n v="165.28"/>
  </r>
  <r>
    <n v="1414"/>
    <s v="CA-2015-146640"/>
    <x v="479"/>
    <d v="2015-07-05T00:00:00"/>
    <s v="Standard Class"/>
    <s v="HA-14905"/>
    <s v="Helen Abelman"/>
    <s v="Consumer"/>
    <s v="United States"/>
    <s v="New York City"/>
    <s v="New York"/>
    <n v="10024"/>
    <x v="3"/>
    <x v="979"/>
    <x v="1"/>
    <s v="Binders"/>
    <s v="GBC Recycled Regency Composition Covers"/>
    <n v="334.76799999999997"/>
  </r>
  <r>
    <n v="1415"/>
    <s v="CA-2018-115994"/>
    <x v="480"/>
    <d v="2018-01-31T00:00:00"/>
    <s v="Second Class"/>
    <s v="BT-11305"/>
    <s v="Beth Thompson"/>
    <s v="Home Office"/>
    <s v="United States"/>
    <s v="Costa Mesa"/>
    <s v="California"/>
    <n v="92627"/>
    <x v="1"/>
    <x v="914"/>
    <x v="2"/>
    <s v="Accessories"/>
    <s v="Logitech G13 Programmable Gameboard with LCD Display"/>
    <n v="239.97"/>
  </r>
  <r>
    <n v="1416"/>
    <s v="CA-2018-115994"/>
    <x v="480"/>
    <d v="2018-01-31T00:00:00"/>
    <s v="Second Class"/>
    <s v="BT-11305"/>
    <s v="Beth Thompson"/>
    <s v="Home Office"/>
    <s v="United States"/>
    <s v="Costa Mesa"/>
    <s v="California"/>
    <n v="92627"/>
    <x v="1"/>
    <x v="980"/>
    <x v="0"/>
    <s v="Furnishings"/>
    <s v="DAX Executive Solid Wood Document Frame, Desktop or Hang, Mahogany, 5 x 7"/>
    <n v="37.74"/>
  </r>
  <r>
    <n v="1417"/>
    <s v="CA-2016-126697"/>
    <x v="481"/>
    <d v="2016-09-24T00:00:00"/>
    <s v="First Class"/>
    <s v="SV-20815"/>
    <s v="Stuart Van"/>
    <s v="Corporate"/>
    <s v="United States"/>
    <s v="Houston"/>
    <s v="Texas"/>
    <n v="77041"/>
    <x v="2"/>
    <x v="981"/>
    <x v="2"/>
    <s v="Phones"/>
    <s v="ShoreTel ShorePhone IP 230 VoIP phone"/>
    <n v="946.34400000000005"/>
  </r>
  <r>
    <n v="1418"/>
    <s v="CA-2016-126697"/>
    <x v="481"/>
    <d v="2016-09-24T00:00:00"/>
    <s v="First Class"/>
    <s v="SV-20815"/>
    <s v="Stuart Van"/>
    <s v="Corporate"/>
    <s v="United States"/>
    <s v="Houston"/>
    <s v="Texas"/>
    <n v="77041"/>
    <x v="2"/>
    <x v="725"/>
    <x v="2"/>
    <s v="Accessories"/>
    <s v="Hypercom P1300 Pinpad"/>
    <n v="151.19999999999999"/>
  </r>
  <r>
    <n v="1419"/>
    <s v="CA-2016-126697"/>
    <x v="481"/>
    <d v="2016-09-24T00:00:00"/>
    <s v="First Class"/>
    <s v="SV-20815"/>
    <s v="Stuart Van"/>
    <s v="Corporate"/>
    <s v="United States"/>
    <s v="Houston"/>
    <s v="Texas"/>
    <n v="77041"/>
    <x v="2"/>
    <x v="50"/>
    <x v="0"/>
    <s v="Furnishings"/>
    <s v="Longer-Life Soft White Bulbs"/>
    <n v="4.9279999999999999"/>
  </r>
  <r>
    <n v="1420"/>
    <s v="CA-2016-124800"/>
    <x v="120"/>
    <d v="2016-09-30T00:00:00"/>
    <s v="Standard Class"/>
    <s v="RW-19540"/>
    <s v="Rick Wilson"/>
    <s v="Corporate"/>
    <s v="United States"/>
    <s v="Mesa"/>
    <s v="Arizona"/>
    <n v="85204"/>
    <x v="1"/>
    <x v="982"/>
    <x v="1"/>
    <s v="Paper"/>
    <s v="Petty Cash Envelope"/>
    <n v="86.272000000000006"/>
  </r>
  <r>
    <n v="1421"/>
    <s v="CA-2016-124800"/>
    <x v="120"/>
    <d v="2016-09-30T00:00:00"/>
    <s v="Standard Class"/>
    <s v="RW-19540"/>
    <s v="Rick Wilson"/>
    <s v="Corporate"/>
    <s v="United States"/>
    <s v="Mesa"/>
    <s v="Arizona"/>
    <n v="85204"/>
    <x v="1"/>
    <x v="261"/>
    <x v="1"/>
    <s v="Binders"/>
    <s v="GBC VeloBinder Electric Binding Machine"/>
    <n v="72.587999999999994"/>
  </r>
  <r>
    <n v="1422"/>
    <s v="CA-2016-124800"/>
    <x v="120"/>
    <d v="2016-09-30T00:00:00"/>
    <s v="Standard Class"/>
    <s v="RW-19540"/>
    <s v="Rick Wilson"/>
    <s v="Corporate"/>
    <s v="United States"/>
    <s v="Mesa"/>
    <s v="Arizona"/>
    <n v="85204"/>
    <x v="1"/>
    <x v="983"/>
    <x v="1"/>
    <s v="Appliances"/>
    <s v="3M Replacement Filter for Office Air Cleaner for 20' x 33' Room"/>
    <n v="60.671999999999997"/>
  </r>
  <r>
    <n v="1423"/>
    <s v="CA-2016-124800"/>
    <x v="120"/>
    <d v="2016-09-30T00:00:00"/>
    <s v="Standard Class"/>
    <s v="RW-19540"/>
    <s v="Rick Wilson"/>
    <s v="Corporate"/>
    <s v="United States"/>
    <s v="Mesa"/>
    <s v="Arizona"/>
    <n v="85204"/>
    <x v="1"/>
    <x v="697"/>
    <x v="1"/>
    <s v="Binders"/>
    <s v="Lock-Up Easel 'Spel-Binder'"/>
    <n v="77.031000000000006"/>
  </r>
  <r>
    <n v="1424"/>
    <s v="CA-2016-124800"/>
    <x v="120"/>
    <d v="2016-09-30T00:00:00"/>
    <s v="Standard Class"/>
    <s v="RW-19540"/>
    <s v="Rick Wilson"/>
    <s v="Corporate"/>
    <s v="United States"/>
    <s v="Mesa"/>
    <s v="Arizona"/>
    <n v="85204"/>
    <x v="1"/>
    <x v="352"/>
    <x v="1"/>
    <s v="Storage"/>
    <s v="2300 Heavy-Duty Transfer File Systems by Perma"/>
    <n v="119.904"/>
  </r>
  <r>
    <n v="1425"/>
    <s v="CA-2016-124800"/>
    <x v="120"/>
    <d v="2016-09-30T00:00:00"/>
    <s v="Standard Class"/>
    <s v="RW-19540"/>
    <s v="Rick Wilson"/>
    <s v="Corporate"/>
    <s v="United States"/>
    <s v="Mesa"/>
    <s v="Arizona"/>
    <n v="85204"/>
    <x v="1"/>
    <x v="984"/>
    <x v="2"/>
    <s v="Phones"/>
    <s v="Samsung Rugby III"/>
    <n v="263.95999999999998"/>
  </r>
  <r>
    <n v="1426"/>
    <s v="CA-2016-124800"/>
    <x v="120"/>
    <d v="2016-09-30T00:00:00"/>
    <s v="Standard Class"/>
    <s v="RW-19540"/>
    <s v="Rick Wilson"/>
    <s v="Corporate"/>
    <s v="United States"/>
    <s v="Mesa"/>
    <s v="Arizona"/>
    <n v="85204"/>
    <x v="1"/>
    <x v="418"/>
    <x v="1"/>
    <s v="Storage"/>
    <s v="SAFCO Boltless Steel Shelving"/>
    <n v="363.64800000000002"/>
  </r>
  <r>
    <n v="1427"/>
    <s v="US-2016-164448"/>
    <x v="89"/>
    <d v="2016-11-04T00:00:00"/>
    <s v="Second Class"/>
    <s v="DK-12835"/>
    <s v="Damala Kotsonis"/>
    <s v="Corporate"/>
    <s v="United States"/>
    <s v="Salinas"/>
    <s v="California"/>
    <n v="93905"/>
    <x v="1"/>
    <x v="525"/>
    <x v="1"/>
    <s v="Binders"/>
    <s v="Prestige Round Ring Binders"/>
    <n v="9.7279999999999998"/>
  </r>
  <r>
    <n v="1428"/>
    <s v="US-2016-164448"/>
    <x v="89"/>
    <d v="2016-11-04T00:00:00"/>
    <s v="Second Class"/>
    <s v="DK-12835"/>
    <s v="Damala Kotsonis"/>
    <s v="Corporate"/>
    <s v="United States"/>
    <s v="Salinas"/>
    <s v="California"/>
    <n v="93905"/>
    <x v="1"/>
    <x v="111"/>
    <x v="1"/>
    <s v="Envelopes"/>
    <s v="Redi-Strip #10 Envelopes, 4 1/8 x 9 1/2"/>
    <n v="14.75"/>
  </r>
  <r>
    <n v="1429"/>
    <s v="US-2016-164448"/>
    <x v="89"/>
    <d v="2016-11-04T00:00:00"/>
    <s v="Second Class"/>
    <s v="DK-12835"/>
    <s v="Damala Kotsonis"/>
    <s v="Corporate"/>
    <s v="United States"/>
    <s v="Salinas"/>
    <s v="California"/>
    <n v="93905"/>
    <x v="1"/>
    <x v="985"/>
    <x v="1"/>
    <s v="Binders"/>
    <s v="Acco Four Pocket Poly Ring Binder with Label Holder, Smoke, 1&quot;"/>
    <n v="29.8"/>
  </r>
  <r>
    <n v="1430"/>
    <s v="US-2016-164448"/>
    <x v="89"/>
    <d v="2016-11-04T00:00:00"/>
    <s v="Second Class"/>
    <s v="DK-12835"/>
    <s v="Damala Kotsonis"/>
    <s v="Corporate"/>
    <s v="United States"/>
    <s v="Salinas"/>
    <s v="California"/>
    <n v="93905"/>
    <x v="1"/>
    <x v="580"/>
    <x v="1"/>
    <s v="Labels"/>
    <s v="Avery 4027 File Folder Labels for Dot Matrix Printers, 5000 Labels per Box, White"/>
    <n v="427.42"/>
  </r>
  <r>
    <n v="1431"/>
    <s v="CA-2018-122700"/>
    <x v="200"/>
    <d v="2018-11-30T00:00:00"/>
    <s v="Standard Class"/>
    <s v="LT-17110"/>
    <s v="Liz Thompson"/>
    <s v="Consumer"/>
    <s v="United States"/>
    <s v="Columbus"/>
    <s v="Ohio"/>
    <n v="43229"/>
    <x v="3"/>
    <x v="521"/>
    <x v="2"/>
    <s v="Phones"/>
    <s v="Motorola L804"/>
    <n v="220.75200000000001"/>
  </r>
  <r>
    <n v="1432"/>
    <s v="CA-2015-120768"/>
    <x v="174"/>
    <d v="2015-12-21T00:00:00"/>
    <s v="Second Class"/>
    <s v="IM-15070"/>
    <s v="Irene Maddox"/>
    <s v="Consumer"/>
    <s v="United States"/>
    <s v="Florence"/>
    <s v="Alabama"/>
    <n v="35630"/>
    <x v="0"/>
    <x v="986"/>
    <x v="1"/>
    <s v="Binders"/>
    <s v="Canvas Sectional Post Binders"/>
    <n v="152.76"/>
  </r>
  <r>
    <n v="1433"/>
    <s v="CA-2015-120768"/>
    <x v="174"/>
    <d v="2015-12-21T00:00:00"/>
    <s v="Second Class"/>
    <s v="IM-15070"/>
    <s v="Irene Maddox"/>
    <s v="Consumer"/>
    <s v="United States"/>
    <s v="Florence"/>
    <s v="Alabama"/>
    <n v="35630"/>
    <x v="0"/>
    <x v="515"/>
    <x v="1"/>
    <s v="Supplies"/>
    <s v="Acme Stainless Steel Office Snips"/>
    <n v="7.27"/>
  </r>
  <r>
    <n v="1434"/>
    <s v="CA-2015-120768"/>
    <x v="174"/>
    <d v="2015-12-21T00:00:00"/>
    <s v="Second Class"/>
    <s v="IM-15070"/>
    <s v="Irene Maddox"/>
    <s v="Consumer"/>
    <s v="United States"/>
    <s v="Florence"/>
    <s v="Alabama"/>
    <n v="35630"/>
    <x v="0"/>
    <x v="70"/>
    <x v="0"/>
    <s v="Chairs"/>
    <s v="High-Back Leather Manager's Chair"/>
    <n v="1819.86"/>
  </r>
  <r>
    <n v="1435"/>
    <s v="US-2017-153129"/>
    <x v="482"/>
    <d v="2017-12-30T00:00:00"/>
    <s v="Standard Class"/>
    <s v="FP-14320"/>
    <s v="Frank Preis"/>
    <s v="Consumer"/>
    <s v="United States"/>
    <s v="Seattle"/>
    <s v="Washington"/>
    <n v="98105"/>
    <x v="1"/>
    <x v="987"/>
    <x v="1"/>
    <s v="Paper"/>
    <s v="Strathmore Photo Mount Cards"/>
    <n v="33.9"/>
  </r>
  <r>
    <n v="1436"/>
    <s v="CA-2018-106852"/>
    <x v="308"/>
    <d v="2018-06-27T00:00:00"/>
    <s v="Standard Class"/>
    <s v="ST-20530"/>
    <s v="Shui Tom"/>
    <s v="Consumer"/>
    <s v="United States"/>
    <s v="Parma"/>
    <s v="Ohio"/>
    <n v="44134"/>
    <x v="3"/>
    <x v="988"/>
    <x v="1"/>
    <s v="Paper"/>
    <s v="Xerox 203"/>
    <n v="31.103999999999999"/>
  </r>
  <r>
    <n v="1437"/>
    <s v="CA-2018-106852"/>
    <x v="308"/>
    <d v="2018-06-27T00:00:00"/>
    <s v="Standard Class"/>
    <s v="ST-20530"/>
    <s v="Shui Tom"/>
    <s v="Consumer"/>
    <s v="United States"/>
    <s v="Parma"/>
    <s v="Ohio"/>
    <n v="44134"/>
    <x v="3"/>
    <x v="950"/>
    <x v="1"/>
    <s v="Art"/>
    <s v="Newell 35"/>
    <n v="5.2480000000000002"/>
  </r>
  <r>
    <n v="1438"/>
    <s v="CA-2016-139731"/>
    <x v="52"/>
    <d v="2016-10-15T00:00:00"/>
    <s v="Same Day"/>
    <s v="JE-15745"/>
    <s v="Joel Eaton"/>
    <s v="Consumer"/>
    <s v="United States"/>
    <s v="Amarillo"/>
    <s v="Texas"/>
    <n v="79109"/>
    <x v="2"/>
    <x v="989"/>
    <x v="2"/>
    <s v="Accessories"/>
    <s v="Plantronics Audio 995 Wireless Stereo Headset"/>
    <n v="263.88"/>
  </r>
  <r>
    <n v="1439"/>
    <s v="CA-2016-139731"/>
    <x v="52"/>
    <d v="2016-10-15T00:00:00"/>
    <s v="Same Day"/>
    <s v="JE-15745"/>
    <s v="Joel Eaton"/>
    <s v="Consumer"/>
    <s v="United States"/>
    <s v="Amarillo"/>
    <s v="Texas"/>
    <n v="79109"/>
    <x v="2"/>
    <x v="483"/>
    <x v="0"/>
    <s v="Chairs"/>
    <s v="HON 5400 Series Task Chairs for Big and Tall"/>
    <n v="2453.4299999999998"/>
  </r>
  <r>
    <n v="1440"/>
    <s v="CA-2018-122735"/>
    <x v="483"/>
    <d v="2018-04-15T00:00:00"/>
    <s v="Second Class"/>
    <s v="BD-11320"/>
    <s v="Bill Donatelli"/>
    <s v="Consumer"/>
    <s v="United States"/>
    <s v="Providence"/>
    <s v="Rhode Island"/>
    <n v="2908"/>
    <x v="3"/>
    <x v="990"/>
    <x v="1"/>
    <s v="Binders"/>
    <s v="Storex Dura Pro Binders"/>
    <n v="29.7"/>
  </r>
  <r>
    <n v="1441"/>
    <s v="CA-2018-122735"/>
    <x v="483"/>
    <d v="2018-04-15T00:00:00"/>
    <s v="Second Class"/>
    <s v="BD-11320"/>
    <s v="Bill Donatelli"/>
    <s v="Consumer"/>
    <s v="United States"/>
    <s v="Providence"/>
    <s v="Rhode Island"/>
    <n v="2908"/>
    <x v="3"/>
    <x v="991"/>
    <x v="1"/>
    <s v="Paper"/>
    <s v="Xerox 1948"/>
    <n v="39.96"/>
  </r>
  <r>
    <n v="1442"/>
    <s v="CA-2018-128160"/>
    <x v="484"/>
    <d v="2018-12-24T00:00:00"/>
    <s v="Second Class"/>
    <s v="MM-17920"/>
    <s v="Michael Moore"/>
    <s v="Consumer"/>
    <s v="United States"/>
    <s v="San Francisco"/>
    <s v="California"/>
    <n v="94110"/>
    <x v="1"/>
    <x v="710"/>
    <x v="1"/>
    <s v="Binders"/>
    <s v="Deluxe Heavy-Duty Vinyl Round Ring Binder"/>
    <n v="36.671999999999997"/>
  </r>
  <r>
    <n v="1443"/>
    <s v="CA-2018-117695"/>
    <x v="485"/>
    <d v="2018-08-08T00:00:00"/>
    <s v="First Class"/>
    <s v="PW-19030"/>
    <s v="Pauline Webber"/>
    <s v="Corporate"/>
    <s v="United States"/>
    <s v="Richmond"/>
    <s v="Kentucky"/>
    <n v="40475"/>
    <x v="0"/>
    <x v="320"/>
    <x v="1"/>
    <s v="Paper"/>
    <s v="Adams Phone Message Book, 200 Message Capacity, 8 1/16â€ x 11â€"/>
    <n v="13.76"/>
  </r>
  <r>
    <n v="1444"/>
    <s v="CA-2016-166135"/>
    <x v="486"/>
    <d v="2016-10-06T00:00:00"/>
    <s v="Standard Class"/>
    <s v="SC-20440"/>
    <s v="Shaun Chance"/>
    <s v="Corporate"/>
    <s v="United States"/>
    <s v="Aurora"/>
    <s v="Colorado"/>
    <n v="80013"/>
    <x v="1"/>
    <x v="123"/>
    <x v="1"/>
    <s v="Storage"/>
    <s v="Trav-L-File Heavy-Duty Shuttle II, Black"/>
    <n v="139.42400000000001"/>
  </r>
  <r>
    <n v="1445"/>
    <s v="CA-2017-133725"/>
    <x v="454"/>
    <d v="2017-05-28T00:00:00"/>
    <s v="Standard Class"/>
    <s v="KL-16645"/>
    <s v="Ken Lonsdale"/>
    <s v="Consumer"/>
    <s v="United States"/>
    <s v="Chicago"/>
    <s v="Illinois"/>
    <n v="60623"/>
    <x v="2"/>
    <x v="903"/>
    <x v="2"/>
    <s v="Phones"/>
    <s v="Mitel MiVoice 5330e IP Phone"/>
    <n v="1979.9280000000001"/>
  </r>
  <r>
    <n v="1446"/>
    <s v="CA-2018-102337"/>
    <x v="487"/>
    <d v="2018-06-16T00:00:00"/>
    <s v="First Class"/>
    <s v="SD-20485"/>
    <s v="Shirley Daniels"/>
    <s v="Home Office"/>
    <s v="United States"/>
    <s v="Chicago"/>
    <s v="Illinois"/>
    <n v="60653"/>
    <x v="2"/>
    <x v="232"/>
    <x v="1"/>
    <s v="Storage"/>
    <s v="Belkin 19&quot; Vented Equipment Shelf, Black"/>
    <n v="164.73599999999999"/>
  </r>
  <r>
    <n v="1447"/>
    <s v="CA-2018-102337"/>
    <x v="487"/>
    <d v="2018-06-16T00:00:00"/>
    <s v="First Class"/>
    <s v="SD-20485"/>
    <s v="Shirley Daniels"/>
    <s v="Home Office"/>
    <s v="United States"/>
    <s v="Chicago"/>
    <s v="Illinois"/>
    <n v="60653"/>
    <x v="2"/>
    <x v="992"/>
    <x v="0"/>
    <s v="Chairs"/>
    <s v="Global Super Steno Chair"/>
    <n v="470.30200000000002"/>
  </r>
  <r>
    <n v="1448"/>
    <s v="CA-2018-102337"/>
    <x v="487"/>
    <d v="2018-06-16T00:00:00"/>
    <s v="First Class"/>
    <s v="SD-20485"/>
    <s v="Shirley Daniels"/>
    <s v="Home Office"/>
    <s v="United States"/>
    <s v="Chicago"/>
    <s v="Illinois"/>
    <n v="60653"/>
    <x v="2"/>
    <x v="993"/>
    <x v="2"/>
    <s v="Phones"/>
    <s v="OtterBox Defender Series Case - Samsung Galaxy S4"/>
    <n v="47.984000000000002"/>
  </r>
  <r>
    <n v="1449"/>
    <s v="US-2015-112564"/>
    <x v="488"/>
    <d v="2015-04-24T00:00:00"/>
    <s v="First Class"/>
    <s v="TS-21160"/>
    <s v="Theresa Swint"/>
    <s v="Corporate"/>
    <s v="United States"/>
    <s v="Philadelphia"/>
    <s v="Pennsylvania"/>
    <n v="19134"/>
    <x v="3"/>
    <x v="994"/>
    <x v="1"/>
    <s v="Binders"/>
    <s v="Wilson Jones Suede Grain Vinyl Binders"/>
    <n v="2.5019999999999998"/>
  </r>
  <r>
    <n v="1450"/>
    <s v="CA-2016-145821"/>
    <x v="489"/>
    <d v="2016-05-07T00:00:00"/>
    <s v="Standard Class"/>
    <s v="JB-15400"/>
    <s v="Jennifer Braxton"/>
    <s v="Corporate"/>
    <s v="United States"/>
    <s v="Los Angeles"/>
    <s v="California"/>
    <n v="90008"/>
    <x v="1"/>
    <x v="995"/>
    <x v="2"/>
    <s v="Phones"/>
    <s v="OtterBox Defender Series Case - iPhone 5c"/>
    <n v="88.751999999999995"/>
  </r>
  <r>
    <n v="1451"/>
    <s v="US-2016-160150"/>
    <x v="490"/>
    <d v="2016-07-20T00:00:00"/>
    <s v="First Class"/>
    <s v="TS-21085"/>
    <s v="Thais Sissman"/>
    <s v="Consumer"/>
    <s v="United States"/>
    <s v="Phoenix"/>
    <s v="Arizona"/>
    <n v="85023"/>
    <x v="1"/>
    <x v="996"/>
    <x v="1"/>
    <s v="Binders"/>
    <s v="Wilson Jones DublLock D-Ring Binders"/>
    <n v="2.0249999999999999"/>
  </r>
  <r>
    <n v="1452"/>
    <s v="CA-2017-133711"/>
    <x v="491"/>
    <d v="2017-11-29T00:00:00"/>
    <s v="First Class"/>
    <s v="MC-17425"/>
    <s v="Mark Cousins"/>
    <s v="Corporate"/>
    <s v="United States"/>
    <s v="Mobile"/>
    <s v="Alabama"/>
    <n v="36608"/>
    <x v="0"/>
    <x v="885"/>
    <x v="1"/>
    <s v="Paper"/>
    <s v="Easy-staple paper"/>
    <n v="70.98"/>
  </r>
  <r>
    <n v="1453"/>
    <s v="CA-2017-133711"/>
    <x v="491"/>
    <d v="2017-11-29T00:00:00"/>
    <s v="First Class"/>
    <s v="MC-17425"/>
    <s v="Mark Cousins"/>
    <s v="Corporate"/>
    <s v="United States"/>
    <s v="Mobile"/>
    <s v="Alabama"/>
    <n v="36608"/>
    <x v="0"/>
    <x v="997"/>
    <x v="1"/>
    <s v="Binders"/>
    <s v="Surelock Post Binders"/>
    <n v="91.68"/>
  </r>
  <r>
    <n v="1454"/>
    <s v="CA-2017-133711"/>
    <x v="491"/>
    <d v="2017-11-29T00:00:00"/>
    <s v="First Class"/>
    <s v="MC-17425"/>
    <s v="Mark Cousins"/>
    <s v="Corporate"/>
    <s v="United States"/>
    <s v="Mobile"/>
    <s v="Alabama"/>
    <n v="36608"/>
    <x v="0"/>
    <x v="996"/>
    <x v="1"/>
    <s v="Binders"/>
    <s v="Wilson Jones DublLock D-Ring Binders"/>
    <n v="33.75"/>
  </r>
  <r>
    <n v="1455"/>
    <s v="CA-2017-133711"/>
    <x v="491"/>
    <d v="2017-11-29T00:00:00"/>
    <s v="First Class"/>
    <s v="MC-17425"/>
    <s v="Mark Cousins"/>
    <s v="Corporate"/>
    <s v="United States"/>
    <s v="Mobile"/>
    <s v="Alabama"/>
    <n v="36608"/>
    <x v="0"/>
    <x v="998"/>
    <x v="2"/>
    <s v="Machines"/>
    <s v="Hewlett-Packard Deskjet 3050a All-in-One Color Inkjet Printer"/>
    <n v="3040"/>
  </r>
  <r>
    <n v="1456"/>
    <s v="CA-2018-148474"/>
    <x v="492"/>
    <d v="2018-06-19T00:00:00"/>
    <s v="Standard Class"/>
    <s v="ME-17320"/>
    <s v="Maria Etezadi"/>
    <s v="Home Office"/>
    <s v="United States"/>
    <s v="Columbus"/>
    <s v="Georgia"/>
    <n v="31907"/>
    <x v="0"/>
    <x v="999"/>
    <x v="1"/>
    <s v="Binders"/>
    <s v="Ibico Plastic Spiral Binding Combs"/>
    <n v="91.2"/>
  </r>
  <r>
    <n v="1457"/>
    <s v="CA-2018-148474"/>
    <x v="492"/>
    <d v="2018-06-19T00:00:00"/>
    <s v="Standard Class"/>
    <s v="ME-17320"/>
    <s v="Maria Etezadi"/>
    <s v="Home Office"/>
    <s v="United States"/>
    <s v="Columbus"/>
    <s v="Georgia"/>
    <n v="31907"/>
    <x v="0"/>
    <x v="1000"/>
    <x v="0"/>
    <s v="Tables"/>
    <s v="Iceberg OfficeWorks 42&quot; Round Tables"/>
    <n v="452.94"/>
  </r>
  <r>
    <n v="1458"/>
    <s v="CA-2016-111297"/>
    <x v="493"/>
    <d v="2016-08-21T00:00:00"/>
    <s v="Standard Class"/>
    <s v="SC-20440"/>
    <s v="Shaun Chance"/>
    <s v="Corporate"/>
    <s v="United States"/>
    <s v="New Bedford"/>
    <s v="Massachusetts"/>
    <n v="2740"/>
    <x v="3"/>
    <x v="326"/>
    <x v="1"/>
    <s v="Binders"/>
    <s v="Wilson Jones â€œSnapâ€ Scratch Pad Binder Tool for Ring Binders"/>
    <n v="52.2"/>
  </r>
  <r>
    <n v="1459"/>
    <s v="CA-2017-123722"/>
    <x v="477"/>
    <d v="2017-10-01T00:00:00"/>
    <s v="Standard Class"/>
    <s v="NH-18610"/>
    <s v="Nicole Hansen"/>
    <s v="Corporate"/>
    <s v="United States"/>
    <s v="Irving"/>
    <s v="Texas"/>
    <n v="75061"/>
    <x v="2"/>
    <x v="639"/>
    <x v="1"/>
    <s v="Labels"/>
    <s v="Avery 499"/>
    <n v="15.936"/>
  </r>
  <r>
    <n v="1460"/>
    <s v="CA-2015-155271"/>
    <x v="417"/>
    <d v="2015-05-04T00:00:00"/>
    <s v="Same Day"/>
    <s v="AA-10480"/>
    <s v="Andrew Allen"/>
    <s v="Consumer"/>
    <s v="United States"/>
    <s v="Middletown"/>
    <s v="Connecticut"/>
    <n v="6457"/>
    <x v="3"/>
    <x v="1001"/>
    <x v="0"/>
    <s v="Furnishings"/>
    <s v="DAX Wood Document Frame"/>
    <n v="27.46"/>
  </r>
  <r>
    <n v="1461"/>
    <s v="CA-2016-119907"/>
    <x v="494"/>
    <d v="2016-12-08T00:00:00"/>
    <s v="Standard Class"/>
    <s v="LC-17140"/>
    <s v="Logan Currie"/>
    <s v="Consumer"/>
    <s v="United States"/>
    <s v="Seattle"/>
    <s v="Washington"/>
    <n v="98103"/>
    <x v="1"/>
    <x v="1002"/>
    <x v="1"/>
    <s v="Binders"/>
    <s v="Wilson Jones Heavy-Duty Casebound Ring Binders with Metal Hinges"/>
    <n v="55.423999999999999"/>
  </r>
  <r>
    <n v="1462"/>
    <s v="US-2017-128902"/>
    <x v="21"/>
    <d v="2017-03-15T00:00:00"/>
    <s v="Standard Class"/>
    <s v="MB-18085"/>
    <s v="Mick Brown"/>
    <s v="Consumer"/>
    <s v="United States"/>
    <s v="Vineland"/>
    <s v="New Jersey"/>
    <n v="8360"/>
    <x v="3"/>
    <x v="616"/>
    <x v="0"/>
    <s v="Tables"/>
    <s v="Chromcraft Round Conference Tables"/>
    <n v="244.006"/>
  </r>
  <r>
    <n v="1463"/>
    <s v="CA-2017-152289"/>
    <x v="370"/>
    <d v="2017-08-28T00:00:00"/>
    <s v="First Class"/>
    <s v="LC-16930"/>
    <s v="Linda Cazamias"/>
    <s v="Corporate"/>
    <s v="United States"/>
    <s v="Pasadena"/>
    <s v="Texas"/>
    <n v="77506"/>
    <x v="2"/>
    <x v="409"/>
    <x v="2"/>
    <s v="Accessories"/>
    <s v="Logitech G700s Rechargeable Gaming Mouse"/>
    <n v="159.98400000000001"/>
  </r>
  <r>
    <n v="1464"/>
    <s v="CA-2017-152289"/>
    <x v="370"/>
    <d v="2017-08-28T00:00:00"/>
    <s v="First Class"/>
    <s v="LC-16930"/>
    <s v="Linda Cazamias"/>
    <s v="Corporate"/>
    <s v="United States"/>
    <s v="Pasadena"/>
    <s v="Texas"/>
    <n v="77506"/>
    <x v="2"/>
    <x v="856"/>
    <x v="0"/>
    <s v="Chairs"/>
    <s v="Hon Deluxe Fabric Upholstered Stacking Chairs"/>
    <n v="1024.7159999999999"/>
  </r>
  <r>
    <n v="1465"/>
    <s v="US-2017-104794"/>
    <x v="186"/>
    <d v="2017-12-19T00:00:00"/>
    <s v="First Class"/>
    <s v="KD-16495"/>
    <s v="Keith Dawkins"/>
    <s v="Corporate"/>
    <s v="United States"/>
    <s v="New York City"/>
    <s v="New York"/>
    <n v="10009"/>
    <x v="3"/>
    <x v="801"/>
    <x v="1"/>
    <s v="Fasteners"/>
    <s v="Stockwell Gold Paper Clips"/>
    <n v="3.68"/>
  </r>
  <r>
    <n v="1466"/>
    <s v="CA-2015-151708"/>
    <x v="233"/>
    <d v="2015-08-14T00:00:00"/>
    <s v="Standard Class"/>
    <s v="MB-17305"/>
    <s v="Maria Bertelson"/>
    <s v="Consumer"/>
    <s v="United States"/>
    <s v="Glendale"/>
    <s v="Arizona"/>
    <n v="85301"/>
    <x v="1"/>
    <x v="767"/>
    <x v="0"/>
    <s v="Furnishings"/>
    <s v="Eldon Delta Triangular Chair Mat, 52&quot; x 58&quot;, Clear"/>
    <n v="121.376"/>
  </r>
  <r>
    <n v="1467"/>
    <s v="CA-2015-151708"/>
    <x v="233"/>
    <d v="2015-08-14T00:00:00"/>
    <s v="Standard Class"/>
    <s v="MB-17305"/>
    <s v="Maria Bertelson"/>
    <s v="Consumer"/>
    <s v="United States"/>
    <s v="Glendale"/>
    <s v="Arizona"/>
    <n v="85301"/>
    <x v="1"/>
    <x v="97"/>
    <x v="2"/>
    <s v="Accessories"/>
    <s v="SanDisk Ultra 64 GB MicroSDHC Class 10 Memory Card"/>
    <n v="95.975999999999999"/>
  </r>
  <r>
    <n v="1468"/>
    <s v="CA-2016-100769"/>
    <x v="495"/>
    <d v="2016-05-16T00:00:00"/>
    <s v="Same Day"/>
    <s v="TH-21550"/>
    <s v="Tracy Hopkins"/>
    <s v="Home Office"/>
    <s v="United States"/>
    <s v="Jacksonville"/>
    <s v="Florida"/>
    <n v="32216"/>
    <x v="0"/>
    <x v="657"/>
    <x v="2"/>
    <s v="Accessories"/>
    <s v="Razer Kraken PRO Over Ear PC and Music Headset"/>
    <n v="255.96799999999999"/>
  </r>
  <r>
    <n v="1469"/>
    <s v="CA-2018-139199"/>
    <x v="34"/>
    <d v="2018-12-13T00:00:00"/>
    <s v="Standard Class"/>
    <s v="DK-12835"/>
    <s v="Damala Kotsonis"/>
    <s v="Corporate"/>
    <s v="United States"/>
    <s v="Detroit"/>
    <s v="Michigan"/>
    <n v="48234"/>
    <x v="2"/>
    <x v="1003"/>
    <x v="0"/>
    <s v="Chairs"/>
    <s v="Global Executive Mid-Back Manager's Chair"/>
    <n v="872.94"/>
  </r>
  <r>
    <n v="1470"/>
    <s v="CA-2018-139199"/>
    <x v="34"/>
    <d v="2018-12-13T00:00:00"/>
    <s v="Standard Class"/>
    <s v="DK-12835"/>
    <s v="Damala Kotsonis"/>
    <s v="Corporate"/>
    <s v="United States"/>
    <s v="Detroit"/>
    <s v="Michigan"/>
    <n v="48234"/>
    <x v="2"/>
    <x v="350"/>
    <x v="1"/>
    <s v="Binders"/>
    <s v="Wilson Jones Century Plastic Molded Ring Binders"/>
    <n v="41.54"/>
  </r>
  <r>
    <n v="1471"/>
    <s v="CA-2018-139199"/>
    <x v="34"/>
    <d v="2018-12-13T00:00:00"/>
    <s v="Standard Class"/>
    <s v="DK-12835"/>
    <s v="Damala Kotsonis"/>
    <s v="Corporate"/>
    <s v="United States"/>
    <s v="Detroit"/>
    <s v="Michigan"/>
    <n v="48234"/>
    <x v="2"/>
    <x v="1004"/>
    <x v="1"/>
    <s v="Paper"/>
    <s v="Xerox 1946"/>
    <n v="12.96"/>
  </r>
  <r>
    <n v="1472"/>
    <s v="US-2016-161466"/>
    <x v="496"/>
    <d v="2016-09-27T00:00:00"/>
    <s v="Second Class"/>
    <s v="ON-18715"/>
    <s v="Odella Nelson"/>
    <s v="Corporate"/>
    <s v="United States"/>
    <s v="Philadelphia"/>
    <s v="Pennsylvania"/>
    <n v="19120"/>
    <x v="3"/>
    <x v="1005"/>
    <x v="1"/>
    <s v="Art"/>
    <s v="Newell 320"/>
    <n v="6.8479999999999999"/>
  </r>
  <r>
    <n v="1473"/>
    <s v="CA-2018-164959"/>
    <x v="497"/>
    <d v="2018-07-15T00:00:00"/>
    <s v="Standard Class"/>
    <s v="KN-16390"/>
    <s v="Katherine Nockton"/>
    <s v="Corporate"/>
    <s v="United States"/>
    <s v="Los Angeles"/>
    <s v="California"/>
    <n v="90004"/>
    <x v="1"/>
    <x v="688"/>
    <x v="1"/>
    <s v="Labels"/>
    <s v="Avery 482"/>
    <n v="8.67"/>
  </r>
  <r>
    <n v="1474"/>
    <s v="US-2016-105676"/>
    <x v="494"/>
    <d v="2016-12-02T00:00:00"/>
    <s v="Same Day"/>
    <s v="NM-18520"/>
    <s v="Neoma Murray"/>
    <s v="Consumer"/>
    <s v="United States"/>
    <s v="Houston"/>
    <s v="Texas"/>
    <n v="77036"/>
    <x v="2"/>
    <x v="1006"/>
    <x v="0"/>
    <s v="Furnishings"/>
    <s v="Eldon Image Series Desk Accessories, Burgundy"/>
    <n v="6.6879999999999997"/>
  </r>
  <r>
    <n v="1475"/>
    <s v="CA-2017-113138"/>
    <x v="258"/>
    <d v="2017-11-25T00:00:00"/>
    <s v="Standard Class"/>
    <s v="NP-18685"/>
    <s v="Nora Pelletier"/>
    <s v="Home Office"/>
    <s v="United States"/>
    <s v="Niagara Falls"/>
    <s v="New York"/>
    <n v="14304"/>
    <x v="3"/>
    <x v="1007"/>
    <x v="1"/>
    <s v="Art"/>
    <s v="Newell 340"/>
    <n v="17.28"/>
  </r>
  <r>
    <n v="1476"/>
    <s v="CA-2017-113138"/>
    <x v="258"/>
    <d v="2017-11-25T00:00:00"/>
    <s v="Standard Class"/>
    <s v="NP-18685"/>
    <s v="Nora Pelletier"/>
    <s v="Home Office"/>
    <s v="United States"/>
    <s v="Niagara Falls"/>
    <s v="New York"/>
    <n v="14304"/>
    <x v="3"/>
    <x v="777"/>
    <x v="1"/>
    <s v="Binders"/>
    <s v="GBC Plastic Binding Combs"/>
    <n v="17.712"/>
  </r>
  <r>
    <n v="1477"/>
    <s v="US-2018-104955"/>
    <x v="498"/>
    <d v="2018-03-24T00:00:00"/>
    <s v="Standard Class"/>
    <s v="CG-12040"/>
    <s v="Catherine Glotzbach"/>
    <s v="Home Office"/>
    <s v="United States"/>
    <s v="New York City"/>
    <s v="New York"/>
    <n v="10024"/>
    <x v="3"/>
    <x v="1008"/>
    <x v="1"/>
    <s v="Labels"/>
    <s v="Avery 506"/>
    <n v="28.91"/>
  </r>
  <r>
    <n v="1478"/>
    <s v="CA-2017-121958"/>
    <x v="373"/>
    <d v="2017-11-17T00:00:00"/>
    <s v="Standard Class"/>
    <s v="CS-12505"/>
    <s v="Cindy Stewart"/>
    <s v="Consumer"/>
    <s v="United States"/>
    <s v="Thomasville"/>
    <s v="North Carolina"/>
    <n v="27360"/>
    <x v="0"/>
    <x v="660"/>
    <x v="1"/>
    <s v="Supplies"/>
    <s v="Acme Forged Steel Scissors with Black Enamel Handles"/>
    <n v="52.136000000000003"/>
  </r>
  <r>
    <n v="1479"/>
    <s v="CA-2018-121468"/>
    <x v="123"/>
    <d v="2018-11-20T00:00:00"/>
    <s v="First Class"/>
    <s v="KD-16345"/>
    <s v="Katherine Ducich"/>
    <s v="Consumer"/>
    <s v="United States"/>
    <s v="Westminster"/>
    <s v="California"/>
    <n v="92683"/>
    <x v="1"/>
    <x v="433"/>
    <x v="2"/>
    <s v="Phones"/>
    <s v="Square Credit Card Reader"/>
    <n v="31.968"/>
  </r>
  <r>
    <n v="1480"/>
    <s v="US-2017-108455"/>
    <x v="499"/>
    <d v="2017-12-08T00:00:00"/>
    <s v="Standard Class"/>
    <s v="MK-18160"/>
    <s v="Mike Kennedy"/>
    <s v="Consumer"/>
    <s v="United States"/>
    <s v="San Francisco"/>
    <s v="California"/>
    <n v="94122"/>
    <x v="1"/>
    <x v="1009"/>
    <x v="1"/>
    <s v="Paper"/>
    <s v="Xerox 192"/>
    <n v="25.92"/>
  </r>
  <r>
    <n v="1481"/>
    <s v="US-2017-108455"/>
    <x v="499"/>
    <d v="2017-12-08T00:00:00"/>
    <s v="Standard Class"/>
    <s v="MK-18160"/>
    <s v="Mike Kennedy"/>
    <s v="Consumer"/>
    <s v="United States"/>
    <s v="San Francisco"/>
    <s v="California"/>
    <n v="94122"/>
    <x v="1"/>
    <x v="1010"/>
    <x v="1"/>
    <s v="Paper"/>
    <s v="HP Office Recycled Paper (20Lb. and 87 Bright)"/>
    <n v="40.46"/>
  </r>
  <r>
    <n v="1482"/>
    <s v="US-2017-108455"/>
    <x v="499"/>
    <d v="2017-12-08T00:00:00"/>
    <s v="Standard Class"/>
    <s v="MK-18160"/>
    <s v="Mike Kennedy"/>
    <s v="Consumer"/>
    <s v="United States"/>
    <s v="San Francisco"/>
    <s v="California"/>
    <n v="94122"/>
    <x v="1"/>
    <x v="1011"/>
    <x v="1"/>
    <s v="Storage"/>
    <s v="X-Rack File for Hanging Folders"/>
    <n v="33.869999999999997"/>
  </r>
  <r>
    <n v="1483"/>
    <s v="CA-2018-101210"/>
    <x v="326"/>
    <d v="2018-08-28T00:00:00"/>
    <s v="Second Class"/>
    <s v="DW-13540"/>
    <s v="Don Weiss"/>
    <s v="Consumer"/>
    <s v="United States"/>
    <s v="Jackson"/>
    <s v="Tennessee"/>
    <n v="38301"/>
    <x v="0"/>
    <x v="487"/>
    <x v="1"/>
    <s v="Art"/>
    <s v="Zebra Zazzle Fluorescent Highlighters"/>
    <n v="9.7279999999999998"/>
  </r>
  <r>
    <n v="1484"/>
    <s v="CA-2018-101210"/>
    <x v="326"/>
    <d v="2018-08-28T00:00:00"/>
    <s v="Second Class"/>
    <s v="DW-13540"/>
    <s v="Don Weiss"/>
    <s v="Consumer"/>
    <s v="United States"/>
    <s v="Jackson"/>
    <s v="Tennessee"/>
    <n v="38301"/>
    <x v="0"/>
    <x v="1012"/>
    <x v="1"/>
    <s v="Paper"/>
    <s v="Xerox 199"/>
    <n v="3.4239999999999999"/>
  </r>
  <r>
    <n v="1485"/>
    <s v="US-2017-108098"/>
    <x v="500"/>
    <d v="2017-10-18T00:00:00"/>
    <s v="Standard Class"/>
    <s v="CP-12340"/>
    <s v="Christine Phan"/>
    <s v="Corporate"/>
    <s v="United States"/>
    <s v="Seattle"/>
    <s v="Washington"/>
    <n v="98115"/>
    <x v="1"/>
    <x v="1013"/>
    <x v="2"/>
    <s v="Accessories"/>
    <s v="WD My Passport Ultra 500GB Portable External Hard Drive"/>
    <n v="177"/>
  </r>
  <r>
    <n v="1486"/>
    <s v="CA-2015-119032"/>
    <x v="501"/>
    <d v="2015-12-03T00:00:00"/>
    <s v="Standard Class"/>
    <s v="MS-17770"/>
    <s v="Maxwell Schwartz"/>
    <s v="Consumer"/>
    <s v="United States"/>
    <s v="New York City"/>
    <s v="New York"/>
    <n v="10035"/>
    <x v="3"/>
    <x v="1014"/>
    <x v="1"/>
    <s v="Fasteners"/>
    <s v="Staples"/>
    <n v="3.76"/>
  </r>
  <r>
    <n v="1487"/>
    <s v="CA-2016-140410"/>
    <x v="502"/>
    <d v="2016-11-07T00:00:00"/>
    <s v="Standard Class"/>
    <s v="CM-12655"/>
    <s v="Corinna Mitchell"/>
    <s v="Home Office"/>
    <s v="United States"/>
    <s v="Los Angeles"/>
    <s v="California"/>
    <n v="90008"/>
    <x v="1"/>
    <x v="1015"/>
    <x v="2"/>
    <s v="Phones"/>
    <s v="Cisco IP Phone 7961G-GE VoIP phone"/>
    <n v="1212.848"/>
  </r>
  <r>
    <n v="1488"/>
    <s v="CA-2016-140410"/>
    <x v="502"/>
    <d v="2016-11-07T00:00:00"/>
    <s v="Standard Class"/>
    <s v="CM-12655"/>
    <s v="Corinna Mitchell"/>
    <s v="Home Office"/>
    <s v="United States"/>
    <s v="Los Angeles"/>
    <s v="California"/>
    <n v="90008"/>
    <x v="1"/>
    <x v="1016"/>
    <x v="2"/>
    <s v="Accessories"/>
    <s v="Logitech Trackman Marble Mouse"/>
    <n v="89.97"/>
  </r>
  <r>
    <n v="1489"/>
    <s v="CA-2016-140410"/>
    <x v="502"/>
    <d v="2016-11-07T00:00:00"/>
    <s v="Standard Class"/>
    <s v="CM-12655"/>
    <s v="Corinna Mitchell"/>
    <s v="Home Office"/>
    <s v="United States"/>
    <s v="Los Angeles"/>
    <s v="California"/>
    <n v="90008"/>
    <x v="1"/>
    <x v="378"/>
    <x v="0"/>
    <s v="Furnishings"/>
    <s v="Coloredge Poster Frame"/>
    <n v="42.6"/>
  </r>
  <r>
    <n v="1490"/>
    <s v="CA-2015-136280"/>
    <x v="503"/>
    <d v="2015-12-06T00:00:00"/>
    <s v="Standard Class"/>
    <s v="Co-12640"/>
    <s v="Corey-Lock"/>
    <s v="Consumer"/>
    <s v="United States"/>
    <s v="Philadelphia"/>
    <s v="Pennsylvania"/>
    <n v="19143"/>
    <x v="3"/>
    <x v="816"/>
    <x v="1"/>
    <s v="Labels"/>
    <s v="Avery 488"/>
    <n v="5.04"/>
  </r>
  <r>
    <n v="1491"/>
    <s v="CA-2018-151911"/>
    <x v="504"/>
    <d v="2018-05-05T00:00:00"/>
    <s v="Second Class"/>
    <s v="DL-13495"/>
    <s v="Dionis Lloyd"/>
    <s v="Corporate"/>
    <s v="United States"/>
    <s v="New York City"/>
    <s v="New York"/>
    <n v="10024"/>
    <x v="3"/>
    <x v="36"/>
    <x v="1"/>
    <s v="Envelopes"/>
    <s v="#10-4 1/8&quot; x 9 1/2&quot; Premium Diagonal Seam Envelopes"/>
    <n v="62.96"/>
  </r>
  <r>
    <n v="1492"/>
    <s v="CA-2018-166436"/>
    <x v="221"/>
    <d v="2018-11-28T00:00:00"/>
    <s v="Standard Class"/>
    <s v="TS-21370"/>
    <s v="Todd Sumrall"/>
    <s v="Corporate"/>
    <s v="United States"/>
    <s v="New York City"/>
    <s v="New York"/>
    <n v="10035"/>
    <x v="3"/>
    <x v="1017"/>
    <x v="1"/>
    <s v="Paper"/>
    <s v="Adams Telephone Message Book W/Dividers/Space For Phone Numbers, 5 1/4&quot;X8 1/2&quot;, 300/Messages"/>
    <n v="5.88"/>
  </r>
  <r>
    <n v="1493"/>
    <s v="CA-2018-166436"/>
    <x v="221"/>
    <d v="2018-11-28T00:00:00"/>
    <s v="Standard Class"/>
    <s v="TS-21370"/>
    <s v="Todd Sumrall"/>
    <s v="Corporate"/>
    <s v="United States"/>
    <s v="New York City"/>
    <s v="New York"/>
    <n v="10035"/>
    <x v="3"/>
    <x v="323"/>
    <x v="0"/>
    <s v="Chairs"/>
    <s v="Global Ergonomic Managers Chair"/>
    <n v="977.29200000000003"/>
  </r>
  <r>
    <n v="1494"/>
    <s v="CA-2018-139661"/>
    <x v="505"/>
    <d v="2018-11-03T00:00:00"/>
    <s v="Standard Class"/>
    <s v="JW-15220"/>
    <s v="Jane Waco"/>
    <s v="Corporate"/>
    <s v="United States"/>
    <s v="Vancouver"/>
    <s v="Washington"/>
    <n v="98661"/>
    <x v="1"/>
    <x v="763"/>
    <x v="0"/>
    <s v="Furnishings"/>
    <s v="Magna Visual Magnetic Picture Hangers"/>
    <n v="9.64"/>
  </r>
  <r>
    <n v="1495"/>
    <s v="CA-2015-123925"/>
    <x v="506"/>
    <d v="2015-12-19T00:00:00"/>
    <s v="Second Class"/>
    <s v="RF-19840"/>
    <s v="Roy FranzÃ¶sisch"/>
    <s v="Consumer"/>
    <s v="United States"/>
    <s v="Columbus"/>
    <s v="Georgia"/>
    <n v="31907"/>
    <x v="0"/>
    <x v="818"/>
    <x v="1"/>
    <s v="Art"/>
    <s v="Stanley Contemporary Battery Pencil Sharpeners"/>
    <n v="40.049999999999997"/>
  </r>
  <r>
    <n v="1496"/>
    <s v="CA-2018-152485"/>
    <x v="507"/>
    <d v="2018-09-08T00:00:00"/>
    <s v="Standard Class"/>
    <s v="JD-15790"/>
    <s v="John Dryer"/>
    <s v="Consumer"/>
    <s v="United States"/>
    <s v="Coppell"/>
    <s v="Texas"/>
    <n v="75019"/>
    <x v="2"/>
    <x v="853"/>
    <x v="1"/>
    <s v="Art"/>
    <s v="Crayola Anti Dust Chalk, 12/Pack"/>
    <n v="10.192"/>
  </r>
  <r>
    <n v="1497"/>
    <s v="CA-2018-152485"/>
    <x v="507"/>
    <d v="2018-09-08T00:00:00"/>
    <s v="Standard Class"/>
    <s v="JD-15790"/>
    <s v="John Dryer"/>
    <s v="Consumer"/>
    <s v="United States"/>
    <s v="Coppell"/>
    <s v="Texas"/>
    <n v="75019"/>
    <x v="2"/>
    <x v="1018"/>
    <x v="1"/>
    <s v="Storage"/>
    <s v="Acco Perma 3000 Stacking Storage Drawers"/>
    <n v="16.783999999999999"/>
  </r>
  <r>
    <n v="1498"/>
    <s v="CA-2018-152485"/>
    <x v="507"/>
    <d v="2018-09-08T00:00:00"/>
    <s v="Standard Class"/>
    <s v="JD-15790"/>
    <s v="John Dryer"/>
    <s v="Consumer"/>
    <s v="United States"/>
    <s v="Coppell"/>
    <s v="Texas"/>
    <n v="75019"/>
    <x v="2"/>
    <x v="169"/>
    <x v="1"/>
    <s v="Art"/>
    <s v="Sanford Colorific Eraseable Coloring Pencils, 12 Count"/>
    <n v="13.12"/>
  </r>
  <r>
    <n v="1499"/>
    <s v="CA-2017-141586"/>
    <x v="508"/>
    <d v="2017-10-20T00:00:00"/>
    <s v="First Class"/>
    <s v="NK-18490"/>
    <s v="Neil Knudson"/>
    <s v="Home Office"/>
    <s v="United States"/>
    <s v="San Francisco"/>
    <s v="California"/>
    <n v="94122"/>
    <x v="1"/>
    <x v="109"/>
    <x v="1"/>
    <s v="Binders"/>
    <s v="Avery Durable Plastic 1&quot; Binders"/>
    <n v="18.16"/>
  </r>
  <r>
    <n v="1500"/>
    <s v="CA-2018-130386"/>
    <x v="105"/>
    <d v="2018-11-18T00:00:00"/>
    <s v="Standard Class"/>
    <s v="NG-18430"/>
    <s v="Nathan Gelder"/>
    <s v="Consumer"/>
    <s v="United States"/>
    <s v="Austin"/>
    <s v="Texas"/>
    <n v="78745"/>
    <x v="2"/>
    <x v="186"/>
    <x v="1"/>
    <s v="Paper"/>
    <s v="Wirebound Message Books, 5-1/2 x 4 Forms, 2 or 4 Forms per Page"/>
    <n v="16.056000000000001"/>
  </r>
  <r>
    <n v="1501"/>
    <s v="CA-2018-130386"/>
    <x v="105"/>
    <d v="2018-11-18T00:00:00"/>
    <s v="Standard Class"/>
    <s v="NG-18430"/>
    <s v="Nathan Gelder"/>
    <s v="Consumer"/>
    <s v="United States"/>
    <s v="Austin"/>
    <s v="Texas"/>
    <n v="78745"/>
    <x v="2"/>
    <x v="1019"/>
    <x v="1"/>
    <s v="Paper"/>
    <s v="Xerox 197"/>
    <n v="223.05600000000001"/>
  </r>
  <r>
    <n v="1502"/>
    <s v="CA-2018-130386"/>
    <x v="105"/>
    <d v="2018-11-18T00:00:00"/>
    <s v="Standard Class"/>
    <s v="NG-18430"/>
    <s v="Nathan Gelder"/>
    <s v="Consumer"/>
    <s v="United States"/>
    <s v="Austin"/>
    <s v="Texas"/>
    <n v="78745"/>
    <x v="2"/>
    <x v="906"/>
    <x v="1"/>
    <s v="Storage"/>
    <s v="Tennsco Double-Tier Lockers"/>
    <n v="540.048"/>
  </r>
  <r>
    <n v="1503"/>
    <s v="CA-2017-100468"/>
    <x v="390"/>
    <d v="2017-12-01T00:00:00"/>
    <s v="Standard Class"/>
    <s v="AT-10435"/>
    <s v="Alyssa Tate"/>
    <s v="Home Office"/>
    <s v="United States"/>
    <s v="Los Angeles"/>
    <s v="California"/>
    <n v="90045"/>
    <x v="1"/>
    <x v="1020"/>
    <x v="2"/>
    <s v="Phones"/>
    <s v="iKross Bluetooth Portable Keyboard + Cell Phone Stand Holder + Brush for Apple iPhone 5S 5C 5, 4S 4"/>
    <n v="33.520000000000003"/>
  </r>
  <r>
    <n v="1504"/>
    <s v="CA-2017-100468"/>
    <x v="390"/>
    <d v="2017-12-01T00:00:00"/>
    <s v="Standard Class"/>
    <s v="AT-10435"/>
    <s v="Alyssa Tate"/>
    <s v="Home Office"/>
    <s v="United States"/>
    <s v="Los Angeles"/>
    <s v="California"/>
    <n v="90045"/>
    <x v="1"/>
    <x v="527"/>
    <x v="0"/>
    <s v="Furnishings"/>
    <s v="DAX Value U-Channel Document Frames, Easel Back"/>
    <n v="9.94"/>
  </r>
  <r>
    <n v="1505"/>
    <s v="CA-2016-153388"/>
    <x v="509"/>
    <d v="2016-08-07T00:00:00"/>
    <s v="Standard Class"/>
    <s v="PC-19000"/>
    <s v="Pauline Chand"/>
    <s v="Home Office"/>
    <s v="United States"/>
    <s v="Los Angeles"/>
    <s v="California"/>
    <n v="90004"/>
    <x v="1"/>
    <x v="59"/>
    <x v="1"/>
    <s v="Art"/>
    <s v="Prang Dustless Chalk Sticks"/>
    <n v="6.72"/>
  </r>
  <r>
    <n v="1506"/>
    <s v="CA-2016-153388"/>
    <x v="509"/>
    <d v="2016-08-07T00:00:00"/>
    <s v="Standard Class"/>
    <s v="PC-19000"/>
    <s v="Pauline Chand"/>
    <s v="Home Office"/>
    <s v="United States"/>
    <s v="Los Angeles"/>
    <s v="California"/>
    <n v="90004"/>
    <x v="1"/>
    <x v="1021"/>
    <x v="0"/>
    <s v="Tables"/>
    <s v="Hon 2111 Invitation Series Corner Table"/>
    <n v="1004.976"/>
  </r>
  <r>
    <n v="1507"/>
    <s v="CA-2018-154935"/>
    <x v="165"/>
    <d v="2018-12-29T00:00:00"/>
    <s v="Standard Class"/>
    <s v="AR-10540"/>
    <s v="Andy Reiter"/>
    <s v="Consumer"/>
    <s v="United States"/>
    <s v="New York City"/>
    <s v="New York"/>
    <n v="10024"/>
    <x v="3"/>
    <x v="985"/>
    <x v="1"/>
    <s v="Binders"/>
    <s v="Acco Four Pocket Poly Ring Binder with Label Holder, Smoke, 1&quot;"/>
    <n v="17.88"/>
  </r>
  <r>
    <n v="1508"/>
    <s v="CA-2017-134208"/>
    <x v="42"/>
    <d v="2017-09-23T00:00:00"/>
    <s v="Standard Class"/>
    <s v="CS-12505"/>
    <s v="Cindy Stewart"/>
    <s v="Consumer"/>
    <s v="United States"/>
    <s v="Columbus"/>
    <s v="Georgia"/>
    <n v="31907"/>
    <x v="0"/>
    <x v="1022"/>
    <x v="2"/>
    <s v="Machines"/>
    <s v="Lexmark X 9575 Professional All-in-One Color Printer"/>
    <n v="396"/>
  </r>
  <r>
    <n v="1509"/>
    <s v="CA-2018-108294"/>
    <x v="389"/>
    <d v="2018-12-10T00:00:00"/>
    <s v="Same Day"/>
    <s v="LS-16975"/>
    <s v="Lindsay Shagiari"/>
    <s v="Home Office"/>
    <s v="United States"/>
    <s v="Omaha"/>
    <s v="Nebraska"/>
    <n v="68104"/>
    <x v="2"/>
    <x v="1023"/>
    <x v="1"/>
    <s v="Binders"/>
    <s v="Ibico Covers for Plastic or Wire Binding Elements"/>
    <n v="34.5"/>
  </r>
  <r>
    <n v="1510"/>
    <s v="CA-2018-103611"/>
    <x v="510"/>
    <d v="2018-09-15T00:00:00"/>
    <s v="First Class"/>
    <s v="JM-15535"/>
    <s v="Jessica Myrick"/>
    <s v="Consumer"/>
    <s v="United States"/>
    <s v="Los Angeles"/>
    <s v="California"/>
    <n v="90036"/>
    <x v="1"/>
    <x v="1006"/>
    <x v="0"/>
    <s v="Furnishings"/>
    <s v="Eldon Image Series Desk Accessories, Burgundy"/>
    <n v="8.36"/>
  </r>
  <r>
    <n v="1511"/>
    <s v="CA-2018-100384"/>
    <x v="92"/>
    <d v="2018-07-01T00:00:00"/>
    <s v="Standard Class"/>
    <s v="NH-18610"/>
    <s v="Nicole Hansen"/>
    <s v="Corporate"/>
    <s v="United States"/>
    <s v="Pomona"/>
    <s v="California"/>
    <n v="91767"/>
    <x v="1"/>
    <x v="281"/>
    <x v="1"/>
    <s v="Art"/>
    <s v="Boston Heavy-Duty Trimline Electric Pencil Sharpeners"/>
    <n v="385.6"/>
  </r>
  <r>
    <n v="1512"/>
    <s v="CA-2018-100384"/>
    <x v="92"/>
    <d v="2018-07-01T00:00:00"/>
    <s v="Standard Class"/>
    <s v="NH-18610"/>
    <s v="Nicole Hansen"/>
    <s v="Corporate"/>
    <s v="United States"/>
    <s v="Pomona"/>
    <s v="California"/>
    <n v="91767"/>
    <x v="1"/>
    <x v="181"/>
    <x v="1"/>
    <s v="Art"/>
    <s v="4009 Highlighters by Sanford"/>
    <n v="35.82"/>
  </r>
  <r>
    <n v="1513"/>
    <s v="CA-2018-112809"/>
    <x v="238"/>
    <d v="2018-08-22T00:00:00"/>
    <s v="Standard Class"/>
    <s v="RA-19915"/>
    <s v="Russell Applegate"/>
    <s v="Consumer"/>
    <s v="United States"/>
    <s v="Dallas"/>
    <s v="Texas"/>
    <n v="75220"/>
    <x v="2"/>
    <x v="225"/>
    <x v="1"/>
    <s v="Storage"/>
    <s v="Safco Steel Mobile File Cart"/>
    <n v="200.06399999999999"/>
  </r>
  <r>
    <n v="1514"/>
    <s v="CA-2018-112809"/>
    <x v="238"/>
    <d v="2018-08-22T00:00:00"/>
    <s v="Standard Class"/>
    <s v="RA-19915"/>
    <s v="Russell Applegate"/>
    <s v="Consumer"/>
    <s v="United States"/>
    <s v="Dallas"/>
    <s v="Texas"/>
    <n v="75220"/>
    <x v="2"/>
    <x v="410"/>
    <x v="1"/>
    <s v="Binders"/>
    <s v="Acco D-Ring Binder w/DublLock"/>
    <n v="21.38"/>
  </r>
  <r>
    <n v="1515"/>
    <s v="CA-2018-112809"/>
    <x v="238"/>
    <d v="2018-08-22T00:00:00"/>
    <s v="Standard Class"/>
    <s v="RA-19915"/>
    <s v="Russell Applegate"/>
    <s v="Consumer"/>
    <s v="United States"/>
    <s v="Dallas"/>
    <s v="Texas"/>
    <n v="75220"/>
    <x v="2"/>
    <x v="674"/>
    <x v="1"/>
    <s v="Binders"/>
    <s v="Ibico Plastic and Wire Spiral Binding Combs"/>
    <n v="6.7439999999999998"/>
  </r>
  <r>
    <n v="1516"/>
    <s v="US-2018-160759"/>
    <x v="157"/>
    <d v="2018-12-17T00:00:00"/>
    <s v="Standard Class"/>
    <s v="AI-10855"/>
    <s v="Arianne Irving"/>
    <s v="Consumer"/>
    <s v="United States"/>
    <s v="Philadelphia"/>
    <s v="Pennsylvania"/>
    <n v="19120"/>
    <x v="3"/>
    <x v="955"/>
    <x v="0"/>
    <s v="Chairs"/>
    <s v="Leather Task Chair, Black"/>
    <n v="63.686"/>
  </r>
  <r>
    <n v="1517"/>
    <s v="CA-2018-148446"/>
    <x v="389"/>
    <d v="2018-12-14T00:00:00"/>
    <s v="Second Class"/>
    <s v="MC-17845"/>
    <s v="Michael Chen"/>
    <s v="Consumer"/>
    <s v="United States"/>
    <s v="North Las Vegas"/>
    <s v="Nevada"/>
    <n v="89031"/>
    <x v="1"/>
    <x v="489"/>
    <x v="0"/>
    <s v="Tables"/>
    <s v="Bretford â€œJust In Timeâ€ Height-Adjustable Multi-Task Work Tables"/>
    <n v="1669.6"/>
  </r>
  <r>
    <n v="1518"/>
    <s v="CA-2015-111059"/>
    <x v="511"/>
    <d v="2015-02-06T00:00:00"/>
    <s v="Second Class"/>
    <s v="TB-21400"/>
    <s v="Tom Boeckenhauer"/>
    <s v="Consumer"/>
    <s v="United States"/>
    <s v="Seattle"/>
    <s v="Washington"/>
    <n v="98105"/>
    <x v="1"/>
    <x v="270"/>
    <x v="1"/>
    <s v="Binders"/>
    <s v="Ibico Laser Imprintable Binding System Covers"/>
    <n v="83.84"/>
  </r>
  <r>
    <n v="1519"/>
    <s v="CA-2015-111059"/>
    <x v="511"/>
    <d v="2015-02-06T00:00:00"/>
    <s v="Second Class"/>
    <s v="TB-21400"/>
    <s v="Tom Boeckenhauer"/>
    <s v="Consumer"/>
    <s v="United States"/>
    <s v="Seattle"/>
    <s v="Washington"/>
    <n v="98105"/>
    <x v="1"/>
    <x v="555"/>
    <x v="1"/>
    <s v="Binders"/>
    <s v="Avery Durable Poly Binders"/>
    <n v="13.272"/>
  </r>
  <r>
    <n v="1520"/>
    <s v="CA-2018-116204"/>
    <x v="512"/>
    <d v="2018-02-14T00:00:00"/>
    <s v="Second Class"/>
    <s v="VW-21775"/>
    <s v="Victoria Wilson"/>
    <s v="Corporate"/>
    <s v="United States"/>
    <s v="San Francisco"/>
    <s v="California"/>
    <n v="94110"/>
    <x v="1"/>
    <x v="733"/>
    <x v="1"/>
    <s v="Binders"/>
    <s v="Acco Pressboard Covers with Storage Hooks, 14 7/8&quot; x 11&quot;, Dark Blue"/>
    <n v="21.335999999999999"/>
  </r>
  <r>
    <n v="1521"/>
    <s v="CA-2018-109946"/>
    <x v="513"/>
    <d v="2018-04-21T00:00:00"/>
    <s v="Standard Class"/>
    <s v="PL-18925"/>
    <s v="Paul Lucas"/>
    <s v="Home Office"/>
    <s v="United States"/>
    <s v="Chicago"/>
    <s v="Illinois"/>
    <n v="60610"/>
    <x v="2"/>
    <x v="1024"/>
    <x v="1"/>
    <s v="Art"/>
    <s v="Newell 325"/>
    <n v="16.52"/>
  </r>
  <r>
    <n v="1522"/>
    <s v="CA-2016-144806"/>
    <x v="401"/>
    <d v="2016-12-11T00:00:00"/>
    <s v="Standard Class"/>
    <s v="GH-14425"/>
    <s v="Gary Hwang"/>
    <s v="Consumer"/>
    <s v="United States"/>
    <s v="Tucson"/>
    <s v="Arizona"/>
    <n v="85705"/>
    <x v="1"/>
    <x v="592"/>
    <x v="0"/>
    <s v="Furnishings"/>
    <s v="Howard Miller 13&quot; Diameter Pewter Finish Round Wall Clock"/>
    <n v="206.11199999999999"/>
  </r>
  <r>
    <n v="1523"/>
    <s v="CA-2016-144806"/>
    <x v="401"/>
    <d v="2016-12-11T00:00:00"/>
    <s v="Standard Class"/>
    <s v="GH-14425"/>
    <s v="Gary Hwang"/>
    <s v="Consumer"/>
    <s v="United States"/>
    <s v="Tucson"/>
    <s v="Arizona"/>
    <n v="85705"/>
    <x v="1"/>
    <x v="1025"/>
    <x v="1"/>
    <s v="Paper"/>
    <s v="Xerox 1970"/>
    <n v="19.920000000000002"/>
  </r>
  <r>
    <n v="1524"/>
    <s v="CA-2016-144806"/>
    <x v="401"/>
    <d v="2016-12-11T00:00:00"/>
    <s v="Standard Class"/>
    <s v="GH-14425"/>
    <s v="Gary Hwang"/>
    <s v="Consumer"/>
    <s v="United States"/>
    <s v="Tucson"/>
    <s v="Arizona"/>
    <n v="85705"/>
    <x v="1"/>
    <x v="334"/>
    <x v="1"/>
    <s v="Paper"/>
    <s v="Xerox 1960"/>
    <n v="198.27199999999999"/>
  </r>
  <r>
    <n v="1525"/>
    <s v="CA-2016-144806"/>
    <x v="401"/>
    <d v="2016-12-11T00:00:00"/>
    <s v="Standard Class"/>
    <s v="GH-14425"/>
    <s v="Gary Hwang"/>
    <s v="Consumer"/>
    <s v="United States"/>
    <s v="Tucson"/>
    <s v="Arizona"/>
    <n v="85705"/>
    <x v="1"/>
    <x v="232"/>
    <x v="1"/>
    <s v="Storage"/>
    <s v="Belkin 19&quot; Vented Equipment Shelf, Black"/>
    <n v="247.10400000000001"/>
  </r>
  <r>
    <n v="1526"/>
    <s v="CA-2016-144806"/>
    <x v="401"/>
    <d v="2016-12-11T00:00:00"/>
    <s v="Standard Class"/>
    <s v="GH-14425"/>
    <s v="Gary Hwang"/>
    <s v="Consumer"/>
    <s v="United States"/>
    <s v="Tucson"/>
    <s v="Arizona"/>
    <n v="85705"/>
    <x v="1"/>
    <x v="30"/>
    <x v="1"/>
    <s v="Art"/>
    <s v="BOSTON Model 1800 Electric Pencil Sharpeners, Putty/Woodgrain"/>
    <n v="86.304000000000002"/>
  </r>
  <r>
    <n v="1527"/>
    <s v="CA-2017-122392"/>
    <x v="405"/>
    <d v="2017-07-27T00:00:00"/>
    <s v="Standard Class"/>
    <s v="CJ-12010"/>
    <s v="Caroline Jumper"/>
    <s v="Consumer"/>
    <s v="United States"/>
    <s v="Allentown"/>
    <s v="Pennsylvania"/>
    <n v="18103"/>
    <x v="3"/>
    <x v="1026"/>
    <x v="1"/>
    <s v="Art"/>
    <s v="12 Colored Short Pencils"/>
    <n v="4.16"/>
  </r>
  <r>
    <n v="1528"/>
    <s v="CA-2017-122392"/>
    <x v="405"/>
    <d v="2017-07-27T00:00:00"/>
    <s v="Standard Class"/>
    <s v="CJ-12010"/>
    <s v="Caroline Jumper"/>
    <s v="Consumer"/>
    <s v="United States"/>
    <s v="Allentown"/>
    <s v="Pennsylvania"/>
    <n v="18103"/>
    <x v="3"/>
    <x v="1027"/>
    <x v="0"/>
    <s v="Furnishings"/>
    <s v="Master Caster Door Stop, Large Neon Orange"/>
    <n v="11.648"/>
  </r>
  <r>
    <n v="1529"/>
    <s v="CA-2016-148432"/>
    <x v="209"/>
    <d v="2016-11-10T00:00:00"/>
    <s v="Second Class"/>
    <s v="MC-18130"/>
    <s v="Mike Caudle"/>
    <s v="Corporate"/>
    <s v="United States"/>
    <s v="Newark"/>
    <s v="Delaware"/>
    <n v="19711"/>
    <x v="3"/>
    <x v="1028"/>
    <x v="1"/>
    <s v="Fasteners"/>
    <s v="Rubber Band Ball"/>
    <n v="26.18"/>
  </r>
  <r>
    <n v="1530"/>
    <s v="CA-2016-148432"/>
    <x v="209"/>
    <d v="2016-11-10T00:00:00"/>
    <s v="Second Class"/>
    <s v="MC-18130"/>
    <s v="Mike Caudle"/>
    <s v="Corporate"/>
    <s v="United States"/>
    <s v="Newark"/>
    <s v="Delaware"/>
    <n v="19711"/>
    <x v="3"/>
    <x v="1029"/>
    <x v="1"/>
    <s v="Paper"/>
    <s v="Loose Memo Sheets"/>
    <n v="7.3"/>
  </r>
  <r>
    <n v="1531"/>
    <s v="CA-2016-103793"/>
    <x v="514"/>
    <d v="2016-03-31T00:00:00"/>
    <s v="Standard Class"/>
    <s v="BV-11245"/>
    <s v="Benjamin Venier"/>
    <s v="Corporate"/>
    <s v="United States"/>
    <s v="Miami"/>
    <s v="Florida"/>
    <n v="33142"/>
    <x v="0"/>
    <x v="1030"/>
    <x v="1"/>
    <s v="Paper"/>
    <s v="Xerox 1988"/>
    <n v="74.352000000000004"/>
  </r>
  <r>
    <n v="1532"/>
    <s v="CA-2018-159884"/>
    <x v="515"/>
    <d v="2018-09-05T00:00:00"/>
    <s v="Standard Class"/>
    <s v="JF-15490"/>
    <s v="Jeremy Farry"/>
    <s v="Consumer"/>
    <s v="United States"/>
    <s v="Tempe"/>
    <s v="Arizona"/>
    <n v="85281"/>
    <x v="1"/>
    <x v="1031"/>
    <x v="1"/>
    <s v="Storage"/>
    <s v="Neat Ideas Personal Hanging Folder Files, Black"/>
    <n v="10.744"/>
  </r>
  <r>
    <n v="1533"/>
    <s v="CA-2018-159884"/>
    <x v="515"/>
    <d v="2018-09-05T00:00:00"/>
    <s v="Standard Class"/>
    <s v="JF-15490"/>
    <s v="Jeremy Farry"/>
    <s v="Consumer"/>
    <s v="United States"/>
    <s v="Tempe"/>
    <s v="Arizona"/>
    <n v="85281"/>
    <x v="1"/>
    <x v="203"/>
    <x v="1"/>
    <s v="Fasteners"/>
    <s v="OIC Bulk Pack Metal Binder Clips"/>
    <n v="8.3759999999999994"/>
  </r>
  <r>
    <n v="1534"/>
    <s v="CA-2017-139885"/>
    <x v="429"/>
    <d v="2017-12-08T00:00:00"/>
    <s v="Standard Class"/>
    <s v="EB-13840"/>
    <s v="Ellis Ballard"/>
    <s v="Corporate"/>
    <s v="United States"/>
    <s v="New York City"/>
    <s v="New York"/>
    <n v="10035"/>
    <x v="3"/>
    <x v="1032"/>
    <x v="1"/>
    <s v="Storage"/>
    <s v="Belkin OmniView SE Rackmount Kit"/>
    <n v="212.88"/>
  </r>
  <r>
    <n v="1535"/>
    <s v="CA-2018-124086"/>
    <x v="516"/>
    <d v="2018-02-14T00:00:00"/>
    <s v="Standard Class"/>
    <s v="MP-18175"/>
    <s v="Mike Pelletier"/>
    <s v="Home Office"/>
    <s v="United States"/>
    <s v="Laguna Niguel"/>
    <s v="California"/>
    <n v="92677"/>
    <x v="1"/>
    <x v="574"/>
    <x v="0"/>
    <s v="Bookcases"/>
    <s v="Bush Andora Bookcase, Maple/Graphite Gray Finish"/>
    <n v="203.983"/>
  </r>
  <r>
    <n v="1536"/>
    <s v="CA-2017-112389"/>
    <x v="517"/>
    <d v="2017-11-02T00:00:00"/>
    <s v="Standard Class"/>
    <s v="JM-15655"/>
    <s v="Jim Mitchum"/>
    <s v="Corporate"/>
    <s v="United States"/>
    <s v="Bridgeton"/>
    <s v="New Jersey"/>
    <n v="8302"/>
    <x v="3"/>
    <x v="1033"/>
    <x v="1"/>
    <s v="Storage"/>
    <s v="Rogers Jumbo File, Granite"/>
    <n v="40.74"/>
  </r>
  <r>
    <n v="1537"/>
    <s v="CA-2017-112389"/>
    <x v="517"/>
    <d v="2017-11-02T00:00:00"/>
    <s v="Standard Class"/>
    <s v="JM-15655"/>
    <s v="Jim Mitchum"/>
    <s v="Corporate"/>
    <s v="United States"/>
    <s v="Bridgeton"/>
    <s v="New Jersey"/>
    <n v="8302"/>
    <x v="3"/>
    <x v="1034"/>
    <x v="1"/>
    <s v="Appliances"/>
    <s v="Commercial WindTunnel Clean Air Upright Vacuum, Replacement Belts, Filtration Bags"/>
    <n v="11.67"/>
  </r>
  <r>
    <n v="1538"/>
    <s v="CA-2018-121888"/>
    <x v="175"/>
    <d v="2018-09-17T00:00:00"/>
    <s v="Second Class"/>
    <s v="CL-11890"/>
    <s v="Carl Ludwig"/>
    <s v="Consumer"/>
    <s v="United States"/>
    <s v="Everett"/>
    <s v="Massachusetts"/>
    <n v="2149"/>
    <x v="3"/>
    <x v="884"/>
    <x v="2"/>
    <s v="Phones"/>
    <s v="GE DSL Phone Line Filter"/>
    <n v="39.99"/>
  </r>
  <r>
    <n v="1539"/>
    <s v="CA-2018-121888"/>
    <x v="175"/>
    <d v="2018-09-17T00:00:00"/>
    <s v="Second Class"/>
    <s v="CL-11890"/>
    <s v="Carl Ludwig"/>
    <s v="Consumer"/>
    <s v="United States"/>
    <s v="Everett"/>
    <s v="Massachusetts"/>
    <n v="2149"/>
    <x v="3"/>
    <x v="359"/>
    <x v="1"/>
    <s v="Art"/>
    <s v="Avery Hi-Liter EverBold Pen Style Fluorescent Highlighters, 4/Pack"/>
    <n v="16.28"/>
  </r>
  <r>
    <n v="1540"/>
    <s v="CA-2018-121888"/>
    <x v="175"/>
    <d v="2018-09-17T00:00:00"/>
    <s v="Second Class"/>
    <s v="CL-11890"/>
    <s v="Carl Ludwig"/>
    <s v="Consumer"/>
    <s v="United States"/>
    <s v="Everett"/>
    <s v="Massachusetts"/>
    <n v="2149"/>
    <x v="3"/>
    <x v="37"/>
    <x v="0"/>
    <s v="Bookcases"/>
    <s v="Atlantic Metals Mobile 3-Shelf Bookcases, Custom Colors"/>
    <n v="782.94"/>
  </r>
  <r>
    <n v="1541"/>
    <s v="CA-2018-121888"/>
    <x v="175"/>
    <d v="2018-09-17T00:00:00"/>
    <s v="Second Class"/>
    <s v="CL-11890"/>
    <s v="Carl Ludwig"/>
    <s v="Consumer"/>
    <s v="United States"/>
    <s v="Everett"/>
    <s v="Massachusetts"/>
    <n v="2149"/>
    <x v="3"/>
    <x v="1002"/>
    <x v="1"/>
    <s v="Binders"/>
    <s v="Wilson Jones Heavy-Duty Casebound Ring Binders with Metal Hinges"/>
    <n v="242.48"/>
  </r>
  <r>
    <n v="1542"/>
    <s v="CA-2015-166884"/>
    <x v="518"/>
    <d v="2015-03-16T00:00:00"/>
    <s v="Second Class"/>
    <s v="CK-12205"/>
    <s v="Chloris Kastensmidt"/>
    <s v="Consumer"/>
    <s v="United States"/>
    <s v="Columbus"/>
    <s v="Ohio"/>
    <n v="43229"/>
    <x v="3"/>
    <x v="1035"/>
    <x v="0"/>
    <s v="Furnishings"/>
    <s v="Eldon Wave Desk Accessories"/>
    <n v="8.32"/>
  </r>
  <r>
    <n v="1543"/>
    <s v="CA-2015-166884"/>
    <x v="518"/>
    <d v="2015-03-16T00:00:00"/>
    <s v="Second Class"/>
    <s v="CK-12205"/>
    <s v="Chloris Kastensmidt"/>
    <s v="Consumer"/>
    <s v="United States"/>
    <s v="Columbus"/>
    <s v="Ohio"/>
    <n v="43229"/>
    <x v="3"/>
    <x v="845"/>
    <x v="1"/>
    <s v="Fasteners"/>
    <s v="Stockwell Push Pins"/>
    <n v="10.464"/>
  </r>
  <r>
    <n v="1544"/>
    <s v="CA-2015-107181"/>
    <x v="519"/>
    <d v="2015-02-08T00:00:00"/>
    <s v="Standard Class"/>
    <s v="DB-13270"/>
    <s v="Deborah Brumfield"/>
    <s v="Home Office"/>
    <s v="United States"/>
    <s v="San Diego"/>
    <s v="California"/>
    <n v="92024"/>
    <x v="1"/>
    <x v="655"/>
    <x v="1"/>
    <s v="Binders"/>
    <s v="GBC Recycled Grain Textured Covers"/>
    <n v="82.896000000000001"/>
  </r>
  <r>
    <n v="1545"/>
    <s v="CA-2015-107181"/>
    <x v="519"/>
    <d v="2015-02-08T00:00:00"/>
    <s v="Standard Class"/>
    <s v="DB-13270"/>
    <s v="Deborah Brumfield"/>
    <s v="Home Office"/>
    <s v="United States"/>
    <s v="San Diego"/>
    <s v="California"/>
    <n v="92024"/>
    <x v="1"/>
    <x v="732"/>
    <x v="1"/>
    <s v="Paper"/>
    <s v="Message Book, Standard Line &quot;While You Were Out&quot;, 5 1/2&quot; X 4&quot;, 200 Sets/Book"/>
    <n v="34.24"/>
  </r>
  <r>
    <n v="1546"/>
    <s v="CA-2015-150245"/>
    <x v="520"/>
    <d v="2016-01-04T00:00:00"/>
    <s v="Second Class"/>
    <s v="PC-18745"/>
    <s v="Pamela Coakley"/>
    <s v="Corporate"/>
    <s v="United States"/>
    <s v="Watertown"/>
    <s v="New York"/>
    <n v="13601"/>
    <x v="3"/>
    <x v="178"/>
    <x v="0"/>
    <s v="Bookcases"/>
    <s v="Atlantic Metals Mobile 4-Shelf Bookcases, Custom Colors"/>
    <n v="1573.4880000000001"/>
  </r>
  <r>
    <n v="1547"/>
    <s v="CA-2016-111395"/>
    <x v="521"/>
    <d v="2016-11-27T00:00:00"/>
    <s v="Standard Class"/>
    <s v="VB-21745"/>
    <s v="Victoria Brennan"/>
    <s v="Corporate"/>
    <s v="United States"/>
    <s v="San Antonio"/>
    <s v="Texas"/>
    <n v="78207"/>
    <x v="2"/>
    <x v="921"/>
    <x v="1"/>
    <s v="Paper"/>
    <s v="Xerox 1915"/>
    <n v="335.52"/>
  </r>
  <r>
    <n v="1548"/>
    <s v="CA-2016-111395"/>
    <x v="521"/>
    <d v="2016-11-27T00:00:00"/>
    <s v="Standard Class"/>
    <s v="VB-21745"/>
    <s v="Victoria Brennan"/>
    <s v="Corporate"/>
    <s v="United States"/>
    <s v="San Antonio"/>
    <s v="Texas"/>
    <n v="78207"/>
    <x v="2"/>
    <x v="979"/>
    <x v="1"/>
    <s v="Binders"/>
    <s v="GBC Recycled Regency Composition Covers"/>
    <n v="23.911999999999999"/>
  </r>
  <r>
    <n v="1549"/>
    <s v="CA-2016-111395"/>
    <x v="521"/>
    <d v="2016-11-27T00:00:00"/>
    <s v="Standard Class"/>
    <s v="VB-21745"/>
    <s v="Victoria Brennan"/>
    <s v="Corporate"/>
    <s v="United States"/>
    <s v="San Antonio"/>
    <s v="Texas"/>
    <n v="78207"/>
    <x v="2"/>
    <x v="1036"/>
    <x v="1"/>
    <s v="Storage"/>
    <s v="Tenex Personal Self-Stacking Standard File Box, Black/Gray"/>
    <n v="27.056000000000001"/>
  </r>
  <r>
    <n v="1550"/>
    <s v="CA-2015-134278"/>
    <x v="522"/>
    <d v="2015-07-08T00:00:00"/>
    <s v="First Class"/>
    <s v="EP-13915"/>
    <s v="Emily Phan"/>
    <s v="Consumer"/>
    <s v="United States"/>
    <s v="New York City"/>
    <s v="New York"/>
    <n v="10011"/>
    <x v="3"/>
    <x v="890"/>
    <x v="2"/>
    <s v="Copiers"/>
    <s v="Canon Imageclass D680 Copier / Fax"/>
    <n v="559.99199999999996"/>
  </r>
  <r>
    <n v="1551"/>
    <s v="US-2018-124926"/>
    <x v="38"/>
    <d v="2018-11-18T00:00:00"/>
    <s v="Second Class"/>
    <s v="ME-17320"/>
    <s v="Maria Etezadi"/>
    <s v="Home Office"/>
    <s v="United States"/>
    <s v="Houston"/>
    <s v="Texas"/>
    <n v="77095"/>
    <x v="2"/>
    <x v="1037"/>
    <x v="1"/>
    <s v="Appliances"/>
    <s v="Hoover Commercial Soft Guard Upright Vacuum And Disposable Filtration Bags"/>
    <n v="9.3239999999999998"/>
  </r>
  <r>
    <n v="1552"/>
    <s v="CA-2017-159345"/>
    <x v="26"/>
    <d v="2017-06-22T00:00:00"/>
    <s v="Standard Class"/>
    <s v="IG-15085"/>
    <s v="Ivan Gibson"/>
    <s v="Consumer"/>
    <s v="United States"/>
    <s v="San Diego"/>
    <s v="California"/>
    <n v="92024"/>
    <x v="1"/>
    <x v="964"/>
    <x v="1"/>
    <s v="Paper"/>
    <s v="Xerox 1934"/>
    <n v="111.96"/>
  </r>
  <r>
    <n v="1553"/>
    <s v="CA-2015-130274"/>
    <x v="523"/>
    <d v="2015-05-05T00:00:00"/>
    <s v="First Class"/>
    <s v="JS-15940"/>
    <s v="Joni Sundaresam"/>
    <s v="Home Office"/>
    <s v="United States"/>
    <s v="Appleton"/>
    <s v="Wisconsin"/>
    <n v="54915"/>
    <x v="2"/>
    <x v="1038"/>
    <x v="1"/>
    <s v="Labels"/>
    <s v="Avery 481"/>
    <n v="21.56"/>
  </r>
  <r>
    <n v="1554"/>
    <s v="CA-2018-158386"/>
    <x v="524"/>
    <d v="2018-10-21T00:00:00"/>
    <s v="Standard Class"/>
    <s v="BO-11425"/>
    <s v="Bobby Odegard"/>
    <s v="Consumer"/>
    <s v="United States"/>
    <s v="Richmond"/>
    <s v="Kentucky"/>
    <n v="40475"/>
    <x v="0"/>
    <x v="691"/>
    <x v="1"/>
    <s v="Binders"/>
    <s v="Large Capacity Hanging Post Binders"/>
    <n v="124.75"/>
  </r>
  <r>
    <n v="1555"/>
    <s v="CA-2016-111507"/>
    <x v="525"/>
    <d v="2016-02-13T00:00:00"/>
    <s v="Standard Class"/>
    <s v="VW-21775"/>
    <s v="Victoria Wilson"/>
    <s v="Corporate"/>
    <s v="United States"/>
    <s v="Bellevue"/>
    <s v="Washington"/>
    <n v="98006"/>
    <x v="1"/>
    <x v="1039"/>
    <x v="1"/>
    <s v="Art"/>
    <s v="Newell 310"/>
    <n v="5.28"/>
  </r>
  <r>
    <n v="1556"/>
    <s v="CA-2018-120761"/>
    <x v="507"/>
    <d v="2018-09-08T00:00:00"/>
    <s v="Standard Class"/>
    <s v="AB-10150"/>
    <s v="Aimee Bixby"/>
    <s v="Consumer"/>
    <s v="United States"/>
    <s v="Long Beach"/>
    <s v="New York"/>
    <n v="11561"/>
    <x v="3"/>
    <x v="43"/>
    <x v="2"/>
    <s v="Accessories"/>
    <s v="Verbatim 25 GB 6x Blu-ray Single Layer Recordable Disc, 25/Pack"/>
    <n v="91.96"/>
  </r>
  <r>
    <n v="1557"/>
    <s v="CA-2017-109176"/>
    <x v="195"/>
    <d v="2017-05-15T00:00:00"/>
    <s v="Standard Class"/>
    <s v="JW-16075"/>
    <s v="Julia West"/>
    <s v="Consumer"/>
    <s v="United States"/>
    <s v="Philadelphia"/>
    <s v="Pennsylvania"/>
    <n v="19140"/>
    <x v="3"/>
    <x v="1040"/>
    <x v="1"/>
    <s v="Envelopes"/>
    <s v="Staple envelope"/>
    <n v="9.3439999999999994"/>
  </r>
  <r>
    <n v="1558"/>
    <s v="CA-2017-109176"/>
    <x v="195"/>
    <d v="2017-05-15T00:00:00"/>
    <s v="Standard Class"/>
    <s v="JW-16075"/>
    <s v="Julia West"/>
    <s v="Consumer"/>
    <s v="United States"/>
    <s v="Philadelphia"/>
    <s v="Pennsylvania"/>
    <n v="19140"/>
    <x v="3"/>
    <x v="1041"/>
    <x v="1"/>
    <s v="Art"/>
    <s v="Newell 319"/>
    <n v="79.36"/>
  </r>
  <r>
    <n v="1559"/>
    <s v="CA-2016-112116"/>
    <x v="199"/>
    <d v="2016-03-18T00:00:00"/>
    <s v="Second Class"/>
    <s v="JE-15475"/>
    <s v="Jeremy Ellison"/>
    <s v="Consumer"/>
    <s v="United States"/>
    <s v="Seattle"/>
    <s v="Washington"/>
    <n v="98103"/>
    <x v="1"/>
    <x v="977"/>
    <x v="0"/>
    <s v="Tables"/>
    <s v="KI Adjustable-Height Table"/>
    <n v="171.96"/>
  </r>
  <r>
    <n v="1560"/>
    <s v="CA-2017-126809"/>
    <x v="526"/>
    <d v="2017-04-13T00:00:00"/>
    <s v="Standard Class"/>
    <s v="EB-13750"/>
    <s v="Edward Becker"/>
    <s v="Corporate"/>
    <s v="United States"/>
    <s v="Seattle"/>
    <s v="Washington"/>
    <n v="98103"/>
    <x v="1"/>
    <x v="696"/>
    <x v="1"/>
    <s v="Binders"/>
    <s v="Acco Pressboard Covers with Storage Hooks, 14 7/8&quot; x 11&quot;, Light Blue"/>
    <n v="35.351999999999997"/>
  </r>
  <r>
    <n v="1561"/>
    <s v="CA-2015-105172"/>
    <x v="527"/>
    <d v="2015-04-09T00:00:00"/>
    <s v="Standard Class"/>
    <s v="PK-18910"/>
    <s v="Paul Knutson"/>
    <s v="Home Office"/>
    <s v="United States"/>
    <s v="San Francisco"/>
    <s v="California"/>
    <n v="94109"/>
    <x v="1"/>
    <x v="1042"/>
    <x v="1"/>
    <s v="Labels"/>
    <s v="Avery 518"/>
    <n v="18.899999999999999"/>
  </r>
  <r>
    <n v="1562"/>
    <s v="CA-2018-107293"/>
    <x v="528"/>
    <d v="2018-09-06T00:00:00"/>
    <s v="First Class"/>
    <s v="CS-12400"/>
    <s v="Christopher Schild"/>
    <s v="Home Office"/>
    <s v="United States"/>
    <s v="Seattle"/>
    <s v="Washington"/>
    <n v="98115"/>
    <x v="1"/>
    <x v="324"/>
    <x v="1"/>
    <s v="Art"/>
    <s v="Newell 333"/>
    <n v="2.78"/>
  </r>
  <r>
    <n v="1563"/>
    <s v="US-2018-102890"/>
    <x v="160"/>
    <d v="2018-06-30T00:00:00"/>
    <s v="Same Day"/>
    <s v="SG-20470"/>
    <s v="Sheri Gordon"/>
    <s v="Consumer"/>
    <s v="United States"/>
    <s v="New York City"/>
    <s v="New York"/>
    <n v="10011"/>
    <x v="3"/>
    <x v="3"/>
    <x v="0"/>
    <s v="Tables"/>
    <s v="Bretford CR4500 Series Slim Rectangular Table"/>
    <n v="1044.6300000000001"/>
  </r>
  <r>
    <n v="1564"/>
    <s v="CA-2016-158554"/>
    <x v="529"/>
    <d v="2016-11-09T00:00:00"/>
    <s v="Same Day"/>
    <s v="CM-12190"/>
    <s v="Charlotte Melton"/>
    <s v="Consumer"/>
    <s v="United States"/>
    <s v="Philadelphia"/>
    <s v="Pennsylvania"/>
    <n v="19134"/>
    <x v="3"/>
    <x v="204"/>
    <x v="1"/>
    <s v="Paper"/>
    <s v="While You Were Out Pads, 50 per Pad, 4 x 5 1/4, Green Cycle"/>
    <n v="11.352"/>
  </r>
  <r>
    <n v="1565"/>
    <s v="CA-2015-116239"/>
    <x v="530"/>
    <d v="2015-03-04T00:00:00"/>
    <s v="Same Day"/>
    <s v="CL-12565"/>
    <s v="Clay Ludtke"/>
    <s v="Consumer"/>
    <s v="United States"/>
    <s v="Columbia"/>
    <s v="South Carolina"/>
    <n v="29203"/>
    <x v="0"/>
    <x v="1043"/>
    <x v="1"/>
    <s v="Storage"/>
    <s v="Sensible Storage WireTech Storage Systems"/>
    <n v="354.9"/>
  </r>
  <r>
    <n v="1566"/>
    <s v="CA-2016-132101"/>
    <x v="531"/>
    <d v="2016-03-25T00:00:00"/>
    <s v="Standard Class"/>
    <s v="JO-15550"/>
    <s v="Jesus Ocampo"/>
    <s v="Home Office"/>
    <s v="United States"/>
    <s v="Seattle"/>
    <s v="Washington"/>
    <n v="98105"/>
    <x v="1"/>
    <x v="867"/>
    <x v="2"/>
    <s v="Phones"/>
    <s v="Wireless Extenders zBoost YX545 SOHO Signal Booster"/>
    <n v="453.57600000000002"/>
  </r>
  <r>
    <n v="1567"/>
    <s v="CA-2016-129112"/>
    <x v="239"/>
    <d v="2016-11-30T00:00:00"/>
    <s v="First Class"/>
    <s v="AW-10840"/>
    <s v="Anthony Witt"/>
    <s v="Consumer"/>
    <s v="United States"/>
    <s v="Allen"/>
    <s v="Texas"/>
    <n v="75002"/>
    <x v="2"/>
    <x v="1044"/>
    <x v="2"/>
    <s v="Accessories"/>
    <s v="Kingston Digital DataTraveler 16GB USB 2.0"/>
    <n v="21.48"/>
  </r>
  <r>
    <n v="1568"/>
    <s v="CA-2016-129112"/>
    <x v="239"/>
    <d v="2016-11-30T00:00:00"/>
    <s v="First Class"/>
    <s v="AW-10840"/>
    <s v="Anthony Witt"/>
    <s v="Consumer"/>
    <s v="United States"/>
    <s v="Allen"/>
    <s v="Texas"/>
    <n v="75002"/>
    <x v="2"/>
    <x v="1045"/>
    <x v="1"/>
    <s v="Binders"/>
    <s v="GBC Imprintable Covers"/>
    <n v="8.7840000000000007"/>
  </r>
  <r>
    <n v="1569"/>
    <s v="US-2018-152002"/>
    <x v="532"/>
    <d v="2018-06-11T00:00:00"/>
    <s v="Same Day"/>
    <s v="DV-13465"/>
    <s v="Dianna Vittorini"/>
    <s v="Consumer"/>
    <s v="United States"/>
    <s v="Los Angeles"/>
    <s v="California"/>
    <n v="90004"/>
    <x v="1"/>
    <x v="447"/>
    <x v="1"/>
    <s v="Paper"/>
    <s v="White Dual Perf Computer Printout Paper, 2700 Sheets, 1 Part, Heavyweight, 20 lbs., 14 7/8 x 11"/>
    <n v="122.97"/>
  </r>
  <r>
    <n v="1570"/>
    <s v="CA-2018-165029"/>
    <x v="200"/>
    <d v="2018-11-30T00:00:00"/>
    <s v="Standard Class"/>
    <s v="AH-10075"/>
    <s v="Adam Hart"/>
    <s v="Corporate"/>
    <s v="United States"/>
    <s v="Atlanta"/>
    <s v="Georgia"/>
    <n v="30318"/>
    <x v="0"/>
    <x v="1046"/>
    <x v="1"/>
    <s v="Art"/>
    <s v="Newell 347"/>
    <n v="12.84"/>
  </r>
  <r>
    <n v="1571"/>
    <s v="US-2015-157385"/>
    <x v="533"/>
    <d v="2015-11-25T00:00:00"/>
    <s v="First Class"/>
    <s v="SC-20095"/>
    <s v="Sanjit Chand"/>
    <s v="Consumer"/>
    <s v="United States"/>
    <s v="Los Angeles"/>
    <s v="California"/>
    <n v="90004"/>
    <x v="1"/>
    <x v="83"/>
    <x v="0"/>
    <s v="Chairs"/>
    <s v="Novimex Swivel Fabric Task Chair"/>
    <n v="603.91999999999996"/>
  </r>
  <r>
    <n v="1572"/>
    <s v="US-2015-157385"/>
    <x v="533"/>
    <d v="2015-11-25T00:00:00"/>
    <s v="First Class"/>
    <s v="SC-20095"/>
    <s v="Sanjit Chand"/>
    <s v="Consumer"/>
    <s v="United States"/>
    <s v="Los Angeles"/>
    <s v="California"/>
    <n v="90004"/>
    <x v="1"/>
    <x v="1047"/>
    <x v="1"/>
    <s v="Envelopes"/>
    <s v="Pastel Pink Envelopes"/>
    <n v="21.84"/>
  </r>
  <r>
    <n v="1573"/>
    <s v="US-2015-157385"/>
    <x v="533"/>
    <d v="2015-11-25T00:00:00"/>
    <s v="First Class"/>
    <s v="SC-20095"/>
    <s v="Sanjit Chand"/>
    <s v="Consumer"/>
    <s v="United States"/>
    <s v="Los Angeles"/>
    <s v="California"/>
    <n v="90004"/>
    <x v="1"/>
    <x v="1048"/>
    <x v="2"/>
    <s v="Accessories"/>
    <s v="Belkin F8E887 USB Wired Ergonomic Keyboard"/>
    <n v="29.99"/>
  </r>
  <r>
    <n v="1574"/>
    <s v="US-2015-157385"/>
    <x v="533"/>
    <d v="2015-11-25T00:00:00"/>
    <s v="First Class"/>
    <s v="SC-20095"/>
    <s v="Sanjit Chand"/>
    <s v="Consumer"/>
    <s v="United States"/>
    <s v="Los Angeles"/>
    <s v="California"/>
    <n v="90004"/>
    <x v="1"/>
    <x v="467"/>
    <x v="0"/>
    <s v="Chairs"/>
    <s v="Safco Contoured Stacking Chairs"/>
    <n v="381.44"/>
  </r>
  <r>
    <n v="1575"/>
    <s v="CA-2015-101602"/>
    <x v="534"/>
    <d v="2015-12-18T00:00:00"/>
    <s v="First Class"/>
    <s v="MC-18100"/>
    <s v="Mick Crebagga"/>
    <s v="Consumer"/>
    <s v="United States"/>
    <s v="El Paso"/>
    <s v="Texas"/>
    <n v="79907"/>
    <x v="2"/>
    <x v="1049"/>
    <x v="2"/>
    <s v="Phones"/>
    <s v="ARKON Windshield Dashboard Air Vent Car Mount Holder"/>
    <n v="40.68"/>
  </r>
  <r>
    <n v="1576"/>
    <s v="CA-2015-101602"/>
    <x v="534"/>
    <d v="2015-12-18T00:00:00"/>
    <s v="First Class"/>
    <s v="MC-18100"/>
    <s v="Mick Crebagga"/>
    <s v="Consumer"/>
    <s v="United States"/>
    <s v="El Paso"/>
    <s v="Texas"/>
    <n v="79907"/>
    <x v="2"/>
    <x v="635"/>
    <x v="0"/>
    <s v="Chairs"/>
    <s v="Lifetime Advantage Folding Chairs, 4/Carton"/>
    <n v="763.28"/>
  </r>
  <r>
    <n v="1577"/>
    <s v="CA-2017-109057"/>
    <x v="183"/>
    <d v="2017-04-27T00:00:00"/>
    <s v="Standard Class"/>
    <s v="TT-21460"/>
    <s v="Tonja Turnell"/>
    <s v="Home Office"/>
    <s v="United States"/>
    <s v="Aurora"/>
    <s v="Illinois"/>
    <n v="60505"/>
    <x v="2"/>
    <x v="328"/>
    <x v="1"/>
    <s v="Storage"/>
    <s v="Pizazz Global Quick File"/>
    <n v="23.952000000000002"/>
  </r>
  <r>
    <n v="1578"/>
    <s v="CA-2017-154403"/>
    <x v="454"/>
    <d v="2017-05-27T00:00:00"/>
    <s v="Standard Class"/>
    <s v="AP-10720"/>
    <s v="Anne Pryor"/>
    <s v="Home Office"/>
    <s v="United States"/>
    <s v="Florence"/>
    <s v="Alabama"/>
    <n v="35630"/>
    <x v="0"/>
    <x v="1050"/>
    <x v="1"/>
    <s v="Paper"/>
    <s v="Xerox 1949"/>
    <n v="4.9800000000000004"/>
  </r>
  <r>
    <n v="1579"/>
    <s v="CA-2017-102456"/>
    <x v="535"/>
    <d v="2017-03-01T00:00:00"/>
    <s v="First Class"/>
    <s v="DL-12865"/>
    <s v="Dan Lawera"/>
    <s v="Consumer"/>
    <s v="United States"/>
    <s v="New York City"/>
    <s v="New York"/>
    <n v="10011"/>
    <x v="3"/>
    <x v="1051"/>
    <x v="1"/>
    <s v="Appliances"/>
    <s v="Conquest 14 Commercial Heavy-Duty Upright Vacuum, Collection System, Accessory Kit"/>
    <n v="170.88"/>
  </r>
  <r>
    <n v="1580"/>
    <s v="CA-2016-131338"/>
    <x v="101"/>
    <d v="2016-08-12T00:00:00"/>
    <s v="First Class"/>
    <s v="NP-18325"/>
    <s v="Naresj Patel"/>
    <s v="Consumer"/>
    <s v="United States"/>
    <s v="New York City"/>
    <s v="New York"/>
    <n v="10024"/>
    <x v="3"/>
    <x v="348"/>
    <x v="2"/>
    <s v="Phones"/>
    <s v="Nortel Meridian M3904 Professional Digital phone"/>
    <n v="307.98"/>
  </r>
  <r>
    <n v="1581"/>
    <s v="CA-2016-131338"/>
    <x v="101"/>
    <d v="2016-08-12T00:00:00"/>
    <s v="First Class"/>
    <s v="NP-18325"/>
    <s v="Naresj Patel"/>
    <s v="Consumer"/>
    <s v="United States"/>
    <s v="New York City"/>
    <s v="New York"/>
    <n v="10024"/>
    <x v="3"/>
    <x v="223"/>
    <x v="0"/>
    <s v="Tables"/>
    <s v="KI Conference Tables"/>
    <n v="382.80599999999998"/>
  </r>
  <r>
    <n v="1582"/>
    <s v="CA-2016-131338"/>
    <x v="101"/>
    <d v="2016-08-12T00:00:00"/>
    <s v="First Class"/>
    <s v="NP-18325"/>
    <s v="Naresj Patel"/>
    <s v="Consumer"/>
    <s v="United States"/>
    <s v="New York City"/>
    <s v="New York"/>
    <n v="10024"/>
    <x v="3"/>
    <x v="193"/>
    <x v="1"/>
    <s v="Storage"/>
    <s v="Tennsco Lockers, Gray"/>
    <n v="41.96"/>
  </r>
  <r>
    <n v="1583"/>
    <s v="CA-2016-131338"/>
    <x v="101"/>
    <d v="2016-08-12T00:00:00"/>
    <s v="First Class"/>
    <s v="NP-18325"/>
    <s v="Naresj Patel"/>
    <s v="Consumer"/>
    <s v="United States"/>
    <s v="New York City"/>
    <s v="New York"/>
    <n v="10024"/>
    <x v="3"/>
    <x v="692"/>
    <x v="1"/>
    <s v="Binders"/>
    <s v="GBC Ibimaster 500 Manual ProClick Binding System"/>
    <n v="1217.568"/>
  </r>
  <r>
    <n v="1584"/>
    <s v="CA-2016-131338"/>
    <x v="101"/>
    <d v="2016-08-12T00:00:00"/>
    <s v="First Class"/>
    <s v="NP-18325"/>
    <s v="Naresj Patel"/>
    <s v="Consumer"/>
    <s v="United States"/>
    <s v="New York City"/>
    <s v="New York"/>
    <n v="10024"/>
    <x v="3"/>
    <x v="116"/>
    <x v="0"/>
    <s v="Furnishings"/>
    <s v="Artistic Insta-Plaque"/>
    <n v="47.04"/>
  </r>
  <r>
    <n v="1585"/>
    <s v="CA-2016-131338"/>
    <x v="101"/>
    <d v="2016-08-12T00:00:00"/>
    <s v="First Class"/>
    <s v="NP-18325"/>
    <s v="Naresj Patel"/>
    <s v="Consumer"/>
    <s v="United States"/>
    <s v="New York City"/>
    <s v="New York"/>
    <n v="10024"/>
    <x v="3"/>
    <x v="50"/>
    <x v="0"/>
    <s v="Furnishings"/>
    <s v="Longer-Life Soft White Bulbs"/>
    <n v="6.16"/>
  </r>
  <r>
    <n v="1586"/>
    <s v="CA-2016-131338"/>
    <x v="101"/>
    <d v="2016-08-12T00:00:00"/>
    <s v="First Class"/>
    <s v="NP-18325"/>
    <s v="Naresj Patel"/>
    <s v="Consumer"/>
    <s v="United States"/>
    <s v="New York City"/>
    <s v="New York"/>
    <n v="10024"/>
    <x v="3"/>
    <x v="469"/>
    <x v="2"/>
    <s v="Phones"/>
    <s v="Panasonic KX-TG9471B"/>
    <n v="979.95"/>
  </r>
  <r>
    <n v="1587"/>
    <s v="CA-2016-131338"/>
    <x v="101"/>
    <d v="2016-08-12T00:00:00"/>
    <s v="First Class"/>
    <s v="NP-18325"/>
    <s v="Naresj Patel"/>
    <s v="Consumer"/>
    <s v="United States"/>
    <s v="New York City"/>
    <s v="New York"/>
    <n v="10024"/>
    <x v="3"/>
    <x v="1052"/>
    <x v="1"/>
    <s v="Paper"/>
    <s v="Xerox 1886"/>
    <n v="143.69999999999999"/>
  </r>
  <r>
    <n v="1588"/>
    <s v="CA-2016-131338"/>
    <x v="101"/>
    <d v="2016-08-12T00:00:00"/>
    <s v="First Class"/>
    <s v="NP-18325"/>
    <s v="Naresj Patel"/>
    <s v="Consumer"/>
    <s v="United States"/>
    <s v="New York City"/>
    <s v="New York"/>
    <n v="10024"/>
    <x v="3"/>
    <x v="1053"/>
    <x v="1"/>
    <s v="Fasteners"/>
    <s v="Acco Clips to Go Binder Clips, 24 Clips in Two Sizes"/>
    <n v="10.65"/>
  </r>
  <r>
    <n v="1589"/>
    <s v="CA-2016-131338"/>
    <x v="101"/>
    <d v="2016-08-12T00:00:00"/>
    <s v="First Class"/>
    <s v="NP-18325"/>
    <s v="Naresj Patel"/>
    <s v="Consumer"/>
    <s v="United States"/>
    <s v="New York City"/>
    <s v="New York"/>
    <n v="10024"/>
    <x v="3"/>
    <x v="386"/>
    <x v="2"/>
    <s v="Accessories"/>
    <s v="Belkin QODE FastFit Bluetooth Keyboard"/>
    <n v="247.8"/>
  </r>
  <r>
    <n v="1590"/>
    <s v="CA-2017-109911"/>
    <x v="536"/>
    <d v="2017-05-16T00:00:00"/>
    <s v="Standard Class"/>
    <s v="VG-21805"/>
    <s v="Vivek Grady"/>
    <s v="Corporate"/>
    <s v="United States"/>
    <s v="Virginia Beach"/>
    <s v="Virginia"/>
    <n v="23464"/>
    <x v="0"/>
    <x v="448"/>
    <x v="1"/>
    <s v="Art"/>
    <s v="Rogers Handheld Barrel Pencil Sharpener"/>
    <n v="10.96"/>
  </r>
  <r>
    <n v="1591"/>
    <s v="US-2017-132423"/>
    <x v="173"/>
    <d v="2017-04-19T00:00:00"/>
    <s v="Standard Class"/>
    <s v="MY-18295"/>
    <s v="Muhammed Yedwab"/>
    <s v="Corporate"/>
    <s v="United States"/>
    <s v="Grapevine"/>
    <s v="Texas"/>
    <n v="76051"/>
    <x v="2"/>
    <x v="1054"/>
    <x v="1"/>
    <s v="Art"/>
    <s v="Dixon Ticonderoga Erasable Colored Pencil Set, 12-Color"/>
    <n v="33.488"/>
  </r>
  <r>
    <n v="1592"/>
    <s v="US-2017-132423"/>
    <x v="173"/>
    <d v="2017-04-19T00:00:00"/>
    <s v="Standard Class"/>
    <s v="MY-18295"/>
    <s v="Muhammed Yedwab"/>
    <s v="Corporate"/>
    <s v="United States"/>
    <s v="Grapevine"/>
    <s v="Texas"/>
    <n v="76051"/>
    <x v="2"/>
    <x v="131"/>
    <x v="1"/>
    <s v="Fasteners"/>
    <s v="Ideal Clamps"/>
    <n v="8.0399999999999991"/>
  </r>
  <r>
    <n v="1593"/>
    <s v="CA-2016-122826"/>
    <x v="537"/>
    <d v="2016-06-25T00:00:00"/>
    <s v="Second Class"/>
    <s v="RD-19480"/>
    <s v="Rick Duston"/>
    <s v="Consumer"/>
    <s v="United States"/>
    <s v="Olympia"/>
    <s v="Washington"/>
    <n v="98502"/>
    <x v="1"/>
    <x v="1055"/>
    <x v="2"/>
    <s v="Phones"/>
    <s v="Pyle PRT45 Retro HomeÂ Telephone"/>
    <n v="201.56800000000001"/>
  </r>
  <r>
    <n v="1594"/>
    <s v="CA-2015-117317"/>
    <x v="538"/>
    <d v="2015-10-19T00:00:00"/>
    <s v="Same Day"/>
    <s v="JF-15490"/>
    <s v="Jeremy Farry"/>
    <s v="Consumer"/>
    <s v="United States"/>
    <s v="Los Angeles"/>
    <s v="California"/>
    <n v="90032"/>
    <x v="1"/>
    <x v="1056"/>
    <x v="1"/>
    <s v="Paper"/>
    <s v="Spiral Phone Message Books with Labels by Adams"/>
    <n v="13.44"/>
  </r>
  <r>
    <n v="1595"/>
    <s v="CA-2016-118423"/>
    <x v="539"/>
    <d v="2016-03-27T00:00:00"/>
    <s v="First Class"/>
    <s v="DP-13390"/>
    <s v="Dennis Pardue"/>
    <s v="Home Office"/>
    <s v="United States"/>
    <s v="Peoria"/>
    <s v="Illinois"/>
    <n v="61604"/>
    <x v="2"/>
    <x v="1057"/>
    <x v="0"/>
    <s v="Bookcases"/>
    <s v="Sauder Inglewood Library Bookcases"/>
    <n v="359.05799999999999"/>
  </r>
  <r>
    <n v="1596"/>
    <s v="CA-2018-149181"/>
    <x v="540"/>
    <d v="2018-05-12T00:00:00"/>
    <s v="Standard Class"/>
    <s v="MD-17350"/>
    <s v="Maribeth Dona"/>
    <s v="Consumer"/>
    <s v="United States"/>
    <s v="Columbus"/>
    <s v="Ohio"/>
    <n v="43229"/>
    <x v="3"/>
    <x v="877"/>
    <x v="0"/>
    <s v="Chairs"/>
    <s v="Global Chrome Stack Chair"/>
    <n v="47.991999999999997"/>
  </r>
  <r>
    <n v="1597"/>
    <s v="CA-2018-132234"/>
    <x v="524"/>
    <d v="2018-10-18T00:00:00"/>
    <s v="First Class"/>
    <s v="MY-17380"/>
    <s v="Maribeth Yedwab"/>
    <s v="Corporate"/>
    <s v="United States"/>
    <s v="New York City"/>
    <s v="New York"/>
    <n v="10011"/>
    <x v="3"/>
    <x v="451"/>
    <x v="0"/>
    <s v="Furnishings"/>
    <s v="Executive Impressions Supervisor Wall Clock"/>
    <n v="547.29999999999995"/>
  </r>
  <r>
    <n v="1598"/>
    <s v="CA-2018-158876"/>
    <x v="123"/>
    <d v="2018-11-21T00:00:00"/>
    <s v="Second Class"/>
    <s v="AB-10150"/>
    <s v="Aimee Bixby"/>
    <s v="Consumer"/>
    <s v="United States"/>
    <s v="Carrollton"/>
    <s v="Texas"/>
    <n v="75007"/>
    <x v="2"/>
    <x v="1058"/>
    <x v="1"/>
    <s v="Paper"/>
    <s v="Xerox 1901"/>
    <n v="16.896000000000001"/>
  </r>
  <r>
    <n v="1599"/>
    <s v="CA-2018-158876"/>
    <x v="123"/>
    <d v="2018-11-21T00:00:00"/>
    <s v="Second Class"/>
    <s v="AB-10150"/>
    <s v="Aimee Bixby"/>
    <s v="Consumer"/>
    <s v="United States"/>
    <s v="Carrollton"/>
    <s v="Texas"/>
    <n v="75007"/>
    <x v="2"/>
    <x v="1059"/>
    <x v="1"/>
    <s v="Supplies"/>
    <s v="Acme Elite Stainless Steel Scissors"/>
    <n v="6.6719999999999997"/>
  </r>
  <r>
    <n v="1600"/>
    <s v="CA-2018-158876"/>
    <x v="123"/>
    <d v="2018-11-21T00:00:00"/>
    <s v="Second Class"/>
    <s v="AB-10150"/>
    <s v="Aimee Bixby"/>
    <s v="Consumer"/>
    <s v="United States"/>
    <s v="Carrollton"/>
    <s v="Texas"/>
    <n v="75007"/>
    <x v="2"/>
    <x v="290"/>
    <x v="1"/>
    <s v="Art"/>
    <s v="Boston School Pro Electric Pencil Sharpener, 1670"/>
    <n v="99.135999999999996"/>
  </r>
  <r>
    <n v="1601"/>
    <s v="CA-2018-158876"/>
    <x v="123"/>
    <d v="2018-11-21T00:00:00"/>
    <s v="Second Class"/>
    <s v="AB-10150"/>
    <s v="Aimee Bixby"/>
    <s v="Consumer"/>
    <s v="United States"/>
    <s v="Carrollton"/>
    <s v="Texas"/>
    <n v="75007"/>
    <x v="2"/>
    <x v="296"/>
    <x v="0"/>
    <s v="Furnishings"/>
    <s v="Telescoping Adjustable Floor Lamp"/>
    <n v="15.992000000000001"/>
  </r>
  <r>
    <n v="1602"/>
    <s v="CA-2017-164672"/>
    <x v="541"/>
    <d v="2017-05-13T00:00:00"/>
    <s v="Second Class"/>
    <s v="GB-14530"/>
    <s v="George Bell"/>
    <s v="Corporate"/>
    <s v="United States"/>
    <s v="Dover"/>
    <s v="Delaware"/>
    <n v="19901"/>
    <x v="3"/>
    <x v="1060"/>
    <x v="0"/>
    <s v="Furnishings"/>
    <s v="Tenex 46&quot; x 60&quot; Computer Anti-Static Chairmat, Rectangular Shaped"/>
    <n v="211.96"/>
  </r>
  <r>
    <n v="1603"/>
    <s v="US-2017-132857"/>
    <x v="25"/>
    <d v="2017-12-17T00:00:00"/>
    <s v="Standard Class"/>
    <s v="CA-12775"/>
    <s v="Cynthia Arntzen"/>
    <s v="Consumer"/>
    <s v="United States"/>
    <s v="Smyrna"/>
    <s v="Tennessee"/>
    <n v="37167"/>
    <x v="0"/>
    <x v="1061"/>
    <x v="1"/>
    <s v="Art"/>
    <s v="Prang Drawing Pencil Set"/>
    <n v="6.6719999999999997"/>
  </r>
  <r>
    <n v="1604"/>
    <s v="CA-2018-116645"/>
    <x v="329"/>
    <d v="2018-12-04T00:00:00"/>
    <s v="Standard Class"/>
    <s v="ME-17725"/>
    <s v="Max Engle"/>
    <s v="Consumer"/>
    <s v="United States"/>
    <s v="Newark"/>
    <s v="Delaware"/>
    <n v="19711"/>
    <x v="3"/>
    <x v="1062"/>
    <x v="1"/>
    <s v="Art"/>
    <s v="BOSTON Ranger #55 Pencil Sharpener, Black"/>
    <n v="155.94"/>
  </r>
  <r>
    <n v="1605"/>
    <s v="US-2017-115819"/>
    <x v="475"/>
    <d v="2017-04-24T00:00:00"/>
    <s v="Second Class"/>
    <s v="JO-15280"/>
    <s v="Jas O'Carroll"/>
    <s v="Consumer"/>
    <s v="United States"/>
    <s v="Los Angeles"/>
    <s v="California"/>
    <n v="90049"/>
    <x v="1"/>
    <x v="857"/>
    <x v="2"/>
    <s v="Phones"/>
    <s v="PowerGen Dual USB Car Charger"/>
    <n v="39.96"/>
  </r>
  <r>
    <n v="1606"/>
    <s v="US-2017-115819"/>
    <x v="475"/>
    <d v="2017-04-24T00:00:00"/>
    <s v="Second Class"/>
    <s v="JO-15280"/>
    <s v="Jas O'Carroll"/>
    <s v="Consumer"/>
    <s v="United States"/>
    <s v="Los Angeles"/>
    <s v="California"/>
    <n v="90049"/>
    <x v="1"/>
    <x v="1063"/>
    <x v="1"/>
    <s v="Art"/>
    <s v="Newell 307"/>
    <n v="5.46"/>
  </r>
  <r>
    <n v="1607"/>
    <s v="US-2017-115819"/>
    <x v="475"/>
    <d v="2017-04-24T00:00:00"/>
    <s v="Second Class"/>
    <s v="JO-15280"/>
    <s v="Jas O'Carroll"/>
    <s v="Consumer"/>
    <s v="United States"/>
    <s v="Los Angeles"/>
    <s v="California"/>
    <n v="90049"/>
    <x v="1"/>
    <x v="1064"/>
    <x v="1"/>
    <s v="Art"/>
    <s v="Panasonic KP-4ABK Battery-Operated Pencil Sharpener"/>
    <n v="73.2"/>
  </r>
  <r>
    <n v="1608"/>
    <s v="US-2017-115819"/>
    <x v="475"/>
    <d v="2017-04-24T00:00:00"/>
    <s v="Second Class"/>
    <s v="JO-15280"/>
    <s v="Jas O'Carroll"/>
    <s v="Consumer"/>
    <s v="United States"/>
    <s v="Los Angeles"/>
    <s v="California"/>
    <n v="90049"/>
    <x v="1"/>
    <x v="347"/>
    <x v="1"/>
    <s v="Binders"/>
    <s v="Angle-D Binders with Locking Rings, Label Holders"/>
    <n v="5.84"/>
  </r>
  <r>
    <n v="1609"/>
    <s v="US-2017-115819"/>
    <x v="475"/>
    <d v="2017-04-24T00:00:00"/>
    <s v="Second Class"/>
    <s v="JO-15280"/>
    <s v="Jas O'Carroll"/>
    <s v="Consumer"/>
    <s v="United States"/>
    <s v="Los Angeles"/>
    <s v="California"/>
    <n v="90049"/>
    <x v="1"/>
    <x v="126"/>
    <x v="1"/>
    <s v="Paper"/>
    <s v="Adams Telephone Message Book W/Dividers/Space For Phone Numbers, 5 1/4&quot;X8 1/2&quot;, 200/Messages"/>
    <n v="22.72"/>
  </r>
  <r>
    <n v="1610"/>
    <s v="US-2017-115819"/>
    <x v="475"/>
    <d v="2017-04-24T00:00:00"/>
    <s v="Second Class"/>
    <s v="JO-15280"/>
    <s v="Jas O'Carroll"/>
    <s v="Consumer"/>
    <s v="United States"/>
    <s v="Los Angeles"/>
    <s v="California"/>
    <n v="90049"/>
    <x v="1"/>
    <x v="1065"/>
    <x v="1"/>
    <s v="Binders"/>
    <s v="Avery Binder Labels"/>
    <n v="9.3360000000000003"/>
  </r>
  <r>
    <n v="1611"/>
    <s v="CA-2015-156349"/>
    <x v="542"/>
    <d v="2015-05-30T00:00:00"/>
    <s v="Standard Class"/>
    <s v="ML-17395"/>
    <s v="Marina Lichtenstein"/>
    <s v="Corporate"/>
    <s v="United States"/>
    <s v="Los Angeles"/>
    <s v="California"/>
    <n v="90008"/>
    <x v="1"/>
    <x v="1057"/>
    <x v="0"/>
    <s v="Bookcases"/>
    <s v="Sauder Inglewood Library Bookcases"/>
    <n v="290.666"/>
  </r>
  <r>
    <n v="1612"/>
    <s v="CA-2015-156349"/>
    <x v="542"/>
    <d v="2015-05-30T00:00:00"/>
    <s v="Standard Class"/>
    <s v="ML-17395"/>
    <s v="Marina Lichtenstein"/>
    <s v="Corporate"/>
    <s v="United States"/>
    <s v="Los Angeles"/>
    <s v="California"/>
    <n v="90008"/>
    <x v="1"/>
    <x v="1066"/>
    <x v="2"/>
    <s v="Phones"/>
    <s v="VTech DS6151"/>
    <n v="201.584"/>
  </r>
  <r>
    <n v="1613"/>
    <s v="CA-2015-156349"/>
    <x v="542"/>
    <d v="2015-05-30T00:00:00"/>
    <s v="Standard Class"/>
    <s v="ML-17395"/>
    <s v="Marina Lichtenstein"/>
    <s v="Corporate"/>
    <s v="United States"/>
    <s v="Los Angeles"/>
    <s v="California"/>
    <n v="90008"/>
    <x v="1"/>
    <x v="66"/>
    <x v="2"/>
    <s v="Phones"/>
    <s v="netTALK DUO VoIP Telephone Service"/>
    <n v="83.983999999999995"/>
  </r>
  <r>
    <n v="1614"/>
    <s v="CA-2018-138380"/>
    <x v="202"/>
    <d v="2018-12-25T00:00:00"/>
    <s v="Standard Class"/>
    <s v="YS-21880"/>
    <s v="Yana Sorensen"/>
    <s v="Corporate"/>
    <s v="United States"/>
    <s v="Oakland"/>
    <s v="California"/>
    <n v="94601"/>
    <x v="1"/>
    <x v="384"/>
    <x v="1"/>
    <s v="Storage"/>
    <s v="Letter Size Cart"/>
    <n v="1000.02"/>
  </r>
  <r>
    <n v="1615"/>
    <s v="US-2017-113509"/>
    <x v="543"/>
    <d v="2017-03-19T00:00:00"/>
    <s v="Standard Class"/>
    <s v="PL-18925"/>
    <s v="Paul Lucas"/>
    <s v="Home Office"/>
    <s v="United States"/>
    <s v="Philadelphia"/>
    <s v="Pennsylvania"/>
    <n v="19143"/>
    <x v="3"/>
    <x v="1067"/>
    <x v="2"/>
    <s v="Accessories"/>
    <s v="V7 USB Numeric Keypad"/>
    <n v="83.975999999999999"/>
  </r>
  <r>
    <n v="1616"/>
    <s v="CA-2016-130022"/>
    <x v="544"/>
    <d v="2016-08-16T00:00:00"/>
    <s v="Standard Class"/>
    <s v="JK-16120"/>
    <s v="Julie Kriz"/>
    <s v="Home Office"/>
    <s v="United States"/>
    <s v="Eagan"/>
    <s v="Minnesota"/>
    <n v="55122"/>
    <x v="2"/>
    <x v="547"/>
    <x v="1"/>
    <s v="Labels"/>
    <s v="Avery 480"/>
    <n v="3.75"/>
  </r>
  <r>
    <n v="1617"/>
    <s v="CA-2016-130022"/>
    <x v="544"/>
    <d v="2016-08-16T00:00:00"/>
    <s v="Standard Class"/>
    <s v="JK-16120"/>
    <s v="Julie Kriz"/>
    <s v="Home Office"/>
    <s v="United States"/>
    <s v="Eagan"/>
    <s v="Minnesota"/>
    <n v="55122"/>
    <x v="2"/>
    <x v="254"/>
    <x v="1"/>
    <s v="Labels"/>
    <s v="Avery 489"/>
    <n v="41.4"/>
  </r>
  <r>
    <n v="1618"/>
    <s v="CA-2016-130022"/>
    <x v="544"/>
    <d v="2016-08-16T00:00:00"/>
    <s v="Standard Class"/>
    <s v="JK-16120"/>
    <s v="Julie Kriz"/>
    <s v="Home Office"/>
    <s v="United States"/>
    <s v="Eagan"/>
    <s v="Minnesota"/>
    <n v="55122"/>
    <x v="2"/>
    <x v="1068"/>
    <x v="1"/>
    <s v="Art"/>
    <s v="Peel-Off China Markers"/>
    <n v="29.79"/>
  </r>
  <r>
    <n v="1619"/>
    <s v="US-2017-118780"/>
    <x v="545"/>
    <d v="2017-09-14T00:00:00"/>
    <s v="Second Class"/>
    <s v="PN-18775"/>
    <s v="Parhena Norris"/>
    <s v="Home Office"/>
    <s v="United States"/>
    <s v="New York City"/>
    <s v="New York"/>
    <n v="10011"/>
    <x v="3"/>
    <x v="1069"/>
    <x v="1"/>
    <s v="Storage"/>
    <s v="Acco Perma 2700 Stacking Storage Drawers"/>
    <n v="59.48"/>
  </r>
  <r>
    <n v="1620"/>
    <s v="US-2017-118780"/>
    <x v="545"/>
    <d v="2017-09-14T00:00:00"/>
    <s v="Second Class"/>
    <s v="PN-18775"/>
    <s v="Parhena Norris"/>
    <s v="Home Office"/>
    <s v="United States"/>
    <s v="New York City"/>
    <s v="New York"/>
    <n v="10011"/>
    <x v="3"/>
    <x v="1070"/>
    <x v="1"/>
    <s v="Paper"/>
    <s v="Wirebound Message Books, Four 2 3/4 x 5 White Forms per Page"/>
    <n v="6.69"/>
  </r>
  <r>
    <n v="1621"/>
    <s v="CA-2018-108560"/>
    <x v="141"/>
    <d v="2018-07-15T00:00:00"/>
    <s v="Standard Class"/>
    <s v="JC-15385"/>
    <s v="Jenna Caffey"/>
    <s v="Consumer"/>
    <s v="United States"/>
    <s v="Kent"/>
    <s v="Washington"/>
    <n v="98031"/>
    <x v="1"/>
    <x v="1071"/>
    <x v="0"/>
    <s v="Furnishings"/>
    <s v="GE 48&quot; Fluorescent Tube, Cool White Energy Saver, 34 Watts, 30/Box"/>
    <n v="198.46"/>
  </r>
  <r>
    <n v="1622"/>
    <s v="CA-2018-108560"/>
    <x v="141"/>
    <d v="2018-07-15T00:00:00"/>
    <s v="Standard Class"/>
    <s v="JC-15385"/>
    <s v="Jenna Caffey"/>
    <s v="Consumer"/>
    <s v="United States"/>
    <s v="Kent"/>
    <s v="Washington"/>
    <n v="98031"/>
    <x v="1"/>
    <x v="508"/>
    <x v="1"/>
    <s v="Labels"/>
    <s v="Dot Matrix Printer Tape Reel Labels, White, 5000/Box"/>
    <n v="786.48"/>
  </r>
  <r>
    <n v="1623"/>
    <s v="CA-2018-108560"/>
    <x v="141"/>
    <d v="2018-07-15T00:00:00"/>
    <s v="Standard Class"/>
    <s v="JC-15385"/>
    <s v="Jenna Caffey"/>
    <s v="Consumer"/>
    <s v="United States"/>
    <s v="Kent"/>
    <s v="Washington"/>
    <n v="98031"/>
    <x v="1"/>
    <x v="497"/>
    <x v="1"/>
    <s v="Binders"/>
    <s v="GBC White Gloss Covers, Plain Front"/>
    <n v="23.167999999999999"/>
  </r>
  <r>
    <n v="1624"/>
    <s v="CA-2018-108560"/>
    <x v="141"/>
    <d v="2018-07-15T00:00:00"/>
    <s v="Standard Class"/>
    <s v="JC-15385"/>
    <s v="Jenna Caffey"/>
    <s v="Consumer"/>
    <s v="United States"/>
    <s v="Kent"/>
    <s v="Washington"/>
    <n v="98031"/>
    <x v="1"/>
    <x v="1072"/>
    <x v="2"/>
    <s v="Accessories"/>
    <s v="Micro Innovations USB RF Wireless Keyboard with Mouse"/>
    <n v="50"/>
  </r>
  <r>
    <n v="1625"/>
    <s v="CA-2016-157084"/>
    <x v="546"/>
    <d v="2016-12-24T00:00:00"/>
    <s v="Standard Class"/>
    <s v="JG-15160"/>
    <s v="James Galang"/>
    <s v="Consumer"/>
    <s v="United States"/>
    <s v="Los Angeles"/>
    <s v="California"/>
    <n v="90049"/>
    <x v="1"/>
    <x v="981"/>
    <x v="2"/>
    <s v="Phones"/>
    <s v="ShoreTel ShorePhone IP 230 VoIP phone"/>
    <n v="675.96"/>
  </r>
  <r>
    <n v="1626"/>
    <s v="CA-2016-157084"/>
    <x v="546"/>
    <d v="2016-12-24T00:00:00"/>
    <s v="Standard Class"/>
    <s v="JG-15160"/>
    <s v="James Galang"/>
    <s v="Consumer"/>
    <s v="United States"/>
    <s v="Los Angeles"/>
    <s v="California"/>
    <n v="90049"/>
    <x v="1"/>
    <x v="695"/>
    <x v="2"/>
    <s v="Accessories"/>
    <s v="Plantronics Savi W720 Multi-Device Wireless Headset System"/>
    <n v="1265.8499999999999"/>
  </r>
  <r>
    <n v="1627"/>
    <s v="CA-2016-164539"/>
    <x v="547"/>
    <d v="2016-11-22T00:00:00"/>
    <s v="Standard Class"/>
    <s v="PO-19180"/>
    <s v="Philisse Overcash"/>
    <s v="Home Office"/>
    <s v="United States"/>
    <s v="New York City"/>
    <s v="New York"/>
    <n v="10011"/>
    <x v="3"/>
    <x v="549"/>
    <x v="1"/>
    <s v="Appliances"/>
    <s v="Eureka The Boss Plus 12-Amp Hard Box Upright Vacuum, Red"/>
    <n v="523.25"/>
  </r>
  <r>
    <n v="1628"/>
    <s v="CA-2016-143119"/>
    <x v="496"/>
    <d v="2016-09-30T00:00:00"/>
    <s v="Standard Class"/>
    <s v="MC-17275"/>
    <s v="Marc Crier"/>
    <s v="Consumer"/>
    <s v="United States"/>
    <s v="Lafayette"/>
    <s v="Louisiana"/>
    <n v="70506"/>
    <x v="0"/>
    <x v="866"/>
    <x v="0"/>
    <s v="Chairs"/>
    <s v="Harbour Creations Steel Folding Chair"/>
    <n v="517.5"/>
  </r>
  <r>
    <n v="1629"/>
    <s v="CA-2018-101049"/>
    <x v="548"/>
    <d v="2018-06-25T00:00:00"/>
    <s v="Second Class"/>
    <s v="AS-10240"/>
    <s v="Alan Shonely"/>
    <s v="Consumer"/>
    <s v="United States"/>
    <s v="Cleveland"/>
    <s v="Ohio"/>
    <n v="44105"/>
    <x v="3"/>
    <x v="1073"/>
    <x v="0"/>
    <s v="Furnishings"/>
    <s v="Stacking Tray, Side-Loading, Legal, Smoke"/>
    <n v="17.920000000000002"/>
  </r>
  <r>
    <n v="1630"/>
    <s v="CA-2018-101049"/>
    <x v="548"/>
    <d v="2018-06-25T00:00:00"/>
    <s v="Second Class"/>
    <s v="AS-10240"/>
    <s v="Alan Shonely"/>
    <s v="Consumer"/>
    <s v="United States"/>
    <s v="Cleveland"/>
    <s v="Ohio"/>
    <n v="44105"/>
    <x v="3"/>
    <x v="710"/>
    <x v="1"/>
    <s v="Binders"/>
    <s v="Deluxe Heavy-Duty Vinyl Round Ring Binder"/>
    <n v="41.256"/>
  </r>
  <r>
    <n v="1631"/>
    <s v="CA-2017-106530"/>
    <x v="541"/>
    <d v="2017-05-08T00:00:00"/>
    <s v="Same Day"/>
    <s v="CL-12565"/>
    <s v="Clay Ludtke"/>
    <s v="Consumer"/>
    <s v="United States"/>
    <s v="Cleveland"/>
    <s v="Ohio"/>
    <n v="44105"/>
    <x v="3"/>
    <x v="1074"/>
    <x v="1"/>
    <s v="Storage"/>
    <s v="Smead Adjustable Mobile File Trolley with Lockable Top"/>
    <n v="1006.056"/>
  </r>
  <r>
    <n v="1632"/>
    <s v="CA-2017-106530"/>
    <x v="541"/>
    <d v="2017-05-08T00:00:00"/>
    <s v="Same Day"/>
    <s v="CL-12565"/>
    <s v="Clay Ludtke"/>
    <s v="Consumer"/>
    <s v="United States"/>
    <s v="Cleveland"/>
    <s v="Ohio"/>
    <n v="44105"/>
    <x v="3"/>
    <x v="481"/>
    <x v="1"/>
    <s v="Paper"/>
    <s v="Xerox 1898"/>
    <n v="10.688000000000001"/>
  </r>
  <r>
    <n v="1633"/>
    <s v="CA-2017-106530"/>
    <x v="541"/>
    <d v="2017-05-08T00:00:00"/>
    <s v="Same Day"/>
    <s v="CL-12565"/>
    <s v="Clay Ludtke"/>
    <s v="Consumer"/>
    <s v="United States"/>
    <s v="Cleveland"/>
    <s v="Ohio"/>
    <n v="44105"/>
    <x v="3"/>
    <x v="498"/>
    <x v="1"/>
    <s v="Paper"/>
    <s v="Xerox 222"/>
    <n v="10.368"/>
  </r>
  <r>
    <n v="1634"/>
    <s v="CA-2017-106530"/>
    <x v="541"/>
    <d v="2017-05-08T00:00:00"/>
    <s v="Same Day"/>
    <s v="CL-12565"/>
    <s v="Clay Ludtke"/>
    <s v="Consumer"/>
    <s v="United States"/>
    <s v="Cleveland"/>
    <s v="Ohio"/>
    <n v="44105"/>
    <x v="3"/>
    <x v="953"/>
    <x v="1"/>
    <s v="Storage"/>
    <s v="Hanging Personal Folder File"/>
    <n v="25.12"/>
  </r>
  <r>
    <n v="1635"/>
    <s v="CA-2017-106530"/>
    <x v="541"/>
    <d v="2017-05-08T00:00:00"/>
    <s v="Same Day"/>
    <s v="CL-12565"/>
    <s v="Clay Ludtke"/>
    <s v="Consumer"/>
    <s v="United States"/>
    <s v="Cleveland"/>
    <s v="Ohio"/>
    <n v="44105"/>
    <x v="3"/>
    <x v="477"/>
    <x v="2"/>
    <s v="Accessories"/>
    <s v="SanDisk Cruzer 64 GB USB Flash Drive"/>
    <n v="58.112000000000002"/>
  </r>
  <r>
    <n v="1636"/>
    <s v="CA-2015-168984"/>
    <x v="35"/>
    <d v="2015-12-02T00:00:00"/>
    <s v="Standard Class"/>
    <s v="NW-18400"/>
    <s v="Natalie Webber"/>
    <s v="Consumer"/>
    <s v="United States"/>
    <s v="Tigard"/>
    <s v="Oregon"/>
    <n v="97224"/>
    <x v="1"/>
    <x v="778"/>
    <x v="1"/>
    <s v="Paper"/>
    <s v="Xerox 2"/>
    <n v="15.552"/>
  </r>
  <r>
    <n v="1637"/>
    <s v="CA-2015-168984"/>
    <x v="35"/>
    <d v="2015-12-02T00:00:00"/>
    <s v="Standard Class"/>
    <s v="NW-18400"/>
    <s v="Natalie Webber"/>
    <s v="Consumer"/>
    <s v="United States"/>
    <s v="Tigard"/>
    <s v="Oregon"/>
    <n v="97224"/>
    <x v="1"/>
    <x v="749"/>
    <x v="1"/>
    <s v="Storage"/>
    <s v="Office Impressions Heavy Duty Welded Shelving &amp; Multimedia Storage Drawers"/>
    <n v="669.08"/>
  </r>
  <r>
    <n v="1638"/>
    <s v="CA-2015-168984"/>
    <x v="35"/>
    <d v="2015-12-02T00:00:00"/>
    <s v="Standard Class"/>
    <s v="NW-18400"/>
    <s v="Natalie Webber"/>
    <s v="Consumer"/>
    <s v="United States"/>
    <s v="Tigard"/>
    <s v="Oregon"/>
    <n v="97224"/>
    <x v="1"/>
    <x v="1075"/>
    <x v="2"/>
    <s v="Phones"/>
    <s v="Jawbone MINI JAMBOX Wireless Bluetooth Speaker"/>
    <n v="438.33600000000001"/>
  </r>
  <r>
    <n v="1639"/>
    <s v="CA-2017-157266"/>
    <x v="439"/>
    <d v="2017-06-01T00:00:00"/>
    <s v="Standard Class"/>
    <s v="TB-21280"/>
    <s v="Toby Braunhardt"/>
    <s v="Consumer"/>
    <s v="United States"/>
    <s v="Washington"/>
    <s v="District of Columbia"/>
    <n v="20016"/>
    <x v="3"/>
    <x v="1076"/>
    <x v="1"/>
    <s v="Paper"/>
    <s v="Weyerhaeuser First Choice Laser/Copy Paper (20Lb. and 88 Bright)"/>
    <n v="19.440000000000001"/>
  </r>
  <r>
    <n v="1640"/>
    <s v="CA-2017-157266"/>
    <x v="439"/>
    <d v="2017-06-01T00:00:00"/>
    <s v="Standard Class"/>
    <s v="TB-21280"/>
    <s v="Toby Braunhardt"/>
    <s v="Consumer"/>
    <s v="United States"/>
    <s v="Washington"/>
    <s v="District of Columbia"/>
    <n v="20016"/>
    <x v="3"/>
    <x v="544"/>
    <x v="1"/>
    <s v="Binders"/>
    <s v="Wilson Jones Turn Tabs Binder Tool for Ring Binders"/>
    <n v="9.64"/>
  </r>
  <r>
    <n v="1641"/>
    <s v="CA-2017-157266"/>
    <x v="439"/>
    <d v="2017-06-01T00:00:00"/>
    <s v="Standard Class"/>
    <s v="TB-21280"/>
    <s v="Toby Braunhardt"/>
    <s v="Consumer"/>
    <s v="United States"/>
    <s v="Washington"/>
    <s v="District of Columbia"/>
    <n v="20016"/>
    <x v="3"/>
    <x v="69"/>
    <x v="1"/>
    <s v="Paper"/>
    <s v="Telephone Message Books with Fax/Mobile Section, 5 1/2&quot; x 3 3/16&quot;"/>
    <n v="12.7"/>
  </r>
  <r>
    <n v="1642"/>
    <s v="CA-2017-157266"/>
    <x v="439"/>
    <d v="2017-06-01T00:00:00"/>
    <s v="Standard Class"/>
    <s v="TB-21280"/>
    <s v="Toby Braunhardt"/>
    <s v="Consumer"/>
    <s v="United States"/>
    <s v="Washington"/>
    <s v="District of Columbia"/>
    <n v="20016"/>
    <x v="3"/>
    <x v="93"/>
    <x v="0"/>
    <s v="Furnishings"/>
    <s v="9-3/4 Diameter Round Wall Clock"/>
    <n v="41.37"/>
  </r>
  <r>
    <n v="1643"/>
    <s v="US-2015-134712"/>
    <x v="503"/>
    <d v="2015-12-04T00:00:00"/>
    <s v="Standard Class"/>
    <s v="BS-11380"/>
    <s v="Bill Stewart"/>
    <s v="Corporate"/>
    <s v="United States"/>
    <s v="Skokie"/>
    <s v="Illinois"/>
    <n v="60076"/>
    <x v="2"/>
    <x v="550"/>
    <x v="1"/>
    <s v="Fasteners"/>
    <s v="Staples"/>
    <n v="12.624000000000001"/>
  </r>
  <r>
    <n v="1644"/>
    <s v="CA-2016-111829"/>
    <x v="531"/>
    <d v="2016-03-20T00:00:00"/>
    <s v="First Class"/>
    <s v="FH-14365"/>
    <s v="Fred Hopkins"/>
    <s v="Corporate"/>
    <s v="United States"/>
    <s v="Seattle"/>
    <s v="Washington"/>
    <n v="98115"/>
    <x v="1"/>
    <x v="403"/>
    <x v="1"/>
    <s v="Storage"/>
    <s v="Deluxe Rollaway Locking File with Drawer"/>
    <n v="1247.6400000000001"/>
  </r>
  <r>
    <n v="1645"/>
    <s v="CA-2016-111829"/>
    <x v="531"/>
    <d v="2016-03-20T00:00:00"/>
    <s v="First Class"/>
    <s v="FH-14365"/>
    <s v="Fred Hopkins"/>
    <s v="Corporate"/>
    <s v="United States"/>
    <s v="Seattle"/>
    <s v="Washington"/>
    <n v="98115"/>
    <x v="1"/>
    <x v="1077"/>
    <x v="2"/>
    <s v="Copiers"/>
    <s v="Canon PC940 Copier"/>
    <n v="3149.93"/>
  </r>
  <r>
    <n v="1646"/>
    <s v="CA-2016-111829"/>
    <x v="531"/>
    <d v="2016-03-20T00:00:00"/>
    <s v="First Class"/>
    <s v="FH-14365"/>
    <s v="Fred Hopkins"/>
    <s v="Corporate"/>
    <s v="United States"/>
    <s v="Seattle"/>
    <s v="Washington"/>
    <n v="98115"/>
    <x v="1"/>
    <x v="1078"/>
    <x v="1"/>
    <s v="Paper"/>
    <s v="Multicolor Computer Printout Paper"/>
    <n v="209.7"/>
  </r>
  <r>
    <n v="1647"/>
    <s v="CA-2016-105221"/>
    <x v="549"/>
    <d v="2016-11-03T00:00:00"/>
    <s v="First Class"/>
    <s v="VM-21685"/>
    <s v="Valerie Mitchum"/>
    <s v="Home Office"/>
    <s v="United States"/>
    <s v="Philadelphia"/>
    <s v="Pennsylvania"/>
    <n v="19140"/>
    <x v="3"/>
    <x v="176"/>
    <x v="2"/>
    <s v="Accessories"/>
    <s v="SanDisk Ultra 32 GB MicroSDHC Class 10 Memory Card"/>
    <n v="35.36"/>
  </r>
  <r>
    <n v="1648"/>
    <s v="CA-2016-105221"/>
    <x v="549"/>
    <d v="2016-11-03T00:00:00"/>
    <s v="First Class"/>
    <s v="VM-21685"/>
    <s v="Valerie Mitchum"/>
    <s v="Home Office"/>
    <s v="United States"/>
    <s v="Philadelphia"/>
    <s v="Pennsylvania"/>
    <n v="19140"/>
    <x v="3"/>
    <x v="1079"/>
    <x v="1"/>
    <s v="Fasteners"/>
    <s v="Brites Rubber Bands, 1 1/2 oz. Box"/>
    <n v="3.1680000000000001"/>
  </r>
  <r>
    <n v="1649"/>
    <s v="CA-2016-120341"/>
    <x v="120"/>
    <d v="2016-09-29T00:00:00"/>
    <s v="Second Class"/>
    <s v="SF-20200"/>
    <s v="Sarah Foster"/>
    <s v="Consumer"/>
    <s v="United States"/>
    <s v="Philadelphia"/>
    <s v="Pennsylvania"/>
    <n v="19143"/>
    <x v="3"/>
    <x v="1080"/>
    <x v="1"/>
    <s v="Binders"/>
    <s v="Catalog Binders with Expanding Posts"/>
    <n v="121.104"/>
  </r>
  <r>
    <n v="1650"/>
    <s v="CA-2016-120341"/>
    <x v="120"/>
    <d v="2016-09-29T00:00:00"/>
    <s v="Second Class"/>
    <s v="SF-20200"/>
    <s v="Sarah Foster"/>
    <s v="Consumer"/>
    <s v="United States"/>
    <s v="Philadelphia"/>
    <s v="Pennsylvania"/>
    <n v="19143"/>
    <x v="3"/>
    <x v="1081"/>
    <x v="2"/>
    <s v="Phones"/>
    <s v="Grandstream GXP2100 Mainstream Business Phone"/>
    <n v="45.893999999999998"/>
  </r>
  <r>
    <n v="1651"/>
    <s v="CA-2015-135699"/>
    <x v="550"/>
    <d v="2015-08-29T00:00:00"/>
    <s v="Same Day"/>
    <s v="HH-15010"/>
    <s v="Hilary Holden"/>
    <s v="Corporate"/>
    <s v="United States"/>
    <s v="San Francisco"/>
    <s v="California"/>
    <n v="94110"/>
    <x v="1"/>
    <x v="1082"/>
    <x v="1"/>
    <s v="Paper"/>
    <s v="Xerox 1940"/>
    <n v="109.92"/>
  </r>
  <r>
    <n v="1652"/>
    <s v="CA-2015-135699"/>
    <x v="550"/>
    <d v="2015-08-29T00:00:00"/>
    <s v="Same Day"/>
    <s v="HH-15010"/>
    <s v="Hilary Holden"/>
    <s v="Corporate"/>
    <s v="United States"/>
    <s v="San Francisco"/>
    <s v="California"/>
    <n v="94110"/>
    <x v="1"/>
    <x v="1083"/>
    <x v="1"/>
    <s v="Paper"/>
    <s v="Xerox 1986"/>
    <n v="13.36"/>
  </r>
  <r>
    <n v="1653"/>
    <s v="US-2018-132444"/>
    <x v="551"/>
    <d v="2018-11-21T00:00:00"/>
    <s v="First Class"/>
    <s v="CD-12280"/>
    <s v="Christina DeMoss"/>
    <s v="Consumer"/>
    <s v="United States"/>
    <s v="Seattle"/>
    <s v="Washington"/>
    <n v="98105"/>
    <x v="1"/>
    <x v="86"/>
    <x v="1"/>
    <s v="Storage"/>
    <s v="Eldon Portable Mobile Manager"/>
    <n v="169.68"/>
  </r>
  <r>
    <n v="1654"/>
    <s v="US-2018-132444"/>
    <x v="551"/>
    <d v="2018-11-21T00:00:00"/>
    <s v="First Class"/>
    <s v="CD-12280"/>
    <s v="Christina DeMoss"/>
    <s v="Consumer"/>
    <s v="United States"/>
    <s v="Seattle"/>
    <s v="Washington"/>
    <n v="98105"/>
    <x v="1"/>
    <x v="217"/>
    <x v="2"/>
    <s v="Accessories"/>
    <s v="ImationÂ 16GB Mini TravelDrive USB 2.0Â Flash Drive"/>
    <n v="132.52000000000001"/>
  </r>
  <r>
    <n v="1655"/>
    <s v="US-2018-132444"/>
    <x v="551"/>
    <d v="2018-11-21T00:00:00"/>
    <s v="First Class"/>
    <s v="CD-12280"/>
    <s v="Christina DeMoss"/>
    <s v="Consumer"/>
    <s v="United States"/>
    <s v="Seattle"/>
    <s v="Washington"/>
    <n v="98105"/>
    <x v="1"/>
    <x v="1084"/>
    <x v="1"/>
    <s v="Fasteners"/>
    <s v="Binder Clips by OIC"/>
    <n v="2.96"/>
  </r>
  <r>
    <n v="1656"/>
    <s v="US-2018-132444"/>
    <x v="551"/>
    <d v="2018-11-21T00:00:00"/>
    <s v="First Class"/>
    <s v="CD-12280"/>
    <s v="Christina DeMoss"/>
    <s v="Consumer"/>
    <s v="United States"/>
    <s v="Seattle"/>
    <s v="Washington"/>
    <n v="98105"/>
    <x v="1"/>
    <x v="1085"/>
    <x v="1"/>
    <s v="Binders"/>
    <s v="Wilson Jones 1&quot; Hanging DublLock Ring Binders"/>
    <n v="8.4480000000000004"/>
  </r>
  <r>
    <n v="1657"/>
    <s v="US-2018-132444"/>
    <x v="551"/>
    <d v="2018-11-21T00:00:00"/>
    <s v="First Class"/>
    <s v="CD-12280"/>
    <s v="Christina DeMoss"/>
    <s v="Consumer"/>
    <s v="United States"/>
    <s v="Seattle"/>
    <s v="Washington"/>
    <n v="98105"/>
    <x v="1"/>
    <x v="911"/>
    <x v="1"/>
    <s v="Storage"/>
    <s v="Fellowes Bankers Box Stor/Drawer Steel Plus"/>
    <n v="95.94"/>
  </r>
  <r>
    <n v="1658"/>
    <s v="CA-2015-127159"/>
    <x v="552"/>
    <d v="2015-05-15T00:00:00"/>
    <s v="First Class"/>
    <s v="HL-15040"/>
    <s v="Hunter Lopez"/>
    <s v="Consumer"/>
    <s v="United States"/>
    <s v="Milwaukee"/>
    <s v="Wisconsin"/>
    <n v="53209"/>
    <x v="2"/>
    <x v="527"/>
    <x v="0"/>
    <s v="Furnishings"/>
    <s v="DAX Value U-Channel Document Frames, Easel Back"/>
    <n v="34.79"/>
  </r>
  <r>
    <n v="1659"/>
    <s v="CA-2018-161809"/>
    <x v="176"/>
    <d v="2018-01-26T00:00:00"/>
    <s v="Standard Class"/>
    <s v="TH-21100"/>
    <s v="Thea Hendricks"/>
    <s v="Consumer"/>
    <s v="United States"/>
    <s v="Los Angeles"/>
    <s v="California"/>
    <n v="90045"/>
    <x v="1"/>
    <x v="1086"/>
    <x v="2"/>
    <s v="Phones"/>
    <s v="RCA Visys Integrated PBX 8-Line Router"/>
    <n v="160.77600000000001"/>
  </r>
  <r>
    <n v="1660"/>
    <s v="CA-2018-127285"/>
    <x v="505"/>
    <d v="2018-11-06T00:00:00"/>
    <s v="Standard Class"/>
    <s v="MM-18055"/>
    <s v="Michelle Moray"/>
    <s v="Consumer"/>
    <s v="United States"/>
    <s v="Seattle"/>
    <s v="Washington"/>
    <n v="98115"/>
    <x v="1"/>
    <x v="805"/>
    <x v="1"/>
    <s v="Binders"/>
    <s v="GBC Velobind Prepunched Cover Sets, Regency Series"/>
    <n v="88.751999999999995"/>
  </r>
  <r>
    <n v="1661"/>
    <s v="CA-2018-127285"/>
    <x v="505"/>
    <d v="2018-11-06T00:00:00"/>
    <s v="Standard Class"/>
    <s v="MM-18055"/>
    <s v="Michelle Moray"/>
    <s v="Consumer"/>
    <s v="United States"/>
    <s v="Seattle"/>
    <s v="Washington"/>
    <n v="98115"/>
    <x v="1"/>
    <x v="844"/>
    <x v="1"/>
    <s v="Binders"/>
    <s v="Cardinal Slant-D Ring Binders"/>
    <n v="13.904"/>
  </r>
  <r>
    <n v="1662"/>
    <s v="CA-2018-144526"/>
    <x v="504"/>
    <d v="2018-05-06T00:00:00"/>
    <s v="Standard Class"/>
    <s v="QJ-19255"/>
    <s v="Quincy Jones"/>
    <s v="Corporate"/>
    <s v="United States"/>
    <s v="Philadelphia"/>
    <s v="Pennsylvania"/>
    <n v="19143"/>
    <x v="3"/>
    <x v="944"/>
    <x v="2"/>
    <s v="Phones"/>
    <s v="Polycom SoundPoint IP 450 VoIP phone"/>
    <n v="677.58"/>
  </r>
  <r>
    <n v="1663"/>
    <s v="CA-2018-144526"/>
    <x v="504"/>
    <d v="2018-05-06T00:00:00"/>
    <s v="Standard Class"/>
    <s v="QJ-19255"/>
    <s v="Quincy Jones"/>
    <s v="Corporate"/>
    <s v="United States"/>
    <s v="Philadelphia"/>
    <s v="Pennsylvania"/>
    <n v="19143"/>
    <x v="3"/>
    <x v="1087"/>
    <x v="1"/>
    <s v="Binders"/>
    <s v="GBC VeloBind Cover Sets"/>
    <n v="13.896000000000001"/>
  </r>
  <r>
    <n v="1664"/>
    <s v="CA-2017-128531"/>
    <x v="390"/>
    <d v="2017-11-26T00:00:00"/>
    <s v="Second Class"/>
    <s v="NS-18505"/>
    <s v="Neola Schneider"/>
    <s v="Consumer"/>
    <s v="United States"/>
    <s v="Dallas"/>
    <s v="Texas"/>
    <n v="75217"/>
    <x v="2"/>
    <x v="470"/>
    <x v="1"/>
    <s v="Storage"/>
    <s v="Sterilite Officeware Hinged File Box"/>
    <n v="41.92"/>
  </r>
  <r>
    <n v="1665"/>
    <s v="CA-2017-128531"/>
    <x v="390"/>
    <d v="2017-11-26T00:00:00"/>
    <s v="Second Class"/>
    <s v="NS-18505"/>
    <s v="Neola Schneider"/>
    <s v="Consumer"/>
    <s v="United States"/>
    <s v="Dallas"/>
    <s v="Texas"/>
    <n v="75217"/>
    <x v="2"/>
    <x v="695"/>
    <x v="2"/>
    <s v="Accessories"/>
    <s v="Logitech G19 Programmable Gaming Keyboard"/>
    <n v="297.57600000000002"/>
  </r>
  <r>
    <n v="1666"/>
    <s v="CA-2017-128531"/>
    <x v="390"/>
    <d v="2017-11-26T00:00:00"/>
    <s v="Second Class"/>
    <s v="NS-18505"/>
    <s v="Neola Schneider"/>
    <s v="Consumer"/>
    <s v="United States"/>
    <s v="Dallas"/>
    <s v="Texas"/>
    <n v="75217"/>
    <x v="2"/>
    <x v="1088"/>
    <x v="1"/>
    <s v="Fasteners"/>
    <s v="Colored Push Pins"/>
    <n v="4.3440000000000003"/>
  </r>
  <r>
    <n v="1667"/>
    <s v="CA-2017-128531"/>
    <x v="390"/>
    <d v="2017-11-26T00:00:00"/>
    <s v="Second Class"/>
    <s v="NS-18505"/>
    <s v="Neola Schneider"/>
    <s v="Consumer"/>
    <s v="United States"/>
    <s v="Dallas"/>
    <s v="Texas"/>
    <n v="75217"/>
    <x v="2"/>
    <x v="1089"/>
    <x v="2"/>
    <s v="Accessories"/>
    <s v="Logitech G105 Gaming Keyboard"/>
    <n v="94.992000000000004"/>
  </r>
  <r>
    <n v="1668"/>
    <s v="CA-2017-128531"/>
    <x v="390"/>
    <d v="2017-11-26T00:00:00"/>
    <s v="Second Class"/>
    <s v="NS-18505"/>
    <s v="Neola Schneider"/>
    <s v="Consumer"/>
    <s v="United States"/>
    <s v="Dallas"/>
    <s v="Texas"/>
    <n v="75217"/>
    <x v="2"/>
    <x v="1090"/>
    <x v="1"/>
    <s v="Paper"/>
    <s v="Xerox 1925"/>
    <n v="74.352000000000004"/>
  </r>
  <r>
    <n v="1669"/>
    <s v="CA-2017-128531"/>
    <x v="390"/>
    <d v="2017-11-26T00:00:00"/>
    <s v="Second Class"/>
    <s v="NS-18505"/>
    <s v="Neola Schneider"/>
    <s v="Consumer"/>
    <s v="United States"/>
    <s v="Dallas"/>
    <s v="Texas"/>
    <n v="75217"/>
    <x v="2"/>
    <x v="628"/>
    <x v="1"/>
    <s v="Art"/>
    <s v="Dixon My First Ticonderoga Pencil, #2"/>
    <n v="14.04"/>
  </r>
  <r>
    <n v="1670"/>
    <s v="US-2016-157154"/>
    <x v="553"/>
    <d v="2016-01-15T00:00:00"/>
    <s v="Standard Class"/>
    <s v="MM-17920"/>
    <s v="Michael Moore"/>
    <s v="Consumer"/>
    <s v="United States"/>
    <s v="New York City"/>
    <s v="New York"/>
    <n v="10011"/>
    <x v="3"/>
    <x v="411"/>
    <x v="0"/>
    <s v="Tables"/>
    <s v="Bush Advantage Collection Racetrack Conference Table"/>
    <n v="1018.104"/>
  </r>
  <r>
    <n v="1671"/>
    <s v="CA-2018-159457"/>
    <x v="15"/>
    <d v="2018-10-26T00:00:00"/>
    <s v="Standard Class"/>
    <s v="RD-19480"/>
    <s v="Rick Duston"/>
    <s v="Consumer"/>
    <s v="United States"/>
    <s v="Houston"/>
    <s v="Texas"/>
    <n v="77095"/>
    <x v="2"/>
    <x v="1091"/>
    <x v="2"/>
    <s v="Phones"/>
    <s v="QVS USB Car Charger 2-Port 2.1Amp for iPod/iPhone/iPad/iPad 2/iPad 3"/>
    <n v="16.68"/>
  </r>
  <r>
    <n v="1672"/>
    <s v="CA-2017-107615"/>
    <x v="554"/>
    <d v="2017-03-25T00:00:00"/>
    <s v="First Class"/>
    <s v="RB-19645"/>
    <s v="Robert Barroso"/>
    <s v="Corporate"/>
    <s v="United States"/>
    <s v="North Las Vegas"/>
    <s v="Nevada"/>
    <n v="89031"/>
    <x v="1"/>
    <x v="825"/>
    <x v="2"/>
    <s v="Accessories"/>
    <s v="Logitech ClearChat Comfort/USB Headset H390"/>
    <n v="58.58"/>
  </r>
  <r>
    <n v="1673"/>
    <s v="CA-2018-111647"/>
    <x v="445"/>
    <d v="2018-07-07T00:00:00"/>
    <s v="Standard Class"/>
    <s v="RD-19585"/>
    <s v="Rob Dowd"/>
    <s v="Consumer"/>
    <s v="United States"/>
    <s v="Plano"/>
    <s v="Texas"/>
    <n v="75023"/>
    <x v="2"/>
    <x v="66"/>
    <x v="2"/>
    <s v="Phones"/>
    <s v="netTALK DUO VoIP Telephone Service"/>
    <n v="167.96799999999999"/>
  </r>
  <r>
    <n v="1674"/>
    <s v="CA-2016-150560"/>
    <x v="555"/>
    <d v="2016-12-12T00:00:00"/>
    <s v="First Class"/>
    <s v="SW-20455"/>
    <s v="Shaun Weien"/>
    <s v="Consumer"/>
    <s v="United States"/>
    <s v="Suffolk"/>
    <s v="Virginia"/>
    <n v="23434"/>
    <x v="0"/>
    <x v="508"/>
    <x v="1"/>
    <s v="Labels"/>
    <s v="Dot Matrix Printer Tape Reel Labels, White, 5000/Box"/>
    <n v="196.62"/>
  </r>
  <r>
    <n v="1675"/>
    <s v="CA-2016-143077"/>
    <x v="14"/>
    <d v="2016-09-21T00:00:00"/>
    <s v="Standard Class"/>
    <s v="SF-20965"/>
    <s v="Sylvia Foulston"/>
    <s v="Corporate"/>
    <s v="United States"/>
    <s v="Houston"/>
    <s v="Texas"/>
    <n v="77041"/>
    <x v="2"/>
    <x v="905"/>
    <x v="0"/>
    <s v="Furnishings"/>
    <s v="Howard Miller Distant Time Traveler Alarm Clock"/>
    <n v="21.936"/>
  </r>
  <r>
    <n v="1676"/>
    <s v="CA-2016-143077"/>
    <x v="14"/>
    <d v="2016-09-21T00:00:00"/>
    <s v="Standard Class"/>
    <s v="SF-20965"/>
    <s v="Sylvia Foulston"/>
    <s v="Corporate"/>
    <s v="United States"/>
    <s v="Houston"/>
    <s v="Texas"/>
    <n v="77041"/>
    <x v="2"/>
    <x v="1045"/>
    <x v="1"/>
    <s v="Binders"/>
    <s v="GBC Imprintable Covers"/>
    <n v="6.5880000000000001"/>
  </r>
  <r>
    <n v="1677"/>
    <s v="CA-2017-122728"/>
    <x v="556"/>
    <d v="2017-05-24T00:00:00"/>
    <s v="Standard Class"/>
    <s v="EB-13930"/>
    <s v="Eric Barreto"/>
    <s v="Consumer"/>
    <s v="United States"/>
    <s v="San Francisco"/>
    <s v="California"/>
    <n v="94110"/>
    <x v="1"/>
    <x v="54"/>
    <x v="1"/>
    <s v="Storage"/>
    <s v="Home/Office Personal File Carts"/>
    <n v="104.28"/>
  </r>
  <r>
    <n v="1678"/>
    <s v="CA-2017-122728"/>
    <x v="556"/>
    <d v="2017-05-24T00:00:00"/>
    <s v="Standard Class"/>
    <s v="EB-13930"/>
    <s v="Eric Barreto"/>
    <s v="Consumer"/>
    <s v="United States"/>
    <s v="San Francisco"/>
    <s v="California"/>
    <n v="94110"/>
    <x v="1"/>
    <x v="99"/>
    <x v="1"/>
    <s v="Paper"/>
    <s v="Universal Premium White Copier/Laser Paper (20Lb. and 87 Bright)"/>
    <n v="17.940000000000001"/>
  </r>
  <r>
    <n v="1679"/>
    <s v="CA-2015-122882"/>
    <x v="557"/>
    <d v="2015-09-13T00:00:00"/>
    <s v="Standard Class"/>
    <s v="SB-20290"/>
    <s v="Sean Braxton"/>
    <s v="Corporate"/>
    <s v="United States"/>
    <s v="Philadelphia"/>
    <s v="Pennsylvania"/>
    <n v="19134"/>
    <x v="3"/>
    <x v="871"/>
    <x v="1"/>
    <s v="Storage"/>
    <s v="Carina 42&quot;Hx23 3/4&quot;W Media Storage Unit"/>
    <n v="64.784000000000006"/>
  </r>
  <r>
    <n v="1680"/>
    <s v="CA-2015-122882"/>
    <x v="557"/>
    <d v="2015-09-13T00:00:00"/>
    <s v="Standard Class"/>
    <s v="SB-20290"/>
    <s v="Sean Braxton"/>
    <s v="Corporate"/>
    <s v="United States"/>
    <s v="Philadelphia"/>
    <s v="Pennsylvania"/>
    <n v="19134"/>
    <x v="3"/>
    <x v="831"/>
    <x v="2"/>
    <s v="Phones"/>
    <s v="invisibleSHIELD by ZAGG Smudge-Free Screen Protector"/>
    <n v="32.381999999999998"/>
  </r>
  <r>
    <n v="1681"/>
    <s v="CA-2015-122882"/>
    <x v="557"/>
    <d v="2015-09-13T00:00:00"/>
    <s v="Standard Class"/>
    <s v="SB-20290"/>
    <s v="Sean Braxton"/>
    <s v="Corporate"/>
    <s v="United States"/>
    <s v="Philadelphia"/>
    <s v="Pennsylvania"/>
    <n v="19134"/>
    <x v="3"/>
    <x v="1092"/>
    <x v="0"/>
    <s v="Furnishings"/>
    <s v="DAX Natural Wood-Tone Poster Frame"/>
    <n v="42.368000000000002"/>
  </r>
  <r>
    <n v="1682"/>
    <s v="CA-2015-122882"/>
    <x v="557"/>
    <d v="2015-09-13T00:00:00"/>
    <s v="Standard Class"/>
    <s v="SB-20290"/>
    <s v="Sean Braxton"/>
    <s v="Corporate"/>
    <s v="United States"/>
    <s v="Philadelphia"/>
    <s v="Pennsylvania"/>
    <n v="19134"/>
    <x v="3"/>
    <x v="1093"/>
    <x v="2"/>
    <s v="Machines"/>
    <s v="StarTech.com 10/100 VDSL2 Ethernet Extender Kit"/>
    <n v="399.54"/>
  </r>
  <r>
    <n v="1683"/>
    <s v="US-2017-101497"/>
    <x v="321"/>
    <d v="2017-10-01T00:00:00"/>
    <s v="Second Class"/>
    <s v="PS-18760"/>
    <s v="Pamela Stobb"/>
    <s v="Consumer"/>
    <s v="United States"/>
    <s v="Los Angeles"/>
    <s v="California"/>
    <n v="90008"/>
    <x v="1"/>
    <x v="640"/>
    <x v="1"/>
    <s v="Paper"/>
    <s v="Xerox 1887"/>
    <n v="18.97"/>
  </r>
  <r>
    <n v="1684"/>
    <s v="CA-2017-147585"/>
    <x v="77"/>
    <d v="2017-11-12T00:00:00"/>
    <s v="Standard Class"/>
    <s v="CB-12535"/>
    <s v="Claudia Bergmann"/>
    <s v="Corporate"/>
    <s v="United States"/>
    <s v="San Francisco"/>
    <s v="California"/>
    <n v="94110"/>
    <x v="1"/>
    <x v="627"/>
    <x v="0"/>
    <s v="Furnishings"/>
    <s v="C-Line Magnetic Cubicle Keepers, Clear Polypropylene"/>
    <n v="14.82"/>
  </r>
  <r>
    <n v="1685"/>
    <s v="CA-2018-149489"/>
    <x v="558"/>
    <d v="2018-04-27T00:00:00"/>
    <s v="First Class"/>
    <s v="DK-12835"/>
    <s v="Damala Kotsonis"/>
    <s v="Corporate"/>
    <s v="United States"/>
    <s v="Philadelphia"/>
    <s v="Pennsylvania"/>
    <n v="19143"/>
    <x v="3"/>
    <x v="1094"/>
    <x v="1"/>
    <s v="Appliances"/>
    <s v="Acco Smartsocket Table Surge Protector, 6 Color-Coded Adapter Outlets"/>
    <n v="99.28"/>
  </r>
  <r>
    <n v="1686"/>
    <s v="CA-2018-149489"/>
    <x v="558"/>
    <d v="2018-04-27T00:00:00"/>
    <s v="First Class"/>
    <s v="DK-12835"/>
    <s v="Damala Kotsonis"/>
    <s v="Corporate"/>
    <s v="United States"/>
    <s v="Philadelphia"/>
    <s v="Pennsylvania"/>
    <n v="19143"/>
    <x v="3"/>
    <x v="922"/>
    <x v="1"/>
    <s v="Binders"/>
    <s v="Avery Reinforcements for Hole-Punch Pages"/>
    <n v="1.1879999999999999"/>
  </r>
  <r>
    <n v="1687"/>
    <s v="CA-2018-149489"/>
    <x v="558"/>
    <d v="2018-04-27T00:00:00"/>
    <s v="First Class"/>
    <s v="DK-12835"/>
    <s v="Damala Kotsonis"/>
    <s v="Corporate"/>
    <s v="United States"/>
    <s v="Philadelphia"/>
    <s v="Pennsylvania"/>
    <n v="19143"/>
    <x v="3"/>
    <x v="1095"/>
    <x v="1"/>
    <s v="Binders"/>
    <s v="GBC ProClick Spines for 32-Hole Punch"/>
    <n v="7.5179999999999998"/>
  </r>
  <r>
    <n v="1688"/>
    <s v="CA-2018-143798"/>
    <x v="389"/>
    <d v="2018-12-12T00:00:00"/>
    <s v="First Class"/>
    <s v="AW-10840"/>
    <s v="Anthony Witt"/>
    <s v="Consumer"/>
    <s v="United States"/>
    <s v="Philadelphia"/>
    <s v="Pennsylvania"/>
    <n v="19140"/>
    <x v="3"/>
    <x v="739"/>
    <x v="1"/>
    <s v="Paper"/>
    <s v="Xerox 210"/>
    <n v="10.368"/>
  </r>
  <r>
    <n v="1689"/>
    <s v="CA-2018-143798"/>
    <x v="389"/>
    <d v="2018-12-12T00:00:00"/>
    <s v="First Class"/>
    <s v="AW-10840"/>
    <s v="Anthony Witt"/>
    <s v="Consumer"/>
    <s v="United States"/>
    <s v="Philadelphia"/>
    <s v="Pennsylvania"/>
    <n v="19140"/>
    <x v="3"/>
    <x v="622"/>
    <x v="0"/>
    <s v="Furnishings"/>
    <s v="Electrix Halogen Magnifier Lamp"/>
    <n v="310.88"/>
  </r>
  <r>
    <n v="1690"/>
    <s v="CA-2015-142839"/>
    <x v="559"/>
    <d v="2015-08-20T00:00:00"/>
    <s v="Standard Class"/>
    <s v="TS-21610"/>
    <s v="Troy Staebel"/>
    <s v="Consumer"/>
    <s v="United States"/>
    <s v="Philadelphia"/>
    <s v="Pennsylvania"/>
    <n v="19143"/>
    <x v="3"/>
    <x v="10"/>
    <x v="0"/>
    <s v="Tables"/>
    <s v="Chromcraft Rectangular Conference Tables"/>
    <n v="853.09199999999998"/>
  </r>
  <r>
    <n v="1691"/>
    <s v="CA-2018-129833"/>
    <x v="34"/>
    <d v="2018-12-15T00:00:00"/>
    <s v="Standard Class"/>
    <s v="HF-14995"/>
    <s v="Herbert Flentye"/>
    <s v="Consumer"/>
    <s v="United States"/>
    <s v="Indianapolis"/>
    <s v="Indiana"/>
    <n v="46203"/>
    <x v="2"/>
    <x v="1070"/>
    <x v="1"/>
    <s v="Paper"/>
    <s v="Wirebound Message Books, Four 2 3/4 x 5 White Forms per Page"/>
    <n v="33.450000000000003"/>
  </r>
  <r>
    <n v="1692"/>
    <s v="CA-2018-129833"/>
    <x v="34"/>
    <d v="2018-12-15T00:00:00"/>
    <s v="Standard Class"/>
    <s v="HF-14995"/>
    <s v="Herbert Flentye"/>
    <s v="Consumer"/>
    <s v="United States"/>
    <s v="Indianapolis"/>
    <s v="Indiana"/>
    <n v="46203"/>
    <x v="2"/>
    <x v="73"/>
    <x v="1"/>
    <s v="Binders"/>
    <s v="Economy Binders"/>
    <n v="10.4"/>
  </r>
  <r>
    <n v="1693"/>
    <s v="US-2017-154361"/>
    <x v="560"/>
    <d v="2017-03-19T00:00:00"/>
    <s v="Standard Class"/>
    <s v="HZ-14950"/>
    <s v="Henia Zydlo"/>
    <s v="Consumer"/>
    <s v="United States"/>
    <s v="Columbus"/>
    <s v="Ohio"/>
    <n v="43229"/>
    <x v="3"/>
    <x v="493"/>
    <x v="0"/>
    <s v="Furnishings"/>
    <s v="Advantus Panel Wall Acrylic Frame"/>
    <n v="21.88"/>
  </r>
  <r>
    <n v="1694"/>
    <s v="US-2017-158708"/>
    <x v="190"/>
    <d v="2017-06-29T00:00:00"/>
    <s v="Second Class"/>
    <s v="AB-10255"/>
    <s v="Alejandro Ballentine"/>
    <s v="Home Office"/>
    <s v="United States"/>
    <s v="Plano"/>
    <s v="Texas"/>
    <n v="75023"/>
    <x v="2"/>
    <x v="1096"/>
    <x v="2"/>
    <s v="Accessories"/>
    <s v="Memorex Mini Travel Drive 4 GB USB 2.0 Flash Drive"/>
    <n v="13.616"/>
  </r>
  <r>
    <n v="1695"/>
    <s v="CA-2016-156335"/>
    <x v="12"/>
    <d v="2016-09-28T00:00:00"/>
    <s v="Second Class"/>
    <s v="PO-19195"/>
    <s v="Phillina Ober"/>
    <s v="Home Office"/>
    <s v="United States"/>
    <s v="Bayonne"/>
    <s v="New Jersey"/>
    <n v="7002"/>
    <x v="3"/>
    <x v="1097"/>
    <x v="2"/>
    <s v="Accessories"/>
    <s v="Memorex Micro Travel Drive 16 GB"/>
    <n v="63.96"/>
  </r>
  <r>
    <n v="1696"/>
    <s v="CA-2016-156335"/>
    <x v="12"/>
    <d v="2016-09-28T00:00:00"/>
    <s v="Second Class"/>
    <s v="PO-19195"/>
    <s v="Phillina Ober"/>
    <s v="Home Office"/>
    <s v="United States"/>
    <s v="Bayonne"/>
    <s v="New Jersey"/>
    <n v="7002"/>
    <x v="3"/>
    <x v="308"/>
    <x v="1"/>
    <s v="Binders"/>
    <s v="Tuff Stuff Recycled Round Ring Binders"/>
    <n v="14.46"/>
  </r>
  <r>
    <n v="1697"/>
    <s v="CA-2016-156335"/>
    <x v="12"/>
    <d v="2016-09-28T00:00:00"/>
    <s v="Second Class"/>
    <s v="PO-19195"/>
    <s v="Phillina Ober"/>
    <s v="Home Office"/>
    <s v="United States"/>
    <s v="Bayonne"/>
    <s v="New Jersey"/>
    <n v="7002"/>
    <x v="3"/>
    <x v="66"/>
    <x v="2"/>
    <s v="Phones"/>
    <s v="netTALK DUO VoIP Telephone Service"/>
    <n v="104.98"/>
  </r>
  <r>
    <n v="1698"/>
    <s v="CA-2016-148376"/>
    <x v="17"/>
    <d v="2016-12-31T00:00:00"/>
    <s v="Standard Class"/>
    <s v="AG-10900"/>
    <s v="Arthur Gainer"/>
    <s v="Consumer"/>
    <s v="United States"/>
    <s v="Los Angeles"/>
    <s v="California"/>
    <n v="90008"/>
    <x v="1"/>
    <x v="650"/>
    <x v="1"/>
    <s v="Appliances"/>
    <s v="Belkin F9G930V10-GRY 9 Outlet Surge"/>
    <n v="106.96"/>
  </r>
  <r>
    <n v="1699"/>
    <s v="CA-2016-148376"/>
    <x v="17"/>
    <d v="2016-12-31T00:00:00"/>
    <s v="Standard Class"/>
    <s v="AG-10900"/>
    <s v="Arthur Gainer"/>
    <s v="Consumer"/>
    <s v="United States"/>
    <s v="Los Angeles"/>
    <s v="California"/>
    <n v="90008"/>
    <x v="1"/>
    <x v="1098"/>
    <x v="1"/>
    <s v="Labels"/>
    <s v="Avery 497"/>
    <n v="21.56"/>
  </r>
  <r>
    <n v="1700"/>
    <s v="CA-2015-135657"/>
    <x v="561"/>
    <d v="2015-06-07T00:00:00"/>
    <s v="Second Class"/>
    <s v="SC-20725"/>
    <s v="Steven Cartwright"/>
    <s v="Consumer"/>
    <s v="United States"/>
    <s v="Seattle"/>
    <s v="Washington"/>
    <n v="98115"/>
    <x v="1"/>
    <x v="838"/>
    <x v="0"/>
    <s v="Tables"/>
    <s v="KI Adjustable-Height Table"/>
    <n v="515.88"/>
  </r>
  <r>
    <n v="1701"/>
    <s v="CA-2016-114069"/>
    <x v="562"/>
    <d v="2016-07-15T00:00:00"/>
    <s v="Second Class"/>
    <s v="ND-18370"/>
    <s v="Natalie DeCherney"/>
    <s v="Consumer"/>
    <s v="United States"/>
    <s v="New York City"/>
    <s v="New York"/>
    <n v="10035"/>
    <x v="3"/>
    <x v="777"/>
    <x v="1"/>
    <s v="Binders"/>
    <s v="GBC Plastic Binding Combs"/>
    <n v="11.808"/>
  </r>
  <r>
    <n v="1702"/>
    <s v="CA-2016-114069"/>
    <x v="562"/>
    <d v="2016-07-15T00:00:00"/>
    <s v="Second Class"/>
    <s v="ND-18370"/>
    <s v="Natalie DeCherney"/>
    <s v="Consumer"/>
    <s v="United States"/>
    <s v="New York City"/>
    <s v="New York"/>
    <n v="10035"/>
    <x v="3"/>
    <x v="467"/>
    <x v="0"/>
    <s v="Chairs"/>
    <s v="Safco Contoured Stacking Chairs"/>
    <n v="1931.04"/>
  </r>
  <r>
    <n v="1703"/>
    <s v="CA-2016-114069"/>
    <x v="562"/>
    <d v="2016-07-15T00:00:00"/>
    <s v="Second Class"/>
    <s v="ND-18370"/>
    <s v="Natalie DeCherney"/>
    <s v="Consumer"/>
    <s v="United States"/>
    <s v="New York City"/>
    <s v="New York"/>
    <n v="10035"/>
    <x v="3"/>
    <x v="811"/>
    <x v="1"/>
    <s v="Paper"/>
    <s v="Easy-staple paper"/>
    <n v="9.9600000000000009"/>
  </r>
  <r>
    <n v="1704"/>
    <s v="CA-2015-139857"/>
    <x v="563"/>
    <d v="2015-02-06T00:00:00"/>
    <s v="Standard Class"/>
    <s v="CD-12790"/>
    <s v="Cynthia Delaney"/>
    <s v="Home Office"/>
    <s v="United States"/>
    <s v="San Diego"/>
    <s v="California"/>
    <n v="92037"/>
    <x v="1"/>
    <x v="1099"/>
    <x v="1"/>
    <s v="Fasteners"/>
    <s v="Staples"/>
    <n v="12.35"/>
  </r>
  <r>
    <n v="1705"/>
    <s v="CA-2017-106306"/>
    <x v="387"/>
    <d v="2017-03-08T00:00:00"/>
    <s v="Same Day"/>
    <s v="PG-18820"/>
    <s v="Patrick Gardner"/>
    <s v="Consumer"/>
    <s v="United States"/>
    <s v="Glendale"/>
    <s v="Arizona"/>
    <n v="85301"/>
    <x v="1"/>
    <x v="828"/>
    <x v="1"/>
    <s v="Binders"/>
    <s v="GBC Standard Recycled Report Covers, Clear Plastic Sheets"/>
    <n v="9.702"/>
  </r>
  <r>
    <n v="1706"/>
    <s v="CA-2016-100545"/>
    <x v="6"/>
    <d v="2016-11-26T00:00:00"/>
    <s v="Standard Class"/>
    <s v="IM-15070"/>
    <s v="Irene Maddox"/>
    <s v="Consumer"/>
    <s v="United States"/>
    <s v="Philadelphia"/>
    <s v="Pennsylvania"/>
    <n v="19120"/>
    <x v="3"/>
    <x v="612"/>
    <x v="1"/>
    <s v="Binders"/>
    <s v="GBC Durable Plastic Covers"/>
    <n v="11.61"/>
  </r>
  <r>
    <n v="1707"/>
    <s v="CA-2018-123491"/>
    <x v="505"/>
    <d v="2018-11-05T00:00:00"/>
    <s v="Standard Class"/>
    <s v="JK-15205"/>
    <s v="Jamie Kunitz"/>
    <s v="Consumer"/>
    <s v="United States"/>
    <s v="San Francisco"/>
    <s v="California"/>
    <n v="94122"/>
    <x v="1"/>
    <x v="1100"/>
    <x v="1"/>
    <s v="Labels"/>
    <s v="Avery 500"/>
    <n v="43.86"/>
  </r>
  <r>
    <n v="1708"/>
    <s v="CA-2018-123491"/>
    <x v="505"/>
    <d v="2018-11-05T00:00:00"/>
    <s v="Standard Class"/>
    <s v="JK-15205"/>
    <s v="Jamie Kunitz"/>
    <s v="Consumer"/>
    <s v="United States"/>
    <s v="San Francisco"/>
    <s v="California"/>
    <n v="94122"/>
    <x v="1"/>
    <x v="918"/>
    <x v="2"/>
    <s v="Phones"/>
    <s v="Geemarc AmpliPOWER60"/>
    <n v="148.47999999999999"/>
  </r>
  <r>
    <n v="1709"/>
    <s v="CA-2018-123491"/>
    <x v="505"/>
    <d v="2018-11-05T00:00:00"/>
    <s v="Standard Class"/>
    <s v="JK-15205"/>
    <s v="Jamie Kunitz"/>
    <s v="Consumer"/>
    <s v="United States"/>
    <s v="San Francisco"/>
    <s v="California"/>
    <n v="94122"/>
    <x v="1"/>
    <x v="1101"/>
    <x v="1"/>
    <s v="Paper"/>
    <s v="&quot;While you Were Out&quot; Message Book, One Form per Page"/>
    <n v="7.42"/>
  </r>
  <r>
    <n v="1710"/>
    <s v="CA-2018-123491"/>
    <x v="505"/>
    <d v="2018-11-05T00:00:00"/>
    <s v="Standard Class"/>
    <s v="JK-15205"/>
    <s v="Jamie Kunitz"/>
    <s v="Consumer"/>
    <s v="United States"/>
    <s v="San Francisco"/>
    <s v="California"/>
    <n v="94122"/>
    <x v="1"/>
    <x v="51"/>
    <x v="0"/>
    <s v="Chairs"/>
    <s v="Global Leather Task Chair, Black"/>
    <n v="71.992000000000004"/>
  </r>
  <r>
    <n v="1711"/>
    <s v="CA-2018-123491"/>
    <x v="505"/>
    <d v="2018-11-05T00:00:00"/>
    <s v="Standard Class"/>
    <s v="JK-15205"/>
    <s v="Jamie Kunitz"/>
    <s v="Consumer"/>
    <s v="United States"/>
    <s v="San Francisco"/>
    <s v="California"/>
    <n v="94122"/>
    <x v="1"/>
    <x v="181"/>
    <x v="1"/>
    <s v="Art"/>
    <s v="4009 Highlighters by Sanford"/>
    <n v="19.899999999999999"/>
  </r>
  <r>
    <n v="1712"/>
    <s v="CA-2018-123491"/>
    <x v="505"/>
    <d v="2018-11-05T00:00:00"/>
    <s v="Standard Class"/>
    <s v="JK-15205"/>
    <s v="Jamie Kunitz"/>
    <s v="Consumer"/>
    <s v="United States"/>
    <s v="San Francisco"/>
    <s v="California"/>
    <n v="94122"/>
    <x v="1"/>
    <x v="166"/>
    <x v="1"/>
    <s v="Appliances"/>
    <s v="Acco 7-Outlet Masterpiece Power Center, Wihtout Fax/Phone Line Protection"/>
    <n v="1702.12"/>
  </r>
  <r>
    <n v="1713"/>
    <s v="CA-2016-145401"/>
    <x v="564"/>
    <d v="2016-02-04T00:00:00"/>
    <s v="Standard Class"/>
    <s v="JP-15520"/>
    <s v="Jeremy Pistek"/>
    <s v="Consumer"/>
    <s v="United States"/>
    <s v="Houston"/>
    <s v="Texas"/>
    <n v="77070"/>
    <x v="2"/>
    <x v="1102"/>
    <x v="1"/>
    <s v="Paper"/>
    <s v="Rediform Voice Mail Log Books"/>
    <n v="14.304"/>
  </r>
  <r>
    <n v="1714"/>
    <s v="US-2018-124968"/>
    <x v="565"/>
    <d v="2018-09-13T00:00:00"/>
    <s v="Second Class"/>
    <s v="MM-18055"/>
    <s v="Michelle Moray"/>
    <s v="Consumer"/>
    <s v="United States"/>
    <s v="Chicago"/>
    <s v="Illinois"/>
    <n v="60610"/>
    <x v="2"/>
    <x v="188"/>
    <x v="0"/>
    <s v="Tables"/>
    <s v="BoxOffice By Design Rectangular and Half-Moon Meeting Room Tables"/>
    <n v="765.625"/>
  </r>
  <r>
    <n v="1715"/>
    <s v="CA-2018-104003"/>
    <x v="566"/>
    <d v="2018-10-13T00:00:00"/>
    <s v="Standard Class"/>
    <s v="DC-13285"/>
    <s v="Debra Catini"/>
    <s v="Consumer"/>
    <s v="United States"/>
    <s v="San Francisco"/>
    <s v="California"/>
    <n v="94110"/>
    <x v="1"/>
    <x v="1103"/>
    <x v="0"/>
    <s v="Bookcases"/>
    <s v="O'Sullivan Manor Hill 2-Door Library in Brianna Oak"/>
    <n v="307.666"/>
  </r>
  <r>
    <n v="1716"/>
    <s v="CA-2017-154788"/>
    <x v="567"/>
    <d v="2017-05-04T00:00:00"/>
    <s v="Standard Class"/>
    <s v="JL-15835"/>
    <s v="John Lee"/>
    <s v="Consumer"/>
    <s v="United States"/>
    <s v="New York City"/>
    <s v="New York"/>
    <n v="10011"/>
    <x v="3"/>
    <x v="308"/>
    <x v="1"/>
    <s v="Binders"/>
    <s v="Tuff Stuff Recycled Round Ring Binders"/>
    <n v="7.7119999999999997"/>
  </r>
  <r>
    <n v="1717"/>
    <s v="CA-2017-169943"/>
    <x v="288"/>
    <d v="2017-05-24T00:00:00"/>
    <s v="Standard Class"/>
    <s v="BN-11515"/>
    <s v="Bradley Nguyen"/>
    <s v="Consumer"/>
    <s v="United States"/>
    <s v="New York City"/>
    <s v="New York"/>
    <n v="10011"/>
    <x v="3"/>
    <x v="535"/>
    <x v="1"/>
    <s v="Appliances"/>
    <s v="Belkin Premiere Surge Master II 8-outlet surge protector"/>
    <n v="242.9"/>
  </r>
  <r>
    <n v="1718"/>
    <s v="CA-2017-169943"/>
    <x v="288"/>
    <d v="2017-05-24T00:00:00"/>
    <s v="Standard Class"/>
    <s v="BN-11515"/>
    <s v="Bradley Nguyen"/>
    <s v="Consumer"/>
    <s v="United States"/>
    <s v="New York City"/>
    <s v="New York"/>
    <n v="10011"/>
    <x v="3"/>
    <x v="72"/>
    <x v="1"/>
    <s v="Storage"/>
    <s v="Safco Industrial Wire Shelving System"/>
    <n v="454.9"/>
  </r>
  <r>
    <n v="1719"/>
    <s v="CA-2017-169943"/>
    <x v="288"/>
    <d v="2017-05-24T00:00:00"/>
    <s v="Standard Class"/>
    <s v="BN-11515"/>
    <s v="Bradley Nguyen"/>
    <s v="Consumer"/>
    <s v="United States"/>
    <s v="New York City"/>
    <s v="New York"/>
    <n v="10011"/>
    <x v="3"/>
    <x v="1104"/>
    <x v="0"/>
    <s v="Furnishings"/>
    <s v="Nu-Dell Float Frame 11 x 14 1/2"/>
    <n v="35.92"/>
  </r>
  <r>
    <n v="1720"/>
    <s v="CA-2017-169943"/>
    <x v="288"/>
    <d v="2017-05-24T00:00:00"/>
    <s v="Standard Class"/>
    <s v="BN-11515"/>
    <s v="Bradley Nguyen"/>
    <s v="Consumer"/>
    <s v="United States"/>
    <s v="New York City"/>
    <s v="New York"/>
    <n v="10011"/>
    <x v="3"/>
    <x v="527"/>
    <x v="0"/>
    <s v="Furnishings"/>
    <s v="DAX Value U-Channel Document Frames, Easel Back"/>
    <n v="39.76"/>
  </r>
  <r>
    <n v="1721"/>
    <s v="CA-2017-169943"/>
    <x v="288"/>
    <d v="2017-05-24T00:00:00"/>
    <s v="Standard Class"/>
    <s v="BN-11515"/>
    <s v="Bradley Nguyen"/>
    <s v="Consumer"/>
    <s v="United States"/>
    <s v="New York City"/>
    <s v="New York"/>
    <n v="10011"/>
    <x v="3"/>
    <x v="528"/>
    <x v="1"/>
    <s v="Binders"/>
    <s v="Recycled Easel Ring Binders"/>
    <n v="47.744"/>
  </r>
  <r>
    <n v="1722"/>
    <s v="US-2016-123218"/>
    <x v="139"/>
    <d v="2016-12-25T00:00:00"/>
    <s v="Standard Class"/>
    <s v="KD-16345"/>
    <s v="Katherine Ducich"/>
    <s v="Consumer"/>
    <s v="United States"/>
    <s v="Chicago"/>
    <s v="Illinois"/>
    <n v="60623"/>
    <x v="2"/>
    <x v="835"/>
    <x v="2"/>
    <s v="Phones"/>
    <s v="Apple iPhone 5C"/>
    <n v="159.98400000000001"/>
  </r>
  <r>
    <n v="1723"/>
    <s v="US-2016-123218"/>
    <x v="139"/>
    <d v="2016-12-25T00:00:00"/>
    <s v="Standard Class"/>
    <s v="KD-16345"/>
    <s v="Katherine Ducich"/>
    <s v="Consumer"/>
    <s v="United States"/>
    <s v="Chicago"/>
    <s v="Illinois"/>
    <n v="60623"/>
    <x v="2"/>
    <x v="1105"/>
    <x v="2"/>
    <s v="Accessories"/>
    <s v="Logitech G600 MMO Gaming Mouse"/>
    <n v="255.96799999999999"/>
  </r>
  <r>
    <n v="1724"/>
    <s v="US-2016-123218"/>
    <x v="139"/>
    <d v="2016-12-25T00:00:00"/>
    <s v="Standard Class"/>
    <s v="KD-16345"/>
    <s v="Katherine Ducich"/>
    <s v="Consumer"/>
    <s v="United States"/>
    <s v="Chicago"/>
    <s v="Illinois"/>
    <n v="60623"/>
    <x v="2"/>
    <x v="1106"/>
    <x v="0"/>
    <s v="Bookcases"/>
    <s v="Sauder Facets Collection Library, Sky Alder Finish"/>
    <n v="359.05799999999999"/>
  </r>
  <r>
    <n v="1725"/>
    <s v="CA-2016-127453"/>
    <x v="546"/>
    <d v="2016-12-20T00:00:00"/>
    <s v="First Class"/>
    <s v="JK-15370"/>
    <s v="Jay Kimmel"/>
    <s v="Consumer"/>
    <s v="United States"/>
    <s v="Philadelphia"/>
    <s v="Pennsylvania"/>
    <n v="19143"/>
    <x v="3"/>
    <x v="1107"/>
    <x v="1"/>
    <s v="Appliances"/>
    <s v="Avanti 4.4 Cu. Ft. Refrigerator"/>
    <n v="434.35199999999998"/>
  </r>
  <r>
    <n v="1726"/>
    <s v="CA-2016-127453"/>
    <x v="546"/>
    <d v="2016-12-20T00:00:00"/>
    <s v="First Class"/>
    <s v="JK-15370"/>
    <s v="Jay Kimmel"/>
    <s v="Consumer"/>
    <s v="United States"/>
    <s v="Philadelphia"/>
    <s v="Pennsylvania"/>
    <n v="19143"/>
    <x v="3"/>
    <x v="1108"/>
    <x v="1"/>
    <s v="Appliances"/>
    <s v="Hoover Replacement Belt for Commercial Guardsman Heavy-Duty Upright Vacuum"/>
    <n v="3.552"/>
  </r>
  <r>
    <n v="1727"/>
    <s v="CA-2016-127453"/>
    <x v="546"/>
    <d v="2016-12-20T00:00:00"/>
    <s v="First Class"/>
    <s v="JK-15370"/>
    <s v="Jay Kimmel"/>
    <s v="Consumer"/>
    <s v="United States"/>
    <s v="Philadelphia"/>
    <s v="Pennsylvania"/>
    <n v="19143"/>
    <x v="3"/>
    <x v="1109"/>
    <x v="1"/>
    <s v="Appliances"/>
    <s v="Fellowes Advanced 8 Outlet Surge Suppressor with Phone/Fax Protection"/>
    <n v="88.831999999999994"/>
  </r>
  <r>
    <n v="1728"/>
    <s v="US-2018-164056"/>
    <x v="568"/>
    <d v="2018-05-04T00:00:00"/>
    <s v="Second Class"/>
    <s v="FM-14215"/>
    <s v="Filia McAdams"/>
    <s v="Corporate"/>
    <s v="United States"/>
    <s v="Dublin"/>
    <s v="Ohio"/>
    <n v="43017"/>
    <x v="3"/>
    <x v="1110"/>
    <x v="0"/>
    <s v="Tables"/>
    <s v="SAFCO PlanMaster Heigh-Adjustable Drafting Table Base, 43w x 30d x 30-37h, Black"/>
    <n v="1048.3499999999999"/>
  </r>
  <r>
    <n v="1729"/>
    <s v="CA-2017-106894"/>
    <x v="569"/>
    <d v="2017-02-07T00:00:00"/>
    <s v="Same Day"/>
    <s v="CA-12265"/>
    <s v="Christina Anderson"/>
    <s v="Consumer"/>
    <s v="United States"/>
    <s v="Springfield"/>
    <s v="Virginia"/>
    <n v="22153"/>
    <x v="0"/>
    <x v="1072"/>
    <x v="2"/>
    <s v="Accessories"/>
    <s v="Micro Innovations USB RF Wireless Keyboard with Mouse"/>
    <n v="100"/>
  </r>
  <r>
    <n v="1730"/>
    <s v="CA-2017-106894"/>
    <x v="569"/>
    <d v="2017-02-07T00:00:00"/>
    <s v="Same Day"/>
    <s v="CA-12265"/>
    <s v="Christina Anderson"/>
    <s v="Consumer"/>
    <s v="United States"/>
    <s v="Springfield"/>
    <s v="Virginia"/>
    <n v="22153"/>
    <x v="0"/>
    <x v="709"/>
    <x v="1"/>
    <s v="Labels"/>
    <s v="Permanent Self-Adhesive File Folder Labels for Typewriters by Universal"/>
    <n v="7.83"/>
  </r>
  <r>
    <n v="1731"/>
    <s v="CA-2015-125136"/>
    <x v="450"/>
    <d v="2015-10-03T00:00:00"/>
    <s v="Standard Class"/>
    <s v="KD-16495"/>
    <s v="Keith Dawkins"/>
    <s v="Corporate"/>
    <s v="United States"/>
    <s v="Fayetteville"/>
    <s v="North Carolina"/>
    <n v="28314"/>
    <x v="0"/>
    <x v="1111"/>
    <x v="1"/>
    <s v="Paper"/>
    <s v="White GlueTop Scratch Pads"/>
    <n v="96.256"/>
  </r>
  <r>
    <n v="1732"/>
    <s v="CA-2015-125136"/>
    <x v="450"/>
    <d v="2015-10-03T00:00:00"/>
    <s v="Standard Class"/>
    <s v="KD-16495"/>
    <s v="Keith Dawkins"/>
    <s v="Corporate"/>
    <s v="United States"/>
    <s v="Fayetteville"/>
    <s v="North Carolina"/>
    <n v="28314"/>
    <x v="0"/>
    <x v="128"/>
    <x v="1"/>
    <s v="Paper"/>
    <s v="Xerox 195"/>
    <n v="10.688000000000001"/>
  </r>
  <r>
    <n v="1733"/>
    <s v="US-2017-131149"/>
    <x v="212"/>
    <d v="2017-07-14T00:00:00"/>
    <s v="Standard Class"/>
    <s v="LH-17155"/>
    <s v="Logan Haushalter"/>
    <s v="Consumer"/>
    <s v="United States"/>
    <s v="Dallas"/>
    <s v="Texas"/>
    <n v="75081"/>
    <x v="2"/>
    <x v="426"/>
    <x v="1"/>
    <s v="Storage"/>
    <s v="Fellowes Strictly Business Drawer File, Letter/Legal Size"/>
    <n v="338.04"/>
  </r>
  <r>
    <n v="1734"/>
    <s v="US-2017-131149"/>
    <x v="212"/>
    <d v="2017-07-14T00:00:00"/>
    <s v="Standard Class"/>
    <s v="LH-17155"/>
    <s v="Logan Haushalter"/>
    <s v="Consumer"/>
    <s v="United States"/>
    <s v="Dallas"/>
    <s v="Texas"/>
    <n v="75081"/>
    <x v="2"/>
    <x v="281"/>
    <x v="1"/>
    <s v="Art"/>
    <s v="Boston Heavy-Duty Trimline Electric Pencil Sharpeners"/>
    <n v="154.24"/>
  </r>
  <r>
    <n v="1735"/>
    <s v="CA-2018-101483"/>
    <x v="570"/>
    <d v="2018-08-01T00:00:00"/>
    <s v="Second Class"/>
    <s v="AG-10675"/>
    <s v="Anna Gayman"/>
    <s v="Consumer"/>
    <s v="United States"/>
    <s v="Jacksonville"/>
    <s v="North Carolina"/>
    <n v="28540"/>
    <x v="0"/>
    <x v="1112"/>
    <x v="1"/>
    <s v="Appliances"/>
    <s v="Holmes HEPA Air Purifier"/>
    <n v="34.847999999999999"/>
  </r>
  <r>
    <n v="1736"/>
    <s v="CA-2018-101483"/>
    <x v="570"/>
    <d v="2018-08-01T00:00:00"/>
    <s v="Second Class"/>
    <s v="AG-10675"/>
    <s v="Anna Gayman"/>
    <s v="Consumer"/>
    <s v="United States"/>
    <s v="Jacksonville"/>
    <s v="North Carolina"/>
    <n v="28540"/>
    <x v="0"/>
    <x v="895"/>
    <x v="2"/>
    <s v="Phones"/>
    <s v="Samsung Replacement EH64AVFWE Premium Headset"/>
    <n v="22"/>
  </r>
  <r>
    <n v="1737"/>
    <s v="CA-2018-101483"/>
    <x v="570"/>
    <d v="2018-08-01T00:00:00"/>
    <s v="Second Class"/>
    <s v="AG-10675"/>
    <s v="Anna Gayman"/>
    <s v="Consumer"/>
    <s v="United States"/>
    <s v="Jacksonville"/>
    <s v="North Carolina"/>
    <n v="28540"/>
    <x v="0"/>
    <x v="6"/>
    <x v="1"/>
    <s v="Art"/>
    <s v="Newell 322"/>
    <n v="4.3680000000000003"/>
  </r>
  <r>
    <n v="1738"/>
    <s v="CA-2016-130204"/>
    <x v="37"/>
    <d v="2016-09-09T00:00:00"/>
    <s v="Standard Class"/>
    <s v="DB-13120"/>
    <s v="David Bremer"/>
    <s v="Corporate"/>
    <s v="United States"/>
    <s v="San Francisco"/>
    <s v="California"/>
    <n v="94122"/>
    <x v="1"/>
    <x v="470"/>
    <x v="1"/>
    <s v="Storage"/>
    <s v="Sterilite Officeware Hinged File Box"/>
    <n v="31.44"/>
  </r>
  <r>
    <n v="1739"/>
    <s v="CA-2016-130204"/>
    <x v="37"/>
    <d v="2016-09-09T00:00:00"/>
    <s v="Standard Class"/>
    <s v="DB-13120"/>
    <s v="David Bremer"/>
    <s v="Corporate"/>
    <s v="United States"/>
    <s v="San Francisco"/>
    <s v="California"/>
    <n v="94122"/>
    <x v="1"/>
    <x v="1044"/>
    <x v="2"/>
    <s v="Accessories"/>
    <s v="Kingston Digital DataTraveler 16GB USB 2.0"/>
    <n v="17.899999999999999"/>
  </r>
  <r>
    <n v="1740"/>
    <s v="CA-2016-130204"/>
    <x v="37"/>
    <d v="2016-09-09T00:00:00"/>
    <s v="Standard Class"/>
    <s v="DB-13120"/>
    <s v="David Bremer"/>
    <s v="Corporate"/>
    <s v="United States"/>
    <s v="San Francisco"/>
    <s v="California"/>
    <n v="94122"/>
    <x v="1"/>
    <x v="1113"/>
    <x v="2"/>
    <s v="Accessories"/>
    <s v="TRENDnet 56K USB 2.0 Phone, Internet and Fax Modem"/>
    <n v="129.44999999999999"/>
  </r>
  <r>
    <n v="1741"/>
    <s v="CA-2015-110527"/>
    <x v="128"/>
    <d v="2015-08-16T00:00:00"/>
    <s v="Standard Class"/>
    <s v="ED-13885"/>
    <s v="Emily Ducich"/>
    <s v="Home Office"/>
    <s v="United States"/>
    <s v="San Diego"/>
    <s v="California"/>
    <n v="92037"/>
    <x v="1"/>
    <x v="948"/>
    <x v="1"/>
    <s v="Labels"/>
    <s v="Avery 494"/>
    <n v="20.88"/>
  </r>
  <r>
    <n v="1742"/>
    <s v="CA-2018-152807"/>
    <x v="505"/>
    <d v="2018-11-03T00:00:00"/>
    <s v="Standard Class"/>
    <s v="MC-18100"/>
    <s v="Mick Crebagga"/>
    <s v="Consumer"/>
    <s v="United States"/>
    <s v="Philadelphia"/>
    <s v="Pennsylvania"/>
    <n v="19140"/>
    <x v="3"/>
    <x v="1114"/>
    <x v="1"/>
    <s v="Paper"/>
    <s v="Xerox 231"/>
    <n v="20.736000000000001"/>
  </r>
  <r>
    <n v="1743"/>
    <s v="CA-2018-152807"/>
    <x v="505"/>
    <d v="2018-11-03T00:00:00"/>
    <s v="Standard Class"/>
    <s v="MC-18100"/>
    <s v="Mick Crebagga"/>
    <s v="Consumer"/>
    <s v="United States"/>
    <s v="Philadelphia"/>
    <s v="Pennsylvania"/>
    <n v="19140"/>
    <x v="3"/>
    <x v="1073"/>
    <x v="0"/>
    <s v="Furnishings"/>
    <s v="Stacking Tray, Side-Loading, Legal, Smoke"/>
    <n v="7.1680000000000001"/>
  </r>
  <r>
    <n v="1744"/>
    <s v="CA-2018-152807"/>
    <x v="505"/>
    <d v="2018-11-03T00:00:00"/>
    <s v="Standard Class"/>
    <s v="MC-18100"/>
    <s v="Mick Crebagga"/>
    <s v="Consumer"/>
    <s v="United States"/>
    <s v="Philadelphia"/>
    <s v="Pennsylvania"/>
    <n v="19140"/>
    <x v="3"/>
    <x v="700"/>
    <x v="1"/>
    <s v="Storage"/>
    <s v="Eldon Shelf Savers Cubes and Bins"/>
    <n v="11.167999999999999"/>
  </r>
  <r>
    <n v="1745"/>
    <s v="CA-2018-152807"/>
    <x v="505"/>
    <d v="2018-11-03T00:00:00"/>
    <s v="Standard Class"/>
    <s v="MC-18100"/>
    <s v="Mick Crebagga"/>
    <s v="Consumer"/>
    <s v="United States"/>
    <s v="Philadelphia"/>
    <s v="Pennsylvania"/>
    <n v="19140"/>
    <x v="3"/>
    <x v="552"/>
    <x v="2"/>
    <s v="Accessories"/>
    <s v="First Data FD10 PIN Pad"/>
    <n v="442.4"/>
  </r>
  <r>
    <n v="1746"/>
    <s v="CA-2015-133270"/>
    <x v="571"/>
    <d v="2015-06-09T00:00:00"/>
    <s v="First Class"/>
    <s v="BM-11785"/>
    <s v="Bryan Mills"/>
    <s v="Consumer"/>
    <s v="United States"/>
    <s v="Rochester"/>
    <s v="New York"/>
    <n v="14609"/>
    <x v="3"/>
    <x v="158"/>
    <x v="1"/>
    <s v="Art"/>
    <s v="Sanford Liquid Accent Highlighters"/>
    <n v="13.36"/>
  </r>
  <r>
    <n v="1747"/>
    <s v="CA-2017-155670"/>
    <x v="572"/>
    <d v="2017-08-17T00:00:00"/>
    <s v="Second Class"/>
    <s v="EM-14065"/>
    <s v="Erin Mull"/>
    <s v="Consumer"/>
    <s v="United States"/>
    <s v="Jacksonville"/>
    <s v="North Carolina"/>
    <n v="28540"/>
    <x v="0"/>
    <x v="605"/>
    <x v="1"/>
    <s v="Binders"/>
    <s v="Acco Translucent Poly Ring Binders"/>
    <n v="11.231999999999999"/>
  </r>
  <r>
    <n v="1748"/>
    <s v="CA-2017-155670"/>
    <x v="572"/>
    <d v="2017-08-17T00:00:00"/>
    <s v="Second Class"/>
    <s v="EM-14065"/>
    <s v="Erin Mull"/>
    <s v="Consumer"/>
    <s v="United States"/>
    <s v="Jacksonville"/>
    <s v="North Carolina"/>
    <n v="28540"/>
    <x v="0"/>
    <x v="1115"/>
    <x v="1"/>
    <s v="Paper"/>
    <s v="Easy-staple paper"/>
    <n v="10.272"/>
  </r>
  <r>
    <n v="1749"/>
    <s v="US-2015-157406"/>
    <x v="573"/>
    <d v="2015-04-29T00:00:00"/>
    <s v="Standard Class"/>
    <s v="DA-13450"/>
    <s v="Dianna Arnett"/>
    <s v="Home Office"/>
    <s v="United States"/>
    <s v="Houston"/>
    <s v="Texas"/>
    <n v="77095"/>
    <x v="2"/>
    <x v="724"/>
    <x v="1"/>
    <s v="Paper"/>
    <s v="Xerox 1985"/>
    <n v="10.368"/>
  </r>
  <r>
    <n v="1750"/>
    <s v="US-2015-157406"/>
    <x v="573"/>
    <d v="2015-04-29T00:00:00"/>
    <s v="Standard Class"/>
    <s v="DA-13450"/>
    <s v="Dianna Arnett"/>
    <s v="Home Office"/>
    <s v="United States"/>
    <s v="Houston"/>
    <s v="Texas"/>
    <n v="77095"/>
    <x v="2"/>
    <x v="1026"/>
    <x v="1"/>
    <s v="Art"/>
    <s v="12 Colored Short Pencils"/>
    <n v="6.24"/>
  </r>
  <r>
    <n v="1751"/>
    <s v="CA-2016-139094"/>
    <x v="6"/>
    <d v="2016-11-27T00:00:00"/>
    <s v="Standard Class"/>
    <s v="MO-17800"/>
    <s v="Meg O'Connel"/>
    <s v="Home Office"/>
    <s v="United States"/>
    <s v="San Antonio"/>
    <s v="Texas"/>
    <n v="78207"/>
    <x v="2"/>
    <x v="1116"/>
    <x v="0"/>
    <s v="Tables"/>
    <s v="Hon 2111 Invitation Series Straight Table"/>
    <n v="206.96199999999999"/>
  </r>
  <r>
    <n v="1752"/>
    <s v="CA-2018-168837"/>
    <x v="336"/>
    <d v="2018-10-17T00:00:00"/>
    <s v="First Class"/>
    <s v="JW-15955"/>
    <s v="Joni Wasserman"/>
    <s v="Consumer"/>
    <s v="United States"/>
    <s v="Oakland"/>
    <s v="California"/>
    <n v="94601"/>
    <x v="1"/>
    <x v="283"/>
    <x v="0"/>
    <s v="Furnishings"/>
    <s v="C-Line Cubicle Keepers Polyproplyene Holder With Velcro Backings"/>
    <n v="9.4600000000000009"/>
  </r>
  <r>
    <n v="1753"/>
    <s v="CA-2018-116715"/>
    <x v="574"/>
    <d v="2018-12-05T00:00:00"/>
    <s v="First Class"/>
    <s v="VW-21775"/>
    <s v="Victoria Wilson"/>
    <s v="Corporate"/>
    <s v="United States"/>
    <s v="San Francisco"/>
    <s v="California"/>
    <n v="94122"/>
    <x v="1"/>
    <x v="821"/>
    <x v="1"/>
    <s v="Storage"/>
    <s v="Fellowes Mobile File Cart, Black"/>
    <n v="559.62"/>
  </r>
  <r>
    <n v="1754"/>
    <s v="CA-2018-116715"/>
    <x v="574"/>
    <d v="2018-12-05T00:00:00"/>
    <s v="First Class"/>
    <s v="VW-21775"/>
    <s v="Victoria Wilson"/>
    <s v="Corporate"/>
    <s v="United States"/>
    <s v="San Francisco"/>
    <s v="California"/>
    <n v="94122"/>
    <x v="1"/>
    <x v="1082"/>
    <x v="1"/>
    <s v="Paper"/>
    <s v="Xerox 1940"/>
    <n v="109.92"/>
  </r>
  <r>
    <n v="1755"/>
    <s v="CA-2018-116715"/>
    <x v="574"/>
    <d v="2018-12-05T00:00:00"/>
    <s v="First Class"/>
    <s v="VW-21775"/>
    <s v="Victoria Wilson"/>
    <s v="Corporate"/>
    <s v="United States"/>
    <s v="San Francisco"/>
    <s v="California"/>
    <n v="94122"/>
    <x v="1"/>
    <x v="1117"/>
    <x v="1"/>
    <s v="Paper"/>
    <s v="Xerox 1962"/>
    <n v="8.56"/>
  </r>
  <r>
    <n v="1756"/>
    <s v="CA-2016-135622"/>
    <x v="575"/>
    <d v="2016-12-11T00:00:00"/>
    <s v="Second Class"/>
    <s v="TT-21460"/>
    <s v="Tonja Turnell"/>
    <s v="Home Office"/>
    <s v="United States"/>
    <s v="Fort Worth"/>
    <s v="Texas"/>
    <n v="76106"/>
    <x v="2"/>
    <x v="839"/>
    <x v="1"/>
    <s v="Paper"/>
    <s v="Xerox 1945"/>
    <n v="360.71199999999999"/>
  </r>
  <r>
    <n v="1757"/>
    <s v="CA-2016-135622"/>
    <x v="575"/>
    <d v="2016-12-11T00:00:00"/>
    <s v="Second Class"/>
    <s v="TT-21460"/>
    <s v="Tonja Turnell"/>
    <s v="Home Office"/>
    <s v="United States"/>
    <s v="Fort Worth"/>
    <s v="Texas"/>
    <n v="76106"/>
    <x v="2"/>
    <x v="1118"/>
    <x v="2"/>
    <s v="Phones"/>
    <s v="Wilson Electronics DB Pro Signal Booster"/>
    <n v="1718.4"/>
  </r>
  <r>
    <n v="1758"/>
    <s v="US-2016-107349"/>
    <x v="562"/>
    <d v="2016-07-15T00:00:00"/>
    <s v="First Class"/>
    <s v="SL-20155"/>
    <s v="Sara Luxemburg"/>
    <s v="Home Office"/>
    <s v="United States"/>
    <s v="Houston"/>
    <s v="Texas"/>
    <n v="77095"/>
    <x v="2"/>
    <x v="1002"/>
    <x v="1"/>
    <s v="Binders"/>
    <s v="Wilson Jones Heavy-Duty Casebound Ring Binders with Metal Hinges"/>
    <n v="41.567999999999998"/>
  </r>
  <r>
    <n v="1759"/>
    <s v="CA-2015-139017"/>
    <x v="218"/>
    <d v="2015-05-17T00:00:00"/>
    <s v="Standard Class"/>
    <s v="RM-19375"/>
    <s v="Raymond Messe"/>
    <s v="Consumer"/>
    <s v="United States"/>
    <s v="Houston"/>
    <s v="Texas"/>
    <n v="77095"/>
    <x v="2"/>
    <x v="825"/>
    <x v="2"/>
    <s v="Accessories"/>
    <s v="Logitech ClearChat Comfort/USB Headset H390"/>
    <n v="46.863999999999997"/>
  </r>
  <r>
    <n v="1760"/>
    <s v="CA-2015-141817"/>
    <x v="576"/>
    <d v="2015-01-12T00:00:00"/>
    <s v="Standard Class"/>
    <s v="MB-18085"/>
    <s v="Mick Brown"/>
    <s v="Consumer"/>
    <s v="United States"/>
    <s v="Philadelphia"/>
    <s v="Pennsylvania"/>
    <n v="19143"/>
    <x v="3"/>
    <x v="359"/>
    <x v="1"/>
    <s v="Art"/>
    <s v="Avery Hi-Liter EverBold Pen Style Fluorescent Highlighters, 4/Pack"/>
    <n v="19.536000000000001"/>
  </r>
  <r>
    <n v="1761"/>
    <s v="CA-2016-130785"/>
    <x v="577"/>
    <d v="2016-09-09T00:00:00"/>
    <s v="Standard Class"/>
    <s v="AG-10900"/>
    <s v="Arthur Gainer"/>
    <s v="Consumer"/>
    <s v="United States"/>
    <s v="San Diego"/>
    <s v="California"/>
    <n v="92105"/>
    <x v="1"/>
    <x v="1119"/>
    <x v="0"/>
    <s v="Bookcases"/>
    <s v="Sauder Camden County Barrister Bookcase, Planked Cherry Finish"/>
    <n v="411.33199999999999"/>
  </r>
  <r>
    <n v="1762"/>
    <s v="CA-2016-130785"/>
    <x v="577"/>
    <d v="2016-09-09T00:00:00"/>
    <s v="Standard Class"/>
    <s v="AG-10900"/>
    <s v="Arthur Gainer"/>
    <s v="Consumer"/>
    <s v="United States"/>
    <s v="San Diego"/>
    <s v="California"/>
    <n v="92105"/>
    <x v="1"/>
    <x v="1120"/>
    <x v="1"/>
    <s v="Binders"/>
    <s v="DXL Angle-View Binders with Locking Rings, Black"/>
    <n v="28.751999999999999"/>
  </r>
  <r>
    <n v="1763"/>
    <s v="CA-2016-130785"/>
    <x v="577"/>
    <d v="2016-09-09T00:00:00"/>
    <s v="Standard Class"/>
    <s v="AG-10900"/>
    <s v="Arthur Gainer"/>
    <s v="Consumer"/>
    <s v="United States"/>
    <s v="San Diego"/>
    <s v="California"/>
    <n v="92105"/>
    <x v="1"/>
    <x v="1121"/>
    <x v="0"/>
    <s v="Bookcases"/>
    <s v="Sauder Camden County Collection Libraries, Planked Cherry Finish"/>
    <n v="293.19900000000001"/>
  </r>
  <r>
    <n v="1764"/>
    <s v="CA-2017-110254"/>
    <x v="578"/>
    <d v="2017-08-08T00:00:00"/>
    <s v="Standard Class"/>
    <s v="ML-17755"/>
    <s v="Max Ludwig"/>
    <s v="Home Office"/>
    <s v="United States"/>
    <s v="Suffolk"/>
    <s v="Virginia"/>
    <n v="23434"/>
    <x v="0"/>
    <x v="354"/>
    <x v="1"/>
    <s v="Supplies"/>
    <s v="Acme 10&quot; Easy Grip Assistive Scissors"/>
    <n v="35.06"/>
  </r>
  <r>
    <n v="1765"/>
    <s v="CA-2017-110254"/>
    <x v="578"/>
    <d v="2017-08-08T00:00:00"/>
    <s v="Standard Class"/>
    <s v="ML-17755"/>
    <s v="Max Ludwig"/>
    <s v="Home Office"/>
    <s v="United States"/>
    <s v="Suffolk"/>
    <s v="Virginia"/>
    <n v="23434"/>
    <x v="0"/>
    <x v="617"/>
    <x v="1"/>
    <s v="Labels"/>
    <s v="Avery 476"/>
    <n v="4.13"/>
  </r>
  <r>
    <n v="1766"/>
    <s v="CA-2017-110254"/>
    <x v="578"/>
    <d v="2017-08-08T00:00:00"/>
    <s v="Standard Class"/>
    <s v="ML-17755"/>
    <s v="Max Ludwig"/>
    <s v="Home Office"/>
    <s v="United States"/>
    <s v="Suffolk"/>
    <s v="Virginia"/>
    <n v="23434"/>
    <x v="0"/>
    <x v="1122"/>
    <x v="0"/>
    <s v="Furnishings"/>
    <s v="Advantus Panel Wall Certificate Holder - 8.5x11"/>
    <n v="109.8"/>
  </r>
  <r>
    <n v="1767"/>
    <s v="CA-2017-110254"/>
    <x v="578"/>
    <d v="2017-08-08T00:00:00"/>
    <s v="Standard Class"/>
    <s v="ML-17755"/>
    <s v="Max Ludwig"/>
    <s v="Home Office"/>
    <s v="United States"/>
    <s v="Suffolk"/>
    <s v="Virginia"/>
    <n v="23434"/>
    <x v="0"/>
    <x v="1123"/>
    <x v="1"/>
    <s v="Labels"/>
    <s v="Avery 478"/>
    <n v="9.82"/>
  </r>
  <r>
    <n v="1768"/>
    <s v="US-2015-158057"/>
    <x v="579"/>
    <d v="2015-03-26T00:00:00"/>
    <s v="Standard Class"/>
    <s v="CC-12685"/>
    <s v="Craig Carroll"/>
    <s v="Consumer"/>
    <s v="United States"/>
    <s v="Greensboro"/>
    <s v="North Carolina"/>
    <n v="27405"/>
    <x v="0"/>
    <x v="48"/>
    <x v="1"/>
    <s v="Binders"/>
    <s v="C-Line Peel &amp; Stick Add-On Filing Pockets, 8-3/4 x 5-1/8, 10/Pack"/>
    <n v="7.6440000000000001"/>
  </r>
  <r>
    <n v="1769"/>
    <s v="US-2015-158057"/>
    <x v="579"/>
    <d v="2015-03-26T00:00:00"/>
    <s v="Standard Class"/>
    <s v="CC-12685"/>
    <s v="Craig Carroll"/>
    <s v="Consumer"/>
    <s v="United States"/>
    <s v="Greensboro"/>
    <s v="North Carolina"/>
    <n v="27405"/>
    <x v="0"/>
    <x v="141"/>
    <x v="1"/>
    <s v="Binders"/>
    <s v="GBC Prestige Therm-A-Bind Covers"/>
    <n v="51.465000000000003"/>
  </r>
  <r>
    <n v="1770"/>
    <s v="CA-2018-146024"/>
    <x v="580"/>
    <d v="2018-03-08T00:00:00"/>
    <s v="Standard Class"/>
    <s v="SC-20770"/>
    <s v="Stewart Carmichael"/>
    <s v="Corporate"/>
    <s v="United States"/>
    <s v="Dallas"/>
    <s v="Texas"/>
    <n v="75081"/>
    <x v="2"/>
    <x v="482"/>
    <x v="1"/>
    <s v="Supplies"/>
    <s v="Staple remover"/>
    <n v="6.976"/>
  </r>
  <r>
    <n v="1771"/>
    <s v="CA-2018-146024"/>
    <x v="580"/>
    <d v="2018-03-08T00:00:00"/>
    <s v="Standard Class"/>
    <s v="SC-20770"/>
    <s v="Stewart Carmichael"/>
    <s v="Corporate"/>
    <s v="United States"/>
    <s v="Dallas"/>
    <s v="Texas"/>
    <n v="75081"/>
    <x v="2"/>
    <x v="44"/>
    <x v="1"/>
    <s v="Binders"/>
    <s v="Wilson Jones Leather-Like Binders with DublLock Round Rings"/>
    <n v="12.222"/>
  </r>
  <r>
    <n v="1772"/>
    <s v="CA-2017-129686"/>
    <x v="581"/>
    <d v="2017-11-29T00:00:00"/>
    <s v="Second Class"/>
    <s v="GG-14650"/>
    <s v="Greg Guthrie"/>
    <s v="Corporate"/>
    <s v="United States"/>
    <s v="Chicago"/>
    <s v="Illinois"/>
    <n v="60623"/>
    <x v="2"/>
    <x v="854"/>
    <x v="1"/>
    <s v="Storage"/>
    <s v="SAFCO Commercial Wire Shelving, 72h"/>
    <n v="97.983999999999995"/>
  </r>
  <r>
    <n v="1773"/>
    <s v="CA-2017-129686"/>
    <x v="581"/>
    <d v="2017-11-29T00:00:00"/>
    <s v="Second Class"/>
    <s v="GG-14650"/>
    <s v="Greg Guthrie"/>
    <s v="Corporate"/>
    <s v="United States"/>
    <s v="Chicago"/>
    <s v="Illinois"/>
    <n v="60623"/>
    <x v="2"/>
    <x v="197"/>
    <x v="2"/>
    <s v="Accessories"/>
    <s v="Memorex Micro Travel Drive 8 GB"/>
    <n v="62.4"/>
  </r>
  <r>
    <n v="1774"/>
    <s v="CA-2015-118976"/>
    <x v="582"/>
    <d v="2015-05-03T00:00:00"/>
    <s v="Standard Class"/>
    <s v="MY-18295"/>
    <s v="Muhammed Yedwab"/>
    <s v="Corporate"/>
    <s v="United States"/>
    <s v="Baltimore"/>
    <s v="Maryland"/>
    <n v="21215"/>
    <x v="3"/>
    <x v="1124"/>
    <x v="1"/>
    <s v="Binders"/>
    <s v="Acco Data Flex Cable Posts For Top &amp; Bottom Load Binders, 6&quot; Capacity"/>
    <n v="20.86"/>
  </r>
  <r>
    <n v="1775"/>
    <s v="CA-2015-118976"/>
    <x v="582"/>
    <d v="2015-05-03T00:00:00"/>
    <s v="Standard Class"/>
    <s v="MY-18295"/>
    <s v="Muhammed Yedwab"/>
    <s v="Corporate"/>
    <s v="United States"/>
    <s v="Baltimore"/>
    <s v="Maryland"/>
    <n v="21215"/>
    <x v="3"/>
    <x v="1125"/>
    <x v="1"/>
    <s v="Storage"/>
    <s v="Recycled Steel Personal File for Standard File Folders"/>
    <n v="497.61"/>
  </r>
  <r>
    <n v="1776"/>
    <s v="CA-2015-118976"/>
    <x v="582"/>
    <d v="2015-05-03T00:00:00"/>
    <s v="Standard Class"/>
    <s v="MY-18295"/>
    <s v="Muhammed Yedwab"/>
    <s v="Corporate"/>
    <s v="United States"/>
    <s v="Baltimore"/>
    <s v="Maryland"/>
    <n v="21215"/>
    <x v="3"/>
    <x v="1126"/>
    <x v="1"/>
    <s v="Art"/>
    <s v="Blackstonian Pencils"/>
    <n v="5.34"/>
  </r>
  <r>
    <n v="1777"/>
    <s v="CA-2015-118976"/>
    <x v="582"/>
    <d v="2015-05-03T00:00:00"/>
    <s v="Standard Class"/>
    <s v="MY-18295"/>
    <s v="Muhammed Yedwab"/>
    <s v="Corporate"/>
    <s v="United States"/>
    <s v="Baltimore"/>
    <s v="Maryland"/>
    <n v="21215"/>
    <x v="3"/>
    <x v="816"/>
    <x v="1"/>
    <s v="Labels"/>
    <s v="Avery 488"/>
    <n v="3.15"/>
  </r>
  <r>
    <n v="1778"/>
    <s v="CA-2016-105347"/>
    <x v="27"/>
    <d v="2016-11-28T00:00:00"/>
    <s v="Standard Class"/>
    <s v="DP-13000"/>
    <s v="Darren Powers"/>
    <s v="Consumer"/>
    <s v="United States"/>
    <s v="Los Angeles"/>
    <s v="California"/>
    <n v="90004"/>
    <x v="1"/>
    <x v="1127"/>
    <x v="1"/>
    <s v="Paper"/>
    <s v="Xerox 1919"/>
    <n v="368.91"/>
  </r>
  <r>
    <n v="1779"/>
    <s v="CA-2016-105347"/>
    <x v="27"/>
    <d v="2016-11-28T00:00:00"/>
    <s v="Standard Class"/>
    <s v="DP-13000"/>
    <s v="Darren Powers"/>
    <s v="Consumer"/>
    <s v="United States"/>
    <s v="Los Angeles"/>
    <s v="California"/>
    <n v="90004"/>
    <x v="1"/>
    <x v="425"/>
    <x v="1"/>
    <s v="Art"/>
    <s v="Prang Colored Pencils"/>
    <n v="14.7"/>
  </r>
  <r>
    <n v="1780"/>
    <s v="CA-2017-124667"/>
    <x v="583"/>
    <d v="2017-11-16T00:00:00"/>
    <s v="Standard Class"/>
    <s v="BD-11770"/>
    <s v="Bryan Davis"/>
    <s v="Consumer"/>
    <s v="United States"/>
    <s v="New York City"/>
    <s v="New York"/>
    <n v="10011"/>
    <x v="3"/>
    <x v="808"/>
    <x v="2"/>
    <s v="Accessories"/>
    <s v="Micropad Numeric Keypads"/>
    <n v="59.97"/>
  </r>
  <r>
    <n v="1781"/>
    <s v="CA-2017-124667"/>
    <x v="583"/>
    <d v="2017-11-16T00:00:00"/>
    <s v="Standard Class"/>
    <s v="BD-11770"/>
    <s v="Bryan Davis"/>
    <s v="Consumer"/>
    <s v="United States"/>
    <s v="New York City"/>
    <s v="New York"/>
    <n v="10011"/>
    <x v="3"/>
    <x v="225"/>
    <x v="1"/>
    <s v="Storage"/>
    <s v="Safco Steel Mobile File Cart"/>
    <n v="83.36"/>
  </r>
  <r>
    <n v="1782"/>
    <s v="CA-2016-111094"/>
    <x v="584"/>
    <d v="2016-07-13T00:00:00"/>
    <s v="Standard Class"/>
    <s v="CB-12535"/>
    <s v="Claudia Bergmann"/>
    <s v="Corporate"/>
    <s v="United States"/>
    <s v="Franklin"/>
    <s v="Massachusetts"/>
    <n v="2038"/>
    <x v="3"/>
    <x v="1128"/>
    <x v="1"/>
    <s v="Paper"/>
    <s v="Tops Wirebound Message Log Books"/>
    <n v="6.58"/>
  </r>
  <r>
    <n v="1783"/>
    <s v="CA-2016-111094"/>
    <x v="584"/>
    <d v="2016-07-13T00:00:00"/>
    <s v="Standard Class"/>
    <s v="CB-12535"/>
    <s v="Claudia Bergmann"/>
    <s v="Corporate"/>
    <s v="United States"/>
    <s v="Franklin"/>
    <s v="Massachusetts"/>
    <n v="2038"/>
    <x v="3"/>
    <x v="800"/>
    <x v="1"/>
    <s v="Binders"/>
    <s v="Wilson Jones Ledger-Size, Piano-Hinge Binder, 2&quot;, Blue"/>
    <n v="122.94"/>
  </r>
  <r>
    <n v="1784"/>
    <s v="CA-2018-166317"/>
    <x v="585"/>
    <d v="2018-09-26T00:00:00"/>
    <s v="Standard Class"/>
    <s v="JE-15610"/>
    <s v="Jim Epp"/>
    <s v="Corporate"/>
    <s v="United States"/>
    <s v="Milwaukee"/>
    <s v="Wisconsin"/>
    <n v="53209"/>
    <x v="2"/>
    <x v="1082"/>
    <x v="1"/>
    <s v="Paper"/>
    <s v="Xerox 1940"/>
    <n v="219.84"/>
  </r>
  <r>
    <n v="1785"/>
    <s v="CA-2018-166317"/>
    <x v="585"/>
    <d v="2018-09-26T00:00:00"/>
    <s v="Standard Class"/>
    <s v="JE-15610"/>
    <s v="Jim Epp"/>
    <s v="Corporate"/>
    <s v="United States"/>
    <s v="Milwaukee"/>
    <s v="Wisconsin"/>
    <n v="53209"/>
    <x v="2"/>
    <x v="960"/>
    <x v="2"/>
    <s v="Accessories"/>
    <s v="Logitech Desktop MK120 Mouse and keyboard Combo"/>
    <n v="98.16"/>
  </r>
  <r>
    <n v="1786"/>
    <s v="CA-2018-166317"/>
    <x v="585"/>
    <d v="2018-09-26T00:00:00"/>
    <s v="Standard Class"/>
    <s v="JE-15610"/>
    <s v="Jim Epp"/>
    <s v="Corporate"/>
    <s v="United States"/>
    <s v="Milwaukee"/>
    <s v="Wisconsin"/>
    <n v="53209"/>
    <x v="2"/>
    <x v="863"/>
    <x v="1"/>
    <s v="Binders"/>
    <s v="ACCOHIDE Binder by Acco"/>
    <n v="33.04"/>
  </r>
  <r>
    <n v="1787"/>
    <s v="CA-2018-166317"/>
    <x v="585"/>
    <d v="2018-09-26T00:00:00"/>
    <s v="Standard Class"/>
    <s v="JE-15610"/>
    <s v="Jim Epp"/>
    <s v="Corporate"/>
    <s v="United States"/>
    <s v="Milwaukee"/>
    <s v="Wisconsin"/>
    <n v="53209"/>
    <x v="2"/>
    <x v="1129"/>
    <x v="2"/>
    <s v="Phones"/>
    <s v="AT&amp;T CL82213"/>
    <n v="86.97"/>
  </r>
  <r>
    <n v="1788"/>
    <s v="CA-2016-154326"/>
    <x v="586"/>
    <d v="2016-02-19T00:00:00"/>
    <s v="Standard Class"/>
    <s v="RP-19855"/>
    <s v="Roy Phan"/>
    <s v="Corporate"/>
    <s v="United States"/>
    <s v="Kenosha"/>
    <s v="Wisconsin"/>
    <n v="53142"/>
    <x v="2"/>
    <x v="817"/>
    <x v="2"/>
    <s v="Phones"/>
    <s v="Innergie mMini Combo Duo USB Travel Charging Kit"/>
    <n v="134.97"/>
  </r>
  <r>
    <n v="1789"/>
    <s v="CA-2016-154326"/>
    <x v="586"/>
    <d v="2016-02-19T00:00:00"/>
    <s v="Standard Class"/>
    <s v="RP-19855"/>
    <s v="Roy Phan"/>
    <s v="Corporate"/>
    <s v="United States"/>
    <s v="Kenosha"/>
    <s v="Wisconsin"/>
    <n v="53142"/>
    <x v="2"/>
    <x v="754"/>
    <x v="2"/>
    <s v="Phones"/>
    <s v="Samsung Galaxy S III - 16GB - pebble blue (T-Mobile)"/>
    <n v="699.98"/>
  </r>
  <r>
    <n v="1790"/>
    <s v="CA-2016-154326"/>
    <x v="586"/>
    <d v="2016-02-19T00:00:00"/>
    <s v="Standard Class"/>
    <s v="RP-19855"/>
    <s v="Roy Phan"/>
    <s v="Corporate"/>
    <s v="United States"/>
    <s v="Kenosha"/>
    <s v="Wisconsin"/>
    <n v="53142"/>
    <x v="2"/>
    <x v="1130"/>
    <x v="2"/>
    <s v="Accessories"/>
    <s v="MaxellÂ LTO Ultrium - 800 GB"/>
    <n v="139.94999999999999"/>
  </r>
  <r>
    <n v="1791"/>
    <s v="CA-2015-102008"/>
    <x v="587"/>
    <d v="2015-10-04T00:00:00"/>
    <s v="Standard Class"/>
    <s v="RA-19915"/>
    <s v="Russell Applegate"/>
    <s v="Consumer"/>
    <s v="United States"/>
    <s v="New York City"/>
    <s v="New York"/>
    <n v="10011"/>
    <x v="3"/>
    <x v="593"/>
    <x v="1"/>
    <s v="Paper"/>
    <s v="Tops Green Bar Computer Printout Paper"/>
    <n v="48.94"/>
  </r>
  <r>
    <n v="1792"/>
    <s v="CA-2015-120474"/>
    <x v="588"/>
    <d v="2015-12-03T00:00:00"/>
    <s v="First Class"/>
    <s v="RP-19390"/>
    <s v="Resi PÃ¶lking"/>
    <s v="Consumer"/>
    <s v="United States"/>
    <s v="Madison"/>
    <s v="Wisconsin"/>
    <n v="53711"/>
    <x v="2"/>
    <x v="1131"/>
    <x v="0"/>
    <s v="Chairs"/>
    <s v="Office Star - Professional Matrix Back Chair with 2-to-1 Synchro Tilt and Mesh Fabric Seat"/>
    <n v="2807.84"/>
  </r>
  <r>
    <n v="1793"/>
    <s v="CA-2015-120474"/>
    <x v="588"/>
    <d v="2015-12-03T00:00:00"/>
    <s v="First Class"/>
    <s v="RP-19390"/>
    <s v="Resi PÃ¶lking"/>
    <s v="Consumer"/>
    <s v="United States"/>
    <s v="Madison"/>
    <s v="Wisconsin"/>
    <n v="53711"/>
    <x v="2"/>
    <x v="1132"/>
    <x v="1"/>
    <s v="Art"/>
    <s v="Hunt BOSTON Vista Battery-Operated Pencil Sharpener, Black"/>
    <n v="46.64"/>
  </r>
  <r>
    <n v="1794"/>
    <s v="CA-2015-104773"/>
    <x v="589"/>
    <d v="2015-12-13T00:00:00"/>
    <s v="Standard Class"/>
    <s v="TB-21175"/>
    <s v="Thomas Boland"/>
    <s v="Corporate"/>
    <s v="United States"/>
    <s v="Houston"/>
    <s v="Texas"/>
    <n v="77041"/>
    <x v="2"/>
    <x v="117"/>
    <x v="1"/>
    <s v="Storage"/>
    <s v="Companion Letter/Legal File, Black"/>
    <n v="60.415999999999997"/>
  </r>
  <r>
    <n v="1795"/>
    <s v="CA-2017-140774"/>
    <x v="64"/>
    <d v="2017-09-10T00:00:00"/>
    <s v="Standard Class"/>
    <s v="BE-11455"/>
    <s v="Brad Eason"/>
    <s v="Home Office"/>
    <s v="United States"/>
    <s v="Olathe"/>
    <s v="Kansas"/>
    <n v="66062"/>
    <x v="2"/>
    <x v="915"/>
    <x v="1"/>
    <s v="Art"/>
    <s v="Panasonic KP-380BK Classic Electric Pencil Sharpener"/>
    <n v="107.94"/>
  </r>
  <r>
    <n v="1796"/>
    <s v="US-2018-139465"/>
    <x v="151"/>
    <d v="2018-08-30T00:00:00"/>
    <s v="First Class"/>
    <s v="MR-17545"/>
    <s v="Mathew Reese"/>
    <s v="Home Office"/>
    <s v="United States"/>
    <s v="New York City"/>
    <s v="New York"/>
    <n v="10024"/>
    <x v="3"/>
    <x v="861"/>
    <x v="1"/>
    <s v="Storage"/>
    <s v="Iris Project Case"/>
    <n v="63.84"/>
  </r>
  <r>
    <n v="1797"/>
    <s v="US-2018-139465"/>
    <x v="151"/>
    <d v="2018-08-30T00:00:00"/>
    <s v="First Class"/>
    <s v="MR-17545"/>
    <s v="Mathew Reese"/>
    <s v="Home Office"/>
    <s v="United States"/>
    <s v="New York City"/>
    <s v="New York"/>
    <n v="10024"/>
    <x v="3"/>
    <x v="1133"/>
    <x v="2"/>
    <s v="Phones"/>
    <s v="GE 30522EE2"/>
    <n v="347.97"/>
  </r>
  <r>
    <n v="1798"/>
    <s v="US-2018-139465"/>
    <x v="151"/>
    <d v="2018-08-30T00:00:00"/>
    <s v="First Class"/>
    <s v="MR-17545"/>
    <s v="Mathew Reese"/>
    <s v="Home Office"/>
    <s v="United States"/>
    <s v="New York City"/>
    <s v="New York"/>
    <n v="10024"/>
    <x v="3"/>
    <x v="8"/>
    <x v="1"/>
    <s v="Binders"/>
    <s v="DXL Angle-View Binders with Locking Rings by Samsill"/>
    <n v="37.008000000000003"/>
  </r>
  <r>
    <n v="1799"/>
    <s v="CA-2017-100965"/>
    <x v="274"/>
    <d v="2017-07-11T00:00:00"/>
    <s v="Standard Class"/>
    <s v="RM-19375"/>
    <s v="Raymond Messe"/>
    <s v="Consumer"/>
    <s v="United States"/>
    <s v="San Jose"/>
    <s v="California"/>
    <n v="95123"/>
    <x v="1"/>
    <x v="484"/>
    <x v="0"/>
    <s v="Furnishings"/>
    <s v="Howard Miller 11-1/2&quot; Diameter Grantwood Wall Clock"/>
    <n v="215.65"/>
  </r>
  <r>
    <n v="1800"/>
    <s v="CA-2017-121034"/>
    <x v="590"/>
    <d v="2017-08-10T00:00:00"/>
    <s v="Second Class"/>
    <s v="JF-15565"/>
    <s v="Jill Fjeld"/>
    <s v="Consumer"/>
    <s v="United States"/>
    <s v="Dallas"/>
    <s v="Texas"/>
    <n v="75081"/>
    <x v="2"/>
    <x v="203"/>
    <x v="1"/>
    <s v="Fasteners"/>
    <s v="OIC Bulk Pack Metal Binder Clips"/>
    <n v="11.167999999999999"/>
  </r>
  <r>
    <n v="1801"/>
    <s v="CA-2017-121034"/>
    <x v="590"/>
    <d v="2017-08-10T00:00:00"/>
    <s v="Second Class"/>
    <s v="JF-15565"/>
    <s v="Jill Fjeld"/>
    <s v="Consumer"/>
    <s v="United States"/>
    <s v="Dallas"/>
    <s v="Texas"/>
    <n v="75081"/>
    <x v="2"/>
    <x v="1134"/>
    <x v="1"/>
    <s v="Paper"/>
    <s v="Ink Jet Note and Greeting Cards, 8-1/2&quot; x 5-1/2&quot; Card Size"/>
    <n v="53.951999999999998"/>
  </r>
  <r>
    <n v="1802"/>
    <s v="CA-2017-149461"/>
    <x v="373"/>
    <d v="2017-11-19T00:00:00"/>
    <s v="Standard Class"/>
    <s v="AS-10135"/>
    <s v="Adrian Shami"/>
    <s v="Home Office"/>
    <s v="United States"/>
    <s v="Auburn"/>
    <s v="Washington"/>
    <n v="98002"/>
    <x v="1"/>
    <x v="1006"/>
    <x v="0"/>
    <s v="Furnishings"/>
    <s v="Eldon Image Series Desk Accessories, Burgundy"/>
    <n v="4.18"/>
  </r>
  <r>
    <n v="1803"/>
    <s v="CA-2018-158379"/>
    <x v="585"/>
    <d v="2018-09-26T00:00:00"/>
    <s v="Second Class"/>
    <s v="JA-15970"/>
    <s v="Joseph Airdo"/>
    <s v="Consumer"/>
    <s v="United States"/>
    <s v="Philadelphia"/>
    <s v="Pennsylvania"/>
    <n v="19134"/>
    <x v="3"/>
    <x v="440"/>
    <x v="1"/>
    <s v="Binders"/>
    <s v="Clear Mylar Reinforcing Strips"/>
    <n v="5.6070000000000002"/>
  </r>
  <r>
    <n v="1804"/>
    <s v="CA-2018-158379"/>
    <x v="585"/>
    <d v="2018-09-26T00:00:00"/>
    <s v="Second Class"/>
    <s v="JA-15970"/>
    <s v="Joseph Airdo"/>
    <s v="Consumer"/>
    <s v="United States"/>
    <s v="Philadelphia"/>
    <s v="Pennsylvania"/>
    <n v="19134"/>
    <x v="3"/>
    <x v="465"/>
    <x v="1"/>
    <s v="Supplies"/>
    <s v="Martin Yale Chadless Opener Electric Letter Opener"/>
    <n v="4663.7359999999999"/>
  </r>
  <r>
    <n v="1805"/>
    <s v="CA-2018-158379"/>
    <x v="585"/>
    <d v="2018-09-26T00:00:00"/>
    <s v="Second Class"/>
    <s v="JA-15970"/>
    <s v="Joseph Airdo"/>
    <s v="Consumer"/>
    <s v="United States"/>
    <s v="Philadelphia"/>
    <s v="Pennsylvania"/>
    <n v="19134"/>
    <x v="3"/>
    <x v="1135"/>
    <x v="2"/>
    <s v="Accessories"/>
    <s v="Logitech Wireless Marathon Mouse M705"/>
    <n v="79.983999999999995"/>
  </r>
  <r>
    <n v="1806"/>
    <s v="US-2017-116729"/>
    <x v="591"/>
    <d v="2017-12-28T00:00:00"/>
    <s v="First Class"/>
    <s v="GK-14620"/>
    <s v="Grace Kelly"/>
    <s v="Corporate"/>
    <s v="United States"/>
    <s v="Los Angeles"/>
    <s v="California"/>
    <n v="90049"/>
    <x v="1"/>
    <x v="883"/>
    <x v="2"/>
    <s v="Phones"/>
    <s v="Samsung Galaxy Note 2"/>
    <n v="2575.944"/>
  </r>
  <r>
    <n v="1807"/>
    <s v="US-2017-116729"/>
    <x v="591"/>
    <d v="2017-12-28T00:00:00"/>
    <s v="First Class"/>
    <s v="GK-14620"/>
    <s v="Grace Kelly"/>
    <s v="Corporate"/>
    <s v="United States"/>
    <s v="Los Angeles"/>
    <s v="California"/>
    <n v="90049"/>
    <x v="1"/>
    <x v="510"/>
    <x v="1"/>
    <s v="Paper"/>
    <s v="Xerox 225"/>
    <n v="45.36"/>
  </r>
  <r>
    <n v="1808"/>
    <s v="US-2017-116729"/>
    <x v="591"/>
    <d v="2017-12-28T00:00:00"/>
    <s v="First Class"/>
    <s v="GK-14620"/>
    <s v="Grace Kelly"/>
    <s v="Corporate"/>
    <s v="United States"/>
    <s v="Los Angeles"/>
    <s v="California"/>
    <n v="90049"/>
    <x v="1"/>
    <x v="477"/>
    <x v="2"/>
    <s v="Accessories"/>
    <s v="SanDisk Cruzer 64 GB USB Flash Drive"/>
    <n v="254.24"/>
  </r>
  <r>
    <n v="1809"/>
    <s v="CA-2017-164938"/>
    <x v="592"/>
    <d v="2017-02-13T00:00:00"/>
    <s v="First Class"/>
    <s v="PB-19210"/>
    <s v="Phillip Breyer"/>
    <s v="Corporate"/>
    <s v="United States"/>
    <s v="Tulsa"/>
    <s v="Oklahoma"/>
    <n v="74133"/>
    <x v="2"/>
    <x v="1136"/>
    <x v="2"/>
    <s v="Phones"/>
    <s v="Mediabridge Sport Armband iPhone 5s"/>
    <n v="69.930000000000007"/>
  </r>
  <r>
    <n v="1810"/>
    <s v="CA-2017-165484"/>
    <x v="248"/>
    <d v="2017-10-29T00:00:00"/>
    <s v="Standard Class"/>
    <s v="HK-14890"/>
    <s v="Heather Kirkland"/>
    <s v="Corporate"/>
    <s v="United States"/>
    <s v="Chicago"/>
    <s v="Illinois"/>
    <n v="60610"/>
    <x v="2"/>
    <x v="1137"/>
    <x v="0"/>
    <s v="Furnishings"/>
    <s v="DAX Cubicle Frames - 8x10"/>
    <n v="16.155999999999999"/>
  </r>
  <r>
    <n v="1811"/>
    <s v="CA-2017-165484"/>
    <x v="248"/>
    <d v="2017-10-29T00:00:00"/>
    <s v="Standard Class"/>
    <s v="HK-14890"/>
    <s v="Heather Kirkland"/>
    <s v="Corporate"/>
    <s v="United States"/>
    <s v="Chicago"/>
    <s v="Illinois"/>
    <n v="60610"/>
    <x v="2"/>
    <x v="1138"/>
    <x v="1"/>
    <s v="Paper"/>
    <s v="Xerox 1929"/>
    <n v="54.816000000000003"/>
  </r>
  <r>
    <n v="1812"/>
    <s v="CA-2015-132612"/>
    <x v="3"/>
    <d v="2015-06-11T00:00:00"/>
    <s v="Second Class"/>
    <s v="FO-14305"/>
    <s v="Frank Olsen"/>
    <s v="Consumer"/>
    <s v="United States"/>
    <s v="Harrisonburg"/>
    <s v="Virginia"/>
    <n v="22801"/>
    <x v="0"/>
    <x v="121"/>
    <x v="0"/>
    <s v="Tables"/>
    <s v="Bevis 44 x 96 Conference Tables"/>
    <n v="1441.3"/>
  </r>
  <r>
    <n v="1813"/>
    <s v="US-2018-161193"/>
    <x v="225"/>
    <d v="2018-11-26T00:00:00"/>
    <s v="Standard Class"/>
    <s v="BT-11680"/>
    <s v="Brian Thompson"/>
    <s v="Consumer"/>
    <s v="United States"/>
    <s v="Newark"/>
    <s v="Ohio"/>
    <n v="43055"/>
    <x v="3"/>
    <x v="275"/>
    <x v="0"/>
    <s v="Furnishings"/>
    <s v="Floodlight Indoor Halogen Bulbs, 1 Bulb per Pack, 60 Watts"/>
    <n v="77.599999999999994"/>
  </r>
  <r>
    <n v="1814"/>
    <s v="US-2018-161193"/>
    <x v="225"/>
    <d v="2018-11-26T00:00:00"/>
    <s v="Standard Class"/>
    <s v="BT-11680"/>
    <s v="Brian Thompson"/>
    <s v="Consumer"/>
    <s v="United States"/>
    <s v="Newark"/>
    <s v="Ohio"/>
    <n v="43055"/>
    <x v="3"/>
    <x v="396"/>
    <x v="0"/>
    <s v="Furnishings"/>
    <s v="GE General Purpose, Extra Long Life, Showcase &amp; Floodlight Incandescent Bulbs"/>
    <n v="4.6559999999999997"/>
  </r>
  <r>
    <n v="1815"/>
    <s v="CA-2016-131597"/>
    <x v="471"/>
    <d v="2016-09-18T00:00:00"/>
    <s v="Standard Class"/>
    <s v="SP-20620"/>
    <s v="Stefania Perrino"/>
    <s v="Corporate"/>
    <s v="United States"/>
    <s v="Los Angeles"/>
    <s v="California"/>
    <n v="90045"/>
    <x v="1"/>
    <x v="223"/>
    <x v="0"/>
    <s v="Tables"/>
    <s v="KI Conference Tables"/>
    <n v="170.136"/>
  </r>
  <r>
    <n v="1816"/>
    <s v="CA-2016-164833"/>
    <x v="593"/>
    <d v="2016-06-04T00:00:00"/>
    <s v="Same Day"/>
    <s v="LL-16840"/>
    <s v="Lauren Leatherbury"/>
    <s v="Consumer"/>
    <s v="United States"/>
    <s v="Seattle"/>
    <s v="Washington"/>
    <n v="98105"/>
    <x v="1"/>
    <x v="1139"/>
    <x v="1"/>
    <s v="Labels"/>
    <s v="Avery 501"/>
    <n v="7.38"/>
  </r>
  <r>
    <n v="1817"/>
    <s v="CA-2016-164833"/>
    <x v="593"/>
    <d v="2016-06-04T00:00:00"/>
    <s v="Same Day"/>
    <s v="LL-16840"/>
    <s v="Lauren Leatherbury"/>
    <s v="Consumer"/>
    <s v="United States"/>
    <s v="Seattle"/>
    <s v="Washington"/>
    <n v="98105"/>
    <x v="1"/>
    <x v="182"/>
    <x v="1"/>
    <s v="Art"/>
    <s v="Binney &amp; Smith Crayola Metallic Colored Pencils, 8-Color Set"/>
    <n v="9.26"/>
  </r>
  <r>
    <n v="1818"/>
    <s v="CA-2016-125423"/>
    <x v="350"/>
    <d v="2016-12-15T00:00:00"/>
    <s v="Second Class"/>
    <s v="MC-17575"/>
    <s v="Matt Collins"/>
    <s v="Consumer"/>
    <s v="United States"/>
    <s v="Los Angeles"/>
    <s v="California"/>
    <n v="90036"/>
    <x v="1"/>
    <x v="1140"/>
    <x v="1"/>
    <s v="Labels"/>
    <s v="Avery 513"/>
    <n v="9.9600000000000009"/>
  </r>
  <r>
    <n v="1819"/>
    <s v="US-2015-130379"/>
    <x v="594"/>
    <d v="2015-05-29T00:00:00"/>
    <s v="Standard Class"/>
    <s v="JL-15235"/>
    <s v="Janet Lee"/>
    <s v="Consumer"/>
    <s v="United States"/>
    <s v="Chicago"/>
    <s v="Illinois"/>
    <n v="60623"/>
    <x v="2"/>
    <x v="1141"/>
    <x v="1"/>
    <s v="Appliances"/>
    <s v="Harmony Air Purifier"/>
    <n v="75.599999999999994"/>
  </r>
  <r>
    <n v="1820"/>
    <s v="US-2015-130379"/>
    <x v="594"/>
    <d v="2015-05-29T00:00:00"/>
    <s v="Standard Class"/>
    <s v="JL-15235"/>
    <s v="Janet Lee"/>
    <s v="Consumer"/>
    <s v="United States"/>
    <s v="Chicago"/>
    <s v="Illinois"/>
    <n v="60623"/>
    <x v="2"/>
    <x v="1142"/>
    <x v="0"/>
    <s v="Furnishings"/>
    <s v="Electrix Incandescent Magnifying Lamp, Black"/>
    <n v="29.32"/>
  </r>
  <r>
    <n v="1821"/>
    <s v="CA-2017-168956"/>
    <x v="595"/>
    <d v="2017-02-20T00:00:00"/>
    <s v="Standard Class"/>
    <s v="EA-14035"/>
    <s v="Erin Ashbrook"/>
    <s v="Corporate"/>
    <s v="United States"/>
    <s v="Chicago"/>
    <s v="Illinois"/>
    <n v="60623"/>
    <x v="2"/>
    <x v="1143"/>
    <x v="1"/>
    <s v="Appliances"/>
    <s v="Honeywell Enviracaire Portable Air Cleaner for up to 8 x 10 Room"/>
    <n v="92.063999999999993"/>
  </r>
  <r>
    <n v="1822"/>
    <s v="CA-2017-168956"/>
    <x v="595"/>
    <d v="2017-02-20T00:00:00"/>
    <s v="Standard Class"/>
    <s v="EA-14035"/>
    <s v="Erin Ashbrook"/>
    <s v="Corporate"/>
    <s v="United States"/>
    <s v="Chicago"/>
    <s v="Illinois"/>
    <n v="60623"/>
    <x v="2"/>
    <x v="52"/>
    <x v="1"/>
    <s v="Fasteners"/>
    <s v="Advantus Push Pins"/>
    <n v="6.976"/>
  </r>
  <r>
    <n v="1823"/>
    <s v="CA-2017-168956"/>
    <x v="595"/>
    <d v="2017-02-20T00:00:00"/>
    <s v="Standard Class"/>
    <s v="EA-14035"/>
    <s v="Erin Ashbrook"/>
    <s v="Corporate"/>
    <s v="United States"/>
    <s v="Chicago"/>
    <s v="Illinois"/>
    <n v="60623"/>
    <x v="2"/>
    <x v="1144"/>
    <x v="0"/>
    <s v="Chairs"/>
    <s v="Global Stack Chair with Arms, Black"/>
    <n v="62.957999999999998"/>
  </r>
  <r>
    <n v="1824"/>
    <s v="CA-2017-168956"/>
    <x v="595"/>
    <d v="2017-02-20T00:00:00"/>
    <s v="Standard Class"/>
    <s v="EA-14035"/>
    <s v="Erin Ashbrook"/>
    <s v="Corporate"/>
    <s v="United States"/>
    <s v="Chicago"/>
    <s v="Illinois"/>
    <n v="60623"/>
    <x v="2"/>
    <x v="1145"/>
    <x v="1"/>
    <s v="Paper"/>
    <s v="Xerox 206"/>
    <n v="5.1840000000000002"/>
  </r>
  <r>
    <n v="1825"/>
    <s v="CA-2017-167507"/>
    <x v="596"/>
    <d v="2017-12-28T00:00:00"/>
    <s v="Standard Class"/>
    <s v="SA-20830"/>
    <s v="Sue Ann Reed"/>
    <s v="Consumer"/>
    <s v="United States"/>
    <s v="Redmond"/>
    <s v="Oregon"/>
    <n v="97756"/>
    <x v="1"/>
    <x v="864"/>
    <x v="1"/>
    <s v="Binders"/>
    <s v="Avery 3 1/2&quot; Diskette Storage Pages, 10/Pack"/>
    <n v="31.32"/>
  </r>
  <r>
    <n v="1826"/>
    <s v="CA-2017-167507"/>
    <x v="596"/>
    <d v="2017-12-28T00:00:00"/>
    <s v="Standard Class"/>
    <s v="SA-20830"/>
    <s v="Sue Ann Reed"/>
    <s v="Consumer"/>
    <s v="United States"/>
    <s v="Redmond"/>
    <s v="Oregon"/>
    <n v="97756"/>
    <x v="1"/>
    <x v="345"/>
    <x v="0"/>
    <s v="Furnishings"/>
    <s v="3M Hangers With Command Adhesive"/>
    <n v="11.84"/>
  </r>
  <r>
    <n v="1827"/>
    <s v="CA-2017-167507"/>
    <x v="596"/>
    <d v="2017-12-28T00:00:00"/>
    <s v="Standard Class"/>
    <s v="SA-20830"/>
    <s v="Sue Ann Reed"/>
    <s v="Consumer"/>
    <s v="United States"/>
    <s v="Redmond"/>
    <s v="Oregon"/>
    <n v="97756"/>
    <x v="1"/>
    <x v="1146"/>
    <x v="0"/>
    <s v="Furnishings"/>
    <s v="Seth Thomas 14&quot; Day/Date Wall Clock"/>
    <n v="22.783999999999999"/>
  </r>
  <r>
    <n v="1828"/>
    <s v="CA-2017-109344"/>
    <x v="597"/>
    <d v="2017-02-11T00:00:00"/>
    <s v="Second Class"/>
    <s v="CH-12070"/>
    <s v="Cathy Hwang"/>
    <s v="Home Office"/>
    <s v="United States"/>
    <s v="Raleigh"/>
    <s v="North Carolina"/>
    <n v="27604"/>
    <x v="0"/>
    <x v="1147"/>
    <x v="2"/>
    <s v="Phones"/>
    <s v="Samsung Galaxy S4 Mini"/>
    <n v="1127.9760000000001"/>
  </r>
  <r>
    <n v="1829"/>
    <s v="US-2016-140851"/>
    <x v="562"/>
    <d v="2016-07-15T00:00:00"/>
    <s v="Second Class"/>
    <s v="ND-18460"/>
    <s v="Neil Ducich"/>
    <s v="Corporate"/>
    <s v="United States"/>
    <s v="Macon"/>
    <s v="Georgia"/>
    <n v="31204"/>
    <x v="0"/>
    <x v="712"/>
    <x v="1"/>
    <s v="Paper"/>
    <s v="Xerox 1931"/>
    <n v="38.880000000000003"/>
  </r>
  <r>
    <n v="1830"/>
    <s v="CA-2015-103373"/>
    <x v="598"/>
    <d v="2015-05-24T00:00:00"/>
    <s v="Standard Class"/>
    <s v="BS-11755"/>
    <s v="Bruce Stewart"/>
    <s v="Consumer"/>
    <s v="United States"/>
    <s v="Cleveland"/>
    <s v="Ohio"/>
    <n v="44105"/>
    <x v="3"/>
    <x v="1148"/>
    <x v="2"/>
    <s v="Phones"/>
    <s v="Apple iPhone 5"/>
    <n v="779.79600000000005"/>
  </r>
  <r>
    <n v="1831"/>
    <s v="CA-2018-145884"/>
    <x v="208"/>
    <d v="2018-10-21T00:00:00"/>
    <s v="Same Day"/>
    <s v="SL-20155"/>
    <s v="Sara Luxemburg"/>
    <s v="Home Office"/>
    <s v="United States"/>
    <s v="Muskogee"/>
    <s v="Oklahoma"/>
    <n v="74403"/>
    <x v="2"/>
    <x v="1149"/>
    <x v="2"/>
    <s v="Phones"/>
    <s v="Polycom VVX 310 VoIP phone"/>
    <n v="1439.92"/>
  </r>
  <r>
    <n v="1832"/>
    <s v="CA-2018-145884"/>
    <x v="208"/>
    <d v="2018-10-21T00:00:00"/>
    <s v="Same Day"/>
    <s v="SL-20155"/>
    <s v="Sara Luxemburg"/>
    <s v="Home Office"/>
    <s v="United States"/>
    <s v="Muskogee"/>
    <s v="Oklahoma"/>
    <n v="74403"/>
    <x v="2"/>
    <x v="736"/>
    <x v="0"/>
    <s v="Tables"/>
    <s v="Bevis Boat-Shaped Conference Table"/>
    <n v="262.11"/>
  </r>
  <r>
    <n v="1833"/>
    <s v="CA-2016-131422"/>
    <x v="599"/>
    <d v="2016-11-09T00:00:00"/>
    <s v="Standard Class"/>
    <s v="GB-14530"/>
    <s v="George Bell"/>
    <s v="Corporate"/>
    <s v="United States"/>
    <s v="Monroe"/>
    <s v="North Carolina"/>
    <n v="28110"/>
    <x v="0"/>
    <x v="866"/>
    <x v="0"/>
    <s v="Chairs"/>
    <s v="Harbour Creations Steel Folding Chair"/>
    <n v="207"/>
  </r>
  <r>
    <n v="1834"/>
    <s v="CA-2018-162691"/>
    <x v="378"/>
    <d v="2018-08-07T00:00:00"/>
    <s v="Standard Class"/>
    <s v="AS-10045"/>
    <s v="Aaron Smayling"/>
    <s v="Corporate"/>
    <s v="United States"/>
    <s v="Austin"/>
    <s v="Texas"/>
    <n v="78745"/>
    <x v="2"/>
    <x v="1150"/>
    <x v="2"/>
    <s v="Machines"/>
    <s v="Bady BDG101FRU Card Printer"/>
    <n v="1439.982"/>
  </r>
  <r>
    <n v="1835"/>
    <s v="CA-2018-162691"/>
    <x v="378"/>
    <d v="2018-08-07T00:00:00"/>
    <s v="Standard Class"/>
    <s v="AS-10045"/>
    <s v="Aaron Smayling"/>
    <s v="Corporate"/>
    <s v="United States"/>
    <s v="Austin"/>
    <s v="Texas"/>
    <n v="78745"/>
    <x v="2"/>
    <x v="1151"/>
    <x v="1"/>
    <s v="Paper"/>
    <s v="Xerox 1998"/>
    <n v="36.287999999999997"/>
  </r>
  <r>
    <n v="1836"/>
    <s v="CA-2015-141278"/>
    <x v="261"/>
    <d v="2015-06-24T00:00:00"/>
    <s v="First Class"/>
    <s v="RM-19375"/>
    <s v="Raymond Messe"/>
    <s v="Consumer"/>
    <s v="United States"/>
    <s v="Meriden"/>
    <s v="Connecticut"/>
    <n v="6450"/>
    <x v="3"/>
    <x v="18"/>
    <x v="1"/>
    <s v="Art"/>
    <s v="Newell 341"/>
    <n v="21.4"/>
  </r>
  <r>
    <n v="1837"/>
    <s v="CA-2018-122693"/>
    <x v="600"/>
    <d v="2018-02-21T00:00:00"/>
    <s v="Second Class"/>
    <s v="NH-18610"/>
    <s v="Nicole Hansen"/>
    <s v="Corporate"/>
    <s v="United States"/>
    <s v="Roswell"/>
    <s v="Georgia"/>
    <n v="30076"/>
    <x v="0"/>
    <x v="159"/>
    <x v="1"/>
    <s v="Appliances"/>
    <s v="Kensington 7 Outlet MasterPiece Power Center"/>
    <n v="1245.8599999999999"/>
  </r>
  <r>
    <n v="1838"/>
    <s v="CA-2015-117345"/>
    <x v="601"/>
    <d v="2015-08-05T00:00:00"/>
    <s v="Standard Class"/>
    <s v="BF-10975"/>
    <s v="Barbara Fisher"/>
    <s v="Corporate"/>
    <s v="United States"/>
    <s v="Charlotte"/>
    <s v="North Carolina"/>
    <n v="28205"/>
    <x v="0"/>
    <x v="2"/>
    <x v="1"/>
    <s v="Labels"/>
    <s v="Self-Adhesive Address Labels for Typewriters by Universal"/>
    <n v="17.544"/>
  </r>
  <r>
    <n v="1839"/>
    <s v="CA-2015-117345"/>
    <x v="601"/>
    <d v="2015-08-05T00:00:00"/>
    <s v="Standard Class"/>
    <s v="BF-10975"/>
    <s v="Barbara Fisher"/>
    <s v="Corporate"/>
    <s v="United States"/>
    <s v="Charlotte"/>
    <s v="North Carolina"/>
    <n v="28205"/>
    <x v="0"/>
    <x v="93"/>
    <x v="0"/>
    <s v="Furnishings"/>
    <s v="9-3/4 Diameter Round Wall Clock"/>
    <n v="44.128"/>
  </r>
  <r>
    <n v="1840"/>
    <s v="CA-2015-117345"/>
    <x v="601"/>
    <d v="2015-08-05T00:00:00"/>
    <s v="Standard Class"/>
    <s v="BF-10975"/>
    <s v="Barbara Fisher"/>
    <s v="Corporate"/>
    <s v="United States"/>
    <s v="Charlotte"/>
    <s v="North Carolina"/>
    <n v="28205"/>
    <x v="0"/>
    <x v="1152"/>
    <x v="1"/>
    <s v="Appliances"/>
    <s v="Honeywell Quietcare HEPA Air Cleaner"/>
    <n v="62.92"/>
  </r>
  <r>
    <n v="1841"/>
    <s v="CA-2015-117345"/>
    <x v="601"/>
    <d v="2015-08-05T00:00:00"/>
    <s v="Standard Class"/>
    <s v="BF-10975"/>
    <s v="Barbara Fisher"/>
    <s v="Corporate"/>
    <s v="United States"/>
    <s v="Charlotte"/>
    <s v="North Carolina"/>
    <n v="28205"/>
    <x v="0"/>
    <x v="126"/>
    <x v="1"/>
    <s v="Paper"/>
    <s v="Xerox 1916"/>
    <n v="78.304000000000002"/>
  </r>
  <r>
    <n v="1842"/>
    <s v="CA-2017-157763"/>
    <x v="427"/>
    <d v="2017-07-23T00:00:00"/>
    <s v="Standard Class"/>
    <s v="KH-16330"/>
    <s v="Katharine Harms"/>
    <s v="Corporate"/>
    <s v="United States"/>
    <s v="Bowling Green"/>
    <s v="Kentucky"/>
    <n v="42104"/>
    <x v="0"/>
    <x v="1153"/>
    <x v="0"/>
    <s v="Chairs"/>
    <s v="Hon Olson Stacker Stools"/>
    <n v="140.81"/>
  </r>
  <r>
    <n v="1843"/>
    <s v="CA-2016-135391"/>
    <x v="97"/>
    <d v="2016-02-11T00:00:00"/>
    <s v="Second Class"/>
    <s v="FA-14230"/>
    <s v="Frank Atkinson"/>
    <s v="Corporate"/>
    <s v="United States"/>
    <s v="San Antonio"/>
    <s v="Texas"/>
    <n v="78207"/>
    <x v="2"/>
    <x v="300"/>
    <x v="1"/>
    <s v="Labels"/>
    <s v="Round Specialty Laser Printer Labels"/>
    <n v="40.095999999999997"/>
  </r>
  <r>
    <n v="1844"/>
    <s v="CA-2016-135391"/>
    <x v="97"/>
    <d v="2016-02-11T00:00:00"/>
    <s v="Second Class"/>
    <s v="FA-14230"/>
    <s v="Frank Atkinson"/>
    <s v="Corporate"/>
    <s v="United States"/>
    <s v="San Antonio"/>
    <s v="Texas"/>
    <n v="78207"/>
    <x v="2"/>
    <x v="1154"/>
    <x v="0"/>
    <s v="Furnishings"/>
    <s v="Dana Fluorescent Magnifying Lamp, White, 36&quot;"/>
    <n v="40.783999999999999"/>
  </r>
  <r>
    <n v="1845"/>
    <s v="US-2018-113852"/>
    <x v="570"/>
    <d v="2018-08-02T00:00:00"/>
    <s v="Standard Class"/>
    <s v="GW-14605"/>
    <s v="Giulietta Weimer"/>
    <s v="Consumer"/>
    <s v="United States"/>
    <s v="Seattle"/>
    <s v="Washington"/>
    <n v="98115"/>
    <x v="1"/>
    <x v="25"/>
    <x v="2"/>
    <s v="Accessories"/>
    <s v="ImationÂ 8GB Mini TravelDrive USB 2.0Â Flash Drive"/>
    <n v="90.57"/>
  </r>
  <r>
    <n v="1846"/>
    <s v="US-2018-158512"/>
    <x v="602"/>
    <d v="2018-01-17T00:00:00"/>
    <s v="Second Class"/>
    <s v="DA-13450"/>
    <s v="Dianna Arnett"/>
    <s v="Home Office"/>
    <s v="United States"/>
    <s v="Washington"/>
    <s v="District of Columbia"/>
    <n v="20016"/>
    <x v="3"/>
    <x v="128"/>
    <x v="1"/>
    <s v="Paper"/>
    <s v="Xerox 195"/>
    <n v="40.08"/>
  </r>
  <r>
    <n v="1847"/>
    <s v="US-2018-158512"/>
    <x v="602"/>
    <d v="2018-01-17T00:00:00"/>
    <s v="Second Class"/>
    <s v="DA-13450"/>
    <s v="Dianna Arnett"/>
    <s v="Home Office"/>
    <s v="United States"/>
    <s v="Washington"/>
    <s v="District of Columbia"/>
    <n v="20016"/>
    <x v="3"/>
    <x v="1155"/>
    <x v="0"/>
    <s v="Furnishings"/>
    <s v="Flat Face Poster Frame"/>
    <n v="37.68"/>
  </r>
  <r>
    <n v="1848"/>
    <s v="CA-2018-128370"/>
    <x v="18"/>
    <d v="2018-09-10T00:00:00"/>
    <s v="Same Day"/>
    <s v="FH-14275"/>
    <s v="Frank Hawley"/>
    <s v="Corporate"/>
    <s v="United States"/>
    <s v="Los Angeles"/>
    <s v="California"/>
    <n v="90004"/>
    <x v="1"/>
    <x v="291"/>
    <x v="0"/>
    <s v="Chairs"/>
    <s v="DMI Arturo Collection Mission-style Design Wood Chair"/>
    <n v="362.35199999999998"/>
  </r>
  <r>
    <n v="1849"/>
    <s v="CA-2018-128370"/>
    <x v="18"/>
    <d v="2018-09-10T00:00:00"/>
    <s v="Same Day"/>
    <s v="FH-14275"/>
    <s v="Frank Hawley"/>
    <s v="Corporate"/>
    <s v="United States"/>
    <s v="Los Angeles"/>
    <s v="California"/>
    <n v="90004"/>
    <x v="1"/>
    <x v="307"/>
    <x v="1"/>
    <s v="Binders"/>
    <s v="Avery Non-Stick Binders"/>
    <n v="7.1840000000000002"/>
  </r>
  <r>
    <n v="1850"/>
    <s v="CA-2016-160472"/>
    <x v="603"/>
    <d v="2016-07-25T00:00:00"/>
    <s v="Second Class"/>
    <s v="RK-19300"/>
    <s v="Ralph Kennedy"/>
    <s v="Consumer"/>
    <s v="United States"/>
    <s v="South Bend"/>
    <s v="Indiana"/>
    <n v="46614"/>
    <x v="2"/>
    <x v="1156"/>
    <x v="1"/>
    <s v="Storage"/>
    <s v="Multi-Use Personal File Cart and Caster Set, Three Stacking Bins"/>
    <n v="34.76"/>
  </r>
  <r>
    <n v="1851"/>
    <s v="CA-2016-160472"/>
    <x v="603"/>
    <d v="2016-07-25T00:00:00"/>
    <s v="Second Class"/>
    <s v="RK-19300"/>
    <s v="Ralph Kennedy"/>
    <s v="Consumer"/>
    <s v="United States"/>
    <s v="South Bend"/>
    <s v="Indiana"/>
    <n v="46614"/>
    <x v="2"/>
    <x v="577"/>
    <x v="2"/>
    <s v="Accessories"/>
    <s v="Imation Bio 8GB USBÂ Flash Drive ImationÂ Corp"/>
    <n v="831.2"/>
  </r>
  <r>
    <n v="1852"/>
    <s v="CA-2016-160472"/>
    <x v="603"/>
    <d v="2016-07-25T00:00:00"/>
    <s v="Second Class"/>
    <s v="RK-19300"/>
    <s v="Ralph Kennedy"/>
    <s v="Consumer"/>
    <s v="United States"/>
    <s v="South Bend"/>
    <s v="Indiana"/>
    <n v="46614"/>
    <x v="2"/>
    <x v="1157"/>
    <x v="1"/>
    <s v="Paper"/>
    <s v="Xerox 1981"/>
    <n v="26.4"/>
  </r>
  <r>
    <n v="1853"/>
    <s v="CA-2016-160472"/>
    <x v="603"/>
    <d v="2016-07-25T00:00:00"/>
    <s v="Second Class"/>
    <s v="RK-19300"/>
    <s v="Ralph Kennedy"/>
    <s v="Consumer"/>
    <s v="United States"/>
    <s v="South Bend"/>
    <s v="Indiana"/>
    <n v="46614"/>
    <x v="2"/>
    <x v="373"/>
    <x v="1"/>
    <s v="Envelopes"/>
    <s v="White Envelopes, White Envelopes with Clear Poly Window"/>
    <n v="106.75"/>
  </r>
  <r>
    <n v="1854"/>
    <s v="CA-2016-160472"/>
    <x v="603"/>
    <d v="2016-07-25T00:00:00"/>
    <s v="Second Class"/>
    <s v="RK-19300"/>
    <s v="Ralph Kennedy"/>
    <s v="Consumer"/>
    <s v="United States"/>
    <s v="South Bend"/>
    <s v="Indiana"/>
    <n v="46614"/>
    <x v="2"/>
    <x v="1158"/>
    <x v="1"/>
    <s v="Paper"/>
    <s v="Tops White Computer Printout Paper"/>
    <n v="97.82"/>
  </r>
  <r>
    <n v="1855"/>
    <s v="CA-2016-160472"/>
    <x v="603"/>
    <d v="2016-07-25T00:00:00"/>
    <s v="Second Class"/>
    <s v="RK-19300"/>
    <s v="Ralph Kennedy"/>
    <s v="Consumer"/>
    <s v="United States"/>
    <s v="South Bend"/>
    <s v="Indiana"/>
    <n v="46614"/>
    <x v="2"/>
    <x v="86"/>
    <x v="1"/>
    <s v="Storage"/>
    <s v="Eldon Portable Mobile Manager"/>
    <n v="141.4"/>
  </r>
  <r>
    <n v="1856"/>
    <s v="CA-2015-114643"/>
    <x v="604"/>
    <d v="2015-06-17T00:00:00"/>
    <s v="Standard Class"/>
    <s v="FM-14215"/>
    <s v="Filia McAdams"/>
    <s v="Corporate"/>
    <s v="United States"/>
    <s v="Los Angeles"/>
    <s v="California"/>
    <n v="90032"/>
    <x v="1"/>
    <x v="1159"/>
    <x v="1"/>
    <s v="Art"/>
    <s v="Staples in misc. colors"/>
    <n v="14.52"/>
  </r>
  <r>
    <n v="1857"/>
    <s v="US-2018-158218"/>
    <x v="605"/>
    <d v="2018-05-15T00:00:00"/>
    <s v="Second Class"/>
    <s v="AC-10420"/>
    <s v="Alyssa Crouse"/>
    <s v="Corporate"/>
    <s v="United States"/>
    <s v="Houston"/>
    <s v="Texas"/>
    <n v="77041"/>
    <x v="2"/>
    <x v="911"/>
    <x v="1"/>
    <s v="Storage"/>
    <s v="Fellowes Bankers Box Stor/Drawer Steel Plus"/>
    <n v="127.92"/>
  </r>
  <r>
    <n v="1858"/>
    <s v="US-2018-158218"/>
    <x v="605"/>
    <d v="2018-05-15T00:00:00"/>
    <s v="Second Class"/>
    <s v="AC-10420"/>
    <s v="Alyssa Crouse"/>
    <s v="Corporate"/>
    <s v="United States"/>
    <s v="Houston"/>
    <s v="Texas"/>
    <n v="77041"/>
    <x v="2"/>
    <x v="1160"/>
    <x v="1"/>
    <s v="Binders"/>
    <s v="Wilson Jones Elliptical Ring 3 1/2&quot; Capacity Binders, 800 sheets"/>
    <n v="34.24"/>
  </r>
  <r>
    <n v="1859"/>
    <s v="CA-2016-121608"/>
    <x v="37"/>
    <d v="2016-09-05T00:00:00"/>
    <s v="First Class"/>
    <s v="JB-15400"/>
    <s v="Jennifer Braxton"/>
    <s v="Corporate"/>
    <s v="United States"/>
    <s v="Bristol"/>
    <s v="Connecticut"/>
    <n v="6010"/>
    <x v="3"/>
    <x v="14"/>
    <x v="1"/>
    <s v="Appliances"/>
    <s v="Holmes Replacement Filter for HEPA Air Cleaner, Very Large Room, HEPA Filter"/>
    <n v="137.62"/>
  </r>
  <r>
    <n v="1860"/>
    <s v="CA-2016-121608"/>
    <x v="37"/>
    <d v="2016-09-05T00:00:00"/>
    <s v="First Class"/>
    <s v="JB-15400"/>
    <s v="Jennifer Braxton"/>
    <s v="Corporate"/>
    <s v="United States"/>
    <s v="Bristol"/>
    <s v="Connecticut"/>
    <n v="6010"/>
    <x v="3"/>
    <x v="1161"/>
    <x v="2"/>
    <s v="Phones"/>
    <s v="Classic Ivory AntiqueÂ TelephoneÂ ZL1810"/>
    <n v="100.49"/>
  </r>
  <r>
    <n v="1861"/>
    <s v="US-2018-121251"/>
    <x v="606"/>
    <d v="2018-03-27T00:00:00"/>
    <s v="First Class"/>
    <s v="GM-14440"/>
    <s v="Gary McGarr"/>
    <s v="Consumer"/>
    <s v="United States"/>
    <s v="New York City"/>
    <s v="New York"/>
    <n v="10009"/>
    <x v="3"/>
    <x v="1162"/>
    <x v="0"/>
    <s v="Bookcases"/>
    <s v="Sauder Forest Hills Library with Doors, Woodland Oak Finish"/>
    <n v="257.56799999999998"/>
  </r>
  <r>
    <n v="1862"/>
    <s v="US-2018-121251"/>
    <x v="606"/>
    <d v="2018-03-27T00:00:00"/>
    <s v="First Class"/>
    <s v="GM-14440"/>
    <s v="Gary McGarr"/>
    <s v="Consumer"/>
    <s v="United States"/>
    <s v="New York City"/>
    <s v="New York"/>
    <n v="10009"/>
    <x v="3"/>
    <x v="173"/>
    <x v="2"/>
    <s v="Phones"/>
    <s v="Nokia Lumia 521 (T-Mobile)"/>
    <n v="119.96"/>
  </r>
  <r>
    <n v="1863"/>
    <s v="CA-2015-151078"/>
    <x v="607"/>
    <d v="2015-11-12T00:00:00"/>
    <s v="Same Day"/>
    <s v="RF-19840"/>
    <s v="Roy FranzÃ¶sisch"/>
    <s v="Consumer"/>
    <s v="United States"/>
    <s v="San Antonio"/>
    <s v="Texas"/>
    <n v="78207"/>
    <x v="2"/>
    <x v="177"/>
    <x v="1"/>
    <s v="Storage"/>
    <s v="Personal Filing Tote with Lid, Black/Gray"/>
    <n v="49.631999999999998"/>
  </r>
  <r>
    <n v="1864"/>
    <s v="US-2017-100839"/>
    <x v="63"/>
    <d v="2017-10-17T00:00:00"/>
    <s v="Standard Class"/>
    <s v="NC-18625"/>
    <s v="Noah Childs"/>
    <s v="Corporate"/>
    <s v="United States"/>
    <s v="Aurora"/>
    <s v="Colorado"/>
    <n v="80013"/>
    <x v="1"/>
    <x v="309"/>
    <x v="0"/>
    <s v="Tables"/>
    <s v="Hon 5100 Series Wood Tables"/>
    <n v="727.45"/>
  </r>
  <r>
    <n v="1865"/>
    <s v="US-2017-100839"/>
    <x v="63"/>
    <d v="2017-10-17T00:00:00"/>
    <s v="Standard Class"/>
    <s v="NC-18625"/>
    <s v="Noah Childs"/>
    <s v="Corporate"/>
    <s v="United States"/>
    <s v="Aurora"/>
    <s v="Colorado"/>
    <n v="80013"/>
    <x v="1"/>
    <x v="1163"/>
    <x v="0"/>
    <s v="Furnishings"/>
    <s v="Executive Impressions 8-1/2&quot; Career Panel/Partition Cubicle Clock"/>
    <n v="24.96"/>
  </r>
  <r>
    <n v="1866"/>
    <s v="US-2018-116659"/>
    <x v="105"/>
    <d v="2018-11-12T00:00:00"/>
    <s v="Same Day"/>
    <s v="NG-18355"/>
    <s v="Nat Gilpin"/>
    <s v="Corporate"/>
    <s v="United States"/>
    <s v="Newark"/>
    <s v="Ohio"/>
    <n v="43055"/>
    <x v="3"/>
    <x v="1164"/>
    <x v="2"/>
    <s v="Phones"/>
    <s v="Jabra SPEAK 410 Multidevice Speakerphone"/>
    <n v="370.78199999999998"/>
  </r>
  <r>
    <n v="1867"/>
    <s v="CA-2018-118857"/>
    <x v="4"/>
    <d v="2018-04-18T00:00:00"/>
    <s v="First Class"/>
    <s v="AH-10075"/>
    <s v="Adam Hart"/>
    <s v="Corporate"/>
    <s v="United States"/>
    <s v="Henderson"/>
    <s v="Nevada"/>
    <n v="89015"/>
    <x v="1"/>
    <x v="795"/>
    <x v="0"/>
    <s v="Furnishings"/>
    <s v="Howard Miller 12&quot; Round Wall Clock"/>
    <n v="196.45"/>
  </r>
  <r>
    <n v="1868"/>
    <s v="CA-2016-127110"/>
    <x v="608"/>
    <d v="2016-07-01T00:00:00"/>
    <s v="Standard Class"/>
    <s v="CH-12070"/>
    <s v="Cathy Hwang"/>
    <s v="Home Office"/>
    <s v="United States"/>
    <s v="Philadelphia"/>
    <s v="Pennsylvania"/>
    <n v="19143"/>
    <x v="3"/>
    <x v="1165"/>
    <x v="1"/>
    <s v="Paper"/>
    <s v="Xerox 211"/>
    <n v="31.103999999999999"/>
  </r>
  <r>
    <n v="1869"/>
    <s v="CA-2016-127110"/>
    <x v="608"/>
    <d v="2016-07-01T00:00:00"/>
    <s v="Standard Class"/>
    <s v="CH-12070"/>
    <s v="Cathy Hwang"/>
    <s v="Home Office"/>
    <s v="United States"/>
    <s v="Philadelphia"/>
    <s v="Pennsylvania"/>
    <n v="19143"/>
    <x v="3"/>
    <x v="1166"/>
    <x v="1"/>
    <s v="Storage"/>
    <s v="Tennsco Industrial Shelving"/>
    <n v="78.256"/>
  </r>
  <r>
    <n v="1870"/>
    <s v="CA-2017-148201"/>
    <x v="370"/>
    <d v="2017-08-29T00:00:00"/>
    <s v="Second Class"/>
    <s v="CC-12145"/>
    <s v="Charles Crestani"/>
    <s v="Consumer"/>
    <s v="United States"/>
    <s v="Seattle"/>
    <s v="Washington"/>
    <n v="98103"/>
    <x v="1"/>
    <x v="712"/>
    <x v="1"/>
    <s v="Paper"/>
    <s v="Xerox 1931"/>
    <n v="6.48"/>
  </r>
  <r>
    <n v="1871"/>
    <s v="CA-2015-116932"/>
    <x v="609"/>
    <d v="2015-07-25T00:00:00"/>
    <s v="Standard Class"/>
    <s v="ME-18010"/>
    <s v="Michelle Ellison"/>
    <s v="Corporate"/>
    <s v="United States"/>
    <s v="San Francisco"/>
    <s v="California"/>
    <n v="94122"/>
    <x v="1"/>
    <x v="1167"/>
    <x v="1"/>
    <s v="Art"/>
    <s v="Newell 334"/>
    <n v="99.2"/>
  </r>
  <r>
    <n v="1872"/>
    <s v="CA-2015-116932"/>
    <x v="609"/>
    <d v="2015-07-25T00:00:00"/>
    <s v="Standard Class"/>
    <s v="ME-18010"/>
    <s v="Michelle Ellison"/>
    <s v="Corporate"/>
    <s v="United States"/>
    <s v="San Francisco"/>
    <s v="California"/>
    <n v="94122"/>
    <x v="1"/>
    <x v="445"/>
    <x v="0"/>
    <s v="Chairs"/>
    <s v="Global Troy Executive Leather Low-Back Tilter"/>
    <n v="801.56799999999998"/>
  </r>
  <r>
    <n v="1873"/>
    <s v="CA-2015-116932"/>
    <x v="609"/>
    <d v="2015-07-25T00:00:00"/>
    <s v="Standard Class"/>
    <s v="ME-18010"/>
    <s v="Michelle Ellison"/>
    <s v="Corporate"/>
    <s v="United States"/>
    <s v="San Francisco"/>
    <s v="California"/>
    <n v="94122"/>
    <x v="1"/>
    <x v="1168"/>
    <x v="0"/>
    <s v="Tables"/>
    <s v="Hon 30&quot; x 60&quot; Table with Locking Drawer"/>
    <n v="272.84800000000001"/>
  </r>
  <r>
    <n v="1874"/>
    <s v="CA-2018-142888"/>
    <x v="610"/>
    <d v="2018-11-25T00:00:00"/>
    <s v="Standard Class"/>
    <s v="BP-11230"/>
    <s v="Benjamin Patterson"/>
    <s v="Consumer"/>
    <s v="United States"/>
    <s v="Spokane"/>
    <s v="Washington"/>
    <n v="99207"/>
    <x v="1"/>
    <x v="1169"/>
    <x v="0"/>
    <s v="Tables"/>
    <s v="Safco Drafting Table"/>
    <n v="70.98"/>
  </r>
  <r>
    <n v="1875"/>
    <s v="CA-2015-147914"/>
    <x v="611"/>
    <d v="2015-06-09T00:00:00"/>
    <s v="Standard Class"/>
    <s v="MP-17470"/>
    <s v="Mark Packer"/>
    <s v="Home Office"/>
    <s v="United States"/>
    <s v="Columbus"/>
    <s v="Ohio"/>
    <n v="43229"/>
    <x v="3"/>
    <x v="885"/>
    <x v="1"/>
    <s v="Paper"/>
    <s v="Easy-staple paper"/>
    <n v="16.224"/>
  </r>
  <r>
    <n v="1876"/>
    <s v="US-2017-112977"/>
    <x v="612"/>
    <d v="2017-03-16T00:00:00"/>
    <s v="Standard Class"/>
    <s v="CJ-12010"/>
    <s v="Caroline Jumper"/>
    <s v="Consumer"/>
    <s v="United States"/>
    <s v="Long Beach"/>
    <s v="New York"/>
    <n v="11561"/>
    <x v="3"/>
    <x v="587"/>
    <x v="0"/>
    <s v="Bookcases"/>
    <s v="O'Sullivan Living Dimensions 5-Shelf Bookcases"/>
    <n v="176.78399999999999"/>
  </r>
  <r>
    <n v="1877"/>
    <s v="CA-2018-112039"/>
    <x v="613"/>
    <d v="2018-03-29T00:00:00"/>
    <s v="Standard Class"/>
    <s v="JC-15775"/>
    <s v="John Castell"/>
    <s v="Consumer"/>
    <s v="United States"/>
    <s v="San Antonio"/>
    <s v="Texas"/>
    <n v="78207"/>
    <x v="2"/>
    <x v="469"/>
    <x v="2"/>
    <s v="Phones"/>
    <s v="Panasonic KX-TG9471B"/>
    <n v="470.37599999999998"/>
  </r>
  <r>
    <n v="1878"/>
    <s v="CA-2018-118885"/>
    <x v="614"/>
    <d v="2019-01-02T00:00:00"/>
    <s v="Standard Class"/>
    <s v="JG-15160"/>
    <s v="James Galang"/>
    <s v="Consumer"/>
    <s v="United States"/>
    <s v="Los Angeles"/>
    <s v="California"/>
    <n v="90049"/>
    <x v="1"/>
    <x v="812"/>
    <x v="0"/>
    <s v="Chairs"/>
    <s v="Global High-Back Leather Tilter, Burgundy"/>
    <n v="393.56799999999998"/>
  </r>
  <r>
    <n v="1879"/>
    <s v="CA-2018-118885"/>
    <x v="614"/>
    <d v="2019-01-02T00:00:00"/>
    <s v="Standard Class"/>
    <s v="JG-15160"/>
    <s v="James Galang"/>
    <s v="Consumer"/>
    <s v="United States"/>
    <s v="Los Angeles"/>
    <s v="California"/>
    <n v="90049"/>
    <x v="1"/>
    <x v="202"/>
    <x v="2"/>
    <s v="Phones"/>
    <s v="Adtran 1202752G1"/>
    <n v="302.37599999999998"/>
  </r>
  <r>
    <n v="1880"/>
    <s v="US-2018-166611"/>
    <x v="615"/>
    <d v="2018-04-02T00:00:00"/>
    <s v="Standard Class"/>
    <s v="CK-12760"/>
    <s v="Cyma Kinney"/>
    <s v="Corporate"/>
    <s v="United States"/>
    <s v="Jacksonville"/>
    <s v="Florida"/>
    <n v="32216"/>
    <x v="0"/>
    <x v="986"/>
    <x v="1"/>
    <s v="Binders"/>
    <s v="Canvas Sectional Post Binders"/>
    <n v="68.742000000000004"/>
  </r>
  <r>
    <n v="1881"/>
    <s v="CA-2016-109512"/>
    <x v="616"/>
    <d v="2016-03-05T00:00:00"/>
    <s v="Same Day"/>
    <s v="LF-17185"/>
    <s v="Luke Foster"/>
    <s v="Consumer"/>
    <s v="United States"/>
    <s v="New York City"/>
    <s v="New York"/>
    <n v="10011"/>
    <x v="3"/>
    <x v="1170"/>
    <x v="1"/>
    <s v="Envelopes"/>
    <s v="Staple envelope"/>
    <n v="29.34"/>
  </r>
  <r>
    <n v="1882"/>
    <s v="CA-2016-109512"/>
    <x v="616"/>
    <d v="2016-03-05T00:00:00"/>
    <s v="Same Day"/>
    <s v="LF-17185"/>
    <s v="Luke Foster"/>
    <s v="Consumer"/>
    <s v="United States"/>
    <s v="New York City"/>
    <s v="New York"/>
    <n v="10011"/>
    <x v="3"/>
    <x v="64"/>
    <x v="0"/>
    <s v="Chairs"/>
    <s v="Global Value Mid-Back Manager's Chair, Gray"/>
    <n v="383.60700000000003"/>
  </r>
  <r>
    <n v="1883"/>
    <s v="CA-2016-109512"/>
    <x v="616"/>
    <d v="2016-03-05T00:00:00"/>
    <s v="Same Day"/>
    <s v="LF-17185"/>
    <s v="Luke Foster"/>
    <s v="Consumer"/>
    <s v="United States"/>
    <s v="New York City"/>
    <s v="New York"/>
    <n v="10011"/>
    <x v="3"/>
    <x v="426"/>
    <x v="1"/>
    <s v="Storage"/>
    <s v="Fellowes Strictly Business Drawer File, Letter/Legal Size"/>
    <n v="563.4"/>
  </r>
  <r>
    <n v="1884"/>
    <s v="CA-2017-118570"/>
    <x v="373"/>
    <d v="2017-11-17T00:00:00"/>
    <s v="Standard Class"/>
    <s v="CC-12430"/>
    <s v="Chuck Clark"/>
    <s v="Home Office"/>
    <s v="United States"/>
    <s v="Philadelphia"/>
    <s v="Pennsylvania"/>
    <n v="19143"/>
    <x v="3"/>
    <x v="968"/>
    <x v="1"/>
    <s v="Paper"/>
    <s v="White Computer Printout Paper by Universal"/>
    <n v="217.05600000000001"/>
  </r>
  <r>
    <n v="1885"/>
    <s v="CA-2018-154718"/>
    <x v="617"/>
    <d v="2018-01-23T00:00:00"/>
    <s v="Second Class"/>
    <s v="DL-12865"/>
    <s v="Dan Lawera"/>
    <s v="Consumer"/>
    <s v="United States"/>
    <s v="Keller"/>
    <s v="Texas"/>
    <n v="76248"/>
    <x v="2"/>
    <x v="1171"/>
    <x v="1"/>
    <s v="Labels"/>
    <s v="Avery 510"/>
    <n v="6"/>
  </r>
  <r>
    <n v="1886"/>
    <s v="CA-2017-147578"/>
    <x v="183"/>
    <d v="2017-04-26T00:00:00"/>
    <s v="Second Class"/>
    <s v="PG-18895"/>
    <s v="Paul Gonzalez"/>
    <s v="Consumer"/>
    <s v="United States"/>
    <s v="San Francisco"/>
    <s v="California"/>
    <n v="94122"/>
    <x v="1"/>
    <x v="1172"/>
    <x v="0"/>
    <s v="Furnishings"/>
    <s v="Ultra Door Pull Handle"/>
    <n v="31.56"/>
  </r>
  <r>
    <n v="1887"/>
    <s v="CA-2015-140165"/>
    <x v="8"/>
    <d v="2015-05-15T00:00:00"/>
    <s v="First Class"/>
    <s v="EH-14005"/>
    <s v="Erica Hernandez"/>
    <s v="Home Office"/>
    <s v="United States"/>
    <s v="Hialeah"/>
    <s v="Florida"/>
    <n v="33012"/>
    <x v="0"/>
    <x v="462"/>
    <x v="1"/>
    <s v="Fasteners"/>
    <s v="Staples"/>
    <n v="7.1040000000000001"/>
  </r>
  <r>
    <n v="1888"/>
    <s v="CA-2015-140165"/>
    <x v="8"/>
    <d v="2015-05-15T00:00:00"/>
    <s v="First Class"/>
    <s v="EH-14005"/>
    <s v="Erica Hernandez"/>
    <s v="Home Office"/>
    <s v="United States"/>
    <s v="Hialeah"/>
    <s v="Florida"/>
    <n v="33012"/>
    <x v="0"/>
    <x v="896"/>
    <x v="1"/>
    <s v="Binders"/>
    <s v="GBC DocuBind P100 Manual Binding Machine"/>
    <n v="398.35199999999998"/>
  </r>
  <r>
    <n v="1889"/>
    <s v="CA-2015-142587"/>
    <x v="618"/>
    <d v="2015-10-22T00:00:00"/>
    <s v="First Class"/>
    <s v="TB-21520"/>
    <s v="Tracy Blumstein"/>
    <s v="Consumer"/>
    <s v="United States"/>
    <s v="Fairfield"/>
    <s v="Ohio"/>
    <n v="45014"/>
    <x v="3"/>
    <x v="513"/>
    <x v="1"/>
    <s v="Appliances"/>
    <s v="Fellowes Superior 10 Outlet Split Surge Protector"/>
    <n v="121.792"/>
  </r>
  <r>
    <n v="1890"/>
    <s v="CA-2015-142587"/>
    <x v="618"/>
    <d v="2015-10-22T00:00:00"/>
    <s v="First Class"/>
    <s v="TB-21520"/>
    <s v="Tracy Blumstein"/>
    <s v="Consumer"/>
    <s v="United States"/>
    <s v="Fairfield"/>
    <s v="Ohio"/>
    <n v="45014"/>
    <x v="3"/>
    <x v="342"/>
    <x v="0"/>
    <s v="Tables"/>
    <s v="Hon Practical Foundations 30 x 60 Training Table, Light Gray/Charcoal"/>
    <n v="409.59"/>
  </r>
  <r>
    <n v="1891"/>
    <s v="CA-2015-157623"/>
    <x v="619"/>
    <d v="2015-03-18T00:00:00"/>
    <s v="Standard Class"/>
    <s v="DK-13225"/>
    <s v="Dean Katz"/>
    <s v="Corporate"/>
    <s v="United States"/>
    <s v="Huntington Beach"/>
    <s v="California"/>
    <n v="92646"/>
    <x v="1"/>
    <x v="523"/>
    <x v="1"/>
    <s v="Paper"/>
    <s v="Xerox 1972"/>
    <n v="10.56"/>
  </r>
  <r>
    <n v="1892"/>
    <s v="CA-2015-157623"/>
    <x v="619"/>
    <d v="2015-03-18T00:00:00"/>
    <s v="Standard Class"/>
    <s v="DK-13225"/>
    <s v="Dean Katz"/>
    <s v="Corporate"/>
    <s v="United States"/>
    <s v="Huntington Beach"/>
    <s v="California"/>
    <n v="92646"/>
    <x v="1"/>
    <x v="1173"/>
    <x v="1"/>
    <s v="Art"/>
    <s v="Avery Hi-Liter Fluorescent Desk Style Markers"/>
    <n v="3.38"/>
  </r>
  <r>
    <n v="1893"/>
    <s v="CA-2018-145310"/>
    <x v="66"/>
    <d v="2018-12-24T00:00:00"/>
    <s v="Second Class"/>
    <s v="JP-15520"/>
    <s v="Jeremy Pistek"/>
    <s v="Consumer"/>
    <s v="United States"/>
    <s v="Port Orange"/>
    <s v="Florida"/>
    <n v="32127"/>
    <x v="0"/>
    <x v="1170"/>
    <x v="1"/>
    <s v="Envelopes"/>
    <s v="Staple envelope"/>
    <n v="7.8239999999999998"/>
  </r>
  <r>
    <n v="1894"/>
    <s v="CA-2017-100083"/>
    <x v="390"/>
    <d v="2017-11-29T00:00:00"/>
    <s v="Standard Class"/>
    <s v="CD-11980"/>
    <s v="Carol Darley"/>
    <s v="Consumer"/>
    <s v="United States"/>
    <s v="Medford"/>
    <s v="Oregon"/>
    <n v="97504"/>
    <x v="1"/>
    <x v="1174"/>
    <x v="1"/>
    <s v="Paper"/>
    <s v="IBM Multi-Purpose Copy Paper, 8 1/2 x 11&quot;, Case"/>
    <n v="24.783999999999999"/>
  </r>
  <r>
    <n v="1895"/>
    <s v="US-2018-108063"/>
    <x v="574"/>
    <d v="2018-12-05T00:00:00"/>
    <s v="First Class"/>
    <s v="AS-10090"/>
    <s v="Adam Shillingsburg"/>
    <s v="Consumer"/>
    <s v="United States"/>
    <s v="Charlottesville"/>
    <s v="Virginia"/>
    <n v="22901"/>
    <x v="0"/>
    <x v="1175"/>
    <x v="1"/>
    <s v="Art"/>
    <s v="Newell 309"/>
    <n v="34.65"/>
  </r>
  <r>
    <n v="1896"/>
    <s v="CA-2016-109197"/>
    <x v="620"/>
    <d v="2017-01-04T00:00:00"/>
    <s v="Standard Class"/>
    <s v="JO-15280"/>
    <s v="Jas O'Carroll"/>
    <s v="Consumer"/>
    <s v="United States"/>
    <s v="Missoula"/>
    <s v="Montana"/>
    <n v="59801"/>
    <x v="1"/>
    <x v="569"/>
    <x v="1"/>
    <s v="Binders"/>
    <s v="Ibico Hi-Tech Manual Binding System"/>
    <n v="487.98399999999998"/>
  </r>
  <r>
    <n v="1897"/>
    <s v="CA-2018-141789"/>
    <x v="621"/>
    <d v="2018-10-06T00:00:00"/>
    <s v="First Class"/>
    <s v="AC-10450"/>
    <s v="Amy Cox"/>
    <s v="Consumer"/>
    <s v="United States"/>
    <s v="Minneapolis"/>
    <s v="Minnesota"/>
    <n v="55407"/>
    <x v="2"/>
    <x v="1176"/>
    <x v="1"/>
    <s v="Binders"/>
    <s v="GBC DocuBind TL300 Electric Binding System"/>
    <n v="1793.98"/>
  </r>
  <r>
    <n v="1898"/>
    <s v="CA-2015-169775"/>
    <x v="550"/>
    <d v="2015-09-02T00:00:00"/>
    <s v="Second Class"/>
    <s v="RA-19945"/>
    <s v="Ryan Akin"/>
    <s v="Consumer"/>
    <s v="United States"/>
    <s v="Miami"/>
    <s v="Florida"/>
    <n v="33178"/>
    <x v="0"/>
    <x v="1177"/>
    <x v="1"/>
    <s v="Envelopes"/>
    <s v="Jiffy Padded Mailers with Self-Seal Closure"/>
    <n v="29.808"/>
  </r>
  <r>
    <n v="1899"/>
    <s v="CA-2015-169775"/>
    <x v="550"/>
    <d v="2015-09-02T00:00:00"/>
    <s v="Second Class"/>
    <s v="RA-19945"/>
    <s v="Ryan Akin"/>
    <s v="Consumer"/>
    <s v="United States"/>
    <s v="Miami"/>
    <s v="Florida"/>
    <n v="33178"/>
    <x v="0"/>
    <x v="1178"/>
    <x v="1"/>
    <s v="Binders"/>
    <s v="GBC DocuBind 200 Manual Binding Machine"/>
    <n v="505.17599999999999"/>
  </r>
  <r>
    <n v="1900"/>
    <s v="CA-2015-169775"/>
    <x v="550"/>
    <d v="2015-09-02T00:00:00"/>
    <s v="Second Class"/>
    <s v="RA-19945"/>
    <s v="Ryan Akin"/>
    <s v="Consumer"/>
    <s v="United States"/>
    <s v="Miami"/>
    <s v="Florida"/>
    <n v="33178"/>
    <x v="0"/>
    <x v="438"/>
    <x v="0"/>
    <s v="Tables"/>
    <s v="Balt Solid Wood Rectangular Table"/>
    <n v="174.05850000000001"/>
  </r>
  <r>
    <n v="1901"/>
    <s v="CA-2017-140543"/>
    <x v="622"/>
    <d v="2017-07-03T00:00:00"/>
    <s v="Second Class"/>
    <s v="Co-12640"/>
    <s v="Corey-Lock"/>
    <s v="Consumer"/>
    <s v="United States"/>
    <s v="Florence"/>
    <s v="South Carolina"/>
    <n v="29501"/>
    <x v="0"/>
    <x v="911"/>
    <x v="1"/>
    <s v="Storage"/>
    <s v="Fellowes Bankers Box Stor/Drawer Steel Plus"/>
    <n v="191.88"/>
  </r>
  <r>
    <n v="1902"/>
    <s v="CA-2017-151141"/>
    <x v="623"/>
    <d v="2017-08-23T00:00:00"/>
    <s v="First Class"/>
    <s v="DW-13480"/>
    <s v="Dianna Wilson"/>
    <s v="Home Office"/>
    <s v="United States"/>
    <s v="Detroit"/>
    <s v="Michigan"/>
    <n v="48205"/>
    <x v="2"/>
    <x v="1179"/>
    <x v="2"/>
    <s v="Phones"/>
    <s v="SKILCRAFT Telephone Shoulder Rest, 2&quot; x 6.5&quot; x 2.5&quot;, Black"/>
    <n v="14.78"/>
  </r>
  <r>
    <n v="1903"/>
    <s v="CA-2018-167094"/>
    <x v="208"/>
    <d v="2018-10-22T00:00:00"/>
    <s v="First Class"/>
    <s v="DK-12835"/>
    <s v="Damala Kotsonis"/>
    <s v="Corporate"/>
    <s v="United States"/>
    <s v="Springfield"/>
    <s v="Oregon"/>
    <n v="97477"/>
    <x v="1"/>
    <x v="644"/>
    <x v="1"/>
    <s v="Paper"/>
    <s v="Xerox 218"/>
    <n v="5.1840000000000002"/>
  </r>
  <r>
    <n v="1904"/>
    <s v="CA-2018-167094"/>
    <x v="208"/>
    <d v="2018-10-22T00:00:00"/>
    <s v="First Class"/>
    <s v="DK-12835"/>
    <s v="Damala Kotsonis"/>
    <s v="Corporate"/>
    <s v="United States"/>
    <s v="Springfield"/>
    <s v="Oregon"/>
    <n v="97477"/>
    <x v="1"/>
    <x v="1180"/>
    <x v="0"/>
    <s v="Chairs"/>
    <s v="Global Comet Stacking Armless Chair"/>
    <n v="478.48"/>
  </r>
  <r>
    <n v="1905"/>
    <s v="CA-2018-167094"/>
    <x v="208"/>
    <d v="2018-10-22T00:00:00"/>
    <s v="First Class"/>
    <s v="DK-12835"/>
    <s v="Damala Kotsonis"/>
    <s v="Corporate"/>
    <s v="United States"/>
    <s v="Springfield"/>
    <s v="Oregon"/>
    <n v="97477"/>
    <x v="1"/>
    <x v="936"/>
    <x v="2"/>
    <s v="Accessories"/>
    <s v="Memorex Froggy Flash Drive 8 GB"/>
    <n v="28.4"/>
  </r>
  <r>
    <n v="1906"/>
    <s v="CA-2018-154410"/>
    <x v="208"/>
    <d v="2018-10-24T00:00:00"/>
    <s v="First Class"/>
    <s v="MD-17860"/>
    <s v="Michael Dominguez"/>
    <s v="Corporate"/>
    <s v="United States"/>
    <s v="Indianapolis"/>
    <s v="Indiana"/>
    <n v="46203"/>
    <x v="2"/>
    <x v="418"/>
    <x v="1"/>
    <s v="Storage"/>
    <s v="SAFCO Boltless Steel Shelving"/>
    <n v="909.12"/>
  </r>
  <r>
    <n v="1907"/>
    <s v="US-2017-150567"/>
    <x v="624"/>
    <d v="2017-05-21T00:00:00"/>
    <s v="Standard Class"/>
    <s v="RP-19855"/>
    <s v="Roy Phan"/>
    <s v="Corporate"/>
    <s v="United States"/>
    <s v="Apopka"/>
    <s v="Florida"/>
    <n v="32712"/>
    <x v="0"/>
    <x v="1181"/>
    <x v="1"/>
    <s v="Binders"/>
    <s v="Pressboard Hanging Data Binders for Unburst Sheets"/>
    <n v="2.952"/>
  </r>
  <r>
    <n v="1908"/>
    <s v="US-2017-150567"/>
    <x v="624"/>
    <d v="2017-05-21T00:00:00"/>
    <s v="Standard Class"/>
    <s v="RP-19855"/>
    <s v="Roy Phan"/>
    <s v="Corporate"/>
    <s v="United States"/>
    <s v="Apopka"/>
    <s v="Florida"/>
    <n v="32712"/>
    <x v="0"/>
    <x v="491"/>
    <x v="1"/>
    <s v="Binders"/>
    <s v="GBC Prepunched Paper, 19-Hole, for Binding Systems, 24-lb"/>
    <n v="27.018000000000001"/>
  </r>
  <r>
    <n v="1909"/>
    <s v="CA-2016-157959"/>
    <x v="302"/>
    <d v="2016-02-04T00:00:00"/>
    <s v="First Class"/>
    <s v="RW-19540"/>
    <s v="Rick Wilson"/>
    <s v="Corporate"/>
    <s v="United States"/>
    <s v="Los Angeles"/>
    <s v="California"/>
    <n v="90008"/>
    <x v="1"/>
    <x v="1182"/>
    <x v="0"/>
    <s v="Furnishings"/>
    <s v="Hand-Finished Solid Wood Document Frame"/>
    <n v="136.91999999999999"/>
  </r>
  <r>
    <n v="1910"/>
    <s v="CA-2018-105886"/>
    <x v="404"/>
    <d v="2018-12-23T00:00:00"/>
    <s v="Standard Class"/>
    <s v="DB-13660"/>
    <s v="Duane Benoit"/>
    <s v="Consumer"/>
    <s v="United States"/>
    <s v="Oceanside"/>
    <s v="New York"/>
    <n v="11572"/>
    <x v="3"/>
    <x v="1183"/>
    <x v="0"/>
    <s v="Furnishings"/>
    <s v="DAX Charcoal/Nickel-Tone Document Frame, 5 x 7"/>
    <n v="18.96"/>
  </r>
  <r>
    <n v="1911"/>
    <s v="CA-2017-105963"/>
    <x v="625"/>
    <d v="2017-11-22T00:00:00"/>
    <s v="Standard Class"/>
    <s v="SC-20770"/>
    <s v="Stewart Carmichael"/>
    <s v="Corporate"/>
    <s v="United States"/>
    <s v="Los Angeles"/>
    <s v="California"/>
    <n v="90008"/>
    <x v="1"/>
    <x v="217"/>
    <x v="2"/>
    <s v="Accessories"/>
    <s v="ImationÂ 16GB Mini TravelDrive USB 2.0Â Flash Drive"/>
    <n v="99.39"/>
  </r>
  <r>
    <n v="1912"/>
    <s v="CA-2018-121503"/>
    <x v="445"/>
    <d v="2018-07-06T00:00:00"/>
    <s v="Second Class"/>
    <s v="FH-14275"/>
    <s v="Frank Hawley"/>
    <s v="Corporate"/>
    <s v="United States"/>
    <s v="Houston"/>
    <s v="Texas"/>
    <n v="77041"/>
    <x v="2"/>
    <x v="1184"/>
    <x v="1"/>
    <s v="Paper"/>
    <s v="Xerox 1891"/>
    <n v="273.89600000000002"/>
  </r>
  <r>
    <n v="1913"/>
    <s v="CA-2018-121503"/>
    <x v="445"/>
    <d v="2018-07-06T00:00:00"/>
    <s v="Second Class"/>
    <s v="FH-14275"/>
    <s v="Frank Hawley"/>
    <s v="Corporate"/>
    <s v="United States"/>
    <s v="Houston"/>
    <s v="Texas"/>
    <n v="77041"/>
    <x v="2"/>
    <x v="1185"/>
    <x v="2"/>
    <s v="Machines"/>
    <s v="Hewlett-Packard Deskjet 5550 Printer"/>
    <n v="597.13199999999995"/>
  </r>
  <r>
    <n v="1914"/>
    <s v="CA-2015-103366"/>
    <x v="626"/>
    <d v="2015-01-17T00:00:00"/>
    <s v="First Class"/>
    <s v="EH-13990"/>
    <s v="Erica Hackney"/>
    <s v="Consumer"/>
    <s v="United States"/>
    <s v="Roswell"/>
    <s v="Georgia"/>
    <n v="30076"/>
    <x v="0"/>
    <x v="246"/>
    <x v="2"/>
    <s v="Accessories"/>
    <s v="Logitech 910-002974 M325 Wireless Mouse for Web Scrolling"/>
    <n v="149.94999999999999"/>
  </r>
  <r>
    <n v="1915"/>
    <s v="CA-2018-124597"/>
    <x v="504"/>
    <d v="2018-05-05T00:00:00"/>
    <s v="Standard Class"/>
    <s v="AS-10630"/>
    <s v="Ann Steele"/>
    <s v="Home Office"/>
    <s v="United States"/>
    <s v="Boynton Beach"/>
    <s v="Florida"/>
    <n v="33437"/>
    <x v="0"/>
    <x v="1186"/>
    <x v="1"/>
    <s v="Labels"/>
    <s v="Avery 474"/>
    <n v="4.6079999999999997"/>
  </r>
  <r>
    <n v="1916"/>
    <s v="CA-2018-124597"/>
    <x v="504"/>
    <d v="2018-05-05T00:00:00"/>
    <s v="Standard Class"/>
    <s v="AS-10630"/>
    <s v="Ann Steele"/>
    <s v="Home Office"/>
    <s v="United States"/>
    <s v="Boynton Beach"/>
    <s v="Florida"/>
    <n v="33437"/>
    <x v="0"/>
    <x v="900"/>
    <x v="1"/>
    <s v="Art"/>
    <s v="Staples in misc. colors"/>
    <n v="15.528"/>
  </r>
  <r>
    <n v="1917"/>
    <s v="CA-2018-124597"/>
    <x v="504"/>
    <d v="2018-05-05T00:00:00"/>
    <s v="Standard Class"/>
    <s v="AS-10630"/>
    <s v="Ann Steele"/>
    <s v="Home Office"/>
    <s v="United States"/>
    <s v="Boynton Beach"/>
    <s v="Florida"/>
    <n v="33437"/>
    <x v="0"/>
    <x v="639"/>
    <x v="1"/>
    <s v="Labels"/>
    <s v="Avery 499"/>
    <n v="11.952"/>
  </r>
  <r>
    <n v="1918"/>
    <s v="CA-2016-105634"/>
    <x v="627"/>
    <d v="2016-11-14T00:00:00"/>
    <s v="Standard Class"/>
    <s v="HA-14905"/>
    <s v="Helen Abelman"/>
    <s v="Consumer"/>
    <s v="United States"/>
    <s v="Franklin"/>
    <s v="Massachusetts"/>
    <n v="2038"/>
    <x v="3"/>
    <x v="372"/>
    <x v="1"/>
    <s v="Art"/>
    <s v="American Pencil"/>
    <n v="11.65"/>
  </r>
  <r>
    <n v="1919"/>
    <s v="CA-2016-123673"/>
    <x v="628"/>
    <d v="2016-11-01T00:00:00"/>
    <s v="Second Class"/>
    <s v="CH-12070"/>
    <s v="Cathy Hwang"/>
    <s v="Home Office"/>
    <s v="United States"/>
    <s v="Detroit"/>
    <s v="Michigan"/>
    <n v="48227"/>
    <x v="2"/>
    <x v="1187"/>
    <x v="2"/>
    <s v="Phones"/>
    <s v="Panasonic KX T7736-B Digital phone"/>
    <n v="299.89999999999998"/>
  </r>
  <r>
    <n v="1920"/>
    <s v="US-2018-111423"/>
    <x v="629"/>
    <d v="2018-08-19T00:00:00"/>
    <s v="First Class"/>
    <s v="EH-13765"/>
    <s v="Edward Hooks"/>
    <s v="Corporate"/>
    <s v="United States"/>
    <s v="Watertown"/>
    <s v="New York"/>
    <n v="13601"/>
    <x v="3"/>
    <x v="1188"/>
    <x v="1"/>
    <s v="Binders"/>
    <s v="GBC DocuBind TL200 Manual Binding Machine"/>
    <n v="895.92"/>
  </r>
  <r>
    <n v="1921"/>
    <s v="US-2018-111423"/>
    <x v="629"/>
    <d v="2018-08-19T00:00:00"/>
    <s v="First Class"/>
    <s v="EH-13765"/>
    <s v="Edward Hooks"/>
    <s v="Corporate"/>
    <s v="United States"/>
    <s v="Watertown"/>
    <s v="New York"/>
    <n v="13601"/>
    <x v="3"/>
    <x v="1189"/>
    <x v="0"/>
    <s v="Chairs"/>
    <s v="Global Commerce Series Low-Back Swivel/Tilt Chairs"/>
    <n v="462.56400000000002"/>
  </r>
  <r>
    <n v="1922"/>
    <s v="CA-2016-125178"/>
    <x v="292"/>
    <d v="2016-10-09T00:00:00"/>
    <s v="Standard Class"/>
    <s v="MZ-17515"/>
    <s v="Mary Zewe"/>
    <s v="Corporate"/>
    <s v="United States"/>
    <s v="Reading"/>
    <s v="Pennsylvania"/>
    <n v="19601"/>
    <x v="3"/>
    <x v="1190"/>
    <x v="1"/>
    <s v="Storage"/>
    <s v="Staple magnet"/>
    <n v="15.007999999999999"/>
  </r>
  <r>
    <n v="1923"/>
    <s v="CA-2017-156685"/>
    <x v="630"/>
    <d v="2017-07-10T00:00:00"/>
    <s v="Second Class"/>
    <s v="SC-20230"/>
    <s v="Scot Coram"/>
    <s v="Corporate"/>
    <s v="United States"/>
    <s v="Arlington"/>
    <s v="Texas"/>
    <n v="76017"/>
    <x v="2"/>
    <x v="1191"/>
    <x v="2"/>
    <s v="Phones"/>
    <s v="Cisco SPA 502G IP Phone"/>
    <n v="863.64"/>
  </r>
  <r>
    <n v="1924"/>
    <s v="CA-2017-156685"/>
    <x v="630"/>
    <d v="2017-07-10T00:00:00"/>
    <s v="Second Class"/>
    <s v="SC-20230"/>
    <s v="Scot Coram"/>
    <s v="Corporate"/>
    <s v="United States"/>
    <s v="Arlington"/>
    <s v="Texas"/>
    <n v="76017"/>
    <x v="2"/>
    <x v="397"/>
    <x v="1"/>
    <s v="Art"/>
    <s v="Newell 345"/>
    <n v="47.616"/>
  </r>
  <r>
    <n v="1925"/>
    <s v="CA-2018-126865"/>
    <x v="256"/>
    <d v="2018-12-07T00:00:00"/>
    <s v="Second Class"/>
    <s v="NP-18325"/>
    <s v="Naresj Patel"/>
    <s v="Consumer"/>
    <s v="United States"/>
    <s v="San Diego"/>
    <s v="California"/>
    <n v="92024"/>
    <x v="1"/>
    <x v="334"/>
    <x v="1"/>
    <s v="Paper"/>
    <s v="Xerox 1960"/>
    <n v="92.94"/>
  </r>
  <r>
    <n v="1926"/>
    <s v="CA-2018-102834"/>
    <x v="631"/>
    <d v="2018-03-13T00:00:00"/>
    <s v="Standard Class"/>
    <s v="LW-16990"/>
    <s v="Lindsay Williams"/>
    <s v="Corporate"/>
    <s v="United States"/>
    <s v="San Francisco"/>
    <s v="California"/>
    <n v="94110"/>
    <x v="1"/>
    <x v="295"/>
    <x v="2"/>
    <s v="Accessories"/>
    <s v="Logitech Wireless Headset h800"/>
    <n v="199.98"/>
  </r>
  <r>
    <n v="1927"/>
    <s v="US-2017-139710"/>
    <x v="632"/>
    <d v="2017-06-15T00:00:00"/>
    <s v="Standard Class"/>
    <s v="GM-14680"/>
    <s v="Greg Matthias"/>
    <s v="Consumer"/>
    <s v="United States"/>
    <s v="Los Angeles"/>
    <s v="California"/>
    <n v="90045"/>
    <x v="1"/>
    <x v="1192"/>
    <x v="2"/>
    <s v="Phones"/>
    <s v="Avaya 4621SW VoIP phone"/>
    <n v="177.48"/>
  </r>
  <r>
    <n v="1928"/>
    <s v="CA-2018-121538"/>
    <x v="354"/>
    <d v="2018-12-01T00:00:00"/>
    <s v="First Class"/>
    <s v="RH-19495"/>
    <s v="Rick Hansen"/>
    <s v="Consumer"/>
    <s v="United States"/>
    <s v="Denver"/>
    <s v="Colorado"/>
    <n v="80219"/>
    <x v="1"/>
    <x v="417"/>
    <x v="1"/>
    <s v="Paper"/>
    <s v="Eaton Premium Continuous-Feed Paper, 25% Cotton, Letter Size, White, 1000 Shts/Box"/>
    <n v="88.768000000000001"/>
  </r>
  <r>
    <n v="1929"/>
    <s v="US-2018-101539"/>
    <x v="633"/>
    <d v="2018-03-18T00:00:00"/>
    <s v="Second Class"/>
    <s v="VM-21685"/>
    <s v="Valerie Mitchum"/>
    <s v="Home Office"/>
    <s v="United States"/>
    <s v="Seattle"/>
    <s v="Washington"/>
    <n v="98105"/>
    <x v="1"/>
    <x v="1193"/>
    <x v="1"/>
    <s v="Paper"/>
    <s v="Xerox 214"/>
    <n v="6.48"/>
  </r>
  <r>
    <n v="1930"/>
    <s v="US-2018-101539"/>
    <x v="633"/>
    <d v="2018-03-18T00:00:00"/>
    <s v="Second Class"/>
    <s v="VM-21685"/>
    <s v="Valerie Mitchum"/>
    <s v="Home Office"/>
    <s v="United States"/>
    <s v="Seattle"/>
    <s v="Washington"/>
    <n v="98105"/>
    <x v="1"/>
    <x v="243"/>
    <x v="1"/>
    <s v="Storage"/>
    <s v="Safco Commercial Shelving"/>
    <n v="46.51"/>
  </r>
  <r>
    <n v="1931"/>
    <s v="US-2018-101539"/>
    <x v="633"/>
    <d v="2018-03-18T00:00:00"/>
    <s v="Second Class"/>
    <s v="VM-21685"/>
    <s v="Valerie Mitchum"/>
    <s v="Home Office"/>
    <s v="United States"/>
    <s v="Seattle"/>
    <s v="Washington"/>
    <n v="98105"/>
    <x v="1"/>
    <x v="903"/>
    <x v="2"/>
    <s v="Phones"/>
    <s v="Mitel MiVoice 5330e IP Phone"/>
    <n v="659.976"/>
  </r>
  <r>
    <n v="1932"/>
    <s v="CA-2017-152121"/>
    <x v="581"/>
    <d v="2017-11-29T00:00:00"/>
    <s v="Second Class"/>
    <s v="CC-12670"/>
    <s v="Craig Carreira"/>
    <s v="Consumer"/>
    <s v="United States"/>
    <s v="Scottsdale"/>
    <s v="Arizona"/>
    <n v="85254"/>
    <x v="1"/>
    <x v="1194"/>
    <x v="2"/>
    <s v="Phones"/>
    <s v="Motorola Moto X"/>
    <n v="271.99200000000002"/>
  </r>
  <r>
    <n v="1933"/>
    <s v="CA-2018-161200"/>
    <x v="634"/>
    <d v="2018-08-10T00:00:00"/>
    <s v="Second Class"/>
    <s v="SV-20365"/>
    <s v="Seth Vernon"/>
    <s v="Consumer"/>
    <s v="United States"/>
    <s v="Lafayette"/>
    <s v="Louisiana"/>
    <n v="70506"/>
    <x v="0"/>
    <x v="1195"/>
    <x v="0"/>
    <s v="Bookcases"/>
    <s v="O'Sullivan 2-Shelf Heavy-Duty Bookcases"/>
    <n v="145.74"/>
  </r>
  <r>
    <n v="1934"/>
    <s v="CA-2018-161200"/>
    <x v="634"/>
    <d v="2018-08-10T00:00:00"/>
    <s v="Second Class"/>
    <s v="SV-20365"/>
    <s v="Seth Vernon"/>
    <s v="Consumer"/>
    <s v="United States"/>
    <s v="Lafayette"/>
    <s v="Louisiana"/>
    <n v="70506"/>
    <x v="0"/>
    <x v="50"/>
    <x v="0"/>
    <s v="Furnishings"/>
    <s v="Longer-Life Soft White Bulbs"/>
    <n v="15.4"/>
  </r>
  <r>
    <n v="1935"/>
    <s v="CA-2018-101245"/>
    <x v="344"/>
    <d v="2018-12-03T00:00:00"/>
    <s v="Standard Class"/>
    <s v="LW-16990"/>
    <s v="Lindsay Williams"/>
    <s v="Corporate"/>
    <s v="United States"/>
    <s v="San Francisco"/>
    <s v="California"/>
    <n v="94109"/>
    <x v="1"/>
    <x v="1158"/>
    <x v="1"/>
    <s v="Paper"/>
    <s v="Tops White Computer Printout Paper"/>
    <n v="244.55"/>
  </r>
  <r>
    <n v="1936"/>
    <s v="CA-2018-101245"/>
    <x v="344"/>
    <d v="2018-12-03T00:00:00"/>
    <s v="Standard Class"/>
    <s v="LW-16990"/>
    <s v="Lindsay Williams"/>
    <s v="Corporate"/>
    <s v="United States"/>
    <s v="San Francisco"/>
    <s v="California"/>
    <n v="94109"/>
    <x v="1"/>
    <x v="1196"/>
    <x v="2"/>
    <s v="Accessories"/>
    <s v="Enermax Briskie RF Wireless Keyboard and Mouse Combo"/>
    <n v="166.16"/>
  </r>
  <r>
    <n v="1937"/>
    <s v="CA-2016-141768"/>
    <x v="442"/>
    <d v="2016-05-27T00:00:00"/>
    <s v="Second Class"/>
    <s v="NP-18685"/>
    <s v="Nora Pelletier"/>
    <s v="Home Office"/>
    <s v="United States"/>
    <s v="San Francisco"/>
    <s v="California"/>
    <n v="94109"/>
    <x v="1"/>
    <x v="875"/>
    <x v="0"/>
    <s v="Furnishings"/>
    <s v="Ultra Door Push Plate"/>
    <n v="14.73"/>
  </r>
  <r>
    <n v="1938"/>
    <s v="CA-2017-112109"/>
    <x v="630"/>
    <d v="2017-07-12T00:00:00"/>
    <s v="Standard Class"/>
    <s v="JE-15715"/>
    <s v="Joe Elijah"/>
    <s v="Consumer"/>
    <s v="United States"/>
    <s v="Broomfield"/>
    <s v="Colorado"/>
    <n v="80020"/>
    <x v="1"/>
    <x v="1197"/>
    <x v="1"/>
    <s v="Binders"/>
    <s v="GBC Twin Loop Wire Binding Elements"/>
    <n v="19.968"/>
  </r>
  <r>
    <n v="1939"/>
    <s v="CA-2017-112109"/>
    <x v="630"/>
    <d v="2017-07-12T00:00:00"/>
    <s v="Standard Class"/>
    <s v="JE-15715"/>
    <s v="Joe Elijah"/>
    <s v="Consumer"/>
    <s v="United States"/>
    <s v="Broomfield"/>
    <s v="Colorado"/>
    <n v="80020"/>
    <x v="1"/>
    <x v="1198"/>
    <x v="1"/>
    <s v="Storage"/>
    <s v="Perma STOR-ALL Hanging File Box, 13 1/8&quot;W x 12 1/4&quot;D x 10 1/2&quot;H"/>
    <n v="33.488"/>
  </r>
  <r>
    <n v="1940"/>
    <s v="CA-2017-112109"/>
    <x v="630"/>
    <d v="2017-07-12T00:00:00"/>
    <s v="Standard Class"/>
    <s v="JE-15715"/>
    <s v="Joe Elijah"/>
    <s v="Consumer"/>
    <s v="United States"/>
    <s v="Broomfield"/>
    <s v="Colorado"/>
    <n v="80020"/>
    <x v="1"/>
    <x v="24"/>
    <x v="1"/>
    <s v="Binders"/>
    <s v="Wilson Jones Active Use Binders"/>
    <n v="8.7360000000000007"/>
  </r>
  <r>
    <n v="1941"/>
    <s v="CA-2017-112109"/>
    <x v="630"/>
    <d v="2017-07-12T00:00:00"/>
    <s v="Standard Class"/>
    <s v="JE-15715"/>
    <s v="Joe Elijah"/>
    <s v="Consumer"/>
    <s v="United States"/>
    <s v="Broomfield"/>
    <s v="Colorado"/>
    <n v="80020"/>
    <x v="1"/>
    <x v="157"/>
    <x v="0"/>
    <s v="Chairs"/>
    <s v="SAFCO Arco Folding Chair"/>
    <n v="662.88"/>
  </r>
  <r>
    <n v="1942"/>
    <s v="CA-2018-144064"/>
    <x v="635"/>
    <d v="2018-09-01T00:00:00"/>
    <s v="First Class"/>
    <s v="CP-12085"/>
    <s v="Cathy Prescott"/>
    <s v="Corporate"/>
    <s v="United States"/>
    <s v="Quincy"/>
    <s v="Illinois"/>
    <n v="62301"/>
    <x v="2"/>
    <x v="198"/>
    <x v="1"/>
    <s v="Labels"/>
    <s v="Avery 505"/>
    <n v="47.36"/>
  </r>
  <r>
    <n v="1943"/>
    <s v="CA-2018-144064"/>
    <x v="635"/>
    <d v="2018-09-01T00:00:00"/>
    <s v="First Class"/>
    <s v="CP-12085"/>
    <s v="Cathy Prescott"/>
    <s v="Corporate"/>
    <s v="United States"/>
    <s v="Quincy"/>
    <s v="Illinois"/>
    <n v="62301"/>
    <x v="2"/>
    <x v="456"/>
    <x v="1"/>
    <s v="Storage"/>
    <s v="Advantus Rolling Storage Box"/>
    <n v="27.44"/>
  </r>
  <r>
    <n v="1944"/>
    <s v="CA-2018-144064"/>
    <x v="635"/>
    <d v="2018-09-01T00:00:00"/>
    <s v="First Class"/>
    <s v="CP-12085"/>
    <s v="Cathy Prescott"/>
    <s v="Corporate"/>
    <s v="United States"/>
    <s v="Quincy"/>
    <s v="Illinois"/>
    <n v="62301"/>
    <x v="2"/>
    <x v="751"/>
    <x v="1"/>
    <s v="Binders"/>
    <s v="Wilson Jones Easy Flow II Sheet Lifters"/>
    <n v="3.24"/>
  </r>
  <r>
    <n v="1945"/>
    <s v="CA-2017-108581"/>
    <x v="23"/>
    <d v="2017-06-26T00:00:00"/>
    <s v="Standard Class"/>
    <s v="EA-14035"/>
    <s v="Erin Ashbrook"/>
    <s v="Corporate"/>
    <s v="United States"/>
    <s v="Carrollton"/>
    <s v="Texas"/>
    <n v="75007"/>
    <x v="2"/>
    <x v="1016"/>
    <x v="2"/>
    <s v="Accessories"/>
    <s v="Logitech Trackman Marble Mouse"/>
    <n v="95.968000000000004"/>
  </r>
  <r>
    <n v="1946"/>
    <s v="CA-2017-108581"/>
    <x v="23"/>
    <d v="2017-06-26T00:00:00"/>
    <s v="Standard Class"/>
    <s v="EA-14035"/>
    <s v="Erin Ashbrook"/>
    <s v="Corporate"/>
    <s v="United States"/>
    <s v="Carrollton"/>
    <s v="Texas"/>
    <n v="75007"/>
    <x v="2"/>
    <x v="1145"/>
    <x v="1"/>
    <s v="Paper"/>
    <s v="Xerox 206"/>
    <n v="10.368"/>
  </r>
  <r>
    <n v="1947"/>
    <s v="CA-2018-157987"/>
    <x v="264"/>
    <d v="2018-09-06T00:00:00"/>
    <s v="Standard Class"/>
    <s v="AC-10615"/>
    <s v="Ann Chong"/>
    <s v="Corporate"/>
    <s v="United States"/>
    <s v="New York City"/>
    <s v="New York"/>
    <n v="10009"/>
    <x v="3"/>
    <x v="332"/>
    <x v="1"/>
    <s v="Art"/>
    <s v="Newell 324"/>
    <n v="23.1"/>
  </r>
  <r>
    <n v="1948"/>
    <s v="CA-2018-157987"/>
    <x v="264"/>
    <d v="2018-09-06T00:00:00"/>
    <s v="Standard Class"/>
    <s v="AC-10615"/>
    <s v="Ann Chong"/>
    <s v="Corporate"/>
    <s v="United States"/>
    <s v="New York City"/>
    <s v="New York"/>
    <n v="10009"/>
    <x v="3"/>
    <x v="1137"/>
    <x v="0"/>
    <s v="Furnishings"/>
    <s v="DAX Cubicle Frames - 8x10"/>
    <n v="11.54"/>
  </r>
  <r>
    <n v="1949"/>
    <s v="CA-2018-157987"/>
    <x v="264"/>
    <d v="2018-09-06T00:00:00"/>
    <s v="Standard Class"/>
    <s v="AC-10615"/>
    <s v="Ann Chong"/>
    <s v="Corporate"/>
    <s v="United States"/>
    <s v="New York City"/>
    <s v="New York"/>
    <n v="10009"/>
    <x v="3"/>
    <x v="411"/>
    <x v="0"/>
    <s v="Tables"/>
    <s v="Bush Advantage Collection Racetrack Conference Table"/>
    <n v="254.52600000000001"/>
  </r>
  <r>
    <n v="1950"/>
    <s v="CA-2018-157987"/>
    <x v="264"/>
    <d v="2018-09-06T00:00:00"/>
    <s v="Standard Class"/>
    <s v="AC-10615"/>
    <s v="Ann Chong"/>
    <s v="Corporate"/>
    <s v="United States"/>
    <s v="New York City"/>
    <s v="New York"/>
    <n v="10009"/>
    <x v="3"/>
    <x v="95"/>
    <x v="1"/>
    <s v="Appliances"/>
    <s v="Fellowes Basic Home/Office Series Surge Protectors"/>
    <n v="12.98"/>
  </r>
  <r>
    <n v="1951"/>
    <s v="CA-2018-157987"/>
    <x v="264"/>
    <d v="2018-09-06T00:00:00"/>
    <s v="Standard Class"/>
    <s v="AC-10615"/>
    <s v="Ann Chong"/>
    <s v="Corporate"/>
    <s v="United States"/>
    <s v="New York City"/>
    <s v="New York"/>
    <n v="10009"/>
    <x v="3"/>
    <x v="925"/>
    <x v="1"/>
    <s v="Binders"/>
    <s v="ACCOHIDE 3-Ring Binder, Blue, 1&quot;"/>
    <n v="26.431999999999999"/>
  </r>
  <r>
    <n v="1952"/>
    <s v="CA-2018-157987"/>
    <x v="264"/>
    <d v="2018-09-06T00:00:00"/>
    <s v="Standard Class"/>
    <s v="AC-10615"/>
    <s v="Ann Chong"/>
    <s v="Corporate"/>
    <s v="United States"/>
    <s v="New York City"/>
    <s v="New York"/>
    <n v="10009"/>
    <x v="3"/>
    <x v="781"/>
    <x v="2"/>
    <s v="Phones"/>
    <s v="Cisco SPA508G"/>
    <n v="197.97"/>
  </r>
  <r>
    <n v="1953"/>
    <s v="CA-2018-157987"/>
    <x v="264"/>
    <d v="2018-09-06T00:00:00"/>
    <s v="Standard Class"/>
    <s v="AC-10615"/>
    <s v="Ann Chong"/>
    <s v="Corporate"/>
    <s v="United States"/>
    <s v="New York City"/>
    <s v="New York"/>
    <n v="10009"/>
    <x v="3"/>
    <x v="1042"/>
    <x v="1"/>
    <s v="Labels"/>
    <s v="Avery 518"/>
    <n v="18.899999999999999"/>
  </r>
  <r>
    <n v="1954"/>
    <s v="CA-2018-157987"/>
    <x v="264"/>
    <d v="2018-09-06T00:00:00"/>
    <s v="Standard Class"/>
    <s v="AC-10615"/>
    <s v="Ann Chong"/>
    <s v="Corporate"/>
    <s v="United States"/>
    <s v="New York City"/>
    <s v="New York"/>
    <n v="10009"/>
    <x v="3"/>
    <x v="463"/>
    <x v="0"/>
    <s v="Chairs"/>
    <s v="Global Commerce Series High-Back Swivel/Tilt Chairs"/>
    <n v="1282.4100000000001"/>
  </r>
  <r>
    <n v="1955"/>
    <s v="CA-2018-157987"/>
    <x v="264"/>
    <d v="2018-09-06T00:00:00"/>
    <s v="Standard Class"/>
    <s v="AC-10615"/>
    <s v="Ann Chong"/>
    <s v="Corporate"/>
    <s v="United States"/>
    <s v="New York City"/>
    <s v="New York"/>
    <n v="10009"/>
    <x v="3"/>
    <x v="1199"/>
    <x v="1"/>
    <s v="Art"/>
    <s v="BIC Brite Liner Grip Highlighters"/>
    <n v="4.92"/>
  </r>
  <r>
    <n v="1956"/>
    <s v="CA-2018-157987"/>
    <x v="264"/>
    <d v="2018-09-06T00:00:00"/>
    <s v="Standard Class"/>
    <s v="AC-10615"/>
    <s v="Ann Chong"/>
    <s v="Corporate"/>
    <s v="United States"/>
    <s v="New York City"/>
    <s v="New York"/>
    <n v="10009"/>
    <x v="3"/>
    <x v="1200"/>
    <x v="2"/>
    <s v="Accessories"/>
    <s v="WD My Passport Ultra 2TB Portable External Hard Drive"/>
    <n v="238"/>
  </r>
  <r>
    <n v="1957"/>
    <s v="CA-2018-157987"/>
    <x v="264"/>
    <d v="2018-09-06T00:00:00"/>
    <s v="Standard Class"/>
    <s v="AC-10615"/>
    <s v="Ann Chong"/>
    <s v="Corporate"/>
    <s v="United States"/>
    <s v="New York City"/>
    <s v="New York"/>
    <n v="10009"/>
    <x v="3"/>
    <x v="201"/>
    <x v="2"/>
    <s v="Accessories"/>
    <s v="Sony Micro Vault Click 16 GB USB 2.0 Flash Drive"/>
    <n v="167.97"/>
  </r>
  <r>
    <n v="1958"/>
    <s v="CA-2018-157987"/>
    <x v="264"/>
    <d v="2018-09-06T00:00:00"/>
    <s v="Standard Class"/>
    <s v="AC-10615"/>
    <s v="Ann Chong"/>
    <s v="Corporate"/>
    <s v="United States"/>
    <s v="New York City"/>
    <s v="New York"/>
    <n v="10009"/>
    <x v="3"/>
    <x v="1117"/>
    <x v="1"/>
    <s v="Paper"/>
    <s v="Xerox 1962"/>
    <n v="17.12"/>
  </r>
  <r>
    <n v="1959"/>
    <s v="CA-2018-110905"/>
    <x v="18"/>
    <d v="2018-09-15T00:00:00"/>
    <s v="Second Class"/>
    <s v="RW-19690"/>
    <s v="Robert Waldorf"/>
    <s v="Consumer"/>
    <s v="United States"/>
    <s v="Springfield"/>
    <s v="Missouri"/>
    <n v="65807"/>
    <x v="2"/>
    <x v="806"/>
    <x v="1"/>
    <s v="Binders"/>
    <s v="3M Organizer Strips"/>
    <n v="16.2"/>
  </r>
  <r>
    <n v="1960"/>
    <s v="CA-2018-110905"/>
    <x v="18"/>
    <d v="2018-09-15T00:00:00"/>
    <s v="Second Class"/>
    <s v="RW-19690"/>
    <s v="Robert Waldorf"/>
    <s v="Consumer"/>
    <s v="United States"/>
    <s v="Springfield"/>
    <s v="Missouri"/>
    <n v="65807"/>
    <x v="2"/>
    <x v="1201"/>
    <x v="1"/>
    <s v="Appliances"/>
    <s v="Holmes Replacement Filter for HEPA Air Cleaner, Medium Room"/>
    <n v="33.99"/>
  </r>
  <r>
    <n v="1961"/>
    <s v="CA-2018-110905"/>
    <x v="18"/>
    <d v="2018-09-15T00:00:00"/>
    <s v="Second Class"/>
    <s v="RW-19690"/>
    <s v="Robert Waldorf"/>
    <s v="Consumer"/>
    <s v="United States"/>
    <s v="Springfield"/>
    <s v="Missouri"/>
    <n v="65807"/>
    <x v="2"/>
    <x v="1089"/>
    <x v="2"/>
    <s v="Accessories"/>
    <s v="Logitech G105 Gaming Keyboard"/>
    <n v="296.85000000000002"/>
  </r>
  <r>
    <n v="1962"/>
    <s v="CA-2018-110905"/>
    <x v="18"/>
    <d v="2018-09-15T00:00:00"/>
    <s v="Second Class"/>
    <s v="RW-19690"/>
    <s v="Robert Waldorf"/>
    <s v="Consumer"/>
    <s v="United States"/>
    <s v="Springfield"/>
    <s v="Missouri"/>
    <n v="65807"/>
    <x v="2"/>
    <x v="1202"/>
    <x v="2"/>
    <s v="Accessories"/>
    <s v="ImationÂ Clip USBÂ flash driveÂ - 8 GB"/>
    <n v="112.8"/>
  </r>
  <r>
    <n v="1963"/>
    <s v="CA-2018-110905"/>
    <x v="18"/>
    <d v="2018-09-15T00:00:00"/>
    <s v="Second Class"/>
    <s v="RW-19690"/>
    <s v="Robert Waldorf"/>
    <s v="Consumer"/>
    <s v="United States"/>
    <s v="Springfield"/>
    <s v="Missouri"/>
    <n v="65807"/>
    <x v="2"/>
    <x v="1203"/>
    <x v="1"/>
    <s v="Binders"/>
    <s v="Newell 3-Hole Punched Plastic Slotted Magazine Holders for Binders"/>
    <n v="13.71"/>
  </r>
  <r>
    <n v="1964"/>
    <s v="CA-2018-110905"/>
    <x v="18"/>
    <d v="2018-09-15T00:00:00"/>
    <s v="Second Class"/>
    <s v="RW-19690"/>
    <s v="Robert Waldorf"/>
    <s v="Consumer"/>
    <s v="United States"/>
    <s v="Springfield"/>
    <s v="Missouri"/>
    <n v="65807"/>
    <x v="2"/>
    <x v="1025"/>
    <x v="1"/>
    <s v="Paper"/>
    <s v="Xerox 1970"/>
    <n v="24.9"/>
  </r>
  <r>
    <n v="1965"/>
    <s v="CA-2018-110905"/>
    <x v="18"/>
    <d v="2018-09-15T00:00:00"/>
    <s v="Second Class"/>
    <s v="RW-19690"/>
    <s v="Robert Waldorf"/>
    <s v="Consumer"/>
    <s v="United States"/>
    <s v="Springfield"/>
    <s v="Missouri"/>
    <n v="65807"/>
    <x v="2"/>
    <x v="621"/>
    <x v="1"/>
    <s v="Storage"/>
    <s v="Fellowes Stor/Drawer Steel Plus Storage Drawers"/>
    <n v="286.29000000000002"/>
  </r>
  <r>
    <n v="1966"/>
    <s v="CA-2018-110905"/>
    <x v="18"/>
    <d v="2018-09-15T00:00:00"/>
    <s v="Second Class"/>
    <s v="RW-19690"/>
    <s v="Robert Waldorf"/>
    <s v="Consumer"/>
    <s v="United States"/>
    <s v="Springfield"/>
    <s v="Missouri"/>
    <n v="65807"/>
    <x v="2"/>
    <x v="1204"/>
    <x v="1"/>
    <s v="Appliances"/>
    <s v="Acco 6 Outlet Guardian Standard Surge Suppressor"/>
    <n v="24.18"/>
  </r>
  <r>
    <n v="1967"/>
    <s v="CA-2018-165841"/>
    <x v="202"/>
    <d v="2018-12-28T00:00:00"/>
    <s v="Standard Class"/>
    <s v="DB-13210"/>
    <s v="Dean Braden"/>
    <s v="Consumer"/>
    <s v="United States"/>
    <s v="Paterson"/>
    <s v="New Jersey"/>
    <n v="7501"/>
    <x v="3"/>
    <x v="539"/>
    <x v="2"/>
    <s v="Phones"/>
    <s v="Jabra SPEAK 410"/>
    <n v="281.97000000000003"/>
  </r>
  <r>
    <n v="1968"/>
    <s v="CA-2018-165841"/>
    <x v="202"/>
    <d v="2018-12-28T00:00:00"/>
    <s v="Standard Class"/>
    <s v="DB-13210"/>
    <s v="Dean Braden"/>
    <s v="Consumer"/>
    <s v="United States"/>
    <s v="Paterson"/>
    <s v="New Jersey"/>
    <n v="7501"/>
    <x v="3"/>
    <x v="1205"/>
    <x v="1"/>
    <s v="Supplies"/>
    <s v="Acme Hot Forged Carbon Steel Scissors with Nickel-Plated Handles, 3 7/8&quot; Cut, 8&quot;L"/>
    <n v="69.5"/>
  </r>
  <r>
    <n v="1969"/>
    <s v="CA-2018-165841"/>
    <x v="202"/>
    <d v="2018-12-28T00:00:00"/>
    <s v="Standard Class"/>
    <s v="DB-13210"/>
    <s v="Dean Braden"/>
    <s v="Consumer"/>
    <s v="United States"/>
    <s v="Paterson"/>
    <s v="New Jersey"/>
    <n v="7501"/>
    <x v="3"/>
    <x v="162"/>
    <x v="1"/>
    <s v="Paper"/>
    <s v="Xerox 1913"/>
    <n v="166.44"/>
  </r>
  <r>
    <n v="1970"/>
    <s v="CA-2018-117485"/>
    <x v="397"/>
    <d v="2018-09-29T00:00:00"/>
    <s v="Standard Class"/>
    <s v="BD-11320"/>
    <s v="Bill Donatelli"/>
    <s v="Consumer"/>
    <s v="United States"/>
    <s v="Tulsa"/>
    <s v="Oklahoma"/>
    <n v="74133"/>
    <x v="2"/>
    <x v="171"/>
    <x v="2"/>
    <s v="Accessories"/>
    <s v="ImationÂ Secure+ Hardware Encrypted USB 2.0Â Flash Drive; 16GB"/>
    <n v="291.95999999999998"/>
  </r>
  <r>
    <n v="1971"/>
    <s v="CA-2018-140242"/>
    <x v="636"/>
    <d v="2018-05-11T00:00:00"/>
    <s v="Standard Class"/>
    <s v="ML-17755"/>
    <s v="Max Ludwig"/>
    <s v="Home Office"/>
    <s v="United States"/>
    <s v="Chicago"/>
    <s v="Illinois"/>
    <n v="60623"/>
    <x v="2"/>
    <x v="1126"/>
    <x v="1"/>
    <s v="Art"/>
    <s v="Blackstonian Pencils"/>
    <n v="6.4080000000000004"/>
  </r>
  <r>
    <n v="1972"/>
    <s v="CA-2018-140242"/>
    <x v="636"/>
    <d v="2018-05-11T00:00:00"/>
    <s v="Standard Class"/>
    <s v="ML-17755"/>
    <s v="Max Ludwig"/>
    <s v="Home Office"/>
    <s v="United States"/>
    <s v="Chicago"/>
    <s v="Illinois"/>
    <n v="60623"/>
    <x v="2"/>
    <x v="171"/>
    <x v="2"/>
    <s v="Accessories"/>
    <s v="ImationÂ Secure+ Hardware Encrypted USB 2.0Â Flash Drive; 16GB"/>
    <n v="408.74400000000003"/>
  </r>
  <r>
    <n v="1973"/>
    <s v="CA-2015-148950"/>
    <x v="637"/>
    <d v="2015-12-19T00:00:00"/>
    <s v="Standard Class"/>
    <s v="JD-16015"/>
    <s v="Joy Daniels"/>
    <s v="Consumer"/>
    <s v="United States"/>
    <s v="Chicago"/>
    <s v="Illinois"/>
    <n v="60610"/>
    <x v="2"/>
    <x v="1206"/>
    <x v="1"/>
    <s v="Binders"/>
    <s v="Avery Heavy-Duty EZD View Binder with Locking Rings"/>
    <n v="5.1040000000000001"/>
  </r>
  <r>
    <n v="1974"/>
    <s v="CA-2015-148950"/>
    <x v="637"/>
    <d v="2015-12-19T00:00:00"/>
    <s v="Standard Class"/>
    <s v="JD-16015"/>
    <s v="Joy Daniels"/>
    <s v="Consumer"/>
    <s v="United States"/>
    <s v="Chicago"/>
    <s v="Illinois"/>
    <n v="60610"/>
    <x v="2"/>
    <x v="804"/>
    <x v="1"/>
    <s v="Fasteners"/>
    <s v="Assorted Color Push Pins"/>
    <n v="2.8959999999999999"/>
  </r>
  <r>
    <n v="1975"/>
    <s v="CA-2015-148950"/>
    <x v="637"/>
    <d v="2015-12-19T00:00:00"/>
    <s v="Standard Class"/>
    <s v="JD-16015"/>
    <s v="Joy Daniels"/>
    <s v="Consumer"/>
    <s v="United States"/>
    <s v="Chicago"/>
    <s v="Illinois"/>
    <n v="60610"/>
    <x v="2"/>
    <x v="1207"/>
    <x v="2"/>
    <s v="Accessories"/>
    <s v="Belkin Standard 104 key USB Keyboard"/>
    <n v="35.015999999999998"/>
  </r>
  <r>
    <n v="1976"/>
    <s v="CA-2015-110408"/>
    <x v="638"/>
    <d v="2015-10-20T00:00:00"/>
    <s v="Second Class"/>
    <s v="AS-10225"/>
    <s v="Alan Schoenberger"/>
    <s v="Corporate"/>
    <s v="United States"/>
    <s v="Montgomery"/>
    <s v="Alabama"/>
    <n v="36116"/>
    <x v="0"/>
    <x v="196"/>
    <x v="1"/>
    <s v="Storage"/>
    <s v="Gould Plastics 18-Pocket Panel Bin, 34w x 5-1/4d x 20-1/2h"/>
    <n v="275.97000000000003"/>
  </r>
  <r>
    <n v="1977"/>
    <s v="CA-2015-110408"/>
    <x v="638"/>
    <d v="2015-10-20T00:00:00"/>
    <s v="Second Class"/>
    <s v="AS-10225"/>
    <s v="Alan Schoenberger"/>
    <s v="Corporate"/>
    <s v="United States"/>
    <s v="Montgomery"/>
    <s v="Alabama"/>
    <n v="36116"/>
    <x v="0"/>
    <x v="1208"/>
    <x v="2"/>
    <s v="Phones"/>
    <s v="Avaya IP Phone 1140E VoIP phone"/>
    <n v="1394.95"/>
  </r>
  <r>
    <n v="1978"/>
    <s v="CA-2015-110408"/>
    <x v="638"/>
    <d v="2015-10-20T00:00:00"/>
    <s v="Second Class"/>
    <s v="AS-10225"/>
    <s v="Alan Schoenberger"/>
    <s v="Corporate"/>
    <s v="United States"/>
    <s v="Montgomery"/>
    <s v="Alabama"/>
    <n v="36116"/>
    <x v="0"/>
    <x v="1209"/>
    <x v="0"/>
    <s v="Chairs"/>
    <s v="Global Wood Trimmed Manager's Task Chair, Khaki"/>
    <n v="545.88"/>
  </r>
  <r>
    <n v="1979"/>
    <s v="CA-2016-109939"/>
    <x v="412"/>
    <d v="2016-05-12T00:00:00"/>
    <s v="Standard Class"/>
    <s v="AA-10375"/>
    <s v="Allen Armold"/>
    <s v="Consumer"/>
    <s v="United States"/>
    <s v="Salem"/>
    <s v="Oregon"/>
    <n v="97301"/>
    <x v="1"/>
    <x v="1210"/>
    <x v="1"/>
    <s v="Art"/>
    <s v="Newell 321"/>
    <n v="5.2480000000000002"/>
  </r>
  <r>
    <n v="1980"/>
    <s v="CA-2017-112669"/>
    <x v="167"/>
    <d v="2017-04-14T00:00:00"/>
    <s v="Same Day"/>
    <s v="KT-16465"/>
    <s v="Kean Takahito"/>
    <s v="Consumer"/>
    <s v="United States"/>
    <s v="Glendale"/>
    <s v="Arizona"/>
    <n v="85301"/>
    <x v="1"/>
    <x v="284"/>
    <x v="0"/>
    <s v="Chairs"/>
    <s v="Hon 4070 Series Pagoda Armless Upholstered Stacking Chairs"/>
    <n v="933.53599999999994"/>
  </r>
  <r>
    <n v="1981"/>
    <s v="CA-2017-112669"/>
    <x v="167"/>
    <d v="2017-04-14T00:00:00"/>
    <s v="Same Day"/>
    <s v="KT-16465"/>
    <s v="Kean Takahito"/>
    <s v="Consumer"/>
    <s v="United States"/>
    <s v="Glendale"/>
    <s v="Arizona"/>
    <n v="85301"/>
    <x v="1"/>
    <x v="230"/>
    <x v="1"/>
    <s v="Storage"/>
    <s v="Fellowes Personal Hanging Folder Files, Navy"/>
    <n v="42.975999999999999"/>
  </r>
  <r>
    <n v="1982"/>
    <s v="CA-2016-119592"/>
    <x v="639"/>
    <d v="2016-12-16T00:00:00"/>
    <s v="Second Class"/>
    <s v="MM-18280"/>
    <s v="Muhammed MacIntyre"/>
    <s v="Corporate"/>
    <s v="United States"/>
    <s v="Columbus"/>
    <s v="Georgia"/>
    <n v="31907"/>
    <x v="0"/>
    <x v="620"/>
    <x v="1"/>
    <s v="Binders"/>
    <s v="3-ring staple pack"/>
    <n v="3.76"/>
  </r>
  <r>
    <n v="1983"/>
    <s v="CA-2015-122749"/>
    <x v="640"/>
    <d v="2015-12-09T00:00:00"/>
    <s v="Standard Class"/>
    <s v="NG-18430"/>
    <s v="Nathan Gelder"/>
    <s v="Consumer"/>
    <s v="United States"/>
    <s v="Oklahoma City"/>
    <s v="Oklahoma"/>
    <n v="73120"/>
    <x v="2"/>
    <x v="1211"/>
    <x v="2"/>
    <s v="Phones"/>
    <s v="Jabra Supreme Plus Driver EditionÂ Headset"/>
    <n v="479.96"/>
  </r>
  <r>
    <n v="1984"/>
    <s v="CA-2015-164721"/>
    <x v="641"/>
    <d v="2015-11-27T00:00:00"/>
    <s v="Second Class"/>
    <s v="LW-16825"/>
    <s v="Laurel Workman"/>
    <s v="Corporate"/>
    <s v="United States"/>
    <s v="Brentwood"/>
    <s v="California"/>
    <n v="94513"/>
    <x v="1"/>
    <x v="650"/>
    <x v="1"/>
    <s v="Appliances"/>
    <s v="Belkin F9G930V10-GRY 9 Outlet Surge"/>
    <n v="320.88"/>
  </r>
  <r>
    <n v="1985"/>
    <s v="CA-2015-164721"/>
    <x v="641"/>
    <d v="2015-11-27T00:00:00"/>
    <s v="Second Class"/>
    <s v="LW-16825"/>
    <s v="Laurel Workman"/>
    <s v="Corporate"/>
    <s v="United States"/>
    <s v="Brentwood"/>
    <s v="California"/>
    <n v="94513"/>
    <x v="1"/>
    <x v="740"/>
    <x v="0"/>
    <s v="Furnishings"/>
    <s v="Staple-based wall hangings"/>
    <n v="23.88"/>
  </r>
  <r>
    <n v="1986"/>
    <s v="CA-2015-164721"/>
    <x v="641"/>
    <d v="2015-11-27T00:00:00"/>
    <s v="Second Class"/>
    <s v="LW-16825"/>
    <s v="Laurel Workman"/>
    <s v="Corporate"/>
    <s v="United States"/>
    <s v="Brentwood"/>
    <s v="California"/>
    <n v="94513"/>
    <x v="1"/>
    <x v="1070"/>
    <x v="1"/>
    <s v="Paper"/>
    <s v="Wirebound Message Books, Four 2 3/4 x 5 White Forms per Page"/>
    <n v="26.76"/>
  </r>
  <r>
    <n v="1987"/>
    <s v="CA-2017-147417"/>
    <x v="197"/>
    <d v="2017-07-27T00:00:00"/>
    <s v="First Class"/>
    <s v="CB-12415"/>
    <s v="Christy Brittain"/>
    <s v="Consumer"/>
    <s v="United States"/>
    <s v="Columbus"/>
    <s v="Ohio"/>
    <n v="43229"/>
    <x v="3"/>
    <x v="306"/>
    <x v="2"/>
    <s v="Copiers"/>
    <s v="Hewlett Packard LaserJet 3310 Copier"/>
    <n v="1439.9760000000001"/>
  </r>
  <r>
    <n v="1988"/>
    <s v="CA-2016-127509"/>
    <x v="529"/>
    <d v="2016-11-13T00:00:00"/>
    <s v="Standard Class"/>
    <s v="AS-10090"/>
    <s v="Adam Shillingsburg"/>
    <s v="Consumer"/>
    <s v="United States"/>
    <s v="Springfield"/>
    <s v="Missouri"/>
    <n v="65807"/>
    <x v="2"/>
    <x v="1212"/>
    <x v="1"/>
    <s v="Binders"/>
    <s v="Binder Posts"/>
    <n v="17.22"/>
  </r>
  <r>
    <n v="1989"/>
    <s v="CA-2016-127509"/>
    <x v="529"/>
    <d v="2016-11-13T00:00:00"/>
    <s v="Standard Class"/>
    <s v="AS-10090"/>
    <s v="Adam Shillingsburg"/>
    <s v="Consumer"/>
    <s v="United States"/>
    <s v="Springfield"/>
    <s v="Missouri"/>
    <n v="65807"/>
    <x v="2"/>
    <x v="1213"/>
    <x v="0"/>
    <s v="Tables"/>
    <s v="Bevis Round Conference Table Top &amp; Single Column Base"/>
    <n v="1024.3800000000001"/>
  </r>
  <r>
    <n v="1990"/>
    <s v="CA-2016-127509"/>
    <x v="529"/>
    <d v="2016-11-13T00:00:00"/>
    <s v="Standard Class"/>
    <s v="AS-10090"/>
    <s v="Adam Shillingsburg"/>
    <s v="Consumer"/>
    <s v="United States"/>
    <s v="Springfield"/>
    <s v="Missouri"/>
    <n v="65807"/>
    <x v="2"/>
    <x v="1214"/>
    <x v="1"/>
    <s v="Envelopes"/>
    <s v="#10- 4 1/8&quot; x 9 1/2&quot; Recycled Envelopes"/>
    <n v="26.22"/>
  </r>
  <r>
    <n v="1991"/>
    <s v="CA-2016-127509"/>
    <x v="529"/>
    <d v="2016-11-13T00:00:00"/>
    <s v="Standard Class"/>
    <s v="AS-10090"/>
    <s v="Adam Shillingsburg"/>
    <s v="Consumer"/>
    <s v="United States"/>
    <s v="Springfield"/>
    <s v="Missouri"/>
    <n v="65807"/>
    <x v="2"/>
    <x v="1215"/>
    <x v="1"/>
    <s v="Paper"/>
    <s v="Xerox 1978"/>
    <n v="17.34"/>
  </r>
  <r>
    <n v="1992"/>
    <s v="CA-2018-111374"/>
    <x v="642"/>
    <d v="2018-02-28T00:00:00"/>
    <s v="Standard Class"/>
    <s v="CB-12415"/>
    <s v="Christy Brittain"/>
    <s v="Consumer"/>
    <s v="United States"/>
    <s v="Philadelphia"/>
    <s v="Pennsylvania"/>
    <n v="19134"/>
    <x v="3"/>
    <x v="925"/>
    <x v="1"/>
    <s v="Binders"/>
    <s v="ACCOHIDE 3-Ring Binder, Blue, 1&quot;"/>
    <n v="4.9560000000000004"/>
  </r>
  <r>
    <n v="1993"/>
    <s v="CA-2018-133648"/>
    <x v="643"/>
    <d v="2018-07-02T00:00:00"/>
    <s v="Standard Class"/>
    <s v="ML-17755"/>
    <s v="Max Ludwig"/>
    <s v="Home Office"/>
    <s v="United States"/>
    <s v="Springfield"/>
    <s v="Oregon"/>
    <n v="97477"/>
    <x v="1"/>
    <x v="429"/>
    <x v="1"/>
    <s v="Labels"/>
    <s v="Alphabetical Labels for Top Tab Filing"/>
    <n v="71.040000000000006"/>
  </r>
  <r>
    <n v="1994"/>
    <s v="CA-2018-133648"/>
    <x v="643"/>
    <d v="2018-07-02T00:00:00"/>
    <s v="Standard Class"/>
    <s v="ML-17755"/>
    <s v="Max Ludwig"/>
    <s v="Home Office"/>
    <s v="United States"/>
    <s v="Springfield"/>
    <s v="Oregon"/>
    <n v="97477"/>
    <x v="1"/>
    <x v="1216"/>
    <x v="1"/>
    <s v="Art"/>
    <s v="Eldon Spacemaker Box, Quick-Snap Lid, Clear"/>
    <n v="5.3440000000000003"/>
  </r>
  <r>
    <n v="1995"/>
    <s v="CA-2018-133648"/>
    <x v="643"/>
    <d v="2018-07-02T00:00:00"/>
    <s v="Standard Class"/>
    <s v="ML-17755"/>
    <s v="Max Ludwig"/>
    <s v="Home Office"/>
    <s v="United States"/>
    <s v="Springfield"/>
    <s v="Oregon"/>
    <n v="97477"/>
    <x v="1"/>
    <x v="1217"/>
    <x v="1"/>
    <s v="Fasteners"/>
    <s v="Plymouth Boxed Rubber Bands by Plymouth"/>
    <n v="11.304"/>
  </r>
  <r>
    <n v="1996"/>
    <s v="US-2018-147221"/>
    <x v="574"/>
    <d v="2018-12-04T00:00:00"/>
    <s v="Second Class"/>
    <s v="JS-16030"/>
    <s v="Joy Smith"/>
    <s v="Consumer"/>
    <s v="United States"/>
    <s v="Houston"/>
    <s v="Texas"/>
    <n v="77036"/>
    <x v="2"/>
    <x v="1218"/>
    <x v="1"/>
    <s v="Appliances"/>
    <s v="3.6 Cubic Foot Counter Height Office Refrigerator"/>
    <n v="294.62"/>
  </r>
  <r>
    <n v="1997"/>
    <s v="US-2018-147221"/>
    <x v="574"/>
    <d v="2018-12-04T00:00:00"/>
    <s v="Second Class"/>
    <s v="JS-16030"/>
    <s v="Joy Smith"/>
    <s v="Consumer"/>
    <s v="United States"/>
    <s v="Houston"/>
    <s v="Texas"/>
    <n v="77036"/>
    <x v="2"/>
    <x v="493"/>
    <x v="0"/>
    <s v="Furnishings"/>
    <s v="Advantus Panel Wall Acrylic Frame"/>
    <n v="8.7520000000000007"/>
  </r>
  <r>
    <n v="1998"/>
    <s v="CA-2015-131905"/>
    <x v="644"/>
    <d v="2015-02-09T00:00:00"/>
    <s v="First Class"/>
    <s v="ND-18460"/>
    <s v="Neil Ducich"/>
    <s v="Corporate"/>
    <s v="United States"/>
    <s v="Chesapeake"/>
    <s v="Virginia"/>
    <n v="23320"/>
    <x v="0"/>
    <x v="547"/>
    <x v="1"/>
    <s v="Labels"/>
    <s v="Avery 480"/>
    <n v="15"/>
  </r>
  <r>
    <n v="1999"/>
    <s v="CA-2015-131905"/>
    <x v="644"/>
    <d v="2015-02-09T00:00:00"/>
    <s v="First Class"/>
    <s v="ND-18460"/>
    <s v="Neil Ducich"/>
    <s v="Corporate"/>
    <s v="United States"/>
    <s v="Chesapeake"/>
    <s v="Virginia"/>
    <n v="23320"/>
    <x v="0"/>
    <x v="297"/>
    <x v="2"/>
    <s v="Phones"/>
    <s v="Aastra 57i VoIP phone"/>
    <n v="161.61000000000001"/>
  </r>
  <r>
    <n v="2000"/>
    <s v="CA-2015-131905"/>
    <x v="644"/>
    <d v="2015-02-09T00:00:00"/>
    <s v="First Class"/>
    <s v="ND-18460"/>
    <s v="Neil Ducich"/>
    <s v="Corporate"/>
    <s v="United States"/>
    <s v="Chesapeake"/>
    <s v="Virginia"/>
    <n v="23320"/>
    <x v="0"/>
    <x v="1129"/>
    <x v="2"/>
    <s v="Phones"/>
    <s v="AT&amp;T CL82213"/>
    <n v="144.94999999999999"/>
  </r>
  <r>
    <n v="2001"/>
    <s v="CA-2018-166128"/>
    <x v="645"/>
    <d v="2018-04-18T00:00:00"/>
    <s v="Standard Class"/>
    <s v="LW-17215"/>
    <s v="Luke Weiss"/>
    <s v="Consumer"/>
    <s v="United States"/>
    <s v="Pasadena"/>
    <s v="California"/>
    <n v="91104"/>
    <x v="1"/>
    <x v="97"/>
    <x v="2"/>
    <s v="Accessories"/>
    <s v="SanDisk Ultra 64 GB MicroSDHC Class 10 Memory Card"/>
    <n v="199.95"/>
  </r>
  <r>
    <n v="2002"/>
    <s v="CA-2018-166128"/>
    <x v="645"/>
    <d v="2018-04-18T00:00:00"/>
    <s v="Standard Class"/>
    <s v="LW-17215"/>
    <s v="Luke Weiss"/>
    <s v="Consumer"/>
    <s v="United States"/>
    <s v="Pasadena"/>
    <s v="California"/>
    <n v="91104"/>
    <x v="1"/>
    <x v="1054"/>
    <x v="1"/>
    <s v="Art"/>
    <s v="Dixon Ticonderoga Erasable Colored Pencil Set, 12-Color"/>
    <n v="41.86"/>
  </r>
  <r>
    <n v="2003"/>
    <s v="CA-2018-163510"/>
    <x v="53"/>
    <d v="2018-12-28T00:00:00"/>
    <s v="Second Class"/>
    <s v="JW-15955"/>
    <s v="Joni Wasserman"/>
    <s v="Consumer"/>
    <s v="United States"/>
    <s v="Louisville"/>
    <s v="Kentucky"/>
    <n v="40214"/>
    <x v="0"/>
    <x v="911"/>
    <x v="1"/>
    <s v="Storage"/>
    <s v="Fellowes Bankers Box Stor/Drawer Steel Plus"/>
    <n v="95.94"/>
  </r>
  <r>
    <n v="2004"/>
    <s v="CA-2018-163510"/>
    <x v="53"/>
    <d v="2018-12-28T00:00:00"/>
    <s v="Second Class"/>
    <s v="JW-15955"/>
    <s v="Joni Wasserman"/>
    <s v="Consumer"/>
    <s v="United States"/>
    <s v="Louisville"/>
    <s v="Kentucky"/>
    <n v="40214"/>
    <x v="0"/>
    <x v="64"/>
    <x v="0"/>
    <s v="Chairs"/>
    <s v="Global Value Mid-Back Manager's Chair, Gray"/>
    <n v="304.45"/>
  </r>
  <r>
    <n v="2005"/>
    <s v="US-2018-143028"/>
    <x v="645"/>
    <d v="2018-04-18T00:00:00"/>
    <s v="Standard Class"/>
    <s v="SC-20050"/>
    <s v="Sample Company A"/>
    <s v="Home Office"/>
    <s v="United States"/>
    <s v="Lubbock"/>
    <s v="Texas"/>
    <n v="79424"/>
    <x v="2"/>
    <x v="92"/>
    <x v="1"/>
    <s v="Binders"/>
    <s v="Flexible Leather- Look Classic Collection Ring Binder"/>
    <n v="11.364000000000001"/>
  </r>
  <r>
    <n v="2006"/>
    <s v="CA-2015-111150"/>
    <x v="520"/>
    <d v="2016-01-04T00:00:00"/>
    <s v="Standard Class"/>
    <s v="RW-19630"/>
    <s v="Rob Williams"/>
    <s v="Corporate"/>
    <s v="United States"/>
    <s v="Columbia"/>
    <s v="Missouri"/>
    <n v="65203"/>
    <x v="2"/>
    <x v="753"/>
    <x v="1"/>
    <s v="Art"/>
    <s v="BIC Brite Liner Grip Highlighters, Assorted, 5/Pack"/>
    <n v="29.68"/>
  </r>
  <r>
    <n v="2007"/>
    <s v="CA-2015-111150"/>
    <x v="520"/>
    <d v="2016-01-04T00:00:00"/>
    <s v="Standard Class"/>
    <s v="RW-19630"/>
    <s v="Rob Williams"/>
    <s v="Corporate"/>
    <s v="United States"/>
    <s v="Columbia"/>
    <s v="Missouri"/>
    <n v="65203"/>
    <x v="2"/>
    <x v="234"/>
    <x v="2"/>
    <s v="Accessories"/>
    <s v="Sabrent 4-Port USB 2.0 Hub"/>
    <n v="47.53"/>
  </r>
  <r>
    <n v="2008"/>
    <s v="CA-2018-165386"/>
    <x v="646"/>
    <d v="2018-08-04T00:00:00"/>
    <s v="First Class"/>
    <s v="CM-12190"/>
    <s v="Charlotte Melton"/>
    <s v="Consumer"/>
    <s v="United States"/>
    <s v="Chicago"/>
    <s v="Illinois"/>
    <n v="60623"/>
    <x v="2"/>
    <x v="1219"/>
    <x v="0"/>
    <s v="Bookcases"/>
    <s v="O'Sullivan Elevations Bookcase, Cherry Finish"/>
    <n v="183.37200000000001"/>
  </r>
  <r>
    <n v="2009"/>
    <s v="CA-2015-116407"/>
    <x v="647"/>
    <d v="2015-11-21T00:00:00"/>
    <s v="Standard Class"/>
    <s v="JF-15190"/>
    <s v="Jamie Frazer"/>
    <s v="Consumer"/>
    <s v="United States"/>
    <s v="Johnson City"/>
    <s v="Tennessee"/>
    <n v="37604"/>
    <x v="0"/>
    <x v="1039"/>
    <x v="1"/>
    <s v="Art"/>
    <s v="Newell 310"/>
    <n v="4.2240000000000002"/>
  </r>
  <r>
    <n v="2010"/>
    <s v="CA-2015-116407"/>
    <x v="647"/>
    <d v="2015-11-21T00:00:00"/>
    <s v="Standard Class"/>
    <s v="JF-15190"/>
    <s v="Jamie Frazer"/>
    <s v="Consumer"/>
    <s v="United States"/>
    <s v="Johnson City"/>
    <s v="Tennessee"/>
    <n v="37604"/>
    <x v="0"/>
    <x v="77"/>
    <x v="1"/>
    <s v="Appliances"/>
    <s v="1.7 Cubic Foot Compact &quot;Cube&quot; Office Refrigerators"/>
    <n v="333.05599999999998"/>
  </r>
  <r>
    <n v="2011"/>
    <s v="CA-2015-116407"/>
    <x v="647"/>
    <d v="2015-11-21T00:00:00"/>
    <s v="Standard Class"/>
    <s v="JF-15190"/>
    <s v="Jamie Frazer"/>
    <s v="Consumer"/>
    <s v="United States"/>
    <s v="Johnson City"/>
    <s v="Tennessee"/>
    <n v="37604"/>
    <x v="0"/>
    <x v="565"/>
    <x v="1"/>
    <s v="Paper"/>
    <s v="Southworth 100% RÃ©sumÃ© Paper, 24lb."/>
    <n v="24.896000000000001"/>
  </r>
  <r>
    <n v="2012"/>
    <s v="CA-2016-155761"/>
    <x v="555"/>
    <d v="2016-12-11T00:00:00"/>
    <s v="Same Day"/>
    <s v="SC-20800"/>
    <s v="Stuart Calhoun"/>
    <s v="Consumer"/>
    <s v="United States"/>
    <s v="Houston"/>
    <s v="Texas"/>
    <n v="77041"/>
    <x v="2"/>
    <x v="590"/>
    <x v="2"/>
    <s v="Accessories"/>
    <s v="Logitech Wireless Performance Mouse MX for PC and Mac"/>
    <n v="159.98400000000001"/>
  </r>
  <r>
    <n v="2013"/>
    <s v="CA-2016-155761"/>
    <x v="555"/>
    <d v="2016-12-11T00:00:00"/>
    <s v="Same Day"/>
    <s v="SC-20800"/>
    <s v="Stuart Calhoun"/>
    <s v="Consumer"/>
    <s v="United States"/>
    <s v="Houston"/>
    <s v="Texas"/>
    <n v="77041"/>
    <x v="2"/>
    <x v="1220"/>
    <x v="1"/>
    <s v="Storage"/>
    <s v="Eldon ProFile File 'N Store Portable File Tub Letter/Legal Size Black"/>
    <n v="46.344000000000001"/>
  </r>
  <r>
    <n v="2014"/>
    <s v="CA-2017-145905"/>
    <x v="31"/>
    <d v="2017-09-23T00:00:00"/>
    <s v="Standard Class"/>
    <s v="AM-10705"/>
    <s v="Anne McFarland"/>
    <s v="Consumer"/>
    <s v="United States"/>
    <s v="Auburn"/>
    <s v="Alabama"/>
    <n v="36830"/>
    <x v="0"/>
    <x v="1131"/>
    <x v="0"/>
    <s v="Chairs"/>
    <s v="Office Star - Professional Matrix Back Chair with 2-to-1 Synchro Tilt and Mesh Fabric Seat"/>
    <n v="350.98"/>
  </r>
  <r>
    <n v="2015"/>
    <s v="CA-2017-145905"/>
    <x v="31"/>
    <d v="2017-09-23T00:00:00"/>
    <s v="Standard Class"/>
    <s v="AM-10705"/>
    <s v="Anne McFarland"/>
    <s v="Consumer"/>
    <s v="United States"/>
    <s v="Auburn"/>
    <s v="Alabama"/>
    <n v="36830"/>
    <x v="0"/>
    <x v="1221"/>
    <x v="1"/>
    <s v="Paper"/>
    <s v="Southworth Parchment Paper &amp; Envelopes"/>
    <n v="13.08"/>
  </r>
  <r>
    <n v="2016"/>
    <s v="CA-2017-145905"/>
    <x v="31"/>
    <d v="2017-09-23T00:00:00"/>
    <s v="Standard Class"/>
    <s v="AM-10705"/>
    <s v="Anne McFarland"/>
    <s v="Consumer"/>
    <s v="United States"/>
    <s v="Auburn"/>
    <s v="Alabama"/>
    <n v="36830"/>
    <x v="0"/>
    <x v="906"/>
    <x v="1"/>
    <s v="Storage"/>
    <s v="Tennsco Double-Tier Lockers"/>
    <n v="900.08"/>
  </r>
  <r>
    <n v="2017"/>
    <s v="CA-2016-113110"/>
    <x v="531"/>
    <d v="2016-03-23T00:00:00"/>
    <s v="Standard Class"/>
    <s v="BK-11260"/>
    <s v="Berenike Kampe"/>
    <s v="Consumer"/>
    <s v="United States"/>
    <s v="San Bernardino"/>
    <s v="California"/>
    <n v="92404"/>
    <x v="1"/>
    <x v="1045"/>
    <x v="1"/>
    <s v="Binders"/>
    <s v="GBC Imprintable Covers"/>
    <n v="17.568000000000001"/>
  </r>
  <r>
    <n v="2018"/>
    <s v="CA-2016-113110"/>
    <x v="531"/>
    <d v="2016-03-23T00:00:00"/>
    <s v="Standard Class"/>
    <s v="BK-11260"/>
    <s v="Berenike Kampe"/>
    <s v="Consumer"/>
    <s v="United States"/>
    <s v="San Bernardino"/>
    <s v="California"/>
    <n v="92404"/>
    <x v="1"/>
    <x v="2"/>
    <x v="1"/>
    <s v="Labels"/>
    <s v="Self-Adhesive Address Labels for Typewriters by Universal"/>
    <n v="14.62"/>
  </r>
  <r>
    <n v="2019"/>
    <s v="CA-2016-113110"/>
    <x v="531"/>
    <d v="2016-03-23T00:00:00"/>
    <s v="Standard Class"/>
    <s v="BK-11260"/>
    <s v="Berenike Kampe"/>
    <s v="Consumer"/>
    <s v="United States"/>
    <s v="San Bernardino"/>
    <s v="California"/>
    <n v="92404"/>
    <x v="1"/>
    <x v="1059"/>
    <x v="1"/>
    <s v="Supplies"/>
    <s v="Acme Elite Stainless Steel Scissors"/>
    <n v="33.36"/>
  </r>
  <r>
    <n v="2020"/>
    <s v="CA-2016-113110"/>
    <x v="531"/>
    <d v="2016-03-23T00:00:00"/>
    <s v="Standard Class"/>
    <s v="BK-11260"/>
    <s v="Berenike Kampe"/>
    <s v="Consumer"/>
    <s v="United States"/>
    <s v="San Bernardino"/>
    <s v="California"/>
    <n v="92404"/>
    <x v="1"/>
    <x v="186"/>
    <x v="1"/>
    <s v="Paper"/>
    <s v="Wirebound Message Books, 5-1/2 x 4 Forms, 2 or 4 Forms per Page"/>
    <n v="40.14"/>
  </r>
  <r>
    <n v="2021"/>
    <s v="CA-2017-168354"/>
    <x v="251"/>
    <d v="2017-09-21T00:00:00"/>
    <s v="First Class"/>
    <s v="RH-19510"/>
    <s v="Rick Huthwaite"/>
    <s v="Home Office"/>
    <s v="United States"/>
    <s v="Providence"/>
    <s v="Rhode Island"/>
    <n v="2908"/>
    <x v="3"/>
    <x v="518"/>
    <x v="1"/>
    <s v="Storage"/>
    <s v="Hot File 7-Pocket, Floor Stand"/>
    <n v="1606.23"/>
  </r>
  <r>
    <n v="2022"/>
    <s v="CA-2017-168354"/>
    <x v="251"/>
    <d v="2017-09-21T00:00:00"/>
    <s v="First Class"/>
    <s v="RH-19510"/>
    <s v="Rick Huthwaite"/>
    <s v="Home Office"/>
    <s v="United States"/>
    <s v="Providence"/>
    <s v="Rhode Island"/>
    <n v="2908"/>
    <x v="3"/>
    <x v="126"/>
    <x v="1"/>
    <s v="Paper"/>
    <s v="Adams Telephone Message Book W/Dividers/Space For Phone Numbers, 5 1/4&quot;X8 1/2&quot;, 200/Messages"/>
    <n v="17.04"/>
  </r>
  <r>
    <n v="2023"/>
    <s v="CA-2017-168354"/>
    <x v="251"/>
    <d v="2017-09-21T00:00:00"/>
    <s v="First Class"/>
    <s v="RH-19510"/>
    <s v="Rick Huthwaite"/>
    <s v="Home Office"/>
    <s v="United States"/>
    <s v="Providence"/>
    <s v="Rhode Island"/>
    <n v="2908"/>
    <x v="3"/>
    <x v="729"/>
    <x v="1"/>
    <s v="Binders"/>
    <s v="JM Magazine Binder"/>
    <n v="49.53"/>
  </r>
  <r>
    <n v="2024"/>
    <s v="CA-2017-168354"/>
    <x v="251"/>
    <d v="2017-09-21T00:00:00"/>
    <s v="First Class"/>
    <s v="RH-19510"/>
    <s v="Rick Huthwaite"/>
    <s v="Home Office"/>
    <s v="United States"/>
    <s v="Providence"/>
    <s v="Rhode Island"/>
    <n v="2908"/>
    <x v="3"/>
    <x v="635"/>
    <x v="0"/>
    <s v="Chairs"/>
    <s v="Lifetime Advantage Folding Chairs, 4/Carton"/>
    <n v="872.32"/>
  </r>
  <r>
    <n v="2025"/>
    <s v="US-2018-111241"/>
    <x v="648"/>
    <d v="2018-08-22T00:00:00"/>
    <s v="Second Class"/>
    <s v="GM-14500"/>
    <s v="Gene McClure"/>
    <s v="Consumer"/>
    <s v="United States"/>
    <s v="Fresno"/>
    <s v="California"/>
    <n v="93727"/>
    <x v="1"/>
    <x v="979"/>
    <x v="1"/>
    <s v="Binders"/>
    <s v="GBC Recycled Regency Composition Covers"/>
    <n v="239.12"/>
  </r>
  <r>
    <n v="2026"/>
    <s v="CA-2016-114237"/>
    <x v="649"/>
    <d v="2016-03-15T00:00:00"/>
    <s v="First Class"/>
    <s v="MC-17275"/>
    <s v="Marc Crier"/>
    <s v="Consumer"/>
    <s v="United States"/>
    <s v="Seattle"/>
    <s v="Washington"/>
    <n v="98103"/>
    <x v="1"/>
    <x v="631"/>
    <x v="0"/>
    <s v="Bookcases"/>
    <s v="Safco Value Mate Series Steel Bookcases, Baked Enamel Finish on Steel, Gray"/>
    <n v="141.96"/>
  </r>
  <r>
    <n v="2027"/>
    <s v="CA-2017-113516"/>
    <x v="162"/>
    <d v="2017-09-10T00:00:00"/>
    <s v="Second Class"/>
    <s v="VM-21685"/>
    <s v="Valerie Mitchum"/>
    <s v="Home Office"/>
    <s v="United States"/>
    <s v="Lancaster"/>
    <s v="California"/>
    <n v="93534"/>
    <x v="1"/>
    <x v="340"/>
    <x v="1"/>
    <s v="Binders"/>
    <s v="Square Ring Data Binders, Rigid 75 Pt. Covers, 11&quot; x 14-7/8&quot;"/>
    <n v="33.024000000000001"/>
  </r>
  <r>
    <n v="2028"/>
    <s v="CA-2017-113516"/>
    <x v="162"/>
    <d v="2017-09-10T00:00:00"/>
    <s v="Second Class"/>
    <s v="VM-21685"/>
    <s v="Valerie Mitchum"/>
    <s v="Home Office"/>
    <s v="United States"/>
    <s v="Lancaster"/>
    <s v="California"/>
    <n v="93534"/>
    <x v="1"/>
    <x v="542"/>
    <x v="1"/>
    <s v="Binders"/>
    <s v="Premium Transparent Presentation Covers by GBC"/>
    <n v="67.135999999999996"/>
  </r>
  <r>
    <n v="2029"/>
    <s v="CA-2016-117961"/>
    <x v="650"/>
    <d v="2016-11-30T00:00:00"/>
    <s v="Standard Class"/>
    <s v="GP-14740"/>
    <s v="Guy Phonely"/>
    <s v="Corporate"/>
    <s v="United States"/>
    <s v="Leominster"/>
    <s v="Massachusetts"/>
    <n v="1453"/>
    <x v="3"/>
    <x v="185"/>
    <x v="1"/>
    <s v="Binders"/>
    <s v="Pressboard Covers with Storage Hooks, 9 1/2&quot; x 11&quot;, Light Blue"/>
    <n v="14.73"/>
  </r>
  <r>
    <n v="2030"/>
    <s v="CA-2016-117961"/>
    <x v="650"/>
    <d v="2016-11-30T00:00:00"/>
    <s v="Standard Class"/>
    <s v="GP-14740"/>
    <s v="Guy Phonely"/>
    <s v="Corporate"/>
    <s v="United States"/>
    <s v="Leominster"/>
    <s v="Massachusetts"/>
    <n v="1453"/>
    <x v="3"/>
    <x v="1222"/>
    <x v="1"/>
    <s v="Storage"/>
    <s v="Tennsco Lockers, Sand"/>
    <n v="104.9"/>
  </r>
  <r>
    <n v="2031"/>
    <s v="CA-2016-117961"/>
    <x v="650"/>
    <d v="2016-11-30T00:00:00"/>
    <s v="Standard Class"/>
    <s v="GP-14740"/>
    <s v="Guy Phonely"/>
    <s v="Corporate"/>
    <s v="United States"/>
    <s v="Leominster"/>
    <s v="Massachusetts"/>
    <n v="1453"/>
    <x v="3"/>
    <x v="785"/>
    <x v="1"/>
    <s v="Binders"/>
    <s v="Aluminum Screw Posts"/>
    <n v="61.04"/>
  </r>
  <r>
    <n v="2032"/>
    <s v="CA-2016-117961"/>
    <x v="650"/>
    <d v="2016-11-30T00:00:00"/>
    <s v="Standard Class"/>
    <s v="GP-14740"/>
    <s v="Guy Phonely"/>
    <s v="Corporate"/>
    <s v="United States"/>
    <s v="Leominster"/>
    <s v="Massachusetts"/>
    <n v="1453"/>
    <x v="3"/>
    <x v="1029"/>
    <x v="1"/>
    <s v="Paper"/>
    <s v="Loose Memo Sheets"/>
    <n v="10.95"/>
  </r>
  <r>
    <n v="2033"/>
    <s v="CA-2017-128923"/>
    <x v="10"/>
    <d v="2017-12-13T00:00:00"/>
    <s v="Standard Class"/>
    <s v="GB-14530"/>
    <s v="George Bell"/>
    <s v="Corporate"/>
    <s v="United States"/>
    <s v="Fort Worth"/>
    <s v="Texas"/>
    <n v="76106"/>
    <x v="2"/>
    <x v="707"/>
    <x v="1"/>
    <s v="Paper"/>
    <s v="Things To Do Today Pad"/>
    <n v="9.3919999999999995"/>
  </r>
  <r>
    <n v="2034"/>
    <s v="CA-2017-128923"/>
    <x v="10"/>
    <d v="2017-12-13T00:00:00"/>
    <s v="Standard Class"/>
    <s v="GB-14530"/>
    <s v="George Bell"/>
    <s v="Corporate"/>
    <s v="United States"/>
    <s v="Fort Worth"/>
    <s v="Texas"/>
    <n v="76106"/>
    <x v="2"/>
    <x v="1132"/>
    <x v="1"/>
    <s v="Art"/>
    <s v="Hunt BOSTON Vista Battery-Operated Pencil Sharpener, Black"/>
    <n v="9.3279999999999994"/>
  </r>
  <r>
    <n v="2035"/>
    <s v="CA-2018-162481"/>
    <x v="145"/>
    <d v="2018-09-29T00:00:00"/>
    <s v="Standard Class"/>
    <s v="CT-11995"/>
    <s v="Carol Triggs"/>
    <s v="Consumer"/>
    <s v="United States"/>
    <s v="Rochester"/>
    <s v="Minnesota"/>
    <n v="55901"/>
    <x v="2"/>
    <x v="863"/>
    <x v="1"/>
    <s v="Binders"/>
    <s v="ACCOHIDE Binder by Acco"/>
    <n v="8.26"/>
  </r>
  <r>
    <n v="2036"/>
    <s v="CA-2018-162481"/>
    <x v="145"/>
    <d v="2018-09-29T00:00:00"/>
    <s v="Standard Class"/>
    <s v="CT-11995"/>
    <s v="Carol Triggs"/>
    <s v="Consumer"/>
    <s v="United States"/>
    <s v="Rochester"/>
    <s v="Minnesota"/>
    <n v="55901"/>
    <x v="2"/>
    <x v="51"/>
    <x v="0"/>
    <s v="Chairs"/>
    <s v="Global Leather Task Chair, Black"/>
    <n v="269.97000000000003"/>
  </r>
  <r>
    <n v="2037"/>
    <s v="CA-2016-119214"/>
    <x v="651"/>
    <d v="2016-01-27T00:00:00"/>
    <s v="Standard Class"/>
    <s v="CW-11905"/>
    <s v="Carl Weiss"/>
    <s v="Home Office"/>
    <s v="United States"/>
    <s v="Bozeman"/>
    <s v="Montana"/>
    <n v="59715"/>
    <x v="1"/>
    <x v="364"/>
    <x v="1"/>
    <s v="Paper"/>
    <s v="Wirebound Service Call Books, 5 1/2&quot; x 4&quot;"/>
    <n v="29.04"/>
  </r>
  <r>
    <n v="2038"/>
    <s v="CA-2016-119214"/>
    <x v="651"/>
    <d v="2016-01-27T00:00:00"/>
    <s v="Standard Class"/>
    <s v="CW-11905"/>
    <s v="Carl Weiss"/>
    <s v="Home Office"/>
    <s v="United States"/>
    <s v="Bozeman"/>
    <s v="Montana"/>
    <n v="59715"/>
    <x v="1"/>
    <x v="1100"/>
    <x v="1"/>
    <s v="Labels"/>
    <s v="Avery 500"/>
    <n v="14.62"/>
  </r>
  <r>
    <n v="2039"/>
    <s v="CA-2016-122287"/>
    <x v="652"/>
    <d v="2016-06-23T00:00:00"/>
    <s v="Standard Class"/>
    <s v="SN-20560"/>
    <s v="Skye Norling"/>
    <s v="Home Office"/>
    <s v="United States"/>
    <s v="Peoria"/>
    <s v="Arizona"/>
    <n v="85345"/>
    <x v="1"/>
    <x v="1223"/>
    <x v="1"/>
    <s v="Paper"/>
    <s v="Xerox 1922"/>
    <n v="11.952"/>
  </r>
  <r>
    <n v="2040"/>
    <s v="CA-2016-122287"/>
    <x v="652"/>
    <d v="2016-06-23T00:00:00"/>
    <s v="Standard Class"/>
    <s v="SN-20560"/>
    <s v="Skye Norling"/>
    <s v="Home Office"/>
    <s v="United States"/>
    <s v="Peoria"/>
    <s v="Arizona"/>
    <n v="85345"/>
    <x v="1"/>
    <x v="870"/>
    <x v="1"/>
    <s v="Binders"/>
    <s v="Peel &amp; Stick Add-On Corner Pockets"/>
    <n v="4.5359999999999996"/>
  </r>
  <r>
    <n v="2041"/>
    <s v="CA-2016-122287"/>
    <x v="652"/>
    <d v="2016-06-23T00:00:00"/>
    <s v="Standard Class"/>
    <s v="SN-20560"/>
    <s v="Skye Norling"/>
    <s v="Home Office"/>
    <s v="United States"/>
    <s v="Peoria"/>
    <s v="Arizona"/>
    <n v="85345"/>
    <x v="1"/>
    <x v="785"/>
    <x v="1"/>
    <s v="Binders"/>
    <s v="Aluminum Screw Posts"/>
    <n v="9.1560000000000006"/>
  </r>
  <r>
    <n v="2042"/>
    <s v="CA-2016-122287"/>
    <x v="652"/>
    <d v="2016-06-23T00:00:00"/>
    <s v="Standard Class"/>
    <s v="SN-20560"/>
    <s v="Skye Norling"/>
    <s v="Home Office"/>
    <s v="United States"/>
    <s v="Peoria"/>
    <s v="Arizona"/>
    <n v="85345"/>
    <x v="1"/>
    <x v="1155"/>
    <x v="0"/>
    <s v="Furnishings"/>
    <s v="Flat Face Poster Frame"/>
    <n v="75.36"/>
  </r>
  <r>
    <n v="2043"/>
    <s v="CA-2016-104493"/>
    <x v="653"/>
    <d v="2016-10-08T00:00:00"/>
    <s v="Standard Class"/>
    <s v="EB-13705"/>
    <s v="Ed Braxton"/>
    <s v="Corporate"/>
    <s v="United States"/>
    <s v="San Diego"/>
    <s v="California"/>
    <n v="92105"/>
    <x v="1"/>
    <x v="1224"/>
    <x v="1"/>
    <s v="Binders"/>
    <s v="GBC Personal VeloBind Strips"/>
    <n v="57.503999999999998"/>
  </r>
  <r>
    <n v="2044"/>
    <s v="US-2018-158946"/>
    <x v="551"/>
    <d v="2018-11-23T00:00:00"/>
    <s v="Standard Class"/>
    <s v="JW-15220"/>
    <s v="Jane Waco"/>
    <s v="Corporate"/>
    <s v="United States"/>
    <s v="Lakewood"/>
    <s v="Ohio"/>
    <n v="44107"/>
    <x v="3"/>
    <x v="924"/>
    <x v="1"/>
    <s v="Art"/>
    <s v="BIC Liqua Brite Liner"/>
    <n v="38.863999999999997"/>
  </r>
  <r>
    <n v="2045"/>
    <s v="CA-2015-129168"/>
    <x v="654"/>
    <d v="2015-08-23T00:00:00"/>
    <s v="Standard Class"/>
    <s v="KB-16585"/>
    <s v="Ken Black"/>
    <s v="Corporate"/>
    <s v="United States"/>
    <s v="Houston"/>
    <s v="Texas"/>
    <n v="77095"/>
    <x v="2"/>
    <x v="988"/>
    <x v="1"/>
    <s v="Paper"/>
    <s v="Xerox 203"/>
    <n v="15.552"/>
  </r>
  <r>
    <n v="2046"/>
    <s v="CA-2017-131835"/>
    <x v="19"/>
    <d v="2017-07-21T00:00:00"/>
    <s v="Standard Class"/>
    <s v="MC-17590"/>
    <s v="Matt Collister"/>
    <s v="Corporate"/>
    <s v="United States"/>
    <s v="Perth Amboy"/>
    <s v="New Jersey"/>
    <n v="8861"/>
    <x v="3"/>
    <x v="723"/>
    <x v="1"/>
    <s v="Appliances"/>
    <s v="Kensington 4 Outlet MasterPiece Compact Power Control Center"/>
    <n v="162.63999999999999"/>
  </r>
  <r>
    <n v="2047"/>
    <s v="CA-2017-131835"/>
    <x v="19"/>
    <d v="2017-07-21T00:00:00"/>
    <s v="Standard Class"/>
    <s v="MC-17590"/>
    <s v="Matt Collister"/>
    <s v="Corporate"/>
    <s v="United States"/>
    <s v="Perth Amboy"/>
    <s v="New Jersey"/>
    <n v="8861"/>
    <x v="3"/>
    <x v="256"/>
    <x v="2"/>
    <s v="Phones"/>
    <s v="Bose SoundLink Bluetooth Speaker"/>
    <n v="597"/>
  </r>
  <r>
    <n v="2048"/>
    <s v="CA-2017-131835"/>
    <x v="19"/>
    <d v="2017-07-21T00:00:00"/>
    <s v="Standard Class"/>
    <s v="MC-17590"/>
    <s v="Matt Collister"/>
    <s v="Corporate"/>
    <s v="United States"/>
    <s v="Perth Amboy"/>
    <s v="New Jersey"/>
    <n v="8861"/>
    <x v="3"/>
    <x v="417"/>
    <x v="1"/>
    <s v="Paper"/>
    <s v="Eaton Premium Continuous-Feed Paper, 25% Cotton, Letter Size, White, 1000 Shts/Box"/>
    <n v="55.48"/>
  </r>
  <r>
    <n v="2049"/>
    <s v="CA-2016-142237"/>
    <x v="655"/>
    <d v="2016-07-13T00:00:00"/>
    <s v="First Class"/>
    <s v="CK-12595"/>
    <s v="Clytie Kelty"/>
    <s v="Consumer"/>
    <s v="United States"/>
    <s v="Philadelphia"/>
    <s v="Pennsylvania"/>
    <n v="19134"/>
    <x v="3"/>
    <x v="28"/>
    <x v="0"/>
    <s v="Furnishings"/>
    <s v="Howard Miller 13-3/4&quot; Diameter Brushed Chrome Round Wall Clock"/>
    <n v="289.8"/>
  </r>
  <r>
    <n v="2050"/>
    <s v="CA-2016-142237"/>
    <x v="655"/>
    <d v="2016-07-13T00:00:00"/>
    <s v="First Class"/>
    <s v="CK-12595"/>
    <s v="Clytie Kelty"/>
    <s v="Consumer"/>
    <s v="United States"/>
    <s v="Philadelphia"/>
    <s v="Pennsylvania"/>
    <n v="19134"/>
    <x v="3"/>
    <x v="757"/>
    <x v="1"/>
    <s v="Binders"/>
    <s v="Acco Suede Grain Vinyl Round Ring Binder"/>
    <n v="2.5019999999999998"/>
  </r>
  <r>
    <n v="2051"/>
    <s v="CA-2016-142237"/>
    <x v="655"/>
    <d v="2016-07-13T00:00:00"/>
    <s v="First Class"/>
    <s v="CK-12595"/>
    <s v="Clytie Kelty"/>
    <s v="Consumer"/>
    <s v="United States"/>
    <s v="Philadelphia"/>
    <s v="Pennsylvania"/>
    <n v="19134"/>
    <x v="3"/>
    <x v="806"/>
    <x v="1"/>
    <s v="Binders"/>
    <s v="3M Organizer Strips"/>
    <n v="6.48"/>
  </r>
  <r>
    <n v="2052"/>
    <s v="CA-2016-142237"/>
    <x v="655"/>
    <d v="2016-07-13T00:00:00"/>
    <s v="First Class"/>
    <s v="CK-12595"/>
    <s v="Clytie Kelty"/>
    <s v="Consumer"/>
    <s v="United States"/>
    <s v="Philadelphia"/>
    <s v="Pennsylvania"/>
    <n v="19134"/>
    <x v="3"/>
    <x v="1225"/>
    <x v="0"/>
    <s v="Chairs"/>
    <s v="Novimex Fabric Task Chair"/>
    <n v="341.488"/>
  </r>
  <r>
    <n v="2053"/>
    <s v="CA-2016-142237"/>
    <x v="655"/>
    <d v="2016-07-13T00:00:00"/>
    <s v="First Class"/>
    <s v="CK-12595"/>
    <s v="Clytie Kelty"/>
    <s v="Consumer"/>
    <s v="United States"/>
    <s v="Philadelphia"/>
    <s v="Pennsylvania"/>
    <n v="19134"/>
    <x v="3"/>
    <x v="324"/>
    <x v="1"/>
    <s v="Art"/>
    <s v="Newell 333"/>
    <n v="11.12"/>
  </r>
  <r>
    <n v="2054"/>
    <s v="CA-2016-142237"/>
    <x v="655"/>
    <d v="2016-07-13T00:00:00"/>
    <s v="First Class"/>
    <s v="CK-12595"/>
    <s v="Clytie Kelty"/>
    <s v="Consumer"/>
    <s v="United States"/>
    <s v="Philadelphia"/>
    <s v="Pennsylvania"/>
    <n v="19134"/>
    <x v="3"/>
    <x v="1226"/>
    <x v="0"/>
    <s v="Furnishings"/>
    <s v="Master Big Foot Doorstop, Beige"/>
    <n v="25.344000000000001"/>
  </r>
  <r>
    <n v="2055"/>
    <s v="CA-2017-136434"/>
    <x v="49"/>
    <d v="2017-12-07T00:00:00"/>
    <s v="Standard Class"/>
    <s v="RD-19480"/>
    <s v="Rick Duston"/>
    <s v="Consumer"/>
    <s v="United States"/>
    <s v="Richmond"/>
    <s v="Indiana"/>
    <n v="47374"/>
    <x v="2"/>
    <x v="1137"/>
    <x v="0"/>
    <s v="Furnishings"/>
    <s v="DAX Cubicle Frames - 8x10"/>
    <n v="17.309999999999999"/>
  </r>
  <r>
    <n v="2056"/>
    <s v="CA-2018-120376"/>
    <x v="66"/>
    <d v="2018-12-25T00:00:00"/>
    <s v="First Class"/>
    <s v="TP-21130"/>
    <s v="Theone Pippenger"/>
    <s v="Consumer"/>
    <s v="United States"/>
    <s v="Detroit"/>
    <s v="Michigan"/>
    <n v="48227"/>
    <x v="2"/>
    <x v="1227"/>
    <x v="2"/>
    <s v="Accessories"/>
    <s v="Microsoft Wireless Mobile Mouse 4000"/>
    <n v="199.95"/>
  </r>
  <r>
    <n v="2057"/>
    <s v="CA-2018-120376"/>
    <x v="66"/>
    <d v="2018-12-25T00:00:00"/>
    <s v="First Class"/>
    <s v="TP-21130"/>
    <s v="Theone Pippenger"/>
    <s v="Consumer"/>
    <s v="United States"/>
    <s v="Detroit"/>
    <s v="Michigan"/>
    <n v="48227"/>
    <x v="2"/>
    <x v="629"/>
    <x v="0"/>
    <s v="Chairs"/>
    <s v="Hon GuestStacker Chair"/>
    <n v="1586.69"/>
  </r>
  <r>
    <n v="2058"/>
    <s v="CA-2018-120376"/>
    <x v="66"/>
    <d v="2018-12-25T00:00:00"/>
    <s v="First Class"/>
    <s v="TP-21130"/>
    <s v="Theone Pippenger"/>
    <s v="Consumer"/>
    <s v="United States"/>
    <s v="Detroit"/>
    <s v="Michigan"/>
    <n v="48227"/>
    <x v="2"/>
    <x v="106"/>
    <x v="2"/>
    <s v="Accessories"/>
    <s v="LogitechÂ Gaming G510s - Keyboard"/>
    <n v="84.99"/>
  </r>
  <r>
    <n v="2059"/>
    <s v="CA-2018-120376"/>
    <x v="66"/>
    <d v="2018-12-25T00:00:00"/>
    <s v="First Class"/>
    <s v="TP-21130"/>
    <s v="Theone Pippenger"/>
    <s v="Consumer"/>
    <s v="United States"/>
    <s v="Detroit"/>
    <s v="Michigan"/>
    <n v="48227"/>
    <x v="2"/>
    <x v="121"/>
    <x v="0"/>
    <s v="Tables"/>
    <s v="Bevis 44 x 96 Conference Tables"/>
    <n v="411.8"/>
  </r>
  <r>
    <n v="2060"/>
    <s v="CA-2015-106439"/>
    <x v="656"/>
    <d v="2015-11-04T00:00:00"/>
    <s v="Standard Class"/>
    <s v="GG-14650"/>
    <s v="Greg Guthrie"/>
    <s v="Corporate"/>
    <s v="United States"/>
    <s v="Los Angeles"/>
    <s v="California"/>
    <n v="90049"/>
    <x v="1"/>
    <x v="1228"/>
    <x v="1"/>
    <s v="Fasteners"/>
    <s v="Staples"/>
    <n v="11.34"/>
  </r>
  <r>
    <n v="2061"/>
    <s v="CA-2015-106439"/>
    <x v="656"/>
    <d v="2015-11-04T00:00:00"/>
    <s v="Standard Class"/>
    <s v="GG-14650"/>
    <s v="Greg Guthrie"/>
    <s v="Corporate"/>
    <s v="United States"/>
    <s v="Los Angeles"/>
    <s v="California"/>
    <n v="90049"/>
    <x v="1"/>
    <x v="1229"/>
    <x v="1"/>
    <s v="Storage"/>
    <s v="Letter/Legal File Tote with Clear Snap-On Lid, Black Granite"/>
    <n v="80.3"/>
  </r>
  <r>
    <n v="2062"/>
    <s v="CA-2015-106439"/>
    <x v="656"/>
    <d v="2015-11-04T00:00:00"/>
    <s v="Standard Class"/>
    <s v="GG-14650"/>
    <s v="Greg Guthrie"/>
    <s v="Corporate"/>
    <s v="United States"/>
    <s v="Los Angeles"/>
    <s v="California"/>
    <n v="90049"/>
    <x v="1"/>
    <x v="1230"/>
    <x v="1"/>
    <s v="Binders"/>
    <s v="Avery Framed View Binder, EZD Ring (Locking), Navy, 1 1/2&quot;"/>
    <n v="15.968"/>
  </r>
  <r>
    <n v="2063"/>
    <s v="CA-2015-106439"/>
    <x v="656"/>
    <d v="2015-11-04T00:00:00"/>
    <s v="Standard Class"/>
    <s v="GG-14650"/>
    <s v="Greg Guthrie"/>
    <s v="Corporate"/>
    <s v="United States"/>
    <s v="Los Angeles"/>
    <s v="California"/>
    <n v="90049"/>
    <x v="1"/>
    <x v="1231"/>
    <x v="1"/>
    <s v="Paper"/>
    <s v="Xerox 1952"/>
    <n v="64.739999999999995"/>
  </r>
  <r>
    <n v="2064"/>
    <s v="CA-2015-106439"/>
    <x v="656"/>
    <d v="2015-11-04T00:00:00"/>
    <s v="Standard Class"/>
    <s v="GG-14650"/>
    <s v="Greg Guthrie"/>
    <s v="Corporate"/>
    <s v="United States"/>
    <s v="Los Angeles"/>
    <s v="California"/>
    <n v="90049"/>
    <x v="1"/>
    <x v="1232"/>
    <x v="1"/>
    <s v="Binders"/>
    <s v="Fellowes Twister Kit, Gray/Clear, 3/pkg"/>
    <n v="19.295999999999999"/>
  </r>
  <r>
    <n v="2065"/>
    <s v="CA-2015-106439"/>
    <x v="656"/>
    <d v="2015-11-04T00:00:00"/>
    <s v="Standard Class"/>
    <s v="GG-14650"/>
    <s v="Greg Guthrie"/>
    <s v="Corporate"/>
    <s v="United States"/>
    <s v="Los Angeles"/>
    <s v="California"/>
    <n v="90049"/>
    <x v="1"/>
    <x v="537"/>
    <x v="1"/>
    <s v="Storage"/>
    <s v="Tennsco Regal Shelving Units"/>
    <n v="405.64"/>
  </r>
  <r>
    <n v="2066"/>
    <s v="CA-2015-106439"/>
    <x v="656"/>
    <d v="2015-11-04T00:00:00"/>
    <s v="Standard Class"/>
    <s v="GG-14650"/>
    <s v="Greg Guthrie"/>
    <s v="Corporate"/>
    <s v="United States"/>
    <s v="Los Angeles"/>
    <s v="California"/>
    <n v="90049"/>
    <x v="1"/>
    <x v="1225"/>
    <x v="0"/>
    <s v="Chairs"/>
    <s v="Novimex Fabric Task Chair"/>
    <n v="146.352"/>
  </r>
  <r>
    <n v="2067"/>
    <s v="CA-2015-106439"/>
    <x v="656"/>
    <d v="2015-11-04T00:00:00"/>
    <s v="Standard Class"/>
    <s v="GG-14650"/>
    <s v="Greg Guthrie"/>
    <s v="Corporate"/>
    <s v="United States"/>
    <s v="Los Angeles"/>
    <s v="California"/>
    <n v="90049"/>
    <x v="1"/>
    <x v="1130"/>
    <x v="2"/>
    <s v="Accessories"/>
    <s v="MaxellÂ LTO Ultrium - 800 GB"/>
    <n v="251.91"/>
  </r>
  <r>
    <n v="2068"/>
    <s v="CA-2015-106439"/>
    <x v="656"/>
    <d v="2015-11-04T00:00:00"/>
    <s v="Standard Class"/>
    <s v="GG-14650"/>
    <s v="Greg Guthrie"/>
    <s v="Corporate"/>
    <s v="United States"/>
    <s v="Los Angeles"/>
    <s v="California"/>
    <n v="90049"/>
    <x v="1"/>
    <x v="1024"/>
    <x v="1"/>
    <s v="Art"/>
    <s v="Newell 325"/>
    <n v="12.39"/>
  </r>
  <r>
    <n v="2069"/>
    <s v="CA-2016-133452"/>
    <x v="657"/>
    <d v="2016-04-19T00:00:00"/>
    <s v="Standard Class"/>
    <s v="ZC-21910"/>
    <s v="Zuschuss Carroll"/>
    <s v="Consumer"/>
    <s v="United States"/>
    <s v="Pomona"/>
    <s v="California"/>
    <n v="91767"/>
    <x v="1"/>
    <x v="1233"/>
    <x v="2"/>
    <s v="Accessories"/>
    <s v="Plantronics Audio 478 Stereo USB Headset"/>
    <n v="199.96"/>
  </r>
  <r>
    <n v="2070"/>
    <s v="CA-2016-133452"/>
    <x v="657"/>
    <d v="2016-04-19T00:00:00"/>
    <s v="Standard Class"/>
    <s v="ZC-21910"/>
    <s v="Zuschuss Carroll"/>
    <s v="Consumer"/>
    <s v="United States"/>
    <s v="Pomona"/>
    <s v="California"/>
    <n v="91767"/>
    <x v="1"/>
    <x v="1234"/>
    <x v="0"/>
    <s v="Tables"/>
    <s v="Hon 94000 Series Round Tables"/>
    <n v="710.83199999999999"/>
  </r>
  <r>
    <n v="2071"/>
    <s v="CA-2017-146521"/>
    <x v="658"/>
    <d v="2017-07-23T00:00:00"/>
    <s v="Second Class"/>
    <s v="CC-12610"/>
    <s v="Corey Catlett"/>
    <s v="Corporate"/>
    <s v="United States"/>
    <s v="Philadelphia"/>
    <s v="Pennsylvania"/>
    <n v="19134"/>
    <x v="3"/>
    <x v="625"/>
    <x v="1"/>
    <s v="Binders"/>
    <s v="GBC Instant Report Kit"/>
    <n v="1.9410000000000001"/>
  </r>
  <r>
    <n v="2072"/>
    <s v="US-2018-110996"/>
    <x v="225"/>
    <d v="2018-11-25T00:00:00"/>
    <s v="Standard Class"/>
    <s v="KA-16525"/>
    <s v="Kelly Andreada"/>
    <s v="Consumer"/>
    <s v="United States"/>
    <s v="Ontario"/>
    <s v="California"/>
    <n v="91761"/>
    <x v="1"/>
    <x v="367"/>
    <x v="0"/>
    <s v="Chairs"/>
    <s v="Novimex High-Tech Fabric Mesh Task Chair"/>
    <n v="283.92"/>
  </r>
  <r>
    <n v="2073"/>
    <s v="CA-2017-129693"/>
    <x v="491"/>
    <d v="2017-12-02T00:00:00"/>
    <s v="Standard Class"/>
    <s v="TC-20980"/>
    <s v="Tamara Chand"/>
    <s v="Corporate"/>
    <s v="United States"/>
    <s v="Seattle"/>
    <s v="Washington"/>
    <n v="98105"/>
    <x v="1"/>
    <x v="1203"/>
    <x v="1"/>
    <s v="Binders"/>
    <s v="Newell 3-Hole Punched Plastic Slotted Magazine Holders for Binders"/>
    <n v="7.3120000000000003"/>
  </r>
  <r>
    <n v="2074"/>
    <s v="CA-2018-122504"/>
    <x v="659"/>
    <d v="2018-11-12T00:00:00"/>
    <s v="Second Class"/>
    <s v="DB-13270"/>
    <s v="Deborah Brumfield"/>
    <s v="Home Office"/>
    <s v="United States"/>
    <s v="Brentwood"/>
    <s v="California"/>
    <n v="94513"/>
    <x v="1"/>
    <x v="1235"/>
    <x v="2"/>
    <s v="Accessories"/>
    <s v="Anker Ultra-Slim Mini Bluetooth 3.0 Wireless Keyboard"/>
    <n v="59.97"/>
  </r>
  <r>
    <n v="2075"/>
    <s v="CA-2018-122504"/>
    <x v="659"/>
    <d v="2018-11-12T00:00:00"/>
    <s v="Second Class"/>
    <s v="DB-13270"/>
    <s v="Deborah Brumfield"/>
    <s v="Home Office"/>
    <s v="United States"/>
    <s v="Brentwood"/>
    <s v="California"/>
    <n v="94513"/>
    <x v="1"/>
    <x v="1236"/>
    <x v="2"/>
    <s v="Phones"/>
    <s v="Plantronics CS 50-USB -Â headsetÂ - Convertible, Monaural"/>
    <n v="761.54399999999998"/>
  </r>
  <r>
    <n v="2076"/>
    <s v="CA-2015-131051"/>
    <x v="588"/>
    <d v="2015-12-05T00:00:00"/>
    <s v="Standard Class"/>
    <s v="TR-21325"/>
    <s v="Toby Ritter"/>
    <s v="Consumer"/>
    <s v="United States"/>
    <s v="San Francisco"/>
    <s v="California"/>
    <n v="94122"/>
    <x v="1"/>
    <x v="275"/>
    <x v="0"/>
    <s v="Furnishings"/>
    <s v="Floodlight Indoor Halogen Bulbs, 1 Bulb per Pack, 60 Watts"/>
    <n v="58.2"/>
  </r>
  <r>
    <n v="2077"/>
    <s v="CA-2018-140676"/>
    <x v="510"/>
    <d v="2018-09-15T00:00:00"/>
    <s v="First Class"/>
    <s v="BF-11080"/>
    <s v="Bart Folk"/>
    <s v="Consumer"/>
    <s v="United States"/>
    <s v="Baltimore"/>
    <s v="Maryland"/>
    <n v="21215"/>
    <x v="3"/>
    <x v="226"/>
    <x v="1"/>
    <s v="Paper"/>
    <s v="Adams Telephone Message Book w/Frequently-Called Numbers Space, 400 Messages per Book"/>
    <n v="39.9"/>
  </r>
  <r>
    <n v="2078"/>
    <s v="CA-2018-140676"/>
    <x v="510"/>
    <d v="2018-09-15T00:00:00"/>
    <s v="First Class"/>
    <s v="BF-11080"/>
    <s v="Bart Folk"/>
    <s v="Consumer"/>
    <s v="United States"/>
    <s v="Baltimore"/>
    <s v="Maryland"/>
    <n v="21215"/>
    <x v="3"/>
    <x v="95"/>
    <x v="1"/>
    <s v="Appliances"/>
    <s v="Fellowes Basic Home/Office Series Surge Protectors"/>
    <n v="90.86"/>
  </r>
  <r>
    <n v="2079"/>
    <s v="CA-2018-140676"/>
    <x v="510"/>
    <d v="2018-09-15T00:00:00"/>
    <s v="First Class"/>
    <s v="BF-11080"/>
    <s v="Bart Folk"/>
    <s v="Consumer"/>
    <s v="United States"/>
    <s v="Baltimore"/>
    <s v="Maryland"/>
    <n v="21215"/>
    <x v="3"/>
    <x v="274"/>
    <x v="1"/>
    <s v="Paper"/>
    <s v="Xerox 1939"/>
    <n v="94.85"/>
  </r>
  <r>
    <n v="2080"/>
    <s v="CA-2016-120103"/>
    <x v="100"/>
    <d v="2016-12-29T00:00:00"/>
    <s v="Standard Class"/>
    <s v="MS-17365"/>
    <s v="Maribeth Schnelling"/>
    <s v="Consumer"/>
    <s v="United States"/>
    <s v="Phoenix"/>
    <s v="Arizona"/>
    <n v="85023"/>
    <x v="1"/>
    <x v="1237"/>
    <x v="1"/>
    <s v="Paper"/>
    <s v="Computer Printout Paper with Letter-Trim Perforations"/>
    <n v="106.232"/>
  </r>
  <r>
    <n v="2081"/>
    <s v="CA-2016-120103"/>
    <x v="100"/>
    <d v="2016-12-29T00:00:00"/>
    <s v="Standard Class"/>
    <s v="MS-17365"/>
    <s v="Maribeth Schnelling"/>
    <s v="Consumer"/>
    <s v="United States"/>
    <s v="Phoenix"/>
    <s v="Arizona"/>
    <n v="85023"/>
    <x v="1"/>
    <x v="599"/>
    <x v="2"/>
    <s v="Phones"/>
    <s v="ClearSounds CSC500 Amplified Spirit Phone Corded phone"/>
    <n v="111.98399999999999"/>
  </r>
  <r>
    <n v="2082"/>
    <s v="CA-2016-120103"/>
    <x v="100"/>
    <d v="2016-12-29T00:00:00"/>
    <s v="Standard Class"/>
    <s v="MS-17365"/>
    <s v="Maribeth Schnelling"/>
    <s v="Consumer"/>
    <s v="United States"/>
    <s v="Phoenix"/>
    <s v="Arizona"/>
    <n v="85023"/>
    <x v="1"/>
    <x v="763"/>
    <x v="0"/>
    <s v="Furnishings"/>
    <s v="Magna Visual Magnetic Picture Hangers"/>
    <n v="7.7119999999999997"/>
  </r>
  <r>
    <n v="2083"/>
    <s v="CA-2018-104647"/>
    <x v="660"/>
    <d v="2018-03-01T00:00:00"/>
    <s v="Standard Class"/>
    <s v="CK-12595"/>
    <s v="Clytie Kelty"/>
    <s v="Consumer"/>
    <s v="United States"/>
    <s v="Los Angeles"/>
    <s v="California"/>
    <n v="90008"/>
    <x v="1"/>
    <x v="910"/>
    <x v="1"/>
    <s v="Paper"/>
    <s v="Ampad Phone Message Book, Recycled, 400 Message Capacity, 5 Â¾â€ x 11â€"/>
    <n v="37.44"/>
  </r>
  <r>
    <n v="2084"/>
    <s v="CA-2015-110352"/>
    <x v="533"/>
    <d v="2015-11-29T00:00:00"/>
    <s v="Standard Class"/>
    <s v="ED-13885"/>
    <s v="Emily Ducich"/>
    <s v="Home Office"/>
    <s v="United States"/>
    <s v="Houston"/>
    <s v="Texas"/>
    <n v="77036"/>
    <x v="2"/>
    <x v="429"/>
    <x v="1"/>
    <s v="Labels"/>
    <s v="Alphabetical Labels for Top Tab Filing"/>
    <n v="23.68"/>
  </r>
  <r>
    <n v="2085"/>
    <s v="CA-2017-140501"/>
    <x v="661"/>
    <d v="2017-06-28T00:00:00"/>
    <s v="Standard Class"/>
    <s v="IM-15070"/>
    <s v="Irene Maddox"/>
    <s v="Consumer"/>
    <s v="United States"/>
    <s v="New York City"/>
    <s v="New York"/>
    <n v="10009"/>
    <x v="3"/>
    <x v="580"/>
    <x v="1"/>
    <s v="Labels"/>
    <s v="Avery 4027 File Folder Labels for Dot Matrix Printers, 5000 Labels per Box, White"/>
    <n v="122.12"/>
  </r>
  <r>
    <n v="2086"/>
    <s v="CA-2017-140501"/>
    <x v="661"/>
    <d v="2017-06-28T00:00:00"/>
    <s v="Standard Class"/>
    <s v="IM-15070"/>
    <s v="Irene Maddox"/>
    <s v="Consumer"/>
    <s v="United States"/>
    <s v="New York City"/>
    <s v="New York"/>
    <n v="10009"/>
    <x v="3"/>
    <x v="1238"/>
    <x v="1"/>
    <s v="Labels"/>
    <s v="Avery 52"/>
    <n v="18.45"/>
  </r>
  <r>
    <n v="2087"/>
    <s v="CA-2017-140501"/>
    <x v="661"/>
    <d v="2017-06-28T00:00:00"/>
    <s v="Standard Class"/>
    <s v="IM-15070"/>
    <s v="Irene Maddox"/>
    <s v="Consumer"/>
    <s v="United States"/>
    <s v="New York City"/>
    <s v="New York"/>
    <n v="10009"/>
    <x v="3"/>
    <x v="391"/>
    <x v="1"/>
    <s v="Storage"/>
    <s v="Fellowes Bankers Box Staxonsteel Drawer File/Stacking System"/>
    <n v="324.89999999999998"/>
  </r>
  <r>
    <n v="2088"/>
    <s v="CA-2017-140501"/>
    <x v="661"/>
    <d v="2017-06-28T00:00:00"/>
    <s v="Standard Class"/>
    <s v="IM-15070"/>
    <s v="Irene Maddox"/>
    <s v="Consumer"/>
    <s v="United States"/>
    <s v="New York City"/>
    <s v="New York"/>
    <n v="10009"/>
    <x v="3"/>
    <x v="1158"/>
    <x v="1"/>
    <s v="Paper"/>
    <s v="Tops White Computer Printout Paper"/>
    <n v="146.72999999999999"/>
  </r>
  <r>
    <n v="2089"/>
    <s v="CA-2017-140501"/>
    <x v="661"/>
    <d v="2017-06-28T00:00:00"/>
    <s v="Standard Class"/>
    <s v="IM-15070"/>
    <s v="Irene Maddox"/>
    <s v="Consumer"/>
    <s v="United States"/>
    <s v="New York City"/>
    <s v="New York"/>
    <n v="10009"/>
    <x v="3"/>
    <x v="1239"/>
    <x v="1"/>
    <s v="Fasteners"/>
    <s v="Translucent Push Pins by OIC"/>
    <n v="3.96"/>
  </r>
  <r>
    <n v="2090"/>
    <s v="CA-2016-139290"/>
    <x v="662"/>
    <d v="2016-10-30T00:00:00"/>
    <s v="Standard Class"/>
    <s v="MY-17380"/>
    <s v="Maribeth Yedwab"/>
    <s v="Corporate"/>
    <s v="United States"/>
    <s v="Rancho Cucamonga"/>
    <s v="California"/>
    <n v="91730"/>
    <x v="1"/>
    <x v="1240"/>
    <x v="1"/>
    <s v="Labels"/>
    <s v="Avery 507"/>
    <n v="5.76"/>
  </r>
  <r>
    <n v="2091"/>
    <s v="CA-2018-166142"/>
    <x v="663"/>
    <d v="2018-07-19T00:00:00"/>
    <s v="Standard Class"/>
    <s v="MM-17260"/>
    <s v="Magdelene Morse"/>
    <s v="Consumer"/>
    <s v="United States"/>
    <s v="Wilmington"/>
    <s v="Delaware"/>
    <n v="19805"/>
    <x v="3"/>
    <x v="608"/>
    <x v="1"/>
    <s v="Binders"/>
    <s v="GBC Standard Plastic Binding Systems Combs"/>
    <n v="26.55"/>
  </r>
  <r>
    <n v="2092"/>
    <s v="CA-2018-166142"/>
    <x v="663"/>
    <d v="2018-07-19T00:00:00"/>
    <s v="Standard Class"/>
    <s v="MM-17260"/>
    <s v="Magdelene Morse"/>
    <s v="Consumer"/>
    <s v="United States"/>
    <s v="Wilmington"/>
    <s v="Delaware"/>
    <n v="19805"/>
    <x v="3"/>
    <x v="1116"/>
    <x v="0"/>
    <s v="Tables"/>
    <s v="Hon 2111 Invitation Series Straight Table"/>
    <n v="310.44299999999998"/>
  </r>
  <r>
    <n v="2093"/>
    <s v="CA-2015-145926"/>
    <x v="664"/>
    <d v="2015-11-21T00:00:00"/>
    <s v="Standard Class"/>
    <s v="MP-17470"/>
    <s v="Mark Packer"/>
    <s v="Home Office"/>
    <s v="United States"/>
    <s v="Moorhead"/>
    <s v="Minnesota"/>
    <n v="56560"/>
    <x v="2"/>
    <x v="992"/>
    <x v="0"/>
    <s v="Chairs"/>
    <s v="Global Super Steno Chair"/>
    <n v="479.9"/>
  </r>
  <r>
    <n v="2094"/>
    <s v="CA-2016-149678"/>
    <x v="657"/>
    <d v="2016-04-15T00:00:00"/>
    <s v="Second Class"/>
    <s v="AW-10840"/>
    <s v="Anthony Witt"/>
    <s v="Consumer"/>
    <s v="United States"/>
    <s v="Farmington"/>
    <s v="New Mexico"/>
    <n v="87401"/>
    <x v="1"/>
    <x v="505"/>
    <x v="1"/>
    <s v="Supplies"/>
    <s v="Martin-Yale Premier Letter Opener"/>
    <n v="12.88"/>
  </r>
  <r>
    <n v="2095"/>
    <s v="US-2016-164357"/>
    <x v="665"/>
    <d v="2016-11-29T00:00:00"/>
    <s v="Standard Class"/>
    <s v="SF-20065"/>
    <s v="Sandra Flanagan"/>
    <s v="Consumer"/>
    <s v="United States"/>
    <s v="Wilmington"/>
    <s v="North Carolina"/>
    <n v="28403"/>
    <x v="0"/>
    <x v="1241"/>
    <x v="1"/>
    <s v="Art"/>
    <s v="Newell 349"/>
    <n v="13.12"/>
  </r>
  <r>
    <n v="2096"/>
    <s v="US-2017-146570"/>
    <x v="666"/>
    <d v="2017-05-20T00:00:00"/>
    <s v="Standard Class"/>
    <s v="SN-20710"/>
    <s v="Steve Nguyen"/>
    <s v="Home Office"/>
    <s v="United States"/>
    <s v="Jackson"/>
    <s v="Mississippi"/>
    <n v="39212"/>
    <x v="0"/>
    <x v="1242"/>
    <x v="1"/>
    <s v="Binders"/>
    <s v="GBC DocuBind P50 Personal Binding Machine"/>
    <n v="511.84"/>
  </r>
  <r>
    <n v="2097"/>
    <s v="US-2017-146570"/>
    <x v="666"/>
    <d v="2017-05-20T00:00:00"/>
    <s v="Standard Class"/>
    <s v="SN-20710"/>
    <s v="Steve Nguyen"/>
    <s v="Home Office"/>
    <s v="United States"/>
    <s v="Jackson"/>
    <s v="Mississippi"/>
    <n v="39212"/>
    <x v="0"/>
    <x v="1243"/>
    <x v="1"/>
    <s v="Art"/>
    <s v="Boston KS Multi-Size Manual Pencil Sharpener"/>
    <n v="91.96"/>
  </r>
  <r>
    <n v="2098"/>
    <s v="US-2017-146570"/>
    <x v="666"/>
    <d v="2017-05-20T00:00:00"/>
    <s v="Standard Class"/>
    <s v="SN-20710"/>
    <s v="Steve Nguyen"/>
    <s v="Home Office"/>
    <s v="United States"/>
    <s v="Jackson"/>
    <s v="Mississippi"/>
    <n v="39212"/>
    <x v="0"/>
    <x v="449"/>
    <x v="1"/>
    <s v="Art"/>
    <s v="Newell 344"/>
    <n v="8.34"/>
  </r>
  <r>
    <n v="2099"/>
    <s v="CA-2018-124401"/>
    <x v="210"/>
    <d v="2018-09-12T00:00:00"/>
    <s v="Standard Class"/>
    <s v="RD-19900"/>
    <s v="Ruben Dartt"/>
    <s v="Consumer"/>
    <s v="United States"/>
    <s v="Portland"/>
    <s v="Oregon"/>
    <n v="97206"/>
    <x v="1"/>
    <x v="953"/>
    <x v="1"/>
    <s v="Storage"/>
    <s v="Hanging Personal Folder File"/>
    <n v="37.68"/>
  </r>
  <r>
    <n v="2100"/>
    <s v="CA-2018-124401"/>
    <x v="210"/>
    <d v="2018-09-12T00:00:00"/>
    <s v="Standard Class"/>
    <s v="RD-19900"/>
    <s v="Ruben Dartt"/>
    <s v="Consumer"/>
    <s v="United States"/>
    <s v="Portland"/>
    <s v="Oregon"/>
    <n v="97206"/>
    <x v="1"/>
    <x v="1135"/>
    <x v="2"/>
    <s v="Accessories"/>
    <s v="Logitech Wireless Marathon Mouse M705"/>
    <n v="279.94400000000002"/>
  </r>
  <r>
    <n v="2101"/>
    <s v="US-2015-140116"/>
    <x v="418"/>
    <d v="2015-03-17T00:00:00"/>
    <s v="Standard Class"/>
    <s v="KT-16480"/>
    <s v="Kean Thornton"/>
    <s v="Consumer"/>
    <s v="United States"/>
    <s v="Denver"/>
    <s v="Colorado"/>
    <n v="80219"/>
    <x v="1"/>
    <x v="1244"/>
    <x v="1"/>
    <s v="Storage"/>
    <s v="Tennsco 6- and 18-Compartment Lockers"/>
    <n v="636.40800000000002"/>
  </r>
  <r>
    <n v="2102"/>
    <s v="US-2015-140116"/>
    <x v="418"/>
    <d v="2015-03-17T00:00:00"/>
    <s v="Standard Class"/>
    <s v="KT-16480"/>
    <s v="Kean Thornton"/>
    <s v="Consumer"/>
    <s v="United States"/>
    <s v="Denver"/>
    <s v="Colorado"/>
    <n v="80219"/>
    <x v="1"/>
    <x v="1062"/>
    <x v="1"/>
    <s v="Art"/>
    <s v="BOSTON Ranger #55 Pencil Sharpener, Black"/>
    <n v="83.168000000000006"/>
  </r>
  <r>
    <n v="2103"/>
    <s v="CA-2015-123295"/>
    <x v="667"/>
    <d v="2015-07-18T00:00:00"/>
    <s v="Same Day"/>
    <s v="AH-10120"/>
    <s v="Adrian Hane"/>
    <s v="Home Office"/>
    <s v="United States"/>
    <s v="Tucson"/>
    <s v="Arizona"/>
    <n v="85705"/>
    <x v="1"/>
    <x v="394"/>
    <x v="0"/>
    <s v="Chairs"/>
    <s v="Office Star - Ergonomically Designed Knee Chair"/>
    <n v="259.13600000000002"/>
  </r>
  <r>
    <n v="2104"/>
    <s v="CA-2018-167101"/>
    <x v="668"/>
    <d v="2018-03-28T00:00:00"/>
    <s v="Second Class"/>
    <s v="BM-11650"/>
    <s v="Brian Moss"/>
    <s v="Corporate"/>
    <s v="United States"/>
    <s v="New York City"/>
    <s v="New York"/>
    <n v="10009"/>
    <x v="3"/>
    <x v="447"/>
    <x v="1"/>
    <s v="Paper"/>
    <s v="Xerox 1888"/>
    <n v="221.92"/>
  </r>
  <r>
    <n v="2105"/>
    <s v="CA-2018-167101"/>
    <x v="668"/>
    <d v="2018-03-28T00:00:00"/>
    <s v="Second Class"/>
    <s v="BM-11650"/>
    <s v="Brian Moss"/>
    <s v="Corporate"/>
    <s v="United States"/>
    <s v="New York City"/>
    <s v="New York"/>
    <n v="10009"/>
    <x v="3"/>
    <x v="197"/>
    <x v="2"/>
    <s v="Accessories"/>
    <s v="Memorex Micro Travel Drive 8 GB"/>
    <n v="26"/>
  </r>
  <r>
    <n v="2106"/>
    <s v="US-2015-167633"/>
    <x v="587"/>
    <d v="2015-10-05T00:00:00"/>
    <s v="Standard Class"/>
    <s v="BW-11200"/>
    <s v="Ben Wallace"/>
    <s v="Consumer"/>
    <s v="United States"/>
    <s v="Boynton Beach"/>
    <s v="Florida"/>
    <n v="33437"/>
    <x v="0"/>
    <x v="974"/>
    <x v="1"/>
    <s v="Paper"/>
    <s v="Xerox 217"/>
    <n v="15.552"/>
  </r>
  <r>
    <n v="2107"/>
    <s v="US-2015-152723"/>
    <x v="467"/>
    <d v="2015-09-26T00:00:00"/>
    <s v="Same Day"/>
    <s v="HG-14965"/>
    <s v="Henry Goldwyn"/>
    <s v="Corporate"/>
    <s v="United States"/>
    <s v="Mesquite"/>
    <s v="Texas"/>
    <n v="75150"/>
    <x v="2"/>
    <x v="236"/>
    <x v="1"/>
    <s v="Binders"/>
    <s v="Acco 3-Hole Punch"/>
    <n v="0.876"/>
  </r>
  <r>
    <n v="2108"/>
    <s v="CA-2016-164882"/>
    <x v="89"/>
    <d v="2016-10-31T00:00:00"/>
    <s v="Same Day"/>
    <s v="SG-20080"/>
    <s v="Sandra Glassco"/>
    <s v="Consumer"/>
    <s v="United States"/>
    <s v="Redlands"/>
    <s v="California"/>
    <n v="92374"/>
    <x v="1"/>
    <x v="368"/>
    <x v="1"/>
    <s v="Paper"/>
    <s v="Xerox 191"/>
    <n v="19.98"/>
  </r>
  <r>
    <n v="2109"/>
    <s v="CA-2016-164882"/>
    <x v="89"/>
    <d v="2016-10-31T00:00:00"/>
    <s v="Same Day"/>
    <s v="SG-20080"/>
    <s v="Sandra Glassco"/>
    <s v="Consumer"/>
    <s v="United States"/>
    <s v="Redlands"/>
    <s v="California"/>
    <n v="92374"/>
    <x v="1"/>
    <x v="896"/>
    <x v="1"/>
    <s v="Binders"/>
    <s v="GBC DocuBind P100 Manual Binding Machine"/>
    <n v="398.35199999999998"/>
  </r>
  <r>
    <n v="2110"/>
    <s v="CA-2016-164882"/>
    <x v="89"/>
    <d v="2016-10-31T00:00:00"/>
    <s v="Same Day"/>
    <s v="SG-20080"/>
    <s v="Sandra Glassco"/>
    <s v="Consumer"/>
    <s v="United States"/>
    <s v="Redlands"/>
    <s v="California"/>
    <n v="92374"/>
    <x v="1"/>
    <x v="1245"/>
    <x v="1"/>
    <s v="Art"/>
    <s v="Newell 308"/>
    <n v="5.04"/>
  </r>
  <r>
    <n v="2111"/>
    <s v="CA-2016-164882"/>
    <x v="89"/>
    <d v="2016-10-31T00:00:00"/>
    <s v="Same Day"/>
    <s v="SG-20080"/>
    <s v="Sandra Glassco"/>
    <s v="Consumer"/>
    <s v="United States"/>
    <s v="Redlands"/>
    <s v="California"/>
    <n v="92374"/>
    <x v="1"/>
    <x v="203"/>
    <x v="1"/>
    <s v="Fasteners"/>
    <s v="OIC Bulk Pack Metal Binder Clips"/>
    <n v="17.45"/>
  </r>
  <r>
    <n v="2112"/>
    <s v="CA-2016-164882"/>
    <x v="89"/>
    <d v="2016-10-31T00:00:00"/>
    <s v="Same Day"/>
    <s v="SG-20080"/>
    <s v="Sandra Glassco"/>
    <s v="Consumer"/>
    <s v="United States"/>
    <s v="Redlands"/>
    <s v="California"/>
    <n v="92374"/>
    <x v="1"/>
    <x v="38"/>
    <x v="0"/>
    <s v="Chairs"/>
    <s v="Global Fabric Manager's Chair, Dark Gray"/>
    <n v="323.13600000000002"/>
  </r>
  <r>
    <n v="2113"/>
    <s v="CA-2016-164882"/>
    <x v="89"/>
    <d v="2016-10-31T00:00:00"/>
    <s v="Same Day"/>
    <s v="SG-20080"/>
    <s v="Sandra Glassco"/>
    <s v="Consumer"/>
    <s v="United States"/>
    <s v="Redlands"/>
    <s v="California"/>
    <n v="92374"/>
    <x v="1"/>
    <x v="558"/>
    <x v="1"/>
    <s v="Supplies"/>
    <s v="Acme Tagit Stainless Steel Antibacterial Scissors"/>
    <n v="29.7"/>
  </r>
  <r>
    <n v="2114"/>
    <s v="CA-2016-164882"/>
    <x v="89"/>
    <d v="2016-10-31T00:00:00"/>
    <s v="Same Day"/>
    <s v="SG-20080"/>
    <s v="Sandra Glassco"/>
    <s v="Consumer"/>
    <s v="United States"/>
    <s v="Redlands"/>
    <s v="California"/>
    <n v="92374"/>
    <x v="1"/>
    <x v="1246"/>
    <x v="2"/>
    <s v="Phones"/>
    <s v="Polycom SoundStation2 EX ConferenceÂ phone"/>
    <n v="1295.8399999999999"/>
  </r>
  <r>
    <n v="2115"/>
    <s v="CA-2016-164882"/>
    <x v="89"/>
    <d v="2016-10-31T00:00:00"/>
    <s v="Same Day"/>
    <s v="SG-20080"/>
    <s v="Sandra Glassco"/>
    <s v="Consumer"/>
    <s v="United States"/>
    <s v="Redlands"/>
    <s v="California"/>
    <n v="92374"/>
    <x v="1"/>
    <x v="1247"/>
    <x v="1"/>
    <s v="Storage"/>
    <s v="Mobile Personal File Cube"/>
    <n v="46.84"/>
  </r>
  <r>
    <n v="2116"/>
    <s v="CA-2016-164882"/>
    <x v="89"/>
    <d v="2016-10-31T00:00:00"/>
    <s v="Same Day"/>
    <s v="SG-20080"/>
    <s v="Sandra Glassco"/>
    <s v="Consumer"/>
    <s v="United States"/>
    <s v="Redlands"/>
    <s v="California"/>
    <n v="92374"/>
    <x v="1"/>
    <x v="1248"/>
    <x v="0"/>
    <s v="Bookcases"/>
    <s v="DMI Eclipse Executive Suite Bookcases"/>
    <n v="425.83300000000003"/>
  </r>
  <r>
    <n v="2117"/>
    <s v="CA-2016-159786"/>
    <x v="88"/>
    <d v="2016-10-17T00:00:00"/>
    <s v="Second Class"/>
    <s v="RK-19300"/>
    <s v="Ralph Kennedy"/>
    <s v="Consumer"/>
    <s v="United States"/>
    <s v="Rochester"/>
    <s v="New York"/>
    <n v="14609"/>
    <x v="3"/>
    <x v="1110"/>
    <x v="0"/>
    <s v="Tables"/>
    <s v="SAFCO PlanMaster Heigh-Adjustable Drafting Table Base, 43w x 30d x 30-37h, Black"/>
    <n v="209.67"/>
  </r>
  <r>
    <n v="2118"/>
    <s v="CA-2017-130267"/>
    <x v="251"/>
    <d v="2017-09-23T00:00:00"/>
    <s v="Standard Class"/>
    <s v="SW-20245"/>
    <s v="Scot Wooten"/>
    <s v="Consumer"/>
    <s v="United States"/>
    <s v="Stockton"/>
    <s v="California"/>
    <n v="95207"/>
    <x v="1"/>
    <x v="393"/>
    <x v="1"/>
    <s v="Paper"/>
    <s v="Xerox Color Copier Paper, 11&quot; x 17&quot;, Ream"/>
    <n v="159.88"/>
  </r>
  <r>
    <n v="2119"/>
    <s v="CA-2018-155460"/>
    <x v="669"/>
    <d v="2018-04-15T00:00:00"/>
    <s v="First Class"/>
    <s v="RW-19630"/>
    <s v="Rob Williams"/>
    <s v="Corporate"/>
    <s v="United States"/>
    <s v="Seattle"/>
    <s v="Washington"/>
    <n v="98105"/>
    <x v="1"/>
    <x v="218"/>
    <x v="1"/>
    <s v="Paper"/>
    <s v="Xerox 4200 Series MultiUse Premium Copy Paper (20Lb. and 84 Bright)"/>
    <n v="5.28"/>
  </r>
  <r>
    <n v="2120"/>
    <s v="CA-2018-155460"/>
    <x v="669"/>
    <d v="2018-04-15T00:00:00"/>
    <s v="First Class"/>
    <s v="RW-19630"/>
    <s v="Rob Williams"/>
    <s v="Corporate"/>
    <s v="United States"/>
    <s v="Seattle"/>
    <s v="Washington"/>
    <n v="98105"/>
    <x v="1"/>
    <x v="1188"/>
    <x v="1"/>
    <s v="Binders"/>
    <s v="GBC DocuBind TL200 Manual Binding Machine"/>
    <n v="895.92"/>
  </r>
  <r>
    <n v="2121"/>
    <s v="US-2018-168690"/>
    <x v="363"/>
    <d v="2018-01-13T00:00:00"/>
    <s v="Standard Class"/>
    <s v="TS-21085"/>
    <s v="Thais Sissman"/>
    <s v="Consumer"/>
    <s v="United States"/>
    <s v="Ormond Beach"/>
    <s v="Florida"/>
    <n v="32174"/>
    <x v="0"/>
    <x v="744"/>
    <x v="1"/>
    <s v="Binders"/>
    <s v="Zipper Ring Binder Pockets"/>
    <n v="2.8079999999999998"/>
  </r>
  <r>
    <n v="2122"/>
    <s v="CA-2018-158246"/>
    <x v="45"/>
    <d v="2018-11-11T00:00:00"/>
    <s v="First Class"/>
    <s v="JB-15400"/>
    <s v="Jennifer Braxton"/>
    <s v="Corporate"/>
    <s v="United States"/>
    <s v="Sunnyvale"/>
    <s v="California"/>
    <n v="94086"/>
    <x v="1"/>
    <x v="51"/>
    <x v="0"/>
    <s v="Chairs"/>
    <s v="Global Leather Task Chair, Black"/>
    <n v="215.976"/>
  </r>
  <r>
    <n v="2123"/>
    <s v="CA-2018-167381"/>
    <x v="585"/>
    <d v="2018-09-24T00:00:00"/>
    <s v="Second Class"/>
    <s v="EH-14005"/>
    <s v="Erica Hernandez"/>
    <s v="Home Office"/>
    <s v="United States"/>
    <s v="Lansing"/>
    <s v="Michigan"/>
    <n v="48911"/>
    <x v="2"/>
    <x v="366"/>
    <x v="0"/>
    <s v="Bookcases"/>
    <s v="O'Sullivan 4-Shelf Bookcase in Odessa Pine"/>
    <n v="241.96"/>
  </r>
  <r>
    <n v="2124"/>
    <s v="CA-2018-167381"/>
    <x v="585"/>
    <d v="2018-09-24T00:00:00"/>
    <s v="Second Class"/>
    <s v="EH-14005"/>
    <s v="Erica Hernandez"/>
    <s v="Home Office"/>
    <s v="United States"/>
    <s v="Lansing"/>
    <s v="Michigan"/>
    <n v="48911"/>
    <x v="2"/>
    <x v="85"/>
    <x v="1"/>
    <s v="Labels"/>
    <s v="Avery 511"/>
    <n v="27.72"/>
  </r>
  <r>
    <n v="2125"/>
    <s v="CA-2018-144862"/>
    <x v="96"/>
    <d v="2018-12-05T00:00:00"/>
    <s v="Standard Class"/>
    <s v="EH-14005"/>
    <s v="Erica Hernandez"/>
    <s v="Home Office"/>
    <s v="United States"/>
    <s v="Philadelphia"/>
    <s v="Pennsylvania"/>
    <n v="19143"/>
    <x v="3"/>
    <x v="1249"/>
    <x v="1"/>
    <s v="Envelopes"/>
    <s v="Quality Park Security Envelopes"/>
    <n v="104.68"/>
  </r>
  <r>
    <n v="2126"/>
    <s v="CA-2018-144862"/>
    <x v="96"/>
    <d v="2018-12-05T00:00:00"/>
    <s v="Standard Class"/>
    <s v="EH-14005"/>
    <s v="Erica Hernandez"/>
    <s v="Home Office"/>
    <s v="United States"/>
    <s v="Philadelphia"/>
    <s v="Pennsylvania"/>
    <n v="19143"/>
    <x v="3"/>
    <x v="1250"/>
    <x v="2"/>
    <s v="Phones"/>
    <s v="Belkin SportFit Armband For iPhone 5s/5c, Fuchsia"/>
    <n v="62.957999999999998"/>
  </r>
  <r>
    <n v="2127"/>
    <s v="CA-2015-126032"/>
    <x v="670"/>
    <d v="2015-06-28T00:00:00"/>
    <s v="Standard Class"/>
    <s v="BS-11665"/>
    <s v="Brian Stugart"/>
    <s v="Consumer"/>
    <s v="United States"/>
    <s v="Philadelphia"/>
    <s v="Pennsylvania"/>
    <n v="19143"/>
    <x v="3"/>
    <x v="357"/>
    <x v="2"/>
    <s v="Accessories"/>
    <s v="Sony 64GB Class 10 Micro SDHC R40 Memory Card"/>
    <n v="86.376000000000005"/>
  </r>
  <r>
    <n v="2128"/>
    <s v="CA-2016-134859"/>
    <x v="242"/>
    <d v="2016-10-09T00:00:00"/>
    <s v="Standard Class"/>
    <s v="JK-16120"/>
    <s v="Julie Kriz"/>
    <s v="Home Office"/>
    <s v="United States"/>
    <s v="Philadelphia"/>
    <s v="Pennsylvania"/>
    <n v="19134"/>
    <x v="3"/>
    <x v="1251"/>
    <x v="0"/>
    <s v="Furnishings"/>
    <s v="DataProducts Ampli Magnifier Task Lamp, Black,"/>
    <n v="64.944000000000003"/>
  </r>
  <r>
    <n v="2129"/>
    <s v="CA-2016-134859"/>
    <x v="242"/>
    <d v="2016-10-09T00:00:00"/>
    <s v="Standard Class"/>
    <s v="JK-16120"/>
    <s v="Julie Kriz"/>
    <s v="Home Office"/>
    <s v="United States"/>
    <s v="Philadelphia"/>
    <s v="Pennsylvania"/>
    <n v="19134"/>
    <x v="3"/>
    <x v="1004"/>
    <x v="1"/>
    <s v="Paper"/>
    <s v="Xerox 1946"/>
    <n v="20.736000000000001"/>
  </r>
  <r>
    <n v="2130"/>
    <s v="US-2015-114188"/>
    <x v="671"/>
    <d v="2015-05-22T00:00:00"/>
    <s v="Second Class"/>
    <s v="RF-19345"/>
    <s v="Randy Ferguson"/>
    <s v="Corporate"/>
    <s v="United States"/>
    <s v="Dover"/>
    <s v="New Hampshire"/>
    <n v="3820"/>
    <x v="3"/>
    <x v="1252"/>
    <x v="1"/>
    <s v="Appliances"/>
    <s v="Acco 6 Outlet Guardian Basic Surge Suppressor"/>
    <n v="33.28"/>
  </r>
  <r>
    <n v="2131"/>
    <s v="US-2015-114188"/>
    <x v="671"/>
    <d v="2015-05-22T00:00:00"/>
    <s v="Second Class"/>
    <s v="RF-19345"/>
    <s v="Randy Ferguson"/>
    <s v="Corporate"/>
    <s v="United States"/>
    <s v="Dover"/>
    <s v="New Hampshire"/>
    <n v="3820"/>
    <x v="3"/>
    <x v="1253"/>
    <x v="1"/>
    <s v="Art"/>
    <s v="Sanford Colorific Scented Colored Pencils, 12/Pack"/>
    <n v="38.520000000000003"/>
  </r>
  <r>
    <n v="2132"/>
    <s v="US-2015-114188"/>
    <x v="671"/>
    <d v="2015-05-22T00:00:00"/>
    <s v="Second Class"/>
    <s v="RF-19345"/>
    <s v="Randy Ferguson"/>
    <s v="Corporate"/>
    <s v="United States"/>
    <s v="Dover"/>
    <s v="New Hampshire"/>
    <n v="3820"/>
    <x v="3"/>
    <x v="891"/>
    <x v="0"/>
    <s v="Furnishings"/>
    <s v="24-Hour Round Wall Clock"/>
    <n v="139.86000000000001"/>
  </r>
  <r>
    <n v="2133"/>
    <s v="CA-2016-156524"/>
    <x v="312"/>
    <d v="2016-11-26T00:00:00"/>
    <s v="Standard Class"/>
    <s v="DL-12865"/>
    <s v="Dan Lawera"/>
    <s v="Consumer"/>
    <s v="United States"/>
    <s v="New York City"/>
    <s v="New York"/>
    <n v="10011"/>
    <x v="3"/>
    <x v="1254"/>
    <x v="1"/>
    <s v="Paper"/>
    <s v="Message Book, Phone, Wirebound Standard Line Memo, 2 3/4&quot; X 5&quot;"/>
    <n v="19.649999999999999"/>
  </r>
  <r>
    <n v="2134"/>
    <s v="CA-2016-122210"/>
    <x v="672"/>
    <d v="2016-12-04T00:00:00"/>
    <s v="Standard Class"/>
    <s v="WB-21850"/>
    <s v="William Brown"/>
    <s v="Consumer"/>
    <s v="United States"/>
    <s v="Philadelphia"/>
    <s v="Pennsylvania"/>
    <n v="19134"/>
    <x v="3"/>
    <x v="13"/>
    <x v="1"/>
    <s v="Binders"/>
    <s v="Fellowes PB200 Plastic Comb Binding Machine"/>
    <n v="152.99100000000001"/>
  </r>
  <r>
    <n v="2135"/>
    <s v="CA-2016-122210"/>
    <x v="672"/>
    <d v="2016-12-04T00:00:00"/>
    <s v="Standard Class"/>
    <s v="WB-21850"/>
    <s v="William Brown"/>
    <s v="Consumer"/>
    <s v="United States"/>
    <s v="Philadelphia"/>
    <s v="Pennsylvania"/>
    <n v="19134"/>
    <x v="3"/>
    <x v="969"/>
    <x v="1"/>
    <s v="Fasteners"/>
    <s v="Revere Boxed Rubber Bands by Revere"/>
    <n v="10.584"/>
  </r>
  <r>
    <n v="2136"/>
    <s v="CA-2016-122210"/>
    <x v="672"/>
    <d v="2016-12-04T00:00:00"/>
    <s v="Standard Class"/>
    <s v="WB-21850"/>
    <s v="William Brown"/>
    <s v="Consumer"/>
    <s v="United States"/>
    <s v="Philadelphia"/>
    <s v="Pennsylvania"/>
    <n v="19134"/>
    <x v="3"/>
    <x v="1255"/>
    <x v="2"/>
    <s v="Phones"/>
    <s v="Motorla HX550 Universal Bluetooth Headset"/>
    <n v="94.92"/>
  </r>
  <r>
    <n v="2137"/>
    <s v="CA-2016-156377"/>
    <x v="620"/>
    <d v="2017-01-05T00:00:00"/>
    <s v="Standard Class"/>
    <s v="TB-21625"/>
    <s v="Trudy Brown"/>
    <s v="Consumer"/>
    <s v="United States"/>
    <s v="Grand Prairie"/>
    <s v="Texas"/>
    <n v="75051"/>
    <x v="2"/>
    <x v="1256"/>
    <x v="0"/>
    <s v="Furnishings"/>
    <s v="Eldon Expressions Wood Desk Accessories, Oak"/>
    <n v="14.76"/>
  </r>
  <r>
    <n v="2138"/>
    <s v="CA-2016-156377"/>
    <x v="620"/>
    <d v="2017-01-05T00:00:00"/>
    <s v="Standard Class"/>
    <s v="TB-21625"/>
    <s v="Trudy Brown"/>
    <s v="Consumer"/>
    <s v="United States"/>
    <s v="Grand Prairie"/>
    <s v="Texas"/>
    <n v="75051"/>
    <x v="2"/>
    <x v="1203"/>
    <x v="1"/>
    <s v="Binders"/>
    <s v="Newell 3-Hole Punched Plastic Slotted Magazine Holders for Binders"/>
    <n v="3.6560000000000001"/>
  </r>
  <r>
    <n v="2139"/>
    <s v="US-2018-157896"/>
    <x v="673"/>
    <d v="2018-11-16T00:00:00"/>
    <s v="Same Day"/>
    <s v="CB-12415"/>
    <s v="Christy Brittain"/>
    <s v="Consumer"/>
    <s v="United States"/>
    <s v="New York City"/>
    <s v="New York"/>
    <n v="10009"/>
    <x v="3"/>
    <x v="593"/>
    <x v="1"/>
    <s v="Paper"/>
    <s v="Tops Green Bar Computer Printout Paper"/>
    <n v="146.82"/>
  </r>
  <r>
    <n v="2140"/>
    <s v="CA-2015-159520"/>
    <x v="571"/>
    <d v="2015-06-11T00:00:00"/>
    <s v="Standard Class"/>
    <s v="GT-14635"/>
    <s v="Grant Thornton"/>
    <s v="Corporate"/>
    <s v="United States"/>
    <s v="Long Beach"/>
    <s v="New York"/>
    <n v="11561"/>
    <x v="3"/>
    <x v="350"/>
    <x v="1"/>
    <s v="Binders"/>
    <s v="Wilson Jones Century Plastic Molded Ring Binders"/>
    <n v="149.54400000000001"/>
  </r>
  <r>
    <n v="2141"/>
    <s v="CA-2015-159520"/>
    <x v="571"/>
    <d v="2015-06-11T00:00:00"/>
    <s v="Standard Class"/>
    <s v="GT-14635"/>
    <s v="Grant Thornton"/>
    <s v="Corporate"/>
    <s v="United States"/>
    <s v="Long Beach"/>
    <s v="New York"/>
    <n v="11561"/>
    <x v="3"/>
    <x v="1257"/>
    <x v="1"/>
    <s v="Supplies"/>
    <s v="Acme Office Executive Series Stainless Steel Trimmers"/>
    <n v="17.14"/>
  </r>
  <r>
    <n v="2142"/>
    <s v="CA-2015-159520"/>
    <x v="571"/>
    <d v="2015-06-11T00:00:00"/>
    <s v="Standard Class"/>
    <s v="GT-14635"/>
    <s v="Grant Thornton"/>
    <s v="Corporate"/>
    <s v="United States"/>
    <s v="Long Beach"/>
    <s v="New York"/>
    <n v="11561"/>
    <x v="3"/>
    <x v="1258"/>
    <x v="0"/>
    <s v="Tables"/>
    <s v="Chromcraft Bull-Nose Wood 48&quot; x 96&quot; Rectangular Conference Tables"/>
    <n v="991.76400000000001"/>
  </r>
  <r>
    <n v="2143"/>
    <s v="CA-2017-155481"/>
    <x v="142"/>
    <d v="2017-09-05T00:00:00"/>
    <s v="Standard Class"/>
    <s v="DK-13225"/>
    <s v="Dean Katz"/>
    <s v="Corporate"/>
    <s v="United States"/>
    <s v="Philadelphia"/>
    <s v="Pennsylvania"/>
    <n v="19140"/>
    <x v="3"/>
    <x v="69"/>
    <x v="1"/>
    <s v="Paper"/>
    <s v="Telephone Message Books with Fax/Mobile Section, 5 1/2&quot; x 3 3/16&quot;"/>
    <n v="30.48"/>
  </r>
  <r>
    <n v="2144"/>
    <s v="CA-2017-155481"/>
    <x v="142"/>
    <d v="2017-09-05T00:00:00"/>
    <s v="Standard Class"/>
    <s v="DK-13225"/>
    <s v="Dean Katz"/>
    <s v="Corporate"/>
    <s v="United States"/>
    <s v="Philadelphia"/>
    <s v="Pennsylvania"/>
    <n v="19140"/>
    <x v="3"/>
    <x v="125"/>
    <x v="2"/>
    <s v="Phones"/>
    <s v="Anker 36W 4-Port USB Wall Charger Travel Power Adapter for iPhone 5s 5c 5"/>
    <n v="23.988"/>
  </r>
  <r>
    <n v="2145"/>
    <s v="CA-2017-155481"/>
    <x v="142"/>
    <d v="2017-09-05T00:00:00"/>
    <s v="Standard Class"/>
    <s v="DK-13225"/>
    <s v="Dean Katz"/>
    <s v="Corporate"/>
    <s v="United States"/>
    <s v="Philadelphia"/>
    <s v="Pennsylvania"/>
    <n v="19140"/>
    <x v="3"/>
    <x v="127"/>
    <x v="1"/>
    <s v="Fasteners"/>
    <s v="Staples"/>
    <n v="16.687999999999999"/>
  </r>
  <r>
    <n v="2146"/>
    <s v="US-2017-152051"/>
    <x v="674"/>
    <d v="2017-06-29T00:00:00"/>
    <s v="Standard Class"/>
    <s v="TS-21160"/>
    <s v="Theresa Swint"/>
    <s v="Corporate"/>
    <s v="United States"/>
    <s v="York"/>
    <s v="Pennsylvania"/>
    <n v="17403"/>
    <x v="3"/>
    <x v="228"/>
    <x v="0"/>
    <s v="Chairs"/>
    <s v="Global Leather Highback Executive Chair with Pneumatic Height Adjustment, Black"/>
    <n v="422.05799999999999"/>
  </r>
  <r>
    <n v="2147"/>
    <s v="US-2017-152051"/>
    <x v="674"/>
    <d v="2017-06-29T00:00:00"/>
    <s v="Standard Class"/>
    <s v="TS-21160"/>
    <s v="Theresa Swint"/>
    <s v="Corporate"/>
    <s v="United States"/>
    <s v="York"/>
    <s v="Pennsylvania"/>
    <n v="17403"/>
    <x v="3"/>
    <x v="132"/>
    <x v="1"/>
    <s v="Binders"/>
    <s v="GBC Wire Binding Strips"/>
    <n v="38.088000000000001"/>
  </r>
  <r>
    <n v="2148"/>
    <s v="US-2017-152051"/>
    <x v="674"/>
    <d v="2017-06-29T00:00:00"/>
    <s v="Standard Class"/>
    <s v="TS-21160"/>
    <s v="Theresa Swint"/>
    <s v="Corporate"/>
    <s v="United States"/>
    <s v="York"/>
    <s v="Pennsylvania"/>
    <n v="17403"/>
    <x v="3"/>
    <x v="45"/>
    <x v="1"/>
    <s v="Storage"/>
    <s v="Gould Plastics 9-Pocket Panel Bin, 18-3/8w x 5-1/4d x 20-1/2h, Black"/>
    <n v="254.352"/>
  </r>
  <r>
    <n v="2149"/>
    <s v="CA-2015-141607"/>
    <x v="432"/>
    <d v="2015-12-17T00:00:00"/>
    <s v="Standard Class"/>
    <s v="WB-21850"/>
    <s v="William Brown"/>
    <s v="Consumer"/>
    <s v="United States"/>
    <s v="Concord"/>
    <s v="California"/>
    <n v="94521"/>
    <x v="1"/>
    <x v="784"/>
    <x v="0"/>
    <s v="Furnishings"/>
    <s v="Eldon Advantage Chair Mats for Low to Medium Pile Carpets"/>
    <n v="43.31"/>
  </r>
  <r>
    <n v="2150"/>
    <s v="CA-2018-102771"/>
    <x v="185"/>
    <d v="2018-04-05T00:00:00"/>
    <s v="Standard Class"/>
    <s v="DO-13435"/>
    <s v="Denny Ordway"/>
    <s v="Consumer"/>
    <s v="United States"/>
    <s v="New York City"/>
    <s v="New York"/>
    <n v="10035"/>
    <x v="3"/>
    <x v="1259"/>
    <x v="2"/>
    <s v="Phones"/>
    <s v="Spigen Samsung Galaxy S5 Case Wallet"/>
    <n v="84.95"/>
  </r>
  <r>
    <n v="2151"/>
    <s v="US-2018-139969"/>
    <x v="123"/>
    <d v="2018-11-26T00:00:00"/>
    <s v="Standard Class"/>
    <s v="AF-10870"/>
    <s v="Art Ferguson"/>
    <s v="Consumer"/>
    <s v="United States"/>
    <s v="College Station"/>
    <s v="Texas"/>
    <n v="77840"/>
    <x v="2"/>
    <x v="913"/>
    <x v="0"/>
    <s v="Chairs"/>
    <s v="Office Star Flex Back Scooter Chair with White Frame"/>
    <n v="233.05799999999999"/>
  </r>
  <r>
    <n v="2152"/>
    <s v="CA-2015-167360"/>
    <x v="156"/>
    <d v="2015-11-29T00:00:00"/>
    <s v="Second Class"/>
    <s v="RB-19435"/>
    <s v="Richard Bierner"/>
    <s v="Consumer"/>
    <s v="United States"/>
    <s v="Saint Louis"/>
    <s v="Missouri"/>
    <n v="63116"/>
    <x v="2"/>
    <x v="404"/>
    <x v="2"/>
    <s v="Accessories"/>
    <s v="Memorex Mini Travel Drive 16 GB USB 2.0 Flash Drive"/>
    <n v="111.79"/>
  </r>
  <r>
    <n v="2153"/>
    <s v="CA-2016-123505"/>
    <x v="6"/>
    <d v="2016-11-26T00:00:00"/>
    <s v="Standard Class"/>
    <s v="AR-10540"/>
    <s v="Andy Reiter"/>
    <s v="Consumer"/>
    <s v="United States"/>
    <s v="Quincy"/>
    <s v="Massachusetts"/>
    <n v="2169"/>
    <x v="3"/>
    <x v="1025"/>
    <x v="1"/>
    <s v="Paper"/>
    <s v="Xerox 1970"/>
    <n v="14.94"/>
  </r>
  <r>
    <n v="2154"/>
    <s v="CA-2017-117282"/>
    <x v="216"/>
    <d v="2017-07-18T00:00:00"/>
    <s v="Standard Class"/>
    <s v="DR-12880"/>
    <s v="Dan Reichenbach"/>
    <s v="Corporate"/>
    <s v="United States"/>
    <s v="New York City"/>
    <s v="New York"/>
    <n v="10009"/>
    <x v="3"/>
    <x v="608"/>
    <x v="1"/>
    <s v="Binders"/>
    <s v="GBC Standard Plastic Binding Systems Combs"/>
    <n v="14.16"/>
  </r>
  <r>
    <n v="2155"/>
    <s v="US-2017-120460"/>
    <x v="567"/>
    <d v="2017-05-05T00:00:00"/>
    <s v="Standard Class"/>
    <s v="BF-11170"/>
    <s v="Ben Ferrer"/>
    <s v="Home Office"/>
    <s v="United States"/>
    <s v="Dallas"/>
    <s v="Texas"/>
    <n v="75081"/>
    <x v="2"/>
    <x v="1155"/>
    <x v="0"/>
    <s v="Furnishings"/>
    <s v="Flat Face Poster Frame"/>
    <n v="22.608000000000001"/>
  </r>
  <r>
    <n v="2156"/>
    <s v="CA-2017-111115"/>
    <x v="197"/>
    <d v="2017-07-27T00:00:00"/>
    <s v="Second Class"/>
    <s v="LB-16735"/>
    <s v="Larry Blacks"/>
    <s v="Consumer"/>
    <s v="United States"/>
    <s v="Los Angeles"/>
    <s v="California"/>
    <n v="90032"/>
    <x v="1"/>
    <x v="294"/>
    <x v="1"/>
    <s v="Fasteners"/>
    <s v="OIC Binder Clips"/>
    <n v="21.48"/>
  </r>
  <r>
    <n v="2157"/>
    <s v="CA-2015-124646"/>
    <x v="169"/>
    <d v="2015-06-24T00:00:00"/>
    <s v="First Class"/>
    <s v="DV-13465"/>
    <s v="Dianna Vittorini"/>
    <s v="Consumer"/>
    <s v="United States"/>
    <s v="Minneapolis"/>
    <s v="Minnesota"/>
    <n v="55407"/>
    <x v="2"/>
    <x v="749"/>
    <x v="1"/>
    <s v="Storage"/>
    <s v="Office Impressions Heavy Duty Welded Shelving &amp; Multimedia Storage Drawers"/>
    <n v="501.81"/>
  </r>
  <r>
    <n v="2158"/>
    <s v="CA-2015-124646"/>
    <x v="169"/>
    <d v="2015-06-24T00:00:00"/>
    <s v="First Class"/>
    <s v="DV-13465"/>
    <s v="Dianna Vittorini"/>
    <s v="Consumer"/>
    <s v="United States"/>
    <s v="Minneapolis"/>
    <s v="Minnesota"/>
    <n v="55407"/>
    <x v="2"/>
    <x v="398"/>
    <x v="1"/>
    <s v="Storage"/>
    <s v="Fellowes Bankers Box Recycled Super Stor/Drawer"/>
    <n v="161.94"/>
  </r>
  <r>
    <n v="2159"/>
    <s v="CA-2018-148166"/>
    <x v="208"/>
    <d v="2018-10-26T00:00:00"/>
    <s v="Standard Class"/>
    <s v="NK-18490"/>
    <s v="Neil Knudson"/>
    <s v="Home Office"/>
    <s v="United States"/>
    <s v="Deltona"/>
    <s v="Florida"/>
    <n v="32725"/>
    <x v="0"/>
    <x v="1260"/>
    <x v="1"/>
    <s v="Art"/>
    <s v="Newell 33"/>
    <n v="17.856000000000002"/>
  </r>
  <r>
    <n v="2160"/>
    <s v="CA-2017-159737"/>
    <x v="323"/>
    <d v="2017-09-09T00:00:00"/>
    <s v="Standard Class"/>
    <s v="CS-11950"/>
    <s v="Carlos Soltero"/>
    <s v="Consumer"/>
    <s v="United States"/>
    <s v="Chicago"/>
    <s v="Illinois"/>
    <n v="60610"/>
    <x v="2"/>
    <x v="908"/>
    <x v="1"/>
    <s v="Binders"/>
    <s v="XtraLife ClearVue Slant-D Ring Binder, White, 3&quot;"/>
    <n v="8.8079999999999998"/>
  </r>
  <r>
    <n v="2161"/>
    <s v="CA-2017-141019"/>
    <x v="675"/>
    <d v="2017-05-14T00:00:00"/>
    <s v="Same Day"/>
    <s v="LH-17155"/>
    <s v="Logan Haushalter"/>
    <s v="Consumer"/>
    <s v="United States"/>
    <s v="Cincinnati"/>
    <s v="Ohio"/>
    <n v="45231"/>
    <x v="3"/>
    <x v="1071"/>
    <x v="0"/>
    <s v="Furnishings"/>
    <s v="GE 48&quot; Fluorescent Tube, Cool White Energy Saver, 34 Watts, 30/Box"/>
    <n v="79.384"/>
  </r>
  <r>
    <n v="2162"/>
    <s v="CA-2017-101938"/>
    <x v="676"/>
    <d v="2017-01-12T00:00:00"/>
    <s v="Standard Class"/>
    <s v="DW-13480"/>
    <s v="Dianna Wilson"/>
    <s v="Home Office"/>
    <s v="United States"/>
    <s v="Oakland"/>
    <s v="California"/>
    <n v="94601"/>
    <x v="1"/>
    <x v="1261"/>
    <x v="1"/>
    <s v="Art"/>
    <s v="Panasonic KP-350BK Electric Pencil Sharpener with Auto Stop"/>
    <n v="34.58"/>
  </r>
  <r>
    <n v="2163"/>
    <s v="CA-2018-166296"/>
    <x v="677"/>
    <d v="2018-03-19T00:00:00"/>
    <s v="Standard Class"/>
    <s v="KF-16285"/>
    <s v="Karen Ferguson"/>
    <s v="Home Office"/>
    <s v="United States"/>
    <s v="Manteca"/>
    <s v="California"/>
    <n v="95336"/>
    <x v="1"/>
    <x v="1078"/>
    <x v="1"/>
    <s v="Paper"/>
    <s v="Multicolor Computer Printout Paper"/>
    <n v="314.55"/>
  </r>
  <r>
    <n v="2164"/>
    <s v="CA-2017-154018"/>
    <x v="63"/>
    <d v="2017-10-19T00:00:00"/>
    <s v="Standard Class"/>
    <s v="HA-14920"/>
    <s v="Helen Andreada"/>
    <s v="Consumer"/>
    <s v="United States"/>
    <s v="Laredo"/>
    <s v="Texas"/>
    <n v="78041"/>
    <x v="2"/>
    <x v="657"/>
    <x v="2"/>
    <s v="Accessories"/>
    <s v="Razer Kraken PRO Over Ear PC and Music Headset"/>
    <n v="191.976"/>
  </r>
  <r>
    <n v="2165"/>
    <s v="CA-2017-154018"/>
    <x v="63"/>
    <d v="2017-10-19T00:00:00"/>
    <s v="Standard Class"/>
    <s v="HA-14920"/>
    <s v="Helen Andreada"/>
    <s v="Consumer"/>
    <s v="United States"/>
    <s v="Laredo"/>
    <s v="Texas"/>
    <n v="78041"/>
    <x v="2"/>
    <x v="1262"/>
    <x v="1"/>
    <s v="Paper"/>
    <s v="Array Memo Cubes"/>
    <n v="8.2880000000000003"/>
  </r>
  <r>
    <n v="2166"/>
    <s v="CA-2017-154018"/>
    <x v="63"/>
    <d v="2017-10-19T00:00:00"/>
    <s v="Standard Class"/>
    <s v="HA-14920"/>
    <s v="Helen Andreada"/>
    <s v="Consumer"/>
    <s v="United States"/>
    <s v="Laredo"/>
    <s v="Texas"/>
    <n v="78041"/>
    <x v="2"/>
    <x v="583"/>
    <x v="0"/>
    <s v="Furnishings"/>
    <s v="Tenex &quot;The Solids&quot; Textured Chair Mats"/>
    <n v="139.91999999999999"/>
  </r>
  <r>
    <n v="2167"/>
    <s v="CA-2017-154018"/>
    <x v="63"/>
    <d v="2017-10-19T00:00:00"/>
    <s v="Standard Class"/>
    <s v="HA-14920"/>
    <s v="Helen Andreada"/>
    <s v="Consumer"/>
    <s v="United States"/>
    <s v="Laredo"/>
    <s v="Texas"/>
    <n v="78041"/>
    <x v="2"/>
    <x v="1167"/>
    <x v="1"/>
    <s v="Art"/>
    <s v="Newell 334"/>
    <n v="15.872"/>
  </r>
  <r>
    <n v="2168"/>
    <s v="CA-2017-154018"/>
    <x v="63"/>
    <d v="2017-10-19T00:00:00"/>
    <s v="Standard Class"/>
    <s v="HA-14920"/>
    <s v="Helen Andreada"/>
    <s v="Consumer"/>
    <s v="United States"/>
    <s v="Laredo"/>
    <s v="Texas"/>
    <n v="78041"/>
    <x v="2"/>
    <x v="307"/>
    <x v="1"/>
    <s v="Binders"/>
    <s v="Avery Non-Stick Binders"/>
    <n v="6.2859999999999996"/>
  </r>
  <r>
    <n v="2169"/>
    <s v="CA-2018-117870"/>
    <x v="678"/>
    <d v="2018-01-30T00:00:00"/>
    <s v="Second Class"/>
    <s v="JH-15820"/>
    <s v="John Huston"/>
    <s v="Consumer"/>
    <s v="United States"/>
    <s v="Kent"/>
    <s v="Ohio"/>
    <n v="44240"/>
    <x v="3"/>
    <x v="512"/>
    <x v="1"/>
    <s v="Art"/>
    <s v="Newell 312"/>
    <n v="14.016"/>
  </r>
  <r>
    <n v="2170"/>
    <s v="CA-2018-117870"/>
    <x v="678"/>
    <d v="2018-01-30T00:00:00"/>
    <s v="Second Class"/>
    <s v="JH-15820"/>
    <s v="John Huston"/>
    <s v="Consumer"/>
    <s v="United States"/>
    <s v="Kent"/>
    <s v="Ohio"/>
    <n v="44240"/>
    <x v="3"/>
    <x v="701"/>
    <x v="2"/>
    <s v="Accessories"/>
    <s v="Anker Ultrathin Bluetooth Wireless Keyboard Aluminum Cover with Stand"/>
    <n v="71.975999999999999"/>
  </r>
  <r>
    <n v="2171"/>
    <s v="CA-2018-117870"/>
    <x v="678"/>
    <d v="2018-01-30T00:00:00"/>
    <s v="Second Class"/>
    <s v="JH-15820"/>
    <s v="John Huston"/>
    <s v="Consumer"/>
    <s v="United States"/>
    <s v="Kent"/>
    <s v="Ohio"/>
    <n v="44240"/>
    <x v="3"/>
    <x v="160"/>
    <x v="2"/>
    <s v="Phones"/>
    <s v="JBL Micro Wireless Portable Bluetooth Speaker"/>
    <n v="107.982"/>
  </r>
  <r>
    <n v="2172"/>
    <s v="US-2018-137491"/>
    <x v="123"/>
    <d v="2018-11-25T00:00:00"/>
    <s v="Standard Class"/>
    <s v="LC-16930"/>
    <s v="Linda Cazamias"/>
    <s v="Corporate"/>
    <s v="United States"/>
    <s v="San Angelo"/>
    <s v="Texas"/>
    <n v="76903"/>
    <x v="2"/>
    <x v="635"/>
    <x v="0"/>
    <s v="Chairs"/>
    <s v="Lifetime Advantage Folding Chairs, 4/Carton"/>
    <n v="305.31200000000001"/>
  </r>
  <r>
    <n v="2173"/>
    <s v="CA-2015-152296"/>
    <x v="601"/>
    <d v="2015-08-03T00:00:00"/>
    <s v="First Class"/>
    <s v="IL-15100"/>
    <s v="Ivan Liston"/>
    <s v="Consumer"/>
    <s v="United States"/>
    <s v="San Francisco"/>
    <s v="California"/>
    <n v="94122"/>
    <x v="1"/>
    <x v="1263"/>
    <x v="1"/>
    <s v="Binders"/>
    <s v="Wilson Jones data.warehouse D-Ring Binders with DublLock"/>
    <n v="19.751999999999999"/>
  </r>
  <r>
    <n v="2174"/>
    <s v="CA-2017-112025"/>
    <x v="679"/>
    <d v="2017-08-04T00:00:00"/>
    <s v="Standard Class"/>
    <s v="LS-16975"/>
    <s v="Lindsay Shagiari"/>
    <s v="Home Office"/>
    <s v="United States"/>
    <s v="Houston"/>
    <s v="Texas"/>
    <n v="77070"/>
    <x v="2"/>
    <x v="1087"/>
    <x v="1"/>
    <s v="Binders"/>
    <s v="GBC VeloBind Cover Sets"/>
    <n v="9.2639999999999993"/>
  </r>
  <r>
    <n v="2175"/>
    <s v="CA-2016-132507"/>
    <x v="117"/>
    <d v="2016-08-03T00:00:00"/>
    <s v="Second Class"/>
    <s v="CC-12610"/>
    <s v="Corey Catlett"/>
    <s v="Corporate"/>
    <s v="United States"/>
    <s v="Houston"/>
    <s v="Texas"/>
    <n v="77041"/>
    <x v="2"/>
    <x v="1220"/>
    <x v="1"/>
    <s v="Storage"/>
    <s v="Eldon ProFile File 'N Store Portable File Tub Letter/Legal Size Black"/>
    <n v="61.792000000000002"/>
  </r>
  <r>
    <n v="2176"/>
    <s v="CA-2017-125738"/>
    <x v="680"/>
    <d v="2017-10-21T00:00:00"/>
    <s v="Standard Class"/>
    <s v="PB-18805"/>
    <s v="Patrick Bzostek"/>
    <s v="Home Office"/>
    <s v="United States"/>
    <s v="Salt Lake City"/>
    <s v="Utah"/>
    <n v="84106"/>
    <x v="1"/>
    <x v="1264"/>
    <x v="1"/>
    <s v="Paper"/>
    <s v="Xerox 1982"/>
    <n v="45.68"/>
  </r>
  <r>
    <n v="2177"/>
    <s v="CA-2017-125738"/>
    <x v="680"/>
    <d v="2017-10-21T00:00:00"/>
    <s v="Standard Class"/>
    <s v="PB-18805"/>
    <s v="Patrick Bzostek"/>
    <s v="Home Office"/>
    <s v="United States"/>
    <s v="Salt Lake City"/>
    <s v="Utah"/>
    <n v="84106"/>
    <x v="1"/>
    <x v="1083"/>
    <x v="1"/>
    <s v="Paper"/>
    <s v="Xerox 1986"/>
    <n v="60.12"/>
  </r>
  <r>
    <n v="2178"/>
    <s v="CA-2017-125738"/>
    <x v="680"/>
    <d v="2017-10-21T00:00:00"/>
    <s v="Standard Class"/>
    <s v="PB-18805"/>
    <s v="Patrick Bzostek"/>
    <s v="Home Office"/>
    <s v="United States"/>
    <s v="Salt Lake City"/>
    <s v="Utah"/>
    <n v="84106"/>
    <x v="1"/>
    <x v="1124"/>
    <x v="1"/>
    <s v="Binders"/>
    <s v="Acco Data Flex Cable Posts For Top &amp; Bottom Load Binders, 6&quot; Capacity"/>
    <n v="41.72"/>
  </r>
  <r>
    <n v="2179"/>
    <s v="CA-2017-125738"/>
    <x v="680"/>
    <d v="2017-10-21T00:00:00"/>
    <s v="Standard Class"/>
    <s v="PB-18805"/>
    <s v="Patrick Bzostek"/>
    <s v="Home Office"/>
    <s v="United States"/>
    <s v="Salt Lake City"/>
    <s v="Utah"/>
    <n v="84106"/>
    <x v="1"/>
    <x v="422"/>
    <x v="1"/>
    <s v="Paper"/>
    <s v="Recycled Desk Saver Line &quot;While You Were Out&quot; Book, 5 1/2&quot; X 4&quot;"/>
    <n v="71.599999999999994"/>
  </r>
  <r>
    <n v="2180"/>
    <s v="CA-2017-128818"/>
    <x v="681"/>
    <d v="2017-05-11T00:00:00"/>
    <s v="Standard Class"/>
    <s v="CJ-12010"/>
    <s v="Caroline Jumper"/>
    <s v="Consumer"/>
    <s v="United States"/>
    <s v="New York City"/>
    <s v="New York"/>
    <n v="10009"/>
    <x v="3"/>
    <x v="338"/>
    <x v="1"/>
    <s v="Binders"/>
    <s v="GBC Twin Loop Wire Binding Elements, 9/16&quot; Spine, Black"/>
    <n v="85.231999999999999"/>
  </r>
  <r>
    <n v="2181"/>
    <s v="CA-2017-128818"/>
    <x v="681"/>
    <d v="2017-05-11T00:00:00"/>
    <s v="Standard Class"/>
    <s v="CJ-12010"/>
    <s v="Caroline Jumper"/>
    <s v="Consumer"/>
    <s v="United States"/>
    <s v="New York City"/>
    <s v="New York"/>
    <n v="10009"/>
    <x v="3"/>
    <x v="429"/>
    <x v="1"/>
    <s v="Labels"/>
    <s v="Alphabetical Labels for Top Tab Filing"/>
    <n v="44.4"/>
  </r>
  <r>
    <n v="2182"/>
    <s v="CA-2017-128818"/>
    <x v="681"/>
    <d v="2017-05-11T00:00:00"/>
    <s v="Standard Class"/>
    <s v="CJ-12010"/>
    <s v="Caroline Jumper"/>
    <s v="Consumer"/>
    <s v="United States"/>
    <s v="New York City"/>
    <s v="New York"/>
    <n v="10009"/>
    <x v="3"/>
    <x v="1265"/>
    <x v="0"/>
    <s v="Chairs"/>
    <s v="Hon Mobius Operator's Chair"/>
    <n v="442.76400000000001"/>
  </r>
  <r>
    <n v="2183"/>
    <s v="CA-2017-128818"/>
    <x v="681"/>
    <d v="2017-05-11T00:00:00"/>
    <s v="Standard Class"/>
    <s v="CJ-12010"/>
    <s v="Caroline Jumper"/>
    <s v="Consumer"/>
    <s v="United States"/>
    <s v="New York City"/>
    <s v="New York"/>
    <n v="10009"/>
    <x v="3"/>
    <x v="1150"/>
    <x v="2"/>
    <s v="Machines"/>
    <s v="Bady BDG101FRU Card Printer"/>
    <n v="3999.95"/>
  </r>
  <r>
    <n v="2184"/>
    <s v="CA-2017-128818"/>
    <x v="681"/>
    <d v="2017-05-11T00:00:00"/>
    <s v="Standard Class"/>
    <s v="CJ-12010"/>
    <s v="Caroline Jumper"/>
    <s v="Consumer"/>
    <s v="United States"/>
    <s v="New York City"/>
    <s v="New York"/>
    <n v="10009"/>
    <x v="3"/>
    <x v="97"/>
    <x v="2"/>
    <s v="Accessories"/>
    <s v="SanDisk Ultra 64 GB MicroSDHC Class 10 Memory Card"/>
    <n v="199.95"/>
  </r>
  <r>
    <n v="2185"/>
    <s v="CA-2017-128818"/>
    <x v="681"/>
    <d v="2017-05-11T00:00:00"/>
    <s v="Standard Class"/>
    <s v="CJ-12010"/>
    <s v="Caroline Jumper"/>
    <s v="Consumer"/>
    <s v="United States"/>
    <s v="New York City"/>
    <s v="New York"/>
    <n v="10009"/>
    <x v="3"/>
    <x v="740"/>
    <x v="0"/>
    <s v="Furnishings"/>
    <s v="Staple-based wall hangings"/>
    <n v="63.68"/>
  </r>
  <r>
    <n v="2186"/>
    <s v="CA-2018-124576"/>
    <x v="378"/>
    <d v="2018-08-04T00:00:00"/>
    <s v="Second Class"/>
    <s v="HK-14890"/>
    <s v="Heather Kirkland"/>
    <s v="Corporate"/>
    <s v="United States"/>
    <s v="Salinas"/>
    <s v="California"/>
    <n v="93905"/>
    <x v="1"/>
    <x v="141"/>
    <x v="1"/>
    <s v="Binders"/>
    <s v="GBC Prestige Therm-A-Bind Covers"/>
    <n v="54.896000000000001"/>
  </r>
  <r>
    <n v="2187"/>
    <s v="CA-2017-101378"/>
    <x v="216"/>
    <d v="2017-07-14T00:00:00"/>
    <s v="Same Day"/>
    <s v="RH-19600"/>
    <s v="Rob Haberlin"/>
    <s v="Consumer"/>
    <s v="United States"/>
    <s v="Huntsville"/>
    <s v="Alabama"/>
    <n v="35810"/>
    <x v="0"/>
    <x v="174"/>
    <x v="2"/>
    <s v="Accessories"/>
    <s v="HP Standard 104 key PS/2 Keyboard"/>
    <n v="29"/>
  </r>
  <r>
    <n v="2188"/>
    <s v="CA-2018-143063"/>
    <x v="682"/>
    <d v="2018-08-15T00:00:00"/>
    <s v="Standard Class"/>
    <s v="IL-15100"/>
    <s v="Ivan Liston"/>
    <s v="Consumer"/>
    <s v="United States"/>
    <s v="Columbus"/>
    <s v="Indiana"/>
    <n v="47201"/>
    <x v="2"/>
    <x v="1040"/>
    <x v="1"/>
    <s v="Envelopes"/>
    <s v="Staple envelope"/>
    <n v="70.08"/>
  </r>
  <r>
    <n v="2189"/>
    <s v="CA-2018-143063"/>
    <x v="682"/>
    <d v="2018-08-15T00:00:00"/>
    <s v="Standard Class"/>
    <s v="IL-15100"/>
    <s v="Ivan Liston"/>
    <s v="Consumer"/>
    <s v="United States"/>
    <s v="Columbus"/>
    <s v="Indiana"/>
    <n v="47201"/>
    <x v="2"/>
    <x v="71"/>
    <x v="0"/>
    <s v="Furnishings"/>
    <s v="Tenex Traditional Chairmats for Medium Pile Carpet, Standard Lip, 36&quot; x 48&quot;"/>
    <n v="121.3"/>
  </r>
  <r>
    <n v="2190"/>
    <s v="CA-2018-143063"/>
    <x v="682"/>
    <d v="2018-08-15T00:00:00"/>
    <s v="Standard Class"/>
    <s v="IL-15100"/>
    <s v="Ivan Liston"/>
    <s v="Consumer"/>
    <s v="United States"/>
    <s v="Columbus"/>
    <s v="Indiana"/>
    <n v="47201"/>
    <x v="2"/>
    <x v="297"/>
    <x v="2"/>
    <s v="Phones"/>
    <s v="Aastra 57i VoIP phone"/>
    <n v="1454.49"/>
  </r>
  <r>
    <n v="2191"/>
    <s v="CA-2017-118913"/>
    <x v="674"/>
    <d v="2017-06-29T00:00:00"/>
    <s v="Standard Class"/>
    <s v="AS-10240"/>
    <s v="Alan Shonely"/>
    <s v="Consumer"/>
    <s v="United States"/>
    <s v="Los Angeles"/>
    <s v="California"/>
    <n v="90049"/>
    <x v="1"/>
    <x v="1266"/>
    <x v="1"/>
    <s v="Appliances"/>
    <s v="Fellowes Mighty 8 Compact Surge Protector"/>
    <n v="60.81"/>
  </r>
  <r>
    <n v="2192"/>
    <s v="CA-2017-128412"/>
    <x v="107"/>
    <d v="2017-12-17T00:00:00"/>
    <s v="Standard Class"/>
    <s v="AP-10915"/>
    <s v="Arthur Prichep"/>
    <s v="Consumer"/>
    <s v="United States"/>
    <s v="Seattle"/>
    <s v="Washington"/>
    <n v="98105"/>
    <x v="1"/>
    <x v="1242"/>
    <x v="1"/>
    <s v="Binders"/>
    <s v="GBC DocuBind P50 Personal Binding Machine"/>
    <n v="153.55199999999999"/>
  </r>
  <r>
    <n v="2193"/>
    <s v="CA-2017-128412"/>
    <x v="107"/>
    <d v="2017-12-17T00:00:00"/>
    <s v="Standard Class"/>
    <s v="AP-10915"/>
    <s v="Arthur Prichep"/>
    <s v="Consumer"/>
    <s v="United States"/>
    <s v="Seattle"/>
    <s v="Washington"/>
    <n v="98105"/>
    <x v="1"/>
    <x v="1112"/>
    <x v="1"/>
    <s v="Appliances"/>
    <s v="Holmes HEPA Air Purifier"/>
    <n v="65.34"/>
  </r>
  <r>
    <n v="2194"/>
    <s v="CA-2017-128412"/>
    <x v="107"/>
    <d v="2017-12-17T00:00:00"/>
    <s v="Standard Class"/>
    <s v="AP-10915"/>
    <s v="Arthur Prichep"/>
    <s v="Consumer"/>
    <s v="United States"/>
    <s v="Seattle"/>
    <s v="Washington"/>
    <n v="98105"/>
    <x v="1"/>
    <x v="1030"/>
    <x v="1"/>
    <s v="Paper"/>
    <s v="Xerox 1988"/>
    <n v="123.92"/>
  </r>
  <r>
    <n v="2195"/>
    <s v="CA-2017-128412"/>
    <x v="107"/>
    <d v="2017-12-17T00:00:00"/>
    <s v="Standard Class"/>
    <s v="AP-10915"/>
    <s v="Arthur Prichep"/>
    <s v="Consumer"/>
    <s v="United States"/>
    <s v="Seattle"/>
    <s v="Washington"/>
    <n v="98105"/>
    <x v="1"/>
    <x v="1267"/>
    <x v="1"/>
    <s v="Appliances"/>
    <s v="Harmony HEPA Quiet Air Purifiers"/>
    <n v="35.1"/>
  </r>
  <r>
    <n v="2196"/>
    <s v="CA-2017-128412"/>
    <x v="107"/>
    <d v="2017-12-17T00:00:00"/>
    <s v="Standard Class"/>
    <s v="AP-10915"/>
    <s v="Arthur Prichep"/>
    <s v="Consumer"/>
    <s v="United States"/>
    <s v="Seattle"/>
    <s v="Washington"/>
    <n v="98105"/>
    <x v="1"/>
    <x v="1044"/>
    <x v="2"/>
    <s v="Accessories"/>
    <s v="Kingston Digital DataTraveler 16GB USB 2.0"/>
    <n v="44.75"/>
  </r>
  <r>
    <n v="2197"/>
    <s v="CA-2017-136483"/>
    <x v="49"/>
    <d v="2017-12-06T00:00:00"/>
    <s v="Standard Class"/>
    <s v="AG-10390"/>
    <s v="Allen Goldenen"/>
    <s v="Consumer"/>
    <s v="United States"/>
    <s v="Knoxville"/>
    <s v="Tennessee"/>
    <n v="37918"/>
    <x v="0"/>
    <x v="134"/>
    <x v="1"/>
    <s v="Art"/>
    <s v="Newell 343"/>
    <n v="4.7039999999999997"/>
  </r>
  <r>
    <n v="2198"/>
    <s v="CA-2015-163013"/>
    <x v="683"/>
    <d v="2015-12-04T00:00:00"/>
    <s v="Standard Class"/>
    <s v="BF-11080"/>
    <s v="Bart Folk"/>
    <s v="Consumer"/>
    <s v="United States"/>
    <s v="Montgomery"/>
    <s v="Alabama"/>
    <n v="36116"/>
    <x v="0"/>
    <x v="563"/>
    <x v="1"/>
    <s v="Art"/>
    <s v="Newell 331"/>
    <n v="14.67"/>
  </r>
  <r>
    <n v="2199"/>
    <s v="CA-2016-135363"/>
    <x v="262"/>
    <d v="2016-04-02T00:00:00"/>
    <s v="Standard Class"/>
    <s v="CK-12205"/>
    <s v="Chloris Kastensmidt"/>
    <s v="Consumer"/>
    <s v="United States"/>
    <s v="Philadelphia"/>
    <s v="Pennsylvania"/>
    <n v="19120"/>
    <x v="3"/>
    <x v="89"/>
    <x v="1"/>
    <s v="Paper"/>
    <s v="Xerox 1999"/>
    <n v="15.552"/>
  </r>
  <r>
    <n v="2200"/>
    <s v="CA-2016-135363"/>
    <x v="262"/>
    <d v="2016-04-02T00:00:00"/>
    <s v="Standard Class"/>
    <s v="CK-12205"/>
    <s v="Chloris Kastensmidt"/>
    <s v="Consumer"/>
    <s v="United States"/>
    <s v="Philadelphia"/>
    <s v="Pennsylvania"/>
    <n v="19120"/>
    <x v="3"/>
    <x v="1221"/>
    <x v="1"/>
    <s v="Paper"/>
    <s v="Southworth Parchment Paper &amp; Envelopes"/>
    <n v="5.2320000000000002"/>
  </r>
  <r>
    <n v="2201"/>
    <s v="US-2015-165659"/>
    <x v="106"/>
    <d v="2015-06-06T00:00:00"/>
    <s v="Standard Class"/>
    <s v="LT-17110"/>
    <s v="Liz Thompson"/>
    <s v="Consumer"/>
    <s v="United States"/>
    <s v="Little Rock"/>
    <s v="Arkansas"/>
    <n v="72209"/>
    <x v="0"/>
    <x v="345"/>
    <x v="0"/>
    <s v="Furnishings"/>
    <s v="3M Hangers With Command Adhesive"/>
    <n v="22.2"/>
  </r>
  <r>
    <n v="2202"/>
    <s v="US-2015-165659"/>
    <x v="106"/>
    <d v="2015-06-06T00:00:00"/>
    <s v="Standard Class"/>
    <s v="LT-17110"/>
    <s v="Liz Thompson"/>
    <s v="Consumer"/>
    <s v="United States"/>
    <s v="Little Rock"/>
    <s v="Arkansas"/>
    <n v="72209"/>
    <x v="0"/>
    <x v="202"/>
    <x v="2"/>
    <s v="Phones"/>
    <s v="Adtran 1202752G1"/>
    <n v="881.93"/>
  </r>
  <r>
    <n v="2203"/>
    <s v="CA-2016-138002"/>
    <x v="684"/>
    <d v="2016-09-12T00:00:00"/>
    <s v="Standard Class"/>
    <s v="BT-11305"/>
    <s v="Beth Thompson"/>
    <s v="Home Office"/>
    <s v="United States"/>
    <s v="Seattle"/>
    <s v="Washington"/>
    <n v="98103"/>
    <x v="1"/>
    <x v="315"/>
    <x v="1"/>
    <s v="Binders"/>
    <s v="Acco Hanging Data Binders"/>
    <n v="6.0960000000000001"/>
  </r>
  <r>
    <n v="2204"/>
    <s v="CA-2016-138002"/>
    <x v="684"/>
    <d v="2016-09-12T00:00:00"/>
    <s v="Standard Class"/>
    <s v="BT-11305"/>
    <s v="Beth Thompson"/>
    <s v="Home Office"/>
    <s v="United States"/>
    <s v="Seattle"/>
    <s v="Washington"/>
    <n v="98103"/>
    <x v="1"/>
    <x v="1268"/>
    <x v="0"/>
    <s v="Furnishings"/>
    <s v="Howard Miller 16&quot; Diameter Gallery Wall Clock"/>
    <n v="191.82"/>
  </r>
  <r>
    <n v="2205"/>
    <s v="CA-2016-128860"/>
    <x v="685"/>
    <d v="2016-07-05T00:00:00"/>
    <s v="Standard Class"/>
    <s v="SC-20725"/>
    <s v="Steven Cartwright"/>
    <s v="Consumer"/>
    <s v="United States"/>
    <s v="Lancaster"/>
    <s v="Pennsylvania"/>
    <n v="17602"/>
    <x v="3"/>
    <x v="1001"/>
    <x v="0"/>
    <s v="Furnishings"/>
    <s v="Eldon Executive Woodline II Desk Accessories, Mahogany"/>
    <n v="20.103999999999999"/>
  </r>
  <r>
    <n v="2206"/>
    <s v="CA-2017-164350"/>
    <x v="545"/>
    <d v="2017-09-12T00:00:00"/>
    <s v="Second Class"/>
    <s v="CG-12040"/>
    <s v="Catherine Glotzbach"/>
    <s v="Home Office"/>
    <s v="United States"/>
    <s v="Bristol"/>
    <s v="Tennessee"/>
    <n v="37620"/>
    <x v="0"/>
    <x v="1269"/>
    <x v="1"/>
    <s v="Art"/>
    <s v="Boston Model 1800 Electric Pencil Sharpener, Gray"/>
    <n v="67.56"/>
  </r>
  <r>
    <n v="2207"/>
    <s v="US-2015-103905"/>
    <x v="686"/>
    <d v="2015-07-20T00:00:00"/>
    <s v="Standard Class"/>
    <s v="AW-10930"/>
    <s v="Arthur Wiediger"/>
    <s v="Home Office"/>
    <s v="United States"/>
    <s v="Aurora"/>
    <s v="Illinois"/>
    <n v="60505"/>
    <x v="2"/>
    <x v="410"/>
    <x v="1"/>
    <s v="Binders"/>
    <s v="Acco D-Ring Binder w/DublLock"/>
    <n v="29.931999999999999"/>
  </r>
  <r>
    <n v="2208"/>
    <s v="US-2015-103905"/>
    <x v="686"/>
    <d v="2015-07-20T00:00:00"/>
    <s v="Standard Class"/>
    <s v="AW-10930"/>
    <s v="Arthur Wiediger"/>
    <s v="Home Office"/>
    <s v="United States"/>
    <s v="Aurora"/>
    <s v="Illinois"/>
    <n v="60505"/>
    <x v="2"/>
    <x v="179"/>
    <x v="2"/>
    <s v="Phones"/>
    <s v="I Need's 3d Hello Kitty Hybrid Silicone Case Cover for HTC One X 4g with 3d Hello Kitty Stylus Pen Green/pink"/>
    <n v="38.271999999999998"/>
  </r>
  <r>
    <n v="2209"/>
    <s v="CA-2016-129854"/>
    <x v="421"/>
    <d v="2016-08-26T00:00:00"/>
    <s v="Standard Class"/>
    <s v="RB-19705"/>
    <s v="Roger Barcio"/>
    <s v="Home Office"/>
    <s v="United States"/>
    <s v="New York City"/>
    <s v="New York"/>
    <n v="10009"/>
    <x v="3"/>
    <x v="105"/>
    <x v="1"/>
    <s v="Art"/>
    <s v="Newell Chalk Holder"/>
    <n v="16.52"/>
  </r>
  <r>
    <n v="2210"/>
    <s v="CA-2015-125556"/>
    <x v="687"/>
    <d v="2015-11-16T00:00:00"/>
    <s v="Second Class"/>
    <s v="ML-17410"/>
    <s v="Maris LaWare"/>
    <s v="Consumer"/>
    <s v="United States"/>
    <s v="Fairfield"/>
    <s v="Connecticut"/>
    <n v="6824"/>
    <x v="3"/>
    <x v="1270"/>
    <x v="2"/>
    <s v="Phones"/>
    <s v="Polycom SoundPoint Pro SE-225 Corded phone"/>
    <n v="832.93"/>
  </r>
  <r>
    <n v="2211"/>
    <s v="CA-2015-125556"/>
    <x v="687"/>
    <d v="2015-11-16T00:00:00"/>
    <s v="Second Class"/>
    <s v="ML-17410"/>
    <s v="Maris LaWare"/>
    <s v="Consumer"/>
    <s v="United States"/>
    <s v="Fairfield"/>
    <s v="Connecticut"/>
    <n v="6824"/>
    <x v="3"/>
    <x v="236"/>
    <x v="1"/>
    <s v="Binders"/>
    <s v="Acco 3-Hole Punch"/>
    <n v="43.8"/>
  </r>
  <r>
    <n v="2212"/>
    <s v="CA-2017-162313"/>
    <x v="581"/>
    <d v="2017-11-30T00:00:00"/>
    <s v="First Class"/>
    <s v="VB-21745"/>
    <s v="Victoria Brennan"/>
    <s v="Corporate"/>
    <s v="United States"/>
    <s v="Lincoln Park"/>
    <s v="Michigan"/>
    <n v="48146"/>
    <x v="2"/>
    <x v="1271"/>
    <x v="1"/>
    <s v="Appliances"/>
    <s v="Euro-Pro Shark Turbo Vacuum"/>
    <n v="167.292"/>
  </r>
  <r>
    <n v="2213"/>
    <s v="CA-2018-107874"/>
    <x v="610"/>
    <d v="2018-11-25T00:00:00"/>
    <s v="Standard Class"/>
    <s v="SW-20275"/>
    <s v="Scott Williamson"/>
    <s v="Consumer"/>
    <s v="United States"/>
    <s v="New York City"/>
    <s v="New York"/>
    <n v="10035"/>
    <x v="3"/>
    <x v="905"/>
    <x v="0"/>
    <s v="Furnishings"/>
    <s v="Howard Miller Distant Time Traveler Alarm Clock"/>
    <n v="27.42"/>
  </r>
  <r>
    <n v="2214"/>
    <s v="CA-2018-129378"/>
    <x v="172"/>
    <d v="2018-10-02T00:00:00"/>
    <s v="First Class"/>
    <s v="NS-18505"/>
    <s v="Neola Schneider"/>
    <s v="Consumer"/>
    <s v="United States"/>
    <s v="San Jose"/>
    <s v="California"/>
    <n v="95123"/>
    <x v="1"/>
    <x v="751"/>
    <x v="1"/>
    <s v="Binders"/>
    <s v="Wilson Jones Easy Flow II Sheet Lifters"/>
    <n v="1.44"/>
  </r>
  <r>
    <n v="2215"/>
    <s v="CA-2018-129378"/>
    <x v="172"/>
    <d v="2018-10-02T00:00:00"/>
    <s v="First Class"/>
    <s v="NS-18505"/>
    <s v="Neola Schneider"/>
    <s v="Consumer"/>
    <s v="United States"/>
    <s v="San Jose"/>
    <s v="California"/>
    <n v="95123"/>
    <x v="1"/>
    <x v="305"/>
    <x v="1"/>
    <s v="Binders"/>
    <s v="Storex Dura Pro Binders"/>
    <n v="61.776000000000003"/>
  </r>
  <r>
    <n v="2216"/>
    <s v="CA-2018-129378"/>
    <x v="172"/>
    <d v="2018-10-02T00:00:00"/>
    <s v="First Class"/>
    <s v="NS-18505"/>
    <s v="Neola Schneider"/>
    <s v="Consumer"/>
    <s v="United States"/>
    <s v="San Jose"/>
    <s v="California"/>
    <n v="95123"/>
    <x v="1"/>
    <x v="643"/>
    <x v="1"/>
    <s v="Appliances"/>
    <s v="Belkin 325VA UPS Surge Protector, 6'"/>
    <n v="241.96"/>
  </r>
  <r>
    <n v="2217"/>
    <s v="CA-2018-129378"/>
    <x v="172"/>
    <d v="2018-10-02T00:00:00"/>
    <s v="First Class"/>
    <s v="NS-18505"/>
    <s v="Neola Schneider"/>
    <s v="Consumer"/>
    <s v="United States"/>
    <s v="San Jose"/>
    <s v="California"/>
    <n v="95123"/>
    <x v="1"/>
    <x v="1272"/>
    <x v="0"/>
    <s v="Chairs"/>
    <s v="Metal Folding Chairs, Beige, 4/Carton"/>
    <n v="108.608"/>
  </r>
  <r>
    <n v="2218"/>
    <s v="CA-2015-151953"/>
    <x v="59"/>
    <d v="2015-09-25T00:00:00"/>
    <s v="Standard Class"/>
    <s v="DB-13555"/>
    <s v="Dorothy Badders"/>
    <s v="Corporate"/>
    <s v="United States"/>
    <s v="Jacksonville"/>
    <s v="Florida"/>
    <n v="32216"/>
    <x v="0"/>
    <x v="1273"/>
    <x v="1"/>
    <s v="Art"/>
    <s v="Nontoxic Chalk"/>
    <n v="2.8159999999999998"/>
  </r>
  <r>
    <n v="2219"/>
    <s v="CA-2018-130841"/>
    <x v="688"/>
    <d v="2018-08-01T00:00:00"/>
    <s v="Standard Class"/>
    <s v="MH-17620"/>
    <s v="Matt Hagelstein"/>
    <s v="Corporate"/>
    <s v="United States"/>
    <s v="San Francisco"/>
    <s v="California"/>
    <n v="94110"/>
    <x v="1"/>
    <x v="744"/>
    <x v="1"/>
    <s v="Binders"/>
    <s v="Zipper Ring Binder Pockets"/>
    <n v="9.984"/>
  </r>
  <r>
    <n v="2220"/>
    <s v="CA-2018-130841"/>
    <x v="688"/>
    <d v="2018-08-01T00:00:00"/>
    <s v="Standard Class"/>
    <s v="MH-17620"/>
    <s v="Matt Hagelstein"/>
    <s v="Corporate"/>
    <s v="United States"/>
    <s v="San Francisco"/>
    <s v="California"/>
    <n v="94110"/>
    <x v="1"/>
    <x v="355"/>
    <x v="1"/>
    <s v="Storage"/>
    <s v="Super Decoflex Portable Personal File"/>
    <n v="14.98"/>
  </r>
  <r>
    <n v="2221"/>
    <s v="CA-2018-130841"/>
    <x v="688"/>
    <d v="2018-08-01T00:00:00"/>
    <s v="Standard Class"/>
    <s v="MH-17620"/>
    <s v="Matt Hagelstein"/>
    <s v="Corporate"/>
    <s v="United States"/>
    <s v="San Francisco"/>
    <s v="California"/>
    <n v="94110"/>
    <x v="1"/>
    <x v="1118"/>
    <x v="2"/>
    <s v="Phones"/>
    <s v="Wilson Electronics DB Pro Signal Booster"/>
    <n v="1145.5999999999999"/>
  </r>
  <r>
    <n v="2222"/>
    <s v="CA-2016-131884"/>
    <x v="401"/>
    <d v="2016-12-06T00:00:00"/>
    <s v="Same Day"/>
    <s v="DK-13375"/>
    <s v="Dennis Kane"/>
    <s v="Consumer"/>
    <s v="United States"/>
    <s v="Marion"/>
    <s v="Ohio"/>
    <n v="43302"/>
    <x v="3"/>
    <x v="1246"/>
    <x v="2"/>
    <s v="Phones"/>
    <s v="Polycom SoundStation2 EX ConferenceÂ phone"/>
    <n v="485.94"/>
  </r>
  <r>
    <n v="2223"/>
    <s v="CA-2016-131884"/>
    <x v="401"/>
    <d v="2016-12-06T00:00:00"/>
    <s v="Same Day"/>
    <s v="DK-13375"/>
    <s v="Dennis Kane"/>
    <s v="Consumer"/>
    <s v="United States"/>
    <s v="Marion"/>
    <s v="Ohio"/>
    <n v="43302"/>
    <x v="3"/>
    <x v="512"/>
    <x v="1"/>
    <s v="Art"/>
    <s v="Newell 312"/>
    <n v="37.375999999999998"/>
  </r>
  <r>
    <n v="2224"/>
    <s v="CA-2016-131884"/>
    <x v="401"/>
    <d v="2016-12-06T00:00:00"/>
    <s v="Same Day"/>
    <s v="DK-13375"/>
    <s v="Dennis Kane"/>
    <s v="Consumer"/>
    <s v="United States"/>
    <s v="Marion"/>
    <s v="Ohio"/>
    <n v="43302"/>
    <x v="3"/>
    <x v="211"/>
    <x v="0"/>
    <s v="Chairs"/>
    <s v="Global Low Back Tilter Chair"/>
    <n v="70.686000000000007"/>
  </r>
  <r>
    <n v="2225"/>
    <s v="CA-2018-121909"/>
    <x v="689"/>
    <d v="2018-08-05T00:00:00"/>
    <s v="Standard Class"/>
    <s v="EA-14035"/>
    <s v="Erin Ashbrook"/>
    <s v="Corporate"/>
    <s v="United States"/>
    <s v="Philadelphia"/>
    <s v="Pennsylvania"/>
    <n v="19134"/>
    <x v="3"/>
    <x v="1274"/>
    <x v="1"/>
    <s v="Paper"/>
    <s v="Xerox 1991"/>
    <n v="54.816000000000003"/>
  </r>
  <r>
    <n v="2226"/>
    <s v="CA-2017-106383"/>
    <x v="690"/>
    <d v="2017-03-21T00:00:00"/>
    <s v="Second Class"/>
    <s v="BT-11440"/>
    <s v="Bobby Trafton"/>
    <s v="Consumer"/>
    <s v="United States"/>
    <s v="Littleton"/>
    <s v="Colorado"/>
    <n v="80122"/>
    <x v="1"/>
    <x v="1275"/>
    <x v="0"/>
    <s v="Bookcases"/>
    <s v="Atlantic Metals Mobile 2-Shelf Bookcases, Custom Colors"/>
    <n v="72.293999999999997"/>
  </r>
  <r>
    <n v="2227"/>
    <s v="CA-2018-130771"/>
    <x v="570"/>
    <d v="2018-08-03T00:00:00"/>
    <s v="Standard Class"/>
    <s v="LA-16780"/>
    <s v="Laura Armstrong"/>
    <s v="Corporate"/>
    <s v="United States"/>
    <s v="Austin"/>
    <s v="Texas"/>
    <n v="78745"/>
    <x v="2"/>
    <x v="804"/>
    <x v="1"/>
    <s v="Fasteners"/>
    <s v="Assorted Color Push Pins"/>
    <n v="2.8959999999999999"/>
  </r>
  <r>
    <n v="2228"/>
    <s v="CA-2018-130771"/>
    <x v="570"/>
    <d v="2018-08-03T00:00:00"/>
    <s v="Standard Class"/>
    <s v="LA-16780"/>
    <s v="Laura Armstrong"/>
    <s v="Corporate"/>
    <s v="United States"/>
    <s v="Austin"/>
    <s v="Texas"/>
    <n v="78745"/>
    <x v="2"/>
    <x v="495"/>
    <x v="2"/>
    <s v="Phones"/>
    <s v="Cisco SPA301"/>
    <n v="124.792"/>
  </r>
  <r>
    <n v="2229"/>
    <s v="CA-2017-139157"/>
    <x v="393"/>
    <d v="2017-10-05T00:00:00"/>
    <s v="Standard Class"/>
    <s v="GM-14680"/>
    <s v="Greg Matthias"/>
    <s v="Consumer"/>
    <s v="United States"/>
    <s v="New York City"/>
    <s v="New York"/>
    <n v="10024"/>
    <x v="3"/>
    <x v="1258"/>
    <x v="0"/>
    <s v="Tables"/>
    <s v="Chromcraft Bull-Nose Wood 48&quot; x 96&quot; Rectangular Conference Tables"/>
    <n v="330.58800000000002"/>
  </r>
  <r>
    <n v="2230"/>
    <s v="CA-2015-128055"/>
    <x v="691"/>
    <d v="2015-04-05T00:00:00"/>
    <s v="Standard Class"/>
    <s v="AA-10315"/>
    <s v="Alex Avila"/>
    <s v="Consumer"/>
    <s v="United States"/>
    <s v="San Francisco"/>
    <s v="California"/>
    <n v="94122"/>
    <x v="1"/>
    <x v="1178"/>
    <x v="1"/>
    <s v="Binders"/>
    <s v="GBC DocuBind 200 Manual Binding Machine"/>
    <n v="673.56799999999998"/>
  </r>
  <r>
    <n v="2231"/>
    <s v="CA-2015-128055"/>
    <x v="691"/>
    <d v="2015-04-05T00:00:00"/>
    <s v="Standard Class"/>
    <s v="AA-10315"/>
    <s v="Alex Avila"/>
    <s v="Consumer"/>
    <s v="United States"/>
    <s v="San Francisco"/>
    <s v="California"/>
    <n v="94122"/>
    <x v="1"/>
    <x v="1276"/>
    <x v="1"/>
    <s v="Appliances"/>
    <s v="Fellowes Advanced Computer Series Surge Protectors"/>
    <n v="52.98"/>
  </r>
  <r>
    <n v="2232"/>
    <s v="CA-2018-157091"/>
    <x v="335"/>
    <d v="2018-07-01T00:00:00"/>
    <s v="Standard Class"/>
    <s v="DB-13405"/>
    <s v="Denny Blanton"/>
    <s v="Consumer"/>
    <s v="United States"/>
    <s v="La Porte"/>
    <s v="Indiana"/>
    <n v="46350"/>
    <x v="2"/>
    <x v="793"/>
    <x v="0"/>
    <s v="Furnishings"/>
    <s v="Eldon Antistatic Chair Mats for Low to Medium Pile Carpets"/>
    <n v="526.45000000000005"/>
  </r>
  <r>
    <n v="2233"/>
    <s v="CA-2018-132122"/>
    <x v="362"/>
    <d v="2018-07-14T00:00:00"/>
    <s v="Standard Class"/>
    <s v="JH-15820"/>
    <s v="John Huston"/>
    <s v="Consumer"/>
    <s v="United States"/>
    <s v="Chicago"/>
    <s v="Illinois"/>
    <n v="60610"/>
    <x v="2"/>
    <x v="1277"/>
    <x v="1"/>
    <s v="Storage"/>
    <s v="Recycled Steel Personal File for Hanging File Folders"/>
    <n v="228.92"/>
  </r>
  <r>
    <n v="2234"/>
    <s v="CA-2016-123232"/>
    <x v="639"/>
    <d v="2016-12-16T00:00:00"/>
    <s v="Second Class"/>
    <s v="DJ-13630"/>
    <s v="Doug Jacobs"/>
    <s v="Consumer"/>
    <s v="United States"/>
    <s v="Portland"/>
    <s v="Oregon"/>
    <n v="97206"/>
    <x v="1"/>
    <x v="1278"/>
    <x v="2"/>
    <s v="Phones"/>
    <s v="HTC One"/>
    <n v="319.96800000000002"/>
  </r>
  <r>
    <n v="2235"/>
    <s v="CA-2018-104066"/>
    <x v="256"/>
    <d v="2018-12-10T00:00:00"/>
    <s v="Standard Class"/>
    <s v="QJ-19255"/>
    <s v="Quincy Jones"/>
    <s v="Corporate"/>
    <s v="United States"/>
    <s v="Burlington"/>
    <s v="Vermont"/>
    <m/>
    <x v="3"/>
    <x v="825"/>
    <x v="2"/>
    <s v="Accessories"/>
    <s v="Logitech ClearChat Comfort/USB Headset H390"/>
    <n v="205.03"/>
  </r>
  <r>
    <n v="2236"/>
    <s v="CA-2016-145849"/>
    <x v="426"/>
    <d v="2016-09-17T00:00:00"/>
    <s v="Second Class"/>
    <s v="CT-11995"/>
    <s v="Carol Triggs"/>
    <s v="Consumer"/>
    <s v="United States"/>
    <s v="Indianapolis"/>
    <s v="Indiana"/>
    <n v="46203"/>
    <x v="2"/>
    <x v="621"/>
    <x v="1"/>
    <s v="Storage"/>
    <s v="Fellowes Stor/Drawer Steel Plus Storage Drawers"/>
    <n v="190.86"/>
  </r>
  <r>
    <n v="2237"/>
    <s v="CA-2016-145849"/>
    <x v="426"/>
    <d v="2016-09-17T00:00:00"/>
    <s v="Second Class"/>
    <s v="CT-11995"/>
    <s v="Carol Triggs"/>
    <s v="Consumer"/>
    <s v="United States"/>
    <s v="Indianapolis"/>
    <s v="Indiana"/>
    <n v="46203"/>
    <x v="2"/>
    <x v="1279"/>
    <x v="1"/>
    <s v="Art"/>
    <s v="Manco Dry-Lighter Erasable Highlighter"/>
    <n v="24.32"/>
  </r>
  <r>
    <n v="2238"/>
    <s v="CA-2017-122322"/>
    <x v="692"/>
    <d v="2017-07-21T00:00:00"/>
    <s v="Standard Class"/>
    <s v="RH-19510"/>
    <s v="Rick Huthwaite"/>
    <s v="Home Office"/>
    <s v="United States"/>
    <s v="Provo"/>
    <s v="Utah"/>
    <n v="84604"/>
    <x v="1"/>
    <x v="1280"/>
    <x v="1"/>
    <s v="Supplies"/>
    <s v="Fiskars Home &amp; Office Scissors"/>
    <n v="44.4"/>
  </r>
  <r>
    <n v="2239"/>
    <s v="CA-2018-166849"/>
    <x v="693"/>
    <d v="2018-04-26T00:00:00"/>
    <s v="Standard Class"/>
    <s v="SJ-20125"/>
    <s v="Sanjit Jacobs"/>
    <s v="Home Office"/>
    <s v="United States"/>
    <s v="Chicago"/>
    <s v="Illinois"/>
    <n v="60610"/>
    <x v="2"/>
    <x v="1281"/>
    <x v="0"/>
    <s v="Furnishings"/>
    <s v="Eldon Cleatmat Chair Mats for Medium Pile Carpets"/>
    <n v="44.4"/>
  </r>
  <r>
    <n v="2240"/>
    <s v="CA-2017-146633"/>
    <x v="625"/>
    <d v="2017-11-17T00:00:00"/>
    <s v="Second Class"/>
    <s v="TG-21310"/>
    <s v="Toby Gnade"/>
    <s v="Consumer"/>
    <s v="United States"/>
    <s v="Los Angeles"/>
    <s v="California"/>
    <n v="90049"/>
    <x v="1"/>
    <x v="450"/>
    <x v="1"/>
    <s v="Binders"/>
    <s v="Fellowes PB500 Electric Punch Plastic Comb Binding Machine with Manual Bind"/>
    <n v="1016.792"/>
  </r>
  <r>
    <n v="2241"/>
    <s v="CA-2017-146633"/>
    <x v="625"/>
    <d v="2017-11-17T00:00:00"/>
    <s v="Second Class"/>
    <s v="TG-21310"/>
    <s v="Toby Gnade"/>
    <s v="Consumer"/>
    <s v="United States"/>
    <s v="Los Angeles"/>
    <s v="California"/>
    <n v="90049"/>
    <x v="1"/>
    <x v="1282"/>
    <x v="1"/>
    <s v="Binders"/>
    <s v="Avery Self-Adhesive Photo Pockets for Polaroid Photos"/>
    <n v="38.136000000000003"/>
  </r>
  <r>
    <n v="2242"/>
    <s v="US-2017-126893"/>
    <x v="491"/>
    <d v="2017-12-01T00:00:00"/>
    <s v="Standard Class"/>
    <s v="CT-11995"/>
    <s v="Carol Triggs"/>
    <s v="Consumer"/>
    <s v="United States"/>
    <s v="Philadelphia"/>
    <s v="Pennsylvania"/>
    <n v="19134"/>
    <x v="3"/>
    <x v="903"/>
    <x v="2"/>
    <s v="Phones"/>
    <s v="Mitel MiVoice 5330e IP Phone"/>
    <n v="494.98200000000003"/>
  </r>
  <r>
    <n v="2243"/>
    <s v="CA-2018-103380"/>
    <x v="610"/>
    <d v="2018-11-25T00:00:00"/>
    <s v="Standard Class"/>
    <s v="BF-11005"/>
    <s v="Barry Franz"/>
    <s v="Home Office"/>
    <s v="United States"/>
    <s v="Pasadena"/>
    <s v="California"/>
    <n v="91104"/>
    <x v="1"/>
    <x v="86"/>
    <x v="1"/>
    <s v="Storage"/>
    <s v="Eldon Portable Mobile Manager"/>
    <n v="56.56"/>
  </r>
  <r>
    <n v="2244"/>
    <s v="CA-2018-103380"/>
    <x v="610"/>
    <d v="2018-11-25T00:00:00"/>
    <s v="Standard Class"/>
    <s v="BF-11005"/>
    <s v="Barry Franz"/>
    <s v="Home Office"/>
    <s v="United States"/>
    <s v="Pasadena"/>
    <s v="California"/>
    <n v="91104"/>
    <x v="1"/>
    <x v="449"/>
    <x v="1"/>
    <s v="Art"/>
    <s v="Newell 344"/>
    <n v="5.56"/>
  </r>
  <r>
    <n v="2245"/>
    <s v="CA-2018-103380"/>
    <x v="610"/>
    <d v="2018-11-25T00:00:00"/>
    <s v="Standard Class"/>
    <s v="BF-11005"/>
    <s v="Barry Franz"/>
    <s v="Home Office"/>
    <s v="United States"/>
    <s v="Pasadena"/>
    <s v="California"/>
    <n v="91104"/>
    <x v="1"/>
    <x v="485"/>
    <x v="1"/>
    <s v="Fasteners"/>
    <s v="Advantus T-Pin Paper Clips"/>
    <n v="9.02"/>
  </r>
  <r>
    <n v="2246"/>
    <s v="CA-2018-103380"/>
    <x v="610"/>
    <d v="2018-11-25T00:00:00"/>
    <s v="Standard Class"/>
    <s v="BF-11005"/>
    <s v="Barry Franz"/>
    <s v="Home Office"/>
    <s v="United States"/>
    <s v="Pasadena"/>
    <s v="California"/>
    <n v="91104"/>
    <x v="1"/>
    <x v="22"/>
    <x v="1"/>
    <s v="Appliances"/>
    <s v="Acco Six-Outlet Power Strip, 4' Cord Length"/>
    <n v="8.6199999999999992"/>
  </r>
  <r>
    <n v="2247"/>
    <s v="CA-2018-103380"/>
    <x v="610"/>
    <d v="2018-11-25T00:00:00"/>
    <s v="Standard Class"/>
    <s v="BF-11005"/>
    <s v="Barry Franz"/>
    <s v="Home Office"/>
    <s v="United States"/>
    <s v="Pasadena"/>
    <s v="California"/>
    <n v="91104"/>
    <x v="1"/>
    <x v="903"/>
    <x v="2"/>
    <s v="Phones"/>
    <s v="Mitel MiVoice 5330e IP Phone"/>
    <n v="659.976"/>
  </r>
  <r>
    <n v="2248"/>
    <s v="CA-2016-116092"/>
    <x v="586"/>
    <d v="2016-02-18T00:00:00"/>
    <s v="Second Class"/>
    <s v="JM-16195"/>
    <s v="Justin MacKendrick"/>
    <s v="Consumer"/>
    <s v="United States"/>
    <s v="Los Angeles"/>
    <s v="California"/>
    <n v="90004"/>
    <x v="1"/>
    <x v="1283"/>
    <x v="1"/>
    <s v="Paper"/>
    <s v="Xerox 1959"/>
    <n v="13.36"/>
  </r>
  <r>
    <n v="2249"/>
    <s v="CA-2016-116092"/>
    <x v="586"/>
    <d v="2016-02-18T00:00:00"/>
    <s v="Second Class"/>
    <s v="JM-16195"/>
    <s v="Justin MacKendrick"/>
    <s v="Consumer"/>
    <s v="United States"/>
    <s v="Los Angeles"/>
    <s v="California"/>
    <n v="90004"/>
    <x v="1"/>
    <x v="1124"/>
    <x v="1"/>
    <s v="Binders"/>
    <s v="Acco Data Flex Cable Posts For Top &amp; Bottom Load Binders, 6&quot; Capacity"/>
    <n v="41.72"/>
  </r>
  <r>
    <n v="2250"/>
    <s v="CA-2016-116092"/>
    <x v="586"/>
    <d v="2016-02-18T00:00:00"/>
    <s v="Second Class"/>
    <s v="JM-16195"/>
    <s v="Justin MacKendrick"/>
    <s v="Consumer"/>
    <s v="United States"/>
    <s v="Los Angeles"/>
    <s v="California"/>
    <n v="90004"/>
    <x v="1"/>
    <x v="614"/>
    <x v="1"/>
    <s v="Binders"/>
    <s v="Avery Durable Binders"/>
    <n v="11.52"/>
  </r>
  <r>
    <n v="2251"/>
    <s v="CA-2016-116092"/>
    <x v="586"/>
    <d v="2016-02-18T00:00:00"/>
    <s v="Second Class"/>
    <s v="JM-16195"/>
    <s v="Justin MacKendrick"/>
    <s v="Consumer"/>
    <s v="United States"/>
    <s v="Los Angeles"/>
    <s v="California"/>
    <n v="90004"/>
    <x v="1"/>
    <x v="1284"/>
    <x v="1"/>
    <s v="Appliances"/>
    <s v="Kensington 6 Outlet MasterPiece HOMEOFFICE Power Control Center"/>
    <n v="541.44000000000005"/>
  </r>
  <r>
    <n v="2252"/>
    <s v="CA-2016-116092"/>
    <x v="586"/>
    <d v="2016-02-18T00:00:00"/>
    <s v="Second Class"/>
    <s v="JM-16195"/>
    <s v="Justin MacKendrick"/>
    <s v="Consumer"/>
    <s v="United States"/>
    <s v="Los Angeles"/>
    <s v="California"/>
    <n v="90004"/>
    <x v="1"/>
    <x v="1231"/>
    <x v="1"/>
    <s v="Paper"/>
    <s v="Xerox 22"/>
    <n v="19.440000000000001"/>
  </r>
  <r>
    <n v="2253"/>
    <s v="CA-2017-117849"/>
    <x v="173"/>
    <d v="2017-04-17T00:00:00"/>
    <s v="Second Class"/>
    <s v="JK-16120"/>
    <s v="Julie Kriz"/>
    <s v="Home Office"/>
    <s v="United States"/>
    <s v="San Diego"/>
    <s v="California"/>
    <n v="92105"/>
    <x v="1"/>
    <x v="136"/>
    <x v="1"/>
    <s v="Paper"/>
    <s v="Xerox 1911"/>
    <n v="143.69999999999999"/>
  </r>
  <r>
    <n v="2254"/>
    <s v="CA-2016-169201"/>
    <x v="694"/>
    <d v="2016-10-01T00:00:00"/>
    <s v="First Class"/>
    <s v="HG-14965"/>
    <s v="Henry Goldwyn"/>
    <s v="Corporate"/>
    <s v="United States"/>
    <s v="San Francisco"/>
    <s v="California"/>
    <n v="94110"/>
    <x v="1"/>
    <x v="336"/>
    <x v="1"/>
    <s v="Appliances"/>
    <s v="Holmes Odor Grabber"/>
    <n v="43.26"/>
  </r>
  <r>
    <n v="2255"/>
    <s v="CA-2016-169201"/>
    <x v="694"/>
    <d v="2016-10-01T00:00:00"/>
    <s v="First Class"/>
    <s v="HG-14965"/>
    <s v="Henry Goldwyn"/>
    <s v="Corporate"/>
    <s v="United States"/>
    <s v="San Francisco"/>
    <s v="California"/>
    <n v="94110"/>
    <x v="1"/>
    <x v="1112"/>
    <x v="1"/>
    <s v="Appliances"/>
    <s v="Holmes HEPA Air Purifier"/>
    <n v="43.56"/>
  </r>
  <r>
    <n v="2256"/>
    <s v="CA-2017-164091"/>
    <x v="42"/>
    <d v="2017-09-22T00:00:00"/>
    <s v="Standard Class"/>
    <s v="LA-16780"/>
    <s v="Laura Armstrong"/>
    <s v="Corporate"/>
    <s v="United States"/>
    <s v="Bangor"/>
    <s v="Maine"/>
    <n v="4401"/>
    <x v="3"/>
    <x v="1285"/>
    <x v="2"/>
    <s v="Phones"/>
    <s v="Wi-Ex zBoost YX540 Cellular Phone Signal Booster"/>
    <n v="437.85"/>
  </r>
  <r>
    <n v="2257"/>
    <s v="CA-2017-164091"/>
    <x v="42"/>
    <d v="2017-09-22T00:00:00"/>
    <s v="Standard Class"/>
    <s v="LA-16780"/>
    <s v="Laura Armstrong"/>
    <s v="Corporate"/>
    <s v="United States"/>
    <s v="Bangor"/>
    <s v="Maine"/>
    <n v="4401"/>
    <x v="3"/>
    <x v="859"/>
    <x v="0"/>
    <s v="Furnishings"/>
    <s v="C-Line Cubicle Keepers Polyproplyene Holder w/Velcro Back, 8-1/2x11, 25/Bx"/>
    <n v="109.48"/>
  </r>
  <r>
    <n v="2258"/>
    <s v="CA-2018-105214"/>
    <x v="114"/>
    <d v="2018-06-19T00:00:00"/>
    <s v="First Class"/>
    <s v="TS-21610"/>
    <s v="Troy Staebel"/>
    <s v="Consumer"/>
    <s v="United States"/>
    <s v="San Francisco"/>
    <s v="California"/>
    <n v="94122"/>
    <x v="1"/>
    <x v="377"/>
    <x v="0"/>
    <s v="Chairs"/>
    <s v="Hon Multipurpose Stacking Arm Chairs"/>
    <n v="1212.96"/>
  </r>
  <r>
    <n v="2259"/>
    <s v="CA-2018-105214"/>
    <x v="114"/>
    <d v="2018-06-19T00:00:00"/>
    <s v="First Class"/>
    <s v="TS-21610"/>
    <s v="Troy Staebel"/>
    <s v="Consumer"/>
    <s v="United States"/>
    <s v="San Francisco"/>
    <s v="California"/>
    <n v="94122"/>
    <x v="1"/>
    <x v="1286"/>
    <x v="1"/>
    <s v="Paper"/>
    <s v="Wirebound Message Books, Four 2 3/4&quot; x 5&quot; Forms per Page, 600 Sets per Book"/>
    <n v="18.54"/>
  </r>
  <r>
    <n v="2260"/>
    <s v="CA-2016-117611"/>
    <x v="627"/>
    <d v="2016-11-10T00:00:00"/>
    <s v="Second Class"/>
    <s v="MZ-17335"/>
    <s v="Maria Zettner"/>
    <s v="Home Office"/>
    <s v="United States"/>
    <s v="San Diego"/>
    <s v="California"/>
    <n v="92024"/>
    <x v="1"/>
    <x v="659"/>
    <x v="1"/>
    <s v="Fasteners"/>
    <s v="Advantus Plastic Paper Clips"/>
    <n v="5"/>
  </r>
  <r>
    <n v="2261"/>
    <s v="CA-2016-117611"/>
    <x v="627"/>
    <d v="2016-11-10T00:00:00"/>
    <s v="Second Class"/>
    <s v="MZ-17335"/>
    <s v="Maria Zettner"/>
    <s v="Home Office"/>
    <s v="United States"/>
    <s v="San Diego"/>
    <s v="California"/>
    <n v="92024"/>
    <x v="1"/>
    <x v="695"/>
    <x v="2"/>
    <s v="Accessories"/>
    <s v="Logitech G19 Programmable Gaming Keyboard"/>
    <n v="371.97"/>
  </r>
  <r>
    <n v="2262"/>
    <s v="US-2016-137960"/>
    <x v="217"/>
    <d v="2016-12-18T00:00:00"/>
    <s v="Same Day"/>
    <s v="MW-18220"/>
    <s v="Mitch Webber"/>
    <s v="Consumer"/>
    <s v="United States"/>
    <s v="New York City"/>
    <s v="New York"/>
    <n v="10035"/>
    <x v="3"/>
    <x v="577"/>
    <x v="2"/>
    <s v="Accessories"/>
    <s v="Imation Bio 8GB USBÂ Flash Drive ImationÂ Corp"/>
    <n v="166.24"/>
  </r>
  <r>
    <n v="2263"/>
    <s v="CA-2018-122994"/>
    <x v="695"/>
    <d v="2018-02-09T00:00:00"/>
    <s v="First Class"/>
    <s v="MV-17485"/>
    <s v="Mark Van Huff"/>
    <s v="Consumer"/>
    <s v="United States"/>
    <s v="Arlington"/>
    <s v="Virginia"/>
    <n v="22204"/>
    <x v="0"/>
    <x v="574"/>
    <x v="0"/>
    <s v="Bookcases"/>
    <s v="Bush Andora Bookcase, Maple/Graphite Gray Finish"/>
    <n v="359.97"/>
  </r>
  <r>
    <n v="2264"/>
    <s v="CA-2017-131065"/>
    <x v="696"/>
    <d v="2017-11-16T00:00:00"/>
    <s v="Second Class"/>
    <s v="AA-10375"/>
    <s v="Allen Armold"/>
    <s v="Consumer"/>
    <s v="United States"/>
    <s v="Atlanta"/>
    <s v="Georgia"/>
    <n v="30318"/>
    <x v="0"/>
    <x v="1287"/>
    <x v="2"/>
    <s v="Accessories"/>
    <s v="Logitech diNovo Edge Keyboard"/>
    <n v="499.98"/>
  </r>
  <r>
    <n v="2265"/>
    <s v="CA-2017-131065"/>
    <x v="696"/>
    <d v="2017-11-16T00:00:00"/>
    <s v="Second Class"/>
    <s v="AA-10375"/>
    <s v="Allen Armold"/>
    <s v="Consumer"/>
    <s v="United States"/>
    <s v="Atlanta"/>
    <s v="Georgia"/>
    <n v="30318"/>
    <x v="0"/>
    <x v="218"/>
    <x v="1"/>
    <s v="Paper"/>
    <s v="Xerox 4200 Series MultiUse Premium Copy Paper (20Lb. and 84 Bright)"/>
    <n v="5.28"/>
  </r>
  <r>
    <n v="2266"/>
    <s v="CA-2017-131065"/>
    <x v="696"/>
    <d v="2017-11-16T00:00:00"/>
    <s v="Second Class"/>
    <s v="AA-10375"/>
    <s v="Allen Armold"/>
    <s v="Consumer"/>
    <s v="United States"/>
    <s v="Atlanta"/>
    <s v="Georgia"/>
    <n v="30318"/>
    <x v="0"/>
    <x v="925"/>
    <x v="1"/>
    <s v="Binders"/>
    <s v="ACCOHIDE 3-Ring Binder, Blue, 1&quot;"/>
    <n v="8.26"/>
  </r>
  <r>
    <n v="2267"/>
    <s v="CA-2018-149146"/>
    <x v="386"/>
    <d v="2018-10-12T00:00:00"/>
    <s v="Same Day"/>
    <s v="SM-20320"/>
    <s v="Sean Miller"/>
    <s v="Home Office"/>
    <s v="United States"/>
    <s v="Monroe"/>
    <s v="North Carolina"/>
    <n v="28110"/>
    <x v="0"/>
    <x v="1288"/>
    <x v="1"/>
    <s v="Paper"/>
    <s v="Xerox 1989"/>
    <n v="7.968"/>
  </r>
  <r>
    <n v="2268"/>
    <s v="CA-2018-137470"/>
    <x v="697"/>
    <d v="2018-09-17T00:00:00"/>
    <s v="Same Day"/>
    <s v="TP-21415"/>
    <s v="Tom Prescott"/>
    <s v="Consumer"/>
    <s v="United States"/>
    <s v="Seattle"/>
    <s v="Washington"/>
    <n v="98115"/>
    <x v="1"/>
    <x v="1289"/>
    <x v="1"/>
    <s v="Paper"/>
    <s v="Xerox 1984"/>
    <n v="12.96"/>
  </r>
  <r>
    <n v="2269"/>
    <s v="CA-2018-105480"/>
    <x v="698"/>
    <d v="2018-12-26T00:00:00"/>
    <s v="Standard Class"/>
    <s v="DK-13225"/>
    <s v="Dean Katz"/>
    <s v="Corporate"/>
    <s v="United States"/>
    <s v="Rochester"/>
    <s v="New York"/>
    <n v="14609"/>
    <x v="3"/>
    <x v="1290"/>
    <x v="1"/>
    <s v="Paper"/>
    <s v="Xerox 227"/>
    <n v="6.48"/>
  </r>
  <r>
    <n v="2270"/>
    <s v="CA-2018-105480"/>
    <x v="698"/>
    <d v="2018-12-26T00:00:00"/>
    <s v="Standard Class"/>
    <s v="DK-13225"/>
    <s v="Dean Katz"/>
    <s v="Corporate"/>
    <s v="United States"/>
    <s v="Rochester"/>
    <s v="New York"/>
    <n v="14609"/>
    <x v="3"/>
    <x v="44"/>
    <x v="1"/>
    <s v="Binders"/>
    <s v="Wilson Jones Leather-Like Binders with DublLock Round Rings"/>
    <n v="6.984"/>
  </r>
  <r>
    <n v="2271"/>
    <s v="CA-2018-164917"/>
    <x v="574"/>
    <d v="2018-12-07T00:00:00"/>
    <s v="Standard Class"/>
    <s v="MK-17905"/>
    <s v="Michael Kennedy"/>
    <s v="Corporate"/>
    <s v="United States"/>
    <s v="Miami"/>
    <s v="Florida"/>
    <n v="33180"/>
    <x v="0"/>
    <x v="369"/>
    <x v="1"/>
    <s v="Art"/>
    <s v="Bulldog Vacuum Base Pencil Sharpener"/>
    <n v="47.96"/>
  </r>
  <r>
    <n v="2272"/>
    <s v="CA-2016-102036"/>
    <x v="481"/>
    <d v="2016-09-27T00:00:00"/>
    <s v="Standard Class"/>
    <s v="CS-12130"/>
    <s v="Chad Sievert"/>
    <s v="Consumer"/>
    <s v="United States"/>
    <s v="Seattle"/>
    <s v="Washington"/>
    <n v="98105"/>
    <x v="1"/>
    <x v="1291"/>
    <x v="1"/>
    <s v="Storage"/>
    <s v="Fellowes Bases and Tops For Staxonsteel/High-Stak Systems"/>
    <n v="199.74"/>
  </r>
  <r>
    <n v="2273"/>
    <s v="CA-2016-142944"/>
    <x v="699"/>
    <d v="2016-03-11T00:00:00"/>
    <s v="Standard Class"/>
    <s v="JL-15850"/>
    <s v="John Lucas"/>
    <s v="Consumer"/>
    <s v="United States"/>
    <s v="San Francisco"/>
    <s v="California"/>
    <n v="94122"/>
    <x v="1"/>
    <x v="1292"/>
    <x v="0"/>
    <s v="Furnishings"/>
    <s v="Deflect-o Glass Clear Studded Chair Mats"/>
    <n v="435.26"/>
  </r>
  <r>
    <n v="2274"/>
    <s v="CA-2016-142944"/>
    <x v="699"/>
    <d v="2016-03-11T00:00:00"/>
    <s v="Standard Class"/>
    <s v="JL-15850"/>
    <s v="John Lucas"/>
    <s v="Consumer"/>
    <s v="United States"/>
    <s v="San Francisco"/>
    <s v="California"/>
    <n v="94122"/>
    <x v="1"/>
    <x v="1293"/>
    <x v="2"/>
    <s v="Copiers"/>
    <s v="Canon PC1060 Personal Laser Copier"/>
    <n v="1119.9839999999999"/>
  </r>
  <r>
    <n v="2275"/>
    <s v="CA-2015-157882"/>
    <x v="462"/>
    <d v="2015-10-08T00:00:00"/>
    <s v="Second Class"/>
    <s v="AR-10405"/>
    <s v="Allen Rosenblatt"/>
    <s v="Corporate"/>
    <s v="United States"/>
    <s v="Los Angeles"/>
    <s v="California"/>
    <n v="90036"/>
    <x v="1"/>
    <x v="1294"/>
    <x v="0"/>
    <s v="Tables"/>
    <s v="Bevis Round Conference Room Tables and Bases"/>
    <n v="143.43199999999999"/>
  </r>
  <r>
    <n v="2276"/>
    <s v="CA-2015-157882"/>
    <x v="462"/>
    <d v="2015-10-08T00:00:00"/>
    <s v="Second Class"/>
    <s v="AR-10405"/>
    <s v="Allen Rosenblatt"/>
    <s v="Corporate"/>
    <s v="United States"/>
    <s v="Los Angeles"/>
    <s v="California"/>
    <n v="90036"/>
    <x v="1"/>
    <x v="23"/>
    <x v="0"/>
    <s v="Chairs"/>
    <s v="Global Deluxe Stacking Chair, Gray"/>
    <n v="122.352"/>
  </r>
  <r>
    <n v="2277"/>
    <s v="CA-2015-104283"/>
    <x v="700"/>
    <d v="2015-07-01T00:00:00"/>
    <s v="Standard Class"/>
    <s v="LM-17065"/>
    <s v="Liz MacKendrick"/>
    <s v="Consumer"/>
    <s v="United States"/>
    <s v="Southaven"/>
    <s v="Mississippi"/>
    <n v="38671"/>
    <x v="0"/>
    <x v="854"/>
    <x v="1"/>
    <s v="Storage"/>
    <s v="SAFCO Commercial Wire Shelving, 72h"/>
    <n v="306.2"/>
  </r>
  <r>
    <n v="2278"/>
    <s v="CA-2015-104283"/>
    <x v="700"/>
    <d v="2015-07-01T00:00:00"/>
    <s v="Standard Class"/>
    <s v="LM-17065"/>
    <s v="Liz MacKendrick"/>
    <s v="Consumer"/>
    <s v="United States"/>
    <s v="Southaven"/>
    <s v="Mississippi"/>
    <n v="38671"/>
    <x v="0"/>
    <x v="977"/>
    <x v="0"/>
    <s v="Tables"/>
    <s v="KI Adjustable-Height Table"/>
    <n v="85.98"/>
  </r>
  <r>
    <n v="2279"/>
    <s v="CA-2015-104283"/>
    <x v="700"/>
    <d v="2015-07-01T00:00:00"/>
    <s v="Standard Class"/>
    <s v="LM-17065"/>
    <s v="Liz MacKendrick"/>
    <s v="Consumer"/>
    <s v="United States"/>
    <s v="Southaven"/>
    <s v="Mississippi"/>
    <n v="38671"/>
    <x v="0"/>
    <x v="201"/>
    <x v="2"/>
    <s v="Accessories"/>
    <s v="Sony Micro Vault Click 16 GB USB 2.0 Flash Drive"/>
    <n v="223.96"/>
  </r>
  <r>
    <n v="2280"/>
    <s v="CA-2018-142622"/>
    <x v="505"/>
    <d v="2018-11-02T00:00:00"/>
    <s v="First Class"/>
    <s v="JK-15625"/>
    <s v="Jim Karlsson"/>
    <s v="Consumer"/>
    <s v="United States"/>
    <s v="Seattle"/>
    <s v="Washington"/>
    <n v="98115"/>
    <x v="1"/>
    <x v="1225"/>
    <x v="0"/>
    <s v="Chairs"/>
    <s v="Novimex Fabric Task Chair"/>
    <n v="97.567999999999998"/>
  </r>
  <r>
    <n v="2281"/>
    <s v="CA-2018-142622"/>
    <x v="505"/>
    <d v="2018-11-02T00:00:00"/>
    <s v="First Class"/>
    <s v="JK-15625"/>
    <s v="Jim Karlsson"/>
    <s v="Consumer"/>
    <s v="United States"/>
    <s v="Seattle"/>
    <s v="Washington"/>
    <n v="98115"/>
    <x v="1"/>
    <x v="992"/>
    <x v="0"/>
    <s v="Chairs"/>
    <s v="Global Super Steno Chair"/>
    <n v="614.27200000000005"/>
  </r>
  <r>
    <n v="2282"/>
    <s v="CA-2018-142622"/>
    <x v="505"/>
    <d v="2018-11-02T00:00:00"/>
    <s v="First Class"/>
    <s v="JK-15625"/>
    <s v="Jim Karlsson"/>
    <s v="Consumer"/>
    <s v="United States"/>
    <s v="Seattle"/>
    <s v="Washington"/>
    <n v="98115"/>
    <x v="1"/>
    <x v="899"/>
    <x v="0"/>
    <s v="Bookcases"/>
    <s v="Bestar Classic Bookcase"/>
    <n v="199.98"/>
  </r>
  <r>
    <n v="2283"/>
    <s v="CA-2017-132143"/>
    <x v="323"/>
    <d v="2017-09-05T00:00:00"/>
    <s v="First Class"/>
    <s v="FM-14215"/>
    <s v="Filia McAdams"/>
    <s v="Corporate"/>
    <s v="United States"/>
    <s v="Middletown"/>
    <s v="Connecticut"/>
    <n v="6457"/>
    <x v="3"/>
    <x v="320"/>
    <x v="1"/>
    <s v="Paper"/>
    <s v="Adams Phone Message Book, 200 Message Capacity, 8 1/16â€ x 11â€"/>
    <n v="48.16"/>
  </r>
  <r>
    <n v="2284"/>
    <s v="CA-2016-153108"/>
    <x v="616"/>
    <d v="2016-03-09T00:00:00"/>
    <s v="Standard Class"/>
    <s v="SF-20200"/>
    <s v="Sarah Foster"/>
    <s v="Consumer"/>
    <s v="United States"/>
    <s v="New Castle"/>
    <s v="Indiana"/>
    <n v="47362"/>
    <x v="2"/>
    <x v="179"/>
    <x v="2"/>
    <s v="Phones"/>
    <s v="I Need's 3d Hello Kitty Hybrid Silicone Case Cover for HTC One X 4g with 3d Hello Kitty Stylus Pen Green/pink"/>
    <n v="23.92"/>
  </r>
  <r>
    <n v="2285"/>
    <s v="CA-2016-153108"/>
    <x v="616"/>
    <d v="2016-03-09T00:00:00"/>
    <s v="Standard Class"/>
    <s v="SF-20200"/>
    <s v="Sarah Foster"/>
    <s v="Consumer"/>
    <s v="United States"/>
    <s v="New Castle"/>
    <s v="Indiana"/>
    <n v="47362"/>
    <x v="2"/>
    <x v="1295"/>
    <x v="1"/>
    <s v="Appliances"/>
    <s v="Staple holder"/>
    <n v="60.69"/>
  </r>
  <r>
    <n v="2286"/>
    <s v="CA-2017-112676"/>
    <x v="465"/>
    <d v="2017-05-08T00:00:00"/>
    <s v="First Class"/>
    <s v="PJ-18835"/>
    <s v="Patrick Jones"/>
    <s v="Corporate"/>
    <s v="United States"/>
    <s v="Murfreesboro"/>
    <s v="Tennessee"/>
    <n v="37130"/>
    <x v="0"/>
    <x v="1296"/>
    <x v="1"/>
    <s v="Paper"/>
    <s v="Xerox 1965"/>
    <n v="14.352"/>
  </r>
  <r>
    <n v="2287"/>
    <s v="CA-2018-165687"/>
    <x v="701"/>
    <d v="2018-11-23T00:00:00"/>
    <s v="Standard Class"/>
    <s v="CS-12355"/>
    <s v="Christine Sundaresam"/>
    <s v="Consumer"/>
    <s v="United States"/>
    <s v="Salem"/>
    <s v="Virginia"/>
    <n v="24153"/>
    <x v="0"/>
    <x v="1297"/>
    <x v="1"/>
    <s v="Appliances"/>
    <s v="Bionaire 99.97% HEPA Air Cleaner"/>
    <n v="35.04"/>
  </r>
  <r>
    <n v="2288"/>
    <s v="US-2018-112928"/>
    <x v="702"/>
    <d v="2018-06-05T00:00:00"/>
    <s v="Second Class"/>
    <s v="BB-10990"/>
    <s v="Barry Blumstein"/>
    <s v="Corporate"/>
    <s v="United States"/>
    <s v="Toledo"/>
    <s v="Ohio"/>
    <n v="43615"/>
    <x v="3"/>
    <x v="1298"/>
    <x v="1"/>
    <s v="Appliances"/>
    <s v="Eureka Sanitaire  Multi-Pro Heavy-Duty Upright, Disposable Bags"/>
    <n v="17.48"/>
  </r>
  <r>
    <n v="2289"/>
    <s v="CA-2018-143343"/>
    <x v="193"/>
    <d v="2018-06-13T00:00:00"/>
    <s v="First Class"/>
    <s v="BW-11200"/>
    <s v="Ben Wallace"/>
    <s v="Consumer"/>
    <s v="United States"/>
    <s v="Los Angeles"/>
    <s v="California"/>
    <n v="90032"/>
    <x v="1"/>
    <x v="836"/>
    <x v="1"/>
    <s v="Art"/>
    <s v="Newell 351"/>
    <n v="16.399999999999999"/>
  </r>
  <r>
    <n v="2290"/>
    <s v="CA-2018-115154"/>
    <x v="703"/>
    <d v="2018-01-11T00:00:00"/>
    <s v="First Class"/>
    <s v="RS-19420"/>
    <s v="Ricardo Sperren"/>
    <s v="Corporate"/>
    <s v="United States"/>
    <s v="Seattle"/>
    <s v="Washington"/>
    <n v="98115"/>
    <x v="1"/>
    <x v="1299"/>
    <x v="0"/>
    <s v="Tables"/>
    <s v="Balt Solid Wood Round Tables"/>
    <n v="892.98"/>
  </r>
  <r>
    <n v="2291"/>
    <s v="CA-2016-149342"/>
    <x v="704"/>
    <d v="2016-04-25T00:00:00"/>
    <s v="Standard Class"/>
    <s v="TS-21160"/>
    <s v="Theresa Swint"/>
    <s v="Corporate"/>
    <s v="United States"/>
    <s v="Columbus"/>
    <s v="Georgia"/>
    <n v="31907"/>
    <x v="0"/>
    <x v="664"/>
    <x v="2"/>
    <s v="Phones"/>
    <s v="Pyle PMP37LED"/>
    <n v="287.97000000000003"/>
  </r>
  <r>
    <n v="2292"/>
    <s v="CA-2016-149342"/>
    <x v="704"/>
    <d v="2016-04-25T00:00:00"/>
    <s v="Standard Class"/>
    <s v="TS-21160"/>
    <s v="Theresa Swint"/>
    <s v="Corporate"/>
    <s v="United States"/>
    <s v="Columbus"/>
    <s v="Georgia"/>
    <n v="31907"/>
    <x v="0"/>
    <x v="1071"/>
    <x v="0"/>
    <s v="Furnishings"/>
    <s v="GE 48&quot; Fluorescent Tube, Cool White Energy Saver, 34 Watts, 30/Box"/>
    <n v="595.38"/>
  </r>
  <r>
    <n v="2293"/>
    <s v="CA-2016-149342"/>
    <x v="704"/>
    <d v="2016-04-25T00:00:00"/>
    <s v="Standard Class"/>
    <s v="TS-21160"/>
    <s v="Theresa Swint"/>
    <s v="Corporate"/>
    <s v="United States"/>
    <s v="Columbus"/>
    <s v="Georgia"/>
    <n v="31907"/>
    <x v="0"/>
    <x v="778"/>
    <x v="1"/>
    <s v="Paper"/>
    <s v="Xerox 2"/>
    <n v="12.96"/>
  </r>
  <r>
    <n v="2294"/>
    <s v="CA-2016-130995"/>
    <x v="549"/>
    <d v="2016-11-06T00:00:00"/>
    <s v="Standard Class"/>
    <s v="QJ-19255"/>
    <s v="Quincy Jones"/>
    <s v="Corporate"/>
    <s v="United States"/>
    <s v="New York City"/>
    <s v="New York"/>
    <n v="10009"/>
    <x v="3"/>
    <x v="500"/>
    <x v="2"/>
    <s v="Phones"/>
    <s v="Cush Cases Heavy Duty Rugged Cover Case for Samsung Galaxy S5 - Purple"/>
    <n v="4.95"/>
  </r>
  <r>
    <n v="2295"/>
    <s v="CA-2018-127929"/>
    <x v="331"/>
    <d v="2018-12-27T00:00:00"/>
    <s v="Standard Class"/>
    <s v="FM-14215"/>
    <s v="Filia McAdams"/>
    <s v="Corporate"/>
    <s v="United States"/>
    <s v="Middletown"/>
    <s v="Connecticut"/>
    <n v="6457"/>
    <x v="3"/>
    <x v="71"/>
    <x v="0"/>
    <s v="Furnishings"/>
    <s v="Tenex Traditional Chairmats for Medium Pile Carpet, Standard Lip, 36&quot; x 48&quot;"/>
    <n v="181.95"/>
  </r>
  <r>
    <n v="2296"/>
    <s v="CA-2016-113145"/>
    <x v="549"/>
    <d v="2016-11-05T00:00:00"/>
    <s v="Standard Class"/>
    <s v="VD-21670"/>
    <s v="Valerie Dominguez"/>
    <s v="Consumer"/>
    <s v="United States"/>
    <s v="New York City"/>
    <s v="New York"/>
    <n v="10011"/>
    <x v="3"/>
    <x v="938"/>
    <x v="1"/>
    <s v="Paper"/>
    <s v="Avoid Verbal Orders Carbonless Minifold Book"/>
    <n v="13.52"/>
  </r>
  <r>
    <n v="2297"/>
    <s v="CA-2016-113145"/>
    <x v="549"/>
    <d v="2016-11-05T00:00:00"/>
    <s v="Standard Class"/>
    <s v="VD-21670"/>
    <s v="Valerie Dominguez"/>
    <s v="Consumer"/>
    <s v="United States"/>
    <s v="New York City"/>
    <s v="New York"/>
    <n v="10011"/>
    <x v="3"/>
    <x v="689"/>
    <x v="0"/>
    <s v="Furnishings"/>
    <s v="Howard Miller 11-1/2&quot; Diameter Ridgewood Wall Clock"/>
    <n v="259.7"/>
  </r>
  <r>
    <n v="2298"/>
    <s v="CA-2016-113145"/>
    <x v="549"/>
    <d v="2016-11-05T00:00:00"/>
    <s v="Standard Class"/>
    <s v="VD-21670"/>
    <s v="Valerie Dominguez"/>
    <s v="Consumer"/>
    <s v="United States"/>
    <s v="New York City"/>
    <s v="New York"/>
    <n v="10011"/>
    <x v="3"/>
    <x v="1300"/>
    <x v="2"/>
    <s v="Phones"/>
    <s v="Plantronics MX500i Earset"/>
    <n v="42.95"/>
  </r>
  <r>
    <n v="2299"/>
    <s v="CA-2016-113145"/>
    <x v="549"/>
    <d v="2016-11-05T00:00:00"/>
    <s v="Standard Class"/>
    <s v="VD-21670"/>
    <s v="Valerie Dominguez"/>
    <s v="Consumer"/>
    <s v="United States"/>
    <s v="New York City"/>
    <s v="New York"/>
    <n v="10011"/>
    <x v="3"/>
    <x v="651"/>
    <x v="2"/>
    <s v="Accessories"/>
    <s v="Razer Tiamat Over Ear 7.1 Surround Sound PC Gaming Headset"/>
    <n v="1399.93"/>
  </r>
  <r>
    <n v="2300"/>
    <s v="CA-2016-113145"/>
    <x v="549"/>
    <d v="2016-11-05T00:00:00"/>
    <s v="Standard Class"/>
    <s v="VD-21670"/>
    <s v="Valerie Dominguez"/>
    <s v="Consumer"/>
    <s v="United States"/>
    <s v="New York City"/>
    <s v="New York"/>
    <n v="10011"/>
    <x v="3"/>
    <x v="478"/>
    <x v="2"/>
    <s v="Phones"/>
    <s v="Xblue XB-1670-86 X16 SmallÂ Office TelephoneÂ - Titanium"/>
    <n v="503.96"/>
  </r>
  <r>
    <n v="2301"/>
    <s v="CA-2015-162362"/>
    <x v="687"/>
    <d v="2015-11-18T00:00:00"/>
    <s v="Standard Class"/>
    <s v="JL-15505"/>
    <s v="Jeremy Lonsdale"/>
    <s v="Consumer"/>
    <s v="United States"/>
    <s v="Midland"/>
    <s v="Michigan"/>
    <n v="48640"/>
    <x v="2"/>
    <x v="15"/>
    <x v="1"/>
    <s v="Binders"/>
    <s v="Storex DuraTech Recycled Plastic Frosted Binders"/>
    <n v="12.72"/>
  </r>
  <r>
    <n v="2302"/>
    <s v="CA-2015-162362"/>
    <x v="687"/>
    <d v="2015-11-18T00:00:00"/>
    <s v="Standard Class"/>
    <s v="JL-15505"/>
    <s v="Jeremy Lonsdale"/>
    <s v="Consumer"/>
    <s v="United States"/>
    <s v="Midland"/>
    <s v="Michigan"/>
    <n v="48640"/>
    <x v="2"/>
    <x v="614"/>
    <x v="1"/>
    <s v="Binders"/>
    <s v="Avery Durable Binders"/>
    <n v="11.52"/>
  </r>
  <r>
    <n v="2303"/>
    <s v="CA-2017-106558"/>
    <x v="327"/>
    <d v="2017-01-21T00:00:00"/>
    <s v="Standard Class"/>
    <s v="DL-13495"/>
    <s v="Dionis Lloyd"/>
    <s v="Corporate"/>
    <s v="United States"/>
    <s v="Columbus"/>
    <s v="Georgia"/>
    <n v="31907"/>
    <x v="0"/>
    <x v="552"/>
    <x v="2"/>
    <s v="Accessories"/>
    <s v="First Data FD10 PIN Pad"/>
    <n v="316"/>
  </r>
  <r>
    <n v="2304"/>
    <s v="CA-2018-157931"/>
    <x v="697"/>
    <d v="2018-09-22T00:00:00"/>
    <s v="Second Class"/>
    <s v="MO-17800"/>
    <s v="Meg O'Connel"/>
    <s v="Home Office"/>
    <s v="United States"/>
    <s v="Roswell"/>
    <s v="Georgia"/>
    <n v="30076"/>
    <x v="0"/>
    <x v="323"/>
    <x v="0"/>
    <s v="Chairs"/>
    <s v="Global Ergonomic Managers Chair"/>
    <n v="723.92"/>
  </r>
  <r>
    <n v="2305"/>
    <s v="CA-2018-157931"/>
    <x v="697"/>
    <d v="2018-09-22T00:00:00"/>
    <s v="Second Class"/>
    <s v="MO-17800"/>
    <s v="Meg O'Connel"/>
    <s v="Home Office"/>
    <s v="United States"/>
    <s v="Roswell"/>
    <s v="Georgia"/>
    <n v="30076"/>
    <x v="0"/>
    <x v="258"/>
    <x v="1"/>
    <s v="Paper"/>
    <s v="Easy-staple paper"/>
    <n v="106.32"/>
  </r>
  <r>
    <n v="2306"/>
    <s v="CA-2017-115574"/>
    <x v="443"/>
    <d v="2017-12-24T00:00:00"/>
    <s v="First Class"/>
    <s v="BP-11185"/>
    <s v="Ben Peterman"/>
    <s v="Corporate"/>
    <s v="United States"/>
    <s v="Chicago"/>
    <s v="Illinois"/>
    <n v="60623"/>
    <x v="2"/>
    <x v="713"/>
    <x v="0"/>
    <s v="Bookcases"/>
    <s v="Bush Westfield Collection Bookcases, Fully Assembled"/>
    <n v="141.37200000000001"/>
  </r>
  <r>
    <n v="2307"/>
    <s v="CA-2016-160794"/>
    <x v="705"/>
    <d v="2016-08-08T00:00:00"/>
    <s v="First Class"/>
    <s v="MS-17980"/>
    <s v="Michael Stewart"/>
    <s v="Corporate"/>
    <s v="United States"/>
    <s v="Houston"/>
    <s v="Texas"/>
    <n v="77041"/>
    <x v="2"/>
    <x v="752"/>
    <x v="1"/>
    <s v="Paper"/>
    <s v="Xerox 188"/>
    <n v="27.216000000000001"/>
  </r>
  <r>
    <n v="2308"/>
    <s v="CA-2018-116225"/>
    <x v="60"/>
    <d v="2018-11-09T00:00:00"/>
    <s v="Standard Class"/>
    <s v="SV-20935"/>
    <s v="Susan Vittorini"/>
    <s v="Consumer"/>
    <s v="United States"/>
    <s v="New York City"/>
    <s v="New York"/>
    <n v="10009"/>
    <x v="3"/>
    <x v="475"/>
    <x v="2"/>
    <s v="Accessories"/>
    <s v="Enermax Aurora Lite Keyboard"/>
    <n v="390.75"/>
  </r>
  <r>
    <n v="2309"/>
    <s v="US-2018-120418"/>
    <x v="532"/>
    <d v="2018-06-12T00:00:00"/>
    <s v="First Class"/>
    <s v="BC-11125"/>
    <s v="Becky Castell"/>
    <s v="Home Office"/>
    <s v="United States"/>
    <s v="Peoria"/>
    <s v="Arizona"/>
    <n v="85345"/>
    <x v="1"/>
    <x v="654"/>
    <x v="0"/>
    <s v="Chairs"/>
    <s v="Global Leather Executive Chair"/>
    <n v="280.79199999999997"/>
  </r>
  <r>
    <n v="2310"/>
    <s v="US-2018-120418"/>
    <x v="532"/>
    <d v="2018-06-12T00:00:00"/>
    <s v="First Class"/>
    <s v="BC-11125"/>
    <s v="Becky Castell"/>
    <s v="Home Office"/>
    <s v="United States"/>
    <s v="Peoria"/>
    <s v="Arizona"/>
    <n v="85345"/>
    <x v="1"/>
    <x v="80"/>
    <x v="1"/>
    <s v="Storage"/>
    <s v="Sortfiler Multipurpose Personal File Organizer, Black"/>
    <n v="68.447999999999993"/>
  </r>
  <r>
    <n v="2311"/>
    <s v="US-2018-120418"/>
    <x v="532"/>
    <d v="2018-06-12T00:00:00"/>
    <s v="First Class"/>
    <s v="BC-11125"/>
    <s v="Becky Castell"/>
    <s v="Home Office"/>
    <s v="United States"/>
    <s v="Peoria"/>
    <s v="Arizona"/>
    <n v="85345"/>
    <x v="1"/>
    <x v="666"/>
    <x v="1"/>
    <s v="Art"/>
    <s v="Boston 16801 Nautilus Battery Pencil Sharpener"/>
    <n v="88.04"/>
  </r>
  <r>
    <n v="2312"/>
    <s v="US-2018-120418"/>
    <x v="532"/>
    <d v="2018-06-12T00:00:00"/>
    <s v="First Class"/>
    <s v="BC-11125"/>
    <s v="Becky Castell"/>
    <s v="Home Office"/>
    <s v="United States"/>
    <s v="Peoria"/>
    <s v="Arizona"/>
    <n v="85345"/>
    <x v="1"/>
    <x v="1041"/>
    <x v="1"/>
    <s v="Art"/>
    <s v="Newell 319"/>
    <n v="15.872"/>
  </r>
  <r>
    <n v="2313"/>
    <s v="US-2018-120418"/>
    <x v="532"/>
    <d v="2018-06-12T00:00:00"/>
    <s v="First Class"/>
    <s v="BC-11125"/>
    <s v="Becky Castell"/>
    <s v="Home Office"/>
    <s v="United States"/>
    <s v="Peoria"/>
    <s v="Arizona"/>
    <n v="85345"/>
    <x v="1"/>
    <x v="435"/>
    <x v="1"/>
    <s v="Storage"/>
    <s v="Fellowes Officeware Wire Shelving"/>
    <n v="215.59200000000001"/>
  </r>
  <r>
    <n v="2314"/>
    <s v="CA-2018-122035"/>
    <x v="228"/>
    <d v="2018-07-25T00:00:00"/>
    <s v="Standard Class"/>
    <s v="EM-13825"/>
    <s v="Elizabeth Moffitt"/>
    <s v="Corporate"/>
    <s v="United States"/>
    <s v="Sioux Falls"/>
    <s v="South Dakota"/>
    <n v="57103"/>
    <x v="2"/>
    <x v="676"/>
    <x v="1"/>
    <s v="Labels"/>
    <s v="Avery 486"/>
    <n v="14.62"/>
  </r>
  <r>
    <n v="2315"/>
    <s v="CA-2018-122035"/>
    <x v="228"/>
    <d v="2018-07-25T00:00:00"/>
    <s v="Standard Class"/>
    <s v="EM-13825"/>
    <s v="Elizabeth Moffitt"/>
    <s v="Corporate"/>
    <s v="United States"/>
    <s v="Sioux Falls"/>
    <s v="South Dakota"/>
    <n v="57103"/>
    <x v="2"/>
    <x v="77"/>
    <x v="1"/>
    <s v="Appliances"/>
    <s v="1.7 Cubic Foot Compact &quot;Cube&quot; Office Refrigerators"/>
    <n v="416.32"/>
  </r>
  <r>
    <n v="2316"/>
    <s v="CA-2018-122035"/>
    <x v="228"/>
    <d v="2018-07-25T00:00:00"/>
    <s v="Standard Class"/>
    <s v="EM-13825"/>
    <s v="Elizabeth Moffitt"/>
    <s v="Corporate"/>
    <s v="United States"/>
    <s v="Sioux Falls"/>
    <s v="South Dakota"/>
    <n v="57103"/>
    <x v="2"/>
    <x v="480"/>
    <x v="1"/>
    <s v="Binders"/>
    <s v="Avery Printable Repositionable Plastic Tabs"/>
    <n v="43"/>
  </r>
  <r>
    <n v="2317"/>
    <s v="CA-2018-122035"/>
    <x v="228"/>
    <d v="2018-07-25T00:00:00"/>
    <s v="Standard Class"/>
    <s v="EM-13825"/>
    <s v="Elizabeth Moffitt"/>
    <s v="Corporate"/>
    <s v="United States"/>
    <s v="Sioux Falls"/>
    <s v="South Dakota"/>
    <n v="57103"/>
    <x v="2"/>
    <x v="1225"/>
    <x v="0"/>
    <s v="Chairs"/>
    <s v="Novimex Fabric Task Chair"/>
    <n v="182.94"/>
  </r>
  <r>
    <n v="2318"/>
    <s v="CA-2018-122035"/>
    <x v="228"/>
    <d v="2018-07-25T00:00:00"/>
    <s v="Standard Class"/>
    <s v="EM-13825"/>
    <s v="Elizabeth Moffitt"/>
    <s v="Corporate"/>
    <s v="United States"/>
    <s v="Sioux Falls"/>
    <s v="South Dakota"/>
    <n v="57103"/>
    <x v="2"/>
    <x v="844"/>
    <x v="1"/>
    <s v="Binders"/>
    <s v="Cardinal Slant-D Ring Binders"/>
    <n v="60.83"/>
  </r>
  <r>
    <n v="2319"/>
    <s v="CA-2018-122035"/>
    <x v="228"/>
    <d v="2018-07-25T00:00:00"/>
    <s v="Standard Class"/>
    <s v="EM-13825"/>
    <s v="Elizabeth Moffitt"/>
    <s v="Corporate"/>
    <s v="United States"/>
    <s v="Sioux Falls"/>
    <s v="South Dakota"/>
    <n v="57103"/>
    <x v="2"/>
    <x v="1301"/>
    <x v="2"/>
    <s v="Accessories"/>
    <s v="Logitech G35 7.1-Channel Surround Sound Headset"/>
    <n v="389.97"/>
  </r>
  <r>
    <n v="2320"/>
    <s v="CA-2016-117828"/>
    <x v="706"/>
    <d v="2016-12-26T00:00:00"/>
    <s v="First Class"/>
    <s v="BD-11500"/>
    <s v="Bradley Drucker"/>
    <s v="Consumer"/>
    <s v="United States"/>
    <s v="Richmond"/>
    <s v="Virginia"/>
    <n v="23223"/>
    <x v="0"/>
    <x v="535"/>
    <x v="1"/>
    <s v="Appliances"/>
    <s v="Belkin Premiere Surge Master II 8-outlet surge protector"/>
    <n v="194.32"/>
  </r>
  <r>
    <n v="2321"/>
    <s v="CA-2018-165491"/>
    <x v="177"/>
    <d v="2018-03-24T00:00:00"/>
    <s v="Standard Class"/>
    <s v="HW-14935"/>
    <s v="Helen Wasserman"/>
    <s v="Corporate"/>
    <s v="United States"/>
    <s v="Seattle"/>
    <s v="Washington"/>
    <n v="98115"/>
    <x v="1"/>
    <x v="1302"/>
    <x v="2"/>
    <s v="Accessories"/>
    <s v="ImationÂ SecureÂ DriveÂ + Hardware Encrypted USBÂ flash driveÂ - 16 GB"/>
    <n v="265.93"/>
  </r>
  <r>
    <n v="2322"/>
    <s v="CA-2016-109470"/>
    <x v="620"/>
    <d v="2017-01-03T00:00:00"/>
    <s v="Second Class"/>
    <s v="KC-16255"/>
    <s v="Karen Carlisle"/>
    <s v="Corporate"/>
    <s v="United States"/>
    <s v="Henderson"/>
    <s v="Kentucky"/>
    <n v="42420"/>
    <x v="0"/>
    <x v="351"/>
    <x v="1"/>
    <s v="Binders"/>
    <s v="Tuf-Vin Binders"/>
    <n v="94.74"/>
  </r>
  <r>
    <n v="2323"/>
    <s v="CA-2016-109470"/>
    <x v="620"/>
    <d v="2017-01-03T00:00:00"/>
    <s v="Second Class"/>
    <s v="KC-16255"/>
    <s v="Karen Carlisle"/>
    <s v="Corporate"/>
    <s v="United States"/>
    <s v="Henderson"/>
    <s v="Kentucky"/>
    <n v="42420"/>
    <x v="0"/>
    <x v="280"/>
    <x v="1"/>
    <s v="Binders"/>
    <s v="GBC Clear Cover, 8-1/2 x 11, unpunched, 25 covers per pack"/>
    <n v="60.64"/>
  </r>
  <r>
    <n v="2324"/>
    <s v="CA-2016-109470"/>
    <x v="620"/>
    <d v="2017-01-03T00:00:00"/>
    <s v="Second Class"/>
    <s v="KC-16255"/>
    <s v="Karen Carlisle"/>
    <s v="Corporate"/>
    <s v="United States"/>
    <s v="Henderson"/>
    <s v="Kentucky"/>
    <n v="42420"/>
    <x v="0"/>
    <x v="785"/>
    <x v="1"/>
    <s v="Binders"/>
    <s v="Aluminum Screw Posts"/>
    <n v="76.3"/>
  </r>
  <r>
    <n v="2325"/>
    <s v="CA-2016-109470"/>
    <x v="620"/>
    <d v="2017-01-03T00:00:00"/>
    <s v="Second Class"/>
    <s v="KC-16255"/>
    <s v="Karen Carlisle"/>
    <s v="Corporate"/>
    <s v="United States"/>
    <s v="Henderson"/>
    <s v="Kentucky"/>
    <n v="42420"/>
    <x v="0"/>
    <x v="999"/>
    <x v="1"/>
    <s v="Binders"/>
    <s v="Ibico Plastic Spiral Binding Combs"/>
    <n v="364.8"/>
  </r>
  <r>
    <n v="2326"/>
    <s v="CA-2016-105102"/>
    <x v="426"/>
    <d v="2016-09-19T00:00:00"/>
    <s v="Second Class"/>
    <s v="BM-11575"/>
    <s v="Brendan Murry"/>
    <s v="Corporate"/>
    <s v="United States"/>
    <s v="New York City"/>
    <s v="New York"/>
    <n v="10035"/>
    <x v="3"/>
    <x v="1197"/>
    <x v="1"/>
    <s v="Binders"/>
    <s v="GBC Twin Loop Wire Binding Elements"/>
    <n v="79.872"/>
  </r>
  <r>
    <n v="2327"/>
    <s v="CA-2016-105102"/>
    <x v="426"/>
    <d v="2016-09-19T00:00:00"/>
    <s v="Second Class"/>
    <s v="BM-11575"/>
    <s v="Brendan Murry"/>
    <s v="Corporate"/>
    <s v="United States"/>
    <s v="New York City"/>
    <s v="New York"/>
    <n v="10035"/>
    <x v="3"/>
    <x v="266"/>
    <x v="0"/>
    <s v="Bookcases"/>
    <s v="Bush Westfield Collection Bookcases, Medium Cherry Finish"/>
    <n v="46.384"/>
  </r>
  <r>
    <n v="2328"/>
    <s v="CA-2016-105102"/>
    <x v="426"/>
    <d v="2016-09-19T00:00:00"/>
    <s v="Second Class"/>
    <s v="BM-11575"/>
    <s v="Brendan Murry"/>
    <s v="Corporate"/>
    <s v="United States"/>
    <s v="New York City"/>
    <s v="New York"/>
    <n v="10035"/>
    <x v="3"/>
    <x v="12"/>
    <x v="1"/>
    <s v="Paper"/>
    <s v="Xerox 1967"/>
    <n v="12.96"/>
  </r>
  <r>
    <n v="2329"/>
    <s v="CA-2018-138422"/>
    <x v="397"/>
    <d v="2018-09-26T00:00:00"/>
    <s v="First Class"/>
    <s v="KN-16705"/>
    <s v="Kristina Nunn"/>
    <s v="Home Office"/>
    <s v="United States"/>
    <s v="Fort Collins"/>
    <s v="Colorado"/>
    <n v="80525"/>
    <x v="1"/>
    <x v="1303"/>
    <x v="1"/>
    <s v="Envelopes"/>
    <s v="Wausau Papers Astrobrights Colored Envelopes"/>
    <n v="14.352"/>
  </r>
  <r>
    <n v="2330"/>
    <s v="US-2016-147739"/>
    <x v="707"/>
    <d v="2016-12-29T00:00:00"/>
    <s v="Standard Class"/>
    <s v="JD-16150"/>
    <s v="Justin Deggeller"/>
    <s v="Corporate"/>
    <s v="United States"/>
    <s v="Philadelphia"/>
    <s v="Pennsylvania"/>
    <n v="19140"/>
    <x v="3"/>
    <x v="1304"/>
    <x v="0"/>
    <s v="Furnishings"/>
    <s v="Tenex Antistatic Computer Chair Mats"/>
    <n v="547.13599999999997"/>
  </r>
  <r>
    <n v="2331"/>
    <s v="CA-2017-155187"/>
    <x v="446"/>
    <d v="2017-09-26T00:00:00"/>
    <s v="Second Class"/>
    <s v="LA-16780"/>
    <s v="Laura Armstrong"/>
    <s v="Corporate"/>
    <s v="United States"/>
    <s v="Los Angeles"/>
    <s v="California"/>
    <n v="90004"/>
    <x v="1"/>
    <x v="193"/>
    <x v="1"/>
    <s v="Storage"/>
    <s v="Tennsco Lockers, Gray"/>
    <n v="41.96"/>
  </r>
  <r>
    <n v="2332"/>
    <s v="CA-2017-155187"/>
    <x v="446"/>
    <d v="2017-09-26T00:00:00"/>
    <s v="Second Class"/>
    <s v="LA-16780"/>
    <s v="Laura Armstrong"/>
    <s v="Corporate"/>
    <s v="United States"/>
    <s v="Los Angeles"/>
    <s v="California"/>
    <n v="90004"/>
    <x v="1"/>
    <x v="1305"/>
    <x v="1"/>
    <s v="Paper"/>
    <s v="REDIFORM Incoming/Outgoing Call Register, 11&quot; X 8 1/2&quot;, 100 Messages"/>
    <n v="41.7"/>
  </r>
  <r>
    <n v="2333"/>
    <s v="CA-2018-169285"/>
    <x v="708"/>
    <d v="2018-03-25T00:00:00"/>
    <s v="Standard Class"/>
    <s v="RW-19690"/>
    <s v="Robert Waldorf"/>
    <s v="Consumer"/>
    <s v="United States"/>
    <s v="Lafayette"/>
    <s v="Indiana"/>
    <n v="47905"/>
    <x v="2"/>
    <x v="417"/>
    <x v="1"/>
    <s v="Paper"/>
    <s v="Eaton Premium Continuous-Feed Paper, 25% Cotton, Letter Size, White, 1000 Shts/Box"/>
    <n v="277.39999999999998"/>
  </r>
  <r>
    <n v="2334"/>
    <s v="CA-2018-169285"/>
    <x v="708"/>
    <d v="2018-03-25T00:00:00"/>
    <s v="Standard Class"/>
    <s v="RW-19690"/>
    <s v="Robert Waldorf"/>
    <s v="Consumer"/>
    <s v="United States"/>
    <s v="Lafayette"/>
    <s v="Indiana"/>
    <n v="47905"/>
    <x v="2"/>
    <x v="609"/>
    <x v="1"/>
    <s v="Paper"/>
    <s v="Xerox 196"/>
    <n v="5.78"/>
  </r>
  <r>
    <n v="2335"/>
    <s v="CA-2015-140886"/>
    <x v="587"/>
    <d v="2015-10-04T00:00:00"/>
    <s v="Standard Class"/>
    <s v="KW-16570"/>
    <s v="Kelly Williams"/>
    <s v="Consumer"/>
    <s v="United States"/>
    <s v="Clarksville"/>
    <s v="Tennessee"/>
    <n v="37042"/>
    <x v="0"/>
    <x v="336"/>
    <x v="1"/>
    <s v="Appliances"/>
    <s v="Holmes Odor Grabber"/>
    <n v="69.215999999999994"/>
  </r>
  <r>
    <n v="2336"/>
    <s v="CA-2018-152695"/>
    <x v="389"/>
    <d v="2018-12-10T00:00:00"/>
    <s v="Same Day"/>
    <s v="CC-12220"/>
    <s v="Chris Cortes"/>
    <s v="Consumer"/>
    <s v="United States"/>
    <s v="Fairfield"/>
    <s v="Connecticut"/>
    <n v="6824"/>
    <x v="3"/>
    <x v="135"/>
    <x v="1"/>
    <s v="Envelopes"/>
    <s v="Convenience Packs of Business Envelopes"/>
    <n v="10.86"/>
  </r>
  <r>
    <n v="2337"/>
    <s v="CA-2018-152695"/>
    <x v="389"/>
    <d v="2018-12-10T00:00:00"/>
    <s v="Same Day"/>
    <s v="CC-12220"/>
    <s v="Chris Cortes"/>
    <s v="Consumer"/>
    <s v="United States"/>
    <s v="Fairfield"/>
    <s v="Connecticut"/>
    <n v="6824"/>
    <x v="3"/>
    <x v="1306"/>
    <x v="1"/>
    <s v="Appliances"/>
    <s v="Tripp Lite Isotel 6 Outlet Surge Protector with Fax/Modem Protection"/>
    <n v="426.79"/>
  </r>
  <r>
    <n v="2338"/>
    <s v="CA-2015-110639"/>
    <x v="709"/>
    <d v="2015-08-23T00:00:00"/>
    <s v="Same Day"/>
    <s v="RH-19495"/>
    <s v="Rick Hansen"/>
    <s v="Consumer"/>
    <s v="United States"/>
    <s v="New York City"/>
    <s v="New York"/>
    <n v="10009"/>
    <x v="3"/>
    <x v="1307"/>
    <x v="1"/>
    <s v="Paper"/>
    <s v="Xerox 1994"/>
    <n v="25.92"/>
  </r>
  <r>
    <n v="2339"/>
    <s v="CA-2015-110639"/>
    <x v="709"/>
    <d v="2015-08-23T00:00:00"/>
    <s v="Same Day"/>
    <s v="RH-19495"/>
    <s v="Rick Hansen"/>
    <s v="Consumer"/>
    <s v="United States"/>
    <s v="New York City"/>
    <s v="New York"/>
    <n v="10009"/>
    <x v="3"/>
    <x v="496"/>
    <x v="1"/>
    <s v="Paper"/>
    <s v="Personal Creations Ink Jet Cards and Labels"/>
    <n v="45.92"/>
  </r>
  <r>
    <n v="2340"/>
    <s v="CA-2015-121727"/>
    <x v="710"/>
    <d v="2015-08-24T00:00:00"/>
    <s v="Standard Class"/>
    <s v="JK-15625"/>
    <s v="Jim Karlsson"/>
    <s v="Consumer"/>
    <s v="United States"/>
    <s v="Columbus"/>
    <s v="Ohio"/>
    <n v="43229"/>
    <x v="3"/>
    <x v="87"/>
    <x v="1"/>
    <s v="Art"/>
    <s v="Turquoise Lead Holder with Pocket Clip"/>
    <n v="10.72"/>
  </r>
  <r>
    <n v="2341"/>
    <s v="CA-2017-137736"/>
    <x v="338"/>
    <d v="2017-11-15T00:00:00"/>
    <s v="Standard Class"/>
    <s v="DC-13285"/>
    <s v="Debra Catini"/>
    <s v="Consumer"/>
    <s v="United States"/>
    <s v="Warner Robins"/>
    <s v="Georgia"/>
    <n v="31088"/>
    <x v="0"/>
    <x v="879"/>
    <x v="1"/>
    <s v="Art"/>
    <s v="Newell 315"/>
    <n v="41.86"/>
  </r>
  <r>
    <n v="2342"/>
    <s v="US-2015-143231"/>
    <x v="520"/>
    <d v="2016-01-03T00:00:00"/>
    <s v="First Class"/>
    <s v="GM-14455"/>
    <s v="Gary Mitchum"/>
    <s v="Home Office"/>
    <s v="United States"/>
    <s v="Franklin"/>
    <s v="Massachusetts"/>
    <n v="2038"/>
    <x v="3"/>
    <x v="1308"/>
    <x v="0"/>
    <s v="Furnishings"/>
    <s v="Nu-Dell Executive Frame"/>
    <n v="63.2"/>
  </r>
  <r>
    <n v="2343"/>
    <s v="US-2015-143231"/>
    <x v="520"/>
    <d v="2016-01-03T00:00:00"/>
    <s v="First Class"/>
    <s v="GM-14455"/>
    <s v="Gary Mitchum"/>
    <s v="Home Office"/>
    <s v="United States"/>
    <s v="Franklin"/>
    <s v="Massachusetts"/>
    <n v="2038"/>
    <x v="3"/>
    <x v="1302"/>
    <x v="2"/>
    <s v="Accessories"/>
    <s v="ImationÂ SecureÂ DriveÂ + Hardware Encrypted USBÂ flash driveÂ - 16 GB"/>
    <n v="113.97"/>
  </r>
  <r>
    <n v="2344"/>
    <s v="US-2015-155894"/>
    <x v="711"/>
    <d v="2015-07-30T00:00:00"/>
    <s v="Second Class"/>
    <s v="CL-11890"/>
    <s v="Carl Ludwig"/>
    <s v="Consumer"/>
    <s v="United States"/>
    <s v="Chicago"/>
    <s v="Illinois"/>
    <n v="60623"/>
    <x v="2"/>
    <x v="232"/>
    <x v="1"/>
    <s v="Storage"/>
    <s v="Belkin 19&quot; Vented Equipment Shelf, Black"/>
    <n v="123.55200000000001"/>
  </r>
  <r>
    <n v="2345"/>
    <s v="CA-2017-119025"/>
    <x v="712"/>
    <d v="2017-02-28T00:00:00"/>
    <s v="Standard Class"/>
    <s v="PV-18985"/>
    <s v="Paul Van Hugh"/>
    <s v="Home Office"/>
    <s v="United States"/>
    <s v="Milwaukee"/>
    <s v="Wisconsin"/>
    <n v="53209"/>
    <x v="2"/>
    <x v="1309"/>
    <x v="1"/>
    <s v="Appliances"/>
    <s v="Belkin 5 Outlet SurgeMaster Power Centers"/>
    <n v="490.32"/>
  </r>
  <r>
    <n v="2346"/>
    <s v="CA-2017-159373"/>
    <x v="69"/>
    <d v="2017-03-18T00:00:00"/>
    <s v="Standard Class"/>
    <s v="LT-17110"/>
    <s v="Liz Thompson"/>
    <s v="Consumer"/>
    <s v="United States"/>
    <s v="San Antonio"/>
    <s v="Texas"/>
    <n v="78207"/>
    <x v="2"/>
    <x v="161"/>
    <x v="1"/>
    <s v="Paper"/>
    <s v="TOPS Carbonless Receipt Book, Four 2-3/4 x 7-1/4 Money Receipts per Page"/>
    <n v="70.08"/>
  </r>
  <r>
    <n v="2347"/>
    <s v="CA-2017-159373"/>
    <x v="69"/>
    <d v="2017-03-18T00:00:00"/>
    <s v="Standard Class"/>
    <s v="LT-17110"/>
    <s v="Liz Thompson"/>
    <s v="Consumer"/>
    <s v="United States"/>
    <s v="San Antonio"/>
    <s v="Texas"/>
    <n v="78207"/>
    <x v="2"/>
    <x v="1310"/>
    <x v="1"/>
    <s v="Binders"/>
    <s v="Insertable Tab Indexes For Data Binders"/>
    <n v="1.272"/>
  </r>
  <r>
    <n v="2348"/>
    <s v="CA-2017-159373"/>
    <x v="69"/>
    <d v="2017-03-18T00:00:00"/>
    <s v="Standard Class"/>
    <s v="LT-17110"/>
    <s v="Liz Thompson"/>
    <s v="Consumer"/>
    <s v="United States"/>
    <s v="San Antonio"/>
    <s v="Texas"/>
    <n v="78207"/>
    <x v="2"/>
    <x v="898"/>
    <x v="0"/>
    <s v="Tables"/>
    <s v="Hon Non-Folding Utility Tables"/>
    <n v="557.58500000000004"/>
  </r>
  <r>
    <n v="2349"/>
    <s v="CA-2018-109701"/>
    <x v="574"/>
    <d v="2018-12-03T00:00:00"/>
    <s v="Same Day"/>
    <s v="AM-10360"/>
    <s v="Alice McCarthy"/>
    <s v="Corporate"/>
    <s v="United States"/>
    <s v="Los Angeles"/>
    <s v="California"/>
    <n v="90032"/>
    <x v="1"/>
    <x v="620"/>
    <x v="1"/>
    <s v="Binders"/>
    <s v="3-ring staple pack"/>
    <n v="9.0239999999999991"/>
  </r>
  <r>
    <n v="2350"/>
    <s v="CA-2018-109701"/>
    <x v="574"/>
    <d v="2018-12-03T00:00:00"/>
    <s v="Same Day"/>
    <s v="AM-10360"/>
    <s v="Alice McCarthy"/>
    <s v="Corporate"/>
    <s v="United States"/>
    <s v="Los Angeles"/>
    <s v="California"/>
    <n v="90032"/>
    <x v="1"/>
    <x v="1311"/>
    <x v="1"/>
    <s v="Binders"/>
    <s v="Satellite Sectional Post Binders"/>
    <n v="69.456000000000003"/>
  </r>
  <r>
    <n v="2351"/>
    <s v="CA-2018-109701"/>
    <x v="574"/>
    <d v="2018-12-03T00:00:00"/>
    <s v="Same Day"/>
    <s v="AM-10360"/>
    <s v="Alice McCarthy"/>
    <s v="Corporate"/>
    <s v="United States"/>
    <s v="Los Angeles"/>
    <s v="California"/>
    <n v="90032"/>
    <x v="1"/>
    <x v="362"/>
    <x v="1"/>
    <s v="Paper"/>
    <s v="Wirebound Message Book, 4 per Page"/>
    <n v="10.86"/>
  </r>
  <r>
    <n v="2352"/>
    <s v="CA-2018-109701"/>
    <x v="574"/>
    <d v="2018-12-03T00:00:00"/>
    <s v="Same Day"/>
    <s v="AM-10360"/>
    <s v="Alice McCarthy"/>
    <s v="Corporate"/>
    <s v="United States"/>
    <s v="Los Angeles"/>
    <s v="California"/>
    <n v="90032"/>
    <x v="1"/>
    <x v="1276"/>
    <x v="1"/>
    <s v="Appliances"/>
    <s v="Fellowes Advanced Computer Series Surge Protectors"/>
    <n v="79.47"/>
  </r>
  <r>
    <n v="2353"/>
    <s v="CA-2018-109701"/>
    <x v="574"/>
    <d v="2018-12-03T00:00:00"/>
    <s v="Same Day"/>
    <s v="AM-10360"/>
    <s v="Alice McCarthy"/>
    <s v="Corporate"/>
    <s v="United States"/>
    <s v="Los Angeles"/>
    <s v="California"/>
    <n v="90032"/>
    <x v="1"/>
    <x v="59"/>
    <x v="1"/>
    <s v="Art"/>
    <s v="Prang Dustless Chalk Sticks"/>
    <n v="10.08"/>
  </r>
  <r>
    <n v="2354"/>
    <s v="CA-2016-111514"/>
    <x v="284"/>
    <d v="2016-09-02T00:00:00"/>
    <s v="First Class"/>
    <s v="SC-20260"/>
    <s v="Scott Cohen"/>
    <s v="Corporate"/>
    <s v="United States"/>
    <s v="San Francisco"/>
    <s v="California"/>
    <n v="94122"/>
    <x v="1"/>
    <x v="37"/>
    <x v="0"/>
    <s v="Bookcases"/>
    <s v="Atlantic Metals Mobile 3-Shelf Bookcases, Custom Colors"/>
    <n v="1552.8309999999999"/>
  </r>
  <r>
    <n v="2355"/>
    <s v="CA-2016-111514"/>
    <x v="284"/>
    <d v="2016-09-02T00:00:00"/>
    <s v="First Class"/>
    <s v="SC-20260"/>
    <s v="Scott Cohen"/>
    <s v="Corporate"/>
    <s v="United States"/>
    <s v="San Francisco"/>
    <s v="California"/>
    <n v="94122"/>
    <x v="1"/>
    <x v="141"/>
    <x v="1"/>
    <s v="Binders"/>
    <s v="GBC Prestige Therm-A-Bind Covers"/>
    <n v="137.24"/>
  </r>
  <r>
    <n v="2356"/>
    <s v="CA-2016-111514"/>
    <x v="284"/>
    <d v="2016-09-02T00:00:00"/>
    <s v="First Class"/>
    <s v="SC-20260"/>
    <s v="Scott Cohen"/>
    <s v="Corporate"/>
    <s v="United States"/>
    <s v="San Francisco"/>
    <s v="California"/>
    <n v="94122"/>
    <x v="1"/>
    <x v="1312"/>
    <x v="2"/>
    <s v="Accessories"/>
    <s v="Memorex Micro Travel Drive 32 GB"/>
    <n v="36.51"/>
  </r>
  <r>
    <n v="2357"/>
    <s v="CA-2016-111514"/>
    <x v="284"/>
    <d v="2016-09-02T00:00:00"/>
    <s v="First Class"/>
    <s v="SC-20260"/>
    <s v="Scott Cohen"/>
    <s v="Corporate"/>
    <s v="United States"/>
    <s v="San Francisco"/>
    <s v="California"/>
    <n v="94122"/>
    <x v="1"/>
    <x v="1313"/>
    <x v="2"/>
    <s v="Machines"/>
    <s v="Lexmark S315 Color Inkjet Printer"/>
    <n v="239.976"/>
  </r>
  <r>
    <n v="2358"/>
    <s v="US-2015-148838"/>
    <x v="461"/>
    <d v="2015-03-21T00:00:00"/>
    <s v="Standard Class"/>
    <s v="CP-12340"/>
    <s v="Christine Phan"/>
    <s v="Corporate"/>
    <s v="United States"/>
    <s v="New York City"/>
    <s v="New York"/>
    <n v="10024"/>
    <x v="3"/>
    <x v="215"/>
    <x v="0"/>
    <s v="Tables"/>
    <s v="Bretford Rectangular Conference Table Tops"/>
    <n v="1579.7460000000001"/>
  </r>
  <r>
    <n v="2359"/>
    <s v="US-2015-148838"/>
    <x v="461"/>
    <d v="2015-03-21T00:00:00"/>
    <s v="Standard Class"/>
    <s v="CP-12340"/>
    <s v="Christine Phan"/>
    <s v="Corporate"/>
    <s v="United States"/>
    <s v="New York City"/>
    <s v="New York"/>
    <n v="10024"/>
    <x v="3"/>
    <x v="1299"/>
    <x v="0"/>
    <s v="Tables"/>
    <s v="Balt Solid Wood Round Tables"/>
    <n v="1071.576"/>
  </r>
  <r>
    <n v="2360"/>
    <s v="US-2015-148838"/>
    <x v="461"/>
    <d v="2015-03-21T00:00:00"/>
    <s v="Standard Class"/>
    <s v="CP-12340"/>
    <s v="Christine Phan"/>
    <s v="Corporate"/>
    <s v="United States"/>
    <s v="New York City"/>
    <s v="New York"/>
    <n v="10024"/>
    <x v="3"/>
    <x v="1168"/>
    <x v="0"/>
    <s v="Tables"/>
    <s v="Hon 30&quot; x 60&quot; Table with Locking Drawer"/>
    <n v="613.90800000000002"/>
  </r>
  <r>
    <n v="2361"/>
    <s v="US-2015-148838"/>
    <x v="461"/>
    <d v="2015-03-21T00:00:00"/>
    <s v="Standard Class"/>
    <s v="CP-12340"/>
    <s v="Christine Phan"/>
    <s v="Corporate"/>
    <s v="United States"/>
    <s v="New York City"/>
    <s v="New York"/>
    <n v="10024"/>
    <x v="3"/>
    <x v="1314"/>
    <x v="1"/>
    <s v="Paper"/>
    <s v="Xerox 1926"/>
    <n v="34.86"/>
  </r>
  <r>
    <n v="2362"/>
    <s v="US-2015-148838"/>
    <x v="461"/>
    <d v="2015-03-21T00:00:00"/>
    <s v="Standard Class"/>
    <s v="CP-12340"/>
    <s v="Christine Phan"/>
    <s v="Corporate"/>
    <s v="United States"/>
    <s v="New York City"/>
    <s v="New York"/>
    <n v="10024"/>
    <x v="3"/>
    <x v="1315"/>
    <x v="1"/>
    <s v="Paper"/>
    <s v="Xerox 1918"/>
    <n v="155.04"/>
  </r>
  <r>
    <n v="2363"/>
    <s v="CA-2018-136497"/>
    <x v="513"/>
    <d v="2018-04-20T00:00:00"/>
    <s v="Standard Class"/>
    <s v="RF-19840"/>
    <s v="Roy FranzÃ¶sisch"/>
    <s v="Consumer"/>
    <s v="United States"/>
    <s v="Columbus"/>
    <s v="Ohio"/>
    <n v="43229"/>
    <x v="3"/>
    <x v="1316"/>
    <x v="1"/>
    <s v="Binders"/>
    <s v="SpineVue Locking Slant-D Ring Binders by Cardinal"/>
    <n v="13.71"/>
  </r>
  <r>
    <n v="2364"/>
    <s v="US-2017-108637"/>
    <x v="69"/>
    <d v="2017-03-18T00:00:00"/>
    <s v="Standard Class"/>
    <s v="AB-10060"/>
    <s v="Adam Bellavance"/>
    <s v="Home Office"/>
    <s v="United States"/>
    <s v="Waynesboro"/>
    <s v="Virginia"/>
    <n v="22980"/>
    <x v="0"/>
    <x v="441"/>
    <x v="0"/>
    <s v="Furnishings"/>
    <s v="Howard Miller 14-1/2&quot; Diameter Chrome Round Wall Clock"/>
    <n v="127.88"/>
  </r>
  <r>
    <n v="2365"/>
    <s v="US-2017-108637"/>
    <x v="69"/>
    <d v="2017-03-18T00:00:00"/>
    <s v="Standard Class"/>
    <s v="AB-10060"/>
    <s v="Adam Bellavance"/>
    <s v="Home Office"/>
    <s v="United States"/>
    <s v="Waynesboro"/>
    <s v="Virginia"/>
    <n v="22980"/>
    <x v="0"/>
    <x v="1317"/>
    <x v="1"/>
    <s v="Appliances"/>
    <s v="Eureka The Boss Lite 10-Amp Upright Vacuum, Blue"/>
    <n v="160.32"/>
  </r>
  <r>
    <n v="2366"/>
    <s v="US-2017-108637"/>
    <x v="69"/>
    <d v="2017-03-18T00:00:00"/>
    <s v="Standard Class"/>
    <s v="AB-10060"/>
    <s v="Adam Bellavance"/>
    <s v="Home Office"/>
    <s v="United States"/>
    <s v="Waynesboro"/>
    <s v="Virginia"/>
    <n v="22980"/>
    <x v="0"/>
    <x v="1023"/>
    <x v="1"/>
    <s v="Binders"/>
    <s v="Ibico Covers for Plastic or Wire Binding Elements"/>
    <n v="46"/>
  </r>
  <r>
    <n v="2367"/>
    <s v="CA-2015-102295"/>
    <x v="156"/>
    <d v="2015-11-26T00:00:00"/>
    <s v="Second Class"/>
    <s v="EH-13990"/>
    <s v="Erica Hackney"/>
    <s v="Consumer"/>
    <s v="United States"/>
    <s v="Sacramento"/>
    <s v="California"/>
    <n v="95823"/>
    <x v="1"/>
    <x v="1318"/>
    <x v="0"/>
    <s v="Chairs"/>
    <s v="Global Leather &amp; Oak Executive Chair, Burgundy"/>
    <n v="120.712"/>
  </r>
  <r>
    <n v="2368"/>
    <s v="CA-2018-123659"/>
    <x v="516"/>
    <d v="2018-02-13T00:00:00"/>
    <s v="First Class"/>
    <s v="MN-17935"/>
    <s v="Michael Nguyen"/>
    <s v="Consumer"/>
    <s v="United States"/>
    <s v="Clinton"/>
    <s v="Maryland"/>
    <n v="20735"/>
    <x v="3"/>
    <x v="1010"/>
    <x v="1"/>
    <s v="Paper"/>
    <s v="HP Office Recycled Paper (20Lb. and 87 Bright)"/>
    <n v="23.12"/>
  </r>
  <r>
    <n v="2369"/>
    <s v="US-2017-129469"/>
    <x v="713"/>
    <d v="2017-09-27T00:00:00"/>
    <s v="Standard Class"/>
    <s v="KL-16555"/>
    <s v="Kelly Lampkin"/>
    <s v="Corporate"/>
    <s v="United States"/>
    <s v="Fairfield"/>
    <s v="Ohio"/>
    <n v="45014"/>
    <x v="3"/>
    <x v="1319"/>
    <x v="0"/>
    <s v="Furnishings"/>
    <s v="Rubbermaid ClusterMat Chairmats, Mat Size- 66&quot; x 60&quot;, Lip 20&quot; x 11&quot; -90 Degree Angle"/>
    <n v="532.70399999999995"/>
  </r>
  <r>
    <n v="2370"/>
    <s v="US-2017-129469"/>
    <x v="713"/>
    <d v="2017-09-27T00:00:00"/>
    <s v="Standard Class"/>
    <s v="KL-16555"/>
    <s v="Kelly Lampkin"/>
    <s v="Corporate"/>
    <s v="United States"/>
    <s v="Fairfield"/>
    <s v="Ohio"/>
    <n v="45014"/>
    <x v="3"/>
    <x v="1320"/>
    <x v="1"/>
    <s v="Art"/>
    <s v="Dixon Ticonderoga Maple Cedar Pencil, #2"/>
    <n v="4.9119999999999999"/>
  </r>
  <r>
    <n v="2371"/>
    <s v="CA-2018-155152"/>
    <x v="437"/>
    <d v="2018-07-09T00:00:00"/>
    <s v="Second Class"/>
    <s v="MP-17965"/>
    <s v="Michael Paige"/>
    <s v="Corporate"/>
    <s v="United States"/>
    <s v="Warwick"/>
    <s v="Rhode Island"/>
    <n v="2886"/>
    <x v="3"/>
    <x v="725"/>
    <x v="2"/>
    <s v="Accessories"/>
    <s v="Hypercom P1300 Pinpad"/>
    <n v="252"/>
  </r>
  <r>
    <n v="2372"/>
    <s v="CA-2017-159940"/>
    <x v="274"/>
    <d v="2017-07-11T00:00:00"/>
    <s v="Second Class"/>
    <s v="BF-11020"/>
    <s v="Barry FranzÃ¶sisch"/>
    <s v="Corporate"/>
    <s v="United States"/>
    <s v="Aurora"/>
    <s v="Illinois"/>
    <n v="60505"/>
    <x v="2"/>
    <x v="1155"/>
    <x v="0"/>
    <s v="Furnishings"/>
    <s v="Flat Face Poster Frame"/>
    <n v="60.287999999999997"/>
  </r>
  <r>
    <n v="2373"/>
    <s v="CA-2017-159940"/>
    <x v="274"/>
    <d v="2017-07-11T00:00:00"/>
    <s v="Second Class"/>
    <s v="BF-11020"/>
    <s v="Barry FranzÃ¶sisch"/>
    <s v="Corporate"/>
    <s v="United States"/>
    <s v="Aurora"/>
    <s v="Illinois"/>
    <n v="60505"/>
    <x v="2"/>
    <x v="1321"/>
    <x v="1"/>
    <s v="Fasteners"/>
    <s v="Acco Hot Clips Clips to Go"/>
    <n v="2.6320000000000001"/>
  </r>
  <r>
    <n v="2374"/>
    <s v="CA-2017-159940"/>
    <x v="274"/>
    <d v="2017-07-11T00:00:00"/>
    <s v="Second Class"/>
    <s v="BF-11020"/>
    <s v="Barry FranzÃ¶sisch"/>
    <s v="Corporate"/>
    <s v="United States"/>
    <s v="Aurora"/>
    <s v="Illinois"/>
    <n v="60505"/>
    <x v="2"/>
    <x v="1128"/>
    <x v="1"/>
    <s v="Paper"/>
    <s v="Tops Wirebound Message Log Books"/>
    <n v="23.687999999999999"/>
  </r>
  <r>
    <n v="2375"/>
    <s v="CA-2017-159940"/>
    <x v="274"/>
    <d v="2017-07-11T00:00:00"/>
    <s v="Second Class"/>
    <s v="BF-11020"/>
    <s v="Barry FranzÃ¶sisch"/>
    <s v="Corporate"/>
    <s v="United States"/>
    <s v="Aurora"/>
    <s v="Illinois"/>
    <n v="60505"/>
    <x v="2"/>
    <x v="323"/>
    <x v="0"/>
    <s v="Chairs"/>
    <s v="Global Ergonomic Managers Chair"/>
    <n v="253.37200000000001"/>
  </r>
  <r>
    <n v="2376"/>
    <s v="CA-2018-119669"/>
    <x v="714"/>
    <d v="2018-01-30T00:00:00"/>
    <s v="Standard Class"/>
    <s v="TP-21130"/>
    <s v="Theone Pippenger"/>
    <s v="Consumer"/>
    <s v="United States"/>
    <s v="Smyrna"/>
    <s v="Georgia"/>
    <n v="30080"/>
    <x v="0"/>
    <x v="969"/>
    <x v="1"/>
    <s v="Fasteners"/>
    <s v="Revere Boxed Rubber Bands by Revere"/>
    <n v="5.67"/>
  </r>
  <r>
    <n v="2377"/>
    <s v="US-2015-164616"/>
    <x v="710"/>
    <d v="2015-08-21T00:00:00"/>
    <s v="Second Class"/>
    <s v="MS-17770"/>
    <s v="Maxwell Schwartz"/>
    <s v="Consumer"/>
    <s v="United States"/>
    <s v="Columbus"/>
    <s v="Ohio"/>
    <n v="43229"/>
    <x v="3"/>
    <x v="1242"/>
    <x v="1"/>
    <s v="Binders"/>
    <s v="GBC DocuBind P50 Personal Binding Machine"/>
    <n v="76.775999999999996"/>
  </r>
  <r>
    <n v="2378"/>
    <s v="US-2015-164616"/>
    <x v="710"/>
    <d v="2015-08-21T00:00:00"/>
    <s v="Second Class"/>
    <s v="MS-17770"/>
    <s v="Maxwell Schwartz"/>
    <s v="Consumer"/>
    <s v="United States"/>
    <s v="Columbus"/>
    <s v="Ohio"/>
    <n v="43229"/>
    <x v="3"/>
    <x v="1322"/>
    <x v="1"/>
    <s v="Supplies"/>
    <s v="Acme Kleencut Forged Steel Scissors"/>
    <n v="9.1839999999999993"/>
  </r>
  <r>
    <n v="2379"/>
    <s v="CA-2016-148628"/>
    <x v="401"/>
    <d v="2016-12-11T00:00:00"/>
    <s v="Standard Class"/>
    <s v="KM-16375"/>
    <s v="Katherine Murray"/>
    <s v="Home Office"/>
    <s v="United States"/>
    <s v="Thousand Oaks"/>
    <s v="California"/>
    <n v="91360"/>
    <x v="1"/>
    <x v="1254"/>
    <x v="1"/>
    <s v="Paper"/>
    <s v="Message Book, Phone, Wirebound Standard Line Memo, 2 3/4&quot; X 5&quot;"/>
    <n v="32.75"/>
  </r>
  <r>
    <n v="2380"/>
    <s v="CA-2017-118052"/>
    <x v="715"/>
    <d v="2017-05-10T00:00:00"/>
    <s v="Standard Class"/>
    <s v="BE-11455"/>
    <s v="Brad Eason"/>
    <s v="Home Office"/>
    <s v="United States"/>
    <s v="Lorain"/>
    <s v="Ohio"/>
    <n v="44052"/>
    <x v="3"/>
    <x v="485"/>
    <x v="1"/>
    <s v="Fasteners"/>
    <s v="Advantus T-Pin Paper Clips"/>
    <n v="7.2160000000000002"/>
  </r>
  <r>
    <n v="2381"/>
    <s v="CA-2017-118052"/>
    <x v="715"/>
    <d v="2017-05-10T00:00:00"/>
    <s v="Standard Class"/>
    <s v="BE-11455"/>
    <s v="Brad Eason"/>
    <s v="Home Office"/>
    <s v="United States"/>
    <s v="Lorain"/>
    <s v="Ohio"/>
    <n v="44052"/>
    <x v="3"/>
    <x v="1323"/>
    <x v="1"/>
    <s v="Paper"/>
    <s v="Xerox 1951"/>
    <n v="49.567999999999998"/>
  </r>
  <r>
    <n v="2382"/>
    <s v="CA-2017-118052"/>
    <x v="715"/>
    <d v="2017-05-10T00:00:00"/>
    <s v="Standard Class"/>
    <s v="BE-11455"/>
    <s v="Brad Eason"/>
    <s v="Home Office"/>
    <s v="United States"/>
    <s v="Lorain"/>
    <s v="Ohio"/>
    <n v="44052"/>
    <x v="3"/>
    <x v="28"/>
    <x v="0"/>
    <s v="Furnishings"/>
    <s v="DAX Solid Wood Frames"/>
    <n v="54.712000000000003"/>
  </r>
  <r>
    <n v="2383"/>
    <s v="US-2018-117534"/>
    <x v="613"/>
    <d v="2018-03-26T00:00:00"/>
    <s v="First Class"/>
    <s v="CV-12295"/>
    <s v="Christina VanderZanden"/>
    <s v="Consumer"/>
    <s v="United States"/>
    <s v="Fresno"/>
    <s v="California"/>
    <n v="93727"/>
    <x v="1"/>
    <x v="1324"/>
    <x v="1"/>
    <s v="Appliances"/>
    <s v="Acco Smartsocket Color-Coded Six-Outlet AC Adapter Model Surge Protectors"/>
    <n v="176.04"/>
  </r>
  <r>
    <n v="2384"/>
    <s v="US-2018-117534"/>
    <x v="613"/>
    <d v="2018-03-26T00:00:00"/>
    <s v="First Class"/>
    <s v="CV-12295"/>
    <s v="Christina VanderZanden"/>
    <s v="Consumer"/>
    <s v="United States"/>
    <s v="Fresno"/>
    <s v="California"/>
    <n v="93727"/>
    <x v="1"/>
    <x v="1325"/>
    <x v="1"/>
    <s v="Art"/>
    <s v="Staples in misc. colors"/>
    <n v="16.02"/>
  </r>
  <r>
    <n v="2385"/>
    <s v="US-2018-117534"/>
    <x v="613"/>
    <d v="2018-03-26T00:00:00"/>
    <s v="First Class"/>
    <s v="CV-12295"/>
    <s v="Christina VanderZanden"/>
    <s v="Consumer"/>
    <s v="United States"/>
    <s v="Fresno"/>
    <s v="California"/>
    <n v="93727"/>
    <x v="1"/>
    <x v="920"/>
    <x v="1"/>
    <s v="Binders"/>
    <s v="Avery Arch Ring Binders"/>
    <n v="185.92"/>
  </r>
  <r>
    <n v="2386"/>
    <s v="US-2018-117534"/>
    <x v="613"/>
    <d v="2018-03-26T00:00:00"/>
    <s v="First Class"/>
    <s v="CV-12295"/>
    <s v="Christina VanderZanden"/>
    <s v="Consumer"/>
    <s v="United States"/>
    <s v="Fresno"/>
    <s v="California"/>
    <n v="93727"/>
    <x v="1"/>
    <x v="1326"/>
    <x v="2"/>
    <s v="Phones"/>
    <s v="Clearsounds A400"/>
    <n v="211.16800000000001"/>
  </r>
  <r>
    <n v="2387"/>
    <s v="US-2018-117534"/>
    <x v="613"/>
    <d v="2018-03-26T00:00:00"/>
    <s v="First Class"/>
    <s v="CV-12295"/>
    <s v="Christina VanderZanden"/>
    <s v="Consumer"/>
    <s v="United States"/>
    <s v="Fresno"/>
    <s v="California"/>
    <n v="93727"/>
    <x v="1"/>
    <x v="1327"/>
    <x v="2"/>
    <s v="Copiers"/>
    <s v="Hewlett Packard 310 Color Digital Copier"/>
    <n v="479.98399999999998"/>
  </r>
  <r>
    <n v="2388"/>
    <s v="CA-2016-145065"/>
    <x v="295"/>
    <d v="2016-12-15T00:00:00"/>
    <s v="First Class"/>
    <s v="DK-13375"/>
    <s v="Dennis Kane"/>
    <s v="Consumer"/>
    <s v="United States"/>
    <s v="San Diego"/>
    <s v="California"/>
    <n v="92105"/>
    <x v="1"/>
    <x v="1328"/>
    <x v="1"/>
    <s v="Fasteners"/>
    <s v="Staples"/>
    <n v="7.86"/>
  </r>
  <r>
    <n v="2389"/>
    <s v="CA-2016-145065"/>
    <x v="295"/>
    <d v="2016-12-15T00:00:00"/>
    <s v="First Class"/>
    <s v="DK-13375"/>
    <s v="Dennis Kane"/>
    <s v="Consumer"/>
    <s v="United States"/>
    <s v="San Diego"/>
    <s v="California"/>
    <n v="92105"/>
    <x v="1"/>
    <x v="1329"/>
    <x v="1"/>
    <s v="Binders"/>
    <s v="Recycled Premium Regency Composition Covers"/>
    <n v="24.448"/>
  </r>
  <r>
    <n v="2390"/>
    <s v="US-2016-127040"/>
    <x v="401"/>
    <d v="2016-12-10T00:00:00"/>
    <s v="Standard Class"/>
    <s v="SG-20605"/>
    <s v="Speros Goranitis"/>
    <s v="Consumer"/>
    <s v="United States"/>
    <s v="New York City"/>
    <s v="New York"/>
    <n v="10009"/>
    <x v="3"/>
    <x v="1330"/>
    <x v="1"/>
    <s v="Paper"/>
    <s v="Xerox 219"/>
    <n v="6.48"/>
  </r>
  <r>
    <n v="2391"/>
    <s v="US-2016-127040"/>
    <x v="401"/>
    <d v="2016-12-10T00:00:00"/>
    <s v="Standard Class"/>
    <s v="SG-20605"/>
    <s v="Speros Goranitis"/>
    <s v="Consumer"/>
    <s v="United States"/>
    <s v="New York City"/>
    <s v="New York"/>
    <n v="10009"/>
    <x v="3"/>
    <x v="1331"/>
    <x v="1"/>
    <s v="Paper"/>
    <s v="Xerox 1903"/>
    <n v="41.86"/>
  </r>
  <r>
    <n v="2392"/>
    <s v="US-2016-127040"/>
    <x v="401"/>
    <d v="2016-12-10T00:00:00"/>
    <s v="Standard Class"/>
    <s v="SG-20605"/>
    <s v="Speros Goranitis"/>
    <s v="Consumer"/>
    <s v="United States"/>
    <s v="New York City"/>
    <s v="New York"/>
    <n v="10009"/>
    <x v="3"/>
    <x v="1332"/>
    <x v="2"/>
    <s v="Accessories"/>
    <s v="LogitechÂ VX Revolution Cordless Laser Mouse for Notebooks (Black)"/>
    <n v="1619.91"/>
  </r>
  <r>
    <n v="2393"/>
    <s v="US-2016-127040"/>
    <x v="401"/>
    <d v="2016-12-10T00:00:00"/>
    <s v="Standard Class"/>
    <s v="SG-20605"/>
    <s v="Speros Goranitis"/>
    <s v="Consumer"/>
    <s v="United States"/>
    <s v="New York City"/>
    <s v="New York"/>
    <n v="10009"/>
    <x v="3"/>
    <x v="1146"/>
    <x v="0"/>
    <s v="Furnishings"/>
    <s v="Seth Thomas 14&quot; Day/Date Wall Clock"/>
    <n v="113.92"/>
  </r>
  <r>
    <n v="2394"/>
    <s v="CA-2017-128111"/>
    <x v="716"/>
    <d v="2017-03-23T00:00:00"/>
    <s v="Standard Class"/>
    <s v="CS-12355"/>
    <s v="Christine Sundaresam"/>
    <s v="Consumer"/>
    <s v="United States"/>
    <s v="Malden"/>
    <s v="Massachusetts"/>
    <n v="2148"/>
    <x v="3"/>
    <x v="397"/>
    <x v="1"/>
    <s v="Art"/>
    <s v="Newell 345"/>
    <n v="39.68"/>
  </r>
  <r>
    <n v="2395"/>
    <s v="CA-2016-137897"/>
    <x v="717"/>
    <d v="2016-11-19T00:00:00"/>
    <s v="Standard Class"/>
    <s v="PJ-18835"/>
    <s v="Patrick Jones"/>
    <s v="Corporate"/>
    <s v="United States"/>
    <s v="New York City"/>
    <s v="New York"/>
    <n v="10035"/>
    <x v="3"/>
    <x v="1202"/>
    <x v="2"/>
    <s v="Accessories"/>
    <s v="ImationÂ Clip USBÂ flash driveÂ - 8 GB"/>
    <n v="37.6"/>
  </r>
  <r>
    <n v="2396"/>
    <s v="CA-2016-137897"/>
    <x v="717"/>
    <d v="2016-11-19T00:00:00"/>
    <s v="Standard Class"/>
    <s v="PJ-18835"/>
    <s v="Patrick Jones"/>
    <s v="Corporate"/>
    <s v="United States"/>
    <s v="New York City"/>
    <s v="New York"/>
    <n v="10035"/>
    <x v="3"/>
    <x v="538"/>
    <x v="2"/>
    <s v="Accessories"/>
    <s v="ImationÂ 32GB Pocket Pro USB 3.0Â Flash DriveÂ - 32 GB - Black - 1 P ..."/>
    <n v="59.9"/>
  </r>
  <r>
    <n v="2397"/>
    <s v="CA-2016-137897"/>
    <x v="717"/>
    <d v="2016-11-19T00:00:00"/>
    <s v="Standard Class"/>
    <s v="PJ-18835"/>
    <s v="Patrick Jones"/>
    <s v="Corporate"/>
    <s v="United States"/>
    <s v="New York City"/>
    <s v="New York"/>
    <n v="10035"/>
    <x v="3"/>
    <x v="956"/>
    <x v="1"/>
    <s v="Paper"/>
    <s v="It's Hot Message Books with Stickers, 2 3/4&quot; x 5&quot;"/>
    <n v="37"/>
  </r>
  <r>
    <n v="2398"/>
    <s v="CA-2018-169264"/>
    <x v="718"/>
    <d v="2018-08-16T00:00:00"/>
    <s v="Second Class"/>
    <s v="NP-18700"/>
    <s v="Nora Preis"/>
    <s v="Consumer"/>
    <s v="United States"/>
    <s v="San Francisco"/>
    <s v="California"/>
    <n v="94109"/>
    <x v="1"/>
    <x v="745"/>
    <x v="1"/>
    <s v="Labels"/>
    <s v="Avery File Folder Labels"/>
    <n v="5.76"/>
  </r>
  <r>
    <n v="2399"/>
    <s v="CA-2018-169264"/>
    <x v="718"/>
    <d v="2018-08-16T00:00:00"/>
    <s v="Second Class"/>
    <s v="NP-18700"/>
    <s v="Nora Preis"/>
    <s v="Consumer"/>
    <s v="United States"/>
    <s v="San Francisco"/>
    <s v="California"/>
    <n v="94109"/>
    <x v="1"/>
    <x v="21"/>
    <x v="1"/>
    <s v="Art"/>
    <s v="Newell 318"/>
    <n v="16.68"/>
  </r>
  <r>
    <n v="2400"/>
    <s v="CA-2018-147361"/>
    <x v="428"/>
    <d v="2018-09-15T00:00:00"/>
    <s v="Standard Class"/>
    <s v="SB-20290"/>
    <s v="Sean Braxton"/>
    <s v="Corporate"/>
    <s v="United States"/>
    <s v="Florence"/>
    <s v="South Carolina"/>
    <n v="29501"/>
    <x v="0"/>
    <x v="435"/>
    <x v="1"/>
    <s v="Storage"/>
    <s v="Fellowes Officeware Wire Shelving"/>
    <n v="628.80999999999995"/>
  </r>
  <r>
    <n v="2401"/>
    <s v="CA-2018-147361"/>
    <x v="428"/>
    <d v="2018-09-15T00:00:00"/>
    <s v="Standard Class"/>
    <s v="SB-20290"/>
    <s v="Sean Braxton"/>
    <s v="Corporate"/>
    <s v="United States"/>
    <s v="Florence"/>
    <s v="South Carolina"/>
    <n v="29501"/>
    <x v="0"/>
    <x v="1011"/>
    <x v="1"/>
    <s v="Storage"/>
    <s v="X-Rack File for Hanging Folders"/>
    <n v="56.45"/>
  </r>
  <r>
    <n v="2402"/>
    <s v="CA-2018-145877"/>
    <x v="719"/>
    <d v="2018-04-04T00:00:00"/>
    <s v="Second Class"/>
    <s v="AS-10090"/>
    <s v="Adam Shillingsburg"/>
    <s v="Consumer"/>
    <s v="United States"/>
    <s v="Springfield"/>
    <s v="Missouri"/>
    <n v="65807"/>
    <x v="2"/>
    <x v="953"/>
    <x v="1"/>
    <s v="Storage"/>
    <s v="Hanging Personal Folder File"/>
    <n v="94.2"/>
  </r>
  <r>
    <n v="2403"/>
    <s v="CA-2018-145877"/>
    <x v="719"/>
    <d v="2018-04-04T00:00:00"/>
    <s v="Second Class"/>
    <s v="AS-10090"/>
    <s v="Adam Shillingsburg"/>
    <s v="Consumer"/>
    <s v="United States"/>
    <s v="Springfield"/>
    <s v="Missouri"/>
    <n v="65807"/>
    <x v="2"/>
    <x v="152"/>
    <x v="1"/>
    <s v="Envelopes"/>
    <s v="Staple envelope"/>
    <n v="28.4"/>
  </r>
  <r>
    <n v="2404"/>
    <s v="US-2017-110170"/>
    <x v="720"/>
    <d v="2017-10-03T00:00:00"/>
    <s v="Standard Class"/>
    <s v="HM-14860"/>
    <s v="Harry Marie"/>
    <s v="Corporate"/>
    <s v="United States"/>
    <s v="Huntsville"/>
    <s v="Texas"/>
    <n v="77340"/>
    <x v="2"/>
    <x v="1333"/>
    <x v="0"/>
    <s v="Bookcases"/>
    <s v="O'Sullivan Plantations 2-Door Library in Landvery Oak"/>
    <n v="956.66480000000001"/>
  </r>
  <r>
    <n v="2405"/>
    <s v="CA-2018-108574"/>
    <x v="566"/>
    <d v="2018-10-11T00:00:00"/>
    <s v="Standard Class"/>
    <s v="MG-18145"/>
    <s v="Mike Gockenbach"/>
    <s v="Consumer"/>
    <s v="United States"/>
    <s v="Los Angeles"/>
    <s v="California"/>
    <n v="90045"/>
    <x v="1"/>
    <x v="695"/>
    <x v="2"/>
    <s v="Accessories"/>
    <s v="Logitech G19 Programmable Gaming Keyboard"/>
    <n v="1115.9100000000001"/>
  </r>
  <r>
    <n v="2406"/>
    <s v="CA-2018-108574"/>
    <x v="566"/>
    <d v="2018-10-11T00:00:00"/>
    <s v="Standard Class"/>
    <s v="MG-18145"/>
    <s v="Mike Gockenbach"/>
    <s v="Consumer"/>
    <s v="United States"/>
    <s v="Los Angeles"/>
    <s v="California"/>
    <n v="90045"/>
    <x v="1"/>
    <x v="461"/>
    <x v="2"/>
    <s v="Phones"/>
    <s v="Motorola HK250 Universal Bluetooth Headset"/>
    <n v="128.744"/>
  </r>
  <r>
    <n v="2407"/>
    <s v="CA-2018-108574"/>
    <x v="566"/>
    <d v="2018-10-11T00:00:00"/>
    <s v="Standard Class"/>
    <s v="MG-18145"/>
    <s v="Mike Gockenbach"/>
    <s v="Consumer"/>
    <s v="United States"/>
    <s v="Los Angeles"/>
    <s v="California"/>
    <n v="90045"/>
    <x v="1"/>
    <x v="312"/>
    <x v="2"/>
    <s v="Phones"/>
    <s v="Square Credit Card Reader, 4 1/2&quot; x 4 1/2&quot; x 1&quot;, White"/>
    <n v="79.92"/>
  </r>
  <r>
    <n v="2408"/>
    <s v="CA-2018-144589"/>
    <x v="176"/>
    <d v="2018-01-25T00:00:00"/>
    <s v="Standard Class"/>
    <s v="TM-21010"/>
    <s v="Tamara Manning"/>
    <s v="Consumer"/>
    <s v="United States"/>
    <s v="San Francisco"/>
    <s v="California"/>
    <n v="94122"/>
    <x v="1"/>
    <x v="1159"/>
    <x v="1"/>
    <s v="Art"/>
    <s v="Staples in misc. colors"/>
    <n v="24.2"/>
  </r>
  <r>
    <n v="2409"/>
    <s v="CA-2018-144589"/>
    <x v="176"/>
    <d v="2018-01-25T00:00:00"/>
    <s v="Standard Class"/>
    <s v="TM-21010"/>
    <s v="Tamara Manning"/>
    <s v="Consumer"/>
    <s v="United States"/>
    <s v="San Francisco"/>
    <s v="California"/>
    <n v="94122"/>
    <x v="1"/>
    <x v="1334"/>
    <x v="2"/>
    <s v="Phones"/>
    <s v="Panasonic KX-TG9541B DECT 6.0 Digital 2-Line Expandable Cordless Phone With Digital Answering System"/>
    <n v="359.976"/>
  </r>
  <r>
    <n v="2410"/>
    <s v="CA-2018-155985"/>
    <x v="721"/>
    <d v="2018-03-25T00:00:00"/>
    <s v="First Class"/>
    <s v="BE-11335"/>
    <s v="Bill Eplett"/>
    <s v="Home Office"/>
    <s v="United States"/>
    <s v="San Francisco"/>
    <s v="California"/>
    <n v="94122"/>
    <x v="1"/>
    <x v="1092"/>
    <x v="0"/>
    <s v="Furnishings"/>
    <s v="DAX Natural Wood-Tone Poster Frame"/>
    <n v="211.84"/>
  </r>
  <r>
    <n v="2411"/>
    <s v="CA-2015-162684"/>
    <x v="601"/>
    <d v="2015-08-06T00:00:00"/>
    <s v="Standard Class"/>
    <s v="AS-10630"/>
    <s v="Ann Steele"/>
    <s v="Home Office"/>
    <s v="United States"/>
    <s v="Philadelphia"/>
    <s v="Pennsylvania"/>
    <n v="19120"/>
    <x v="3"/>
    <x v="1053"/>
    <x v="1"/>
    <s v="Fasteners"/>
    <s v="Acco Clips to Go Binder Clips, 24 Clips in Two Sizes"/>
    <n v="5.68"/>
  </r>
  <r>
    <n v="2412"/>
    <s v="CA-2016-142041"/>
    <x v="722"/>
    <d v="2016-06-09T00:00:00"/>
    <s v="Second Class"/>
    <s v="EM-13810"/>
    <s v="Eleni McCrary"/>
    <s v="Corporate"/>
    <s v="United States"/>
    <s v="Los Angeles"/>
    <s v="California"/>
    <n v="90036"/>
    <x v="1"/>
    <x v="620"/>
    <x v="1"/>
    <s v="Binders"/>
    <s v="3-ring staple pack"/>
    <n v="7.52"/>
  </r>
  <r>
    <n v="2413"/>
    <s v="CA-2015-151295"/>
    <x v="607"/>
    <d v="2015-11-16T00:00:00"/>
    <s v="Standard Class"/>
    <s v="JA-15970"/>
    <s v="Joseph Airdo"/>
    <s v="Consumer"/>
    <s v="United States"/>
    <s v="Los Angeles"/>
    <s v="California"/>
    <n v="90045"/>
    <x v="1"/>
    <x v="358"/>
    <x v="1"/>
    <s v="Paper"/>
    <s v="Xerox 1974"/>
    <n v="11.96"/>
  </r>
  <r>
    <n v="2414"/>
    <s v="CA-2015-151295"/>
    <x v="607"/>
    <d v="2015-11-16T00:00:00"/>
    <s v="Standard Class"/>
    <s v="JA-15970"/>
    <s v="Joseph Airdo"/>
    <s v="Consumer"/>
    <s v="United States"/>
    <s v="Los Angeles"/>
    <s v="California"/>
    <n v="90045"/>
    <x v="1"/>
    <x v="736"/>
    <x v="0"/>
    <s v="Tables"/>
    <s v="Bevis Boat-Shaped Conference Table"/>
    <n v="629.06399999999996"/>
  </r>
  <r>
    <n v="2415"/>
    <s v="CA-2017-156300"/>
    <x v="723"/>
    <d v="2018-01-02T00:00:00"/>
    <s v="Standard Class"/>
    <s v="TB-21595"/>
    <s v="Troy Blackwell"/>
    <s v="Consumer"/>
    <s v="United States"/>
    <s v="Milwaukee"/>
    <s v="Wisconsin"/>
    <n v="53209"/>
    <x v="2"/>
    <x v="1318"/>
    <x v="0"/>
    <s v="Chairs"/>
    <s v="Global Leather &amp; Oak Executive Chair, Burgundy"/>
    <n v="754.45"/>
  </r>
  <r>
    <n v="2416"/>
    <s v="CA-2016-146087"/>
    <x v="380"/>
    <d v="2016-07-11T00:00:00"/>
    <s v="Standard Class"/>
    <s v="PP-18955"/>
    <s v="Paul Prost"/>
    <s v="Home Office"/>
    <s v="United States"/>
    <s v="Holyoke"/>
    <s v="Massachusetts"/>
    <n v="1040"/>
    <x v="3"/>
    <x v="415"/>
    <x v="0"/>
    <s v="Bookcases"/>
    <s v="Bush Mission Pointe Library"/>
    <n v="301.95999999999998"/>
  </r>
  <r>
    <n v="2417"/>
    <s v="CA-2018-168655"/>
    <x v="386"/>
    <d v="2018-10-18T00:00:00"/>
    <s v="Standard Class"/>
    <s v="ML-18040"/>
    <s v="Michelle Lonsdale"/>
    <s v="Corporate"/>
    <s v="United States"/>
    <s v="Albuquerque"/>
    <s v="New Mexico"/>
    <n v="87105"/>
    <x v="1"/>
    <x v="1200"/>
    <x v="2"/>
    <s v="Accessories"/>
    <s v="WD My Passport Ultra 2TB Portable External Hard Drive"/>
    <n v="595"/>
  </r>
  <r>
    <n v="2418"/>
    <s v="CA-2018-168655"/>
    <x v="386"/>
    <d v="2018-10-18T00:00:00"/>
    <s v="Standard Class"/>
    <s v="ML-18040"/>
    <s v="Michelle Lonsdale"/>
    <s v="Corporate"/>
    <s v="United States"/>
    <s v="Albuquerque"/>
    <s v="New Mexico"/>
    <n v="87105"/>
    <x v="1"/>
    <x v="1197"/>
    <x v="1"/>
    <s v="Binders"/>
    <s v="GBC Twin Loop Wire Binding Elements"/>
    <n v="79.872"/>
  </r>
  <r>
    <n v="2419"/>
    <s v="CA-2017-107202"/>
    <x v="206"/>
    <d v="2017-05-28T00:00:00"/>
    <s v="Standard Class"/>
    <s v="LC-16930"/>
    <s v="Linda Cazamias"/>
    <s v="Corporate"/>
    <s v="United States"/>
    <s v="Sparks"/>
    <s v="Nevada"/>
    <n v="89431"/>
    <x v="1"/>
    <x v="1335"/>
    <x v="2"/>
    <s v="Machines"/>
    <s v="Panasonic KX MB2061 Multifunction Printer"/>
    <n v="2396.4"/>
  </r>
  <r>
    <n v="2420"/>
    <s v="CA-2018-159597"/>
    <x v="45"/>
    <d v="2018-11-14T00:00:00"/>
    <s v="Standard Class"/>
    <s v="MC-17590"/>
    <s v="Matt Collister"/>
    <s v="Corporate"/>
    <s v="United States"/>
    <s v="Coachella"/>
    <s v="California"/>
    <n v="92236"/>
    <x v="1"/>
    <x v="967"/>
    <x v="1"/>
    <s v="Storage"/>
    <s v="Safco Wire Cube Shelving System, For Use as 4 or 5 14&quot; Cubes, Black"/>
    <n v="63.56"/>
  </r>
  <r>
    <n v="2421"/>
    <s v="CA-2018-159597"/>
    <x v="45"/>
    <d v="2018-11-14T00:00:00"/>
    <s v="Standard Class"/>
    <s v="MC-17590"/>
    <s v="Matt Collister"/>
    <s v="Corporate"/>
    <s v="United States"/>
    <s v="Coachella"/>
    <s v="California"/>
    <n v="92236"/>
    <x v="1"/>
    <x v="1336"/>
    <x v="2"/>
    <s v="Accessories"/>
    <s v="Razer Kraken 7.1 Surround Sound Over Ear USB Gaming Headset"/>
    <n v="99.99"/>
  </r>
  <r>
    <n v="2422"/>
    <s v="CA-2017-155551"/>
    <x v="724"/>
    <d v="2017-04-23T00:00:00"/>
    <s v="Standard Class"/>
    <s v="CR-12580"/>
    <s v="Clay Rozendal"/>
    <s v="Home Office"/>
    <s v="United States"/>
    <s v="Elmhurst"/>
    <s v="Illinois"/>
    <n v="60126"/>
    <x v="2"/>
    <x v="82"/>
    <x v="1"/>
    <s v="Storage"/>
    <s v="Safco Industrial Wire Shelving"/>
    <n v="230.376"/>
  </r>
  <r>
    <n v="2423"/>
    <s v="CA-2017-155551"/>
    <x v="724"/>
    <d v="2017-04-23T00:00:00"/>
    <s v="Standard Class"/>
    <s v="CR-12580"/>
    <s v="Clay Rozendal"/>
    <s v="Home Office"/>
    <s v="United States"/>
    <s v="Elmhurst"/>
    <s v="Illinois"/>
    <n v="60126"/>
    <x v="2"/>
    <x v="670"/>
    <x v="1"/>
    <s v="Paper"/>
    <s v="Adams Telephone Message Books, 5 1/4â€ x 11â€"/>
    <n v="9.6639999999999997"/>
  </r>
  <r>
    <n v="2424"/>
    <s v="US-2018-147669"/>
    <x v="53"/>
    <d v="2018-12-30T00:00:00"/>
    <s v="Standard Class"/>
    <s v="SV-20935"/>
    <s v="Susan Vittorini"/>
    <s v="Consumer"/>
    <s v="United States"/>
    <s v="Fairfield"/>
    <s v="Ohio"/>
    <n v="45014"/>
    <x v="3"/>
    <x v="721"/>
    <x v="2"/>
    <s v="Accessories"/>
    <s v="Maxell 4.7GB DVD-R"/>
    <n v="158.928"/>
  </r>
  <r>
    <n v="2425"/>
    <s v="US-2018-147669"/>
    <x v="53"/>
    <d v="2018-12-30T00:00:00"/>
    <s v="Standard Class"/>
    <s v="SV-20935"/>
    <s v="Susan Vittorini"/>
    <s v="Consumer"/>
    <s v="United States"/>
    <s v="Fairfield"/>
    <s v="Ohio"/>
    <n v="45014"/>
    <x v="3"/>
    <x v="1311"/>
    <x v="1"/>
    <s v="Binders"/>
    <s v="Satellite Sectional Post Binders"/>
    <n v="13.023"/>
  </r>
  <r>
    <n v="2426"/>
    <s v="US-2018-147669"/>
    <x v="53"/>
    <d v="2018-12-30T00:00:00"/>
    <s v="Standard Class"/>
    <s v="SV-20935"/>
    <s v="Susan Vittorini"/>
    <s v="Consumer"/>
    <s v="United States"/>
    <s v="Fairfield"/>
    <s v="Ohio"/>
    <n v="45014"/>
    <x v="3"/>
    <x v="1337"/>
    <x v="0"/>
    <s v="Tables"/>
    <s v="Hon Rectangular Conference Tables"/>
    <n v="273.06"/>
  </r>
  <r>
    <n v="2427"/>
    <s v="US-2018-147669"/>
    <x v="53"/>
    <d v="2018-12-30T00:00:00"/>
    <s v="Standard Class"/>
    <s v="SV-20935"/>
    <s v="Susan Vittorini"/>
    <s v="Consumer"/>
    <s v="United States"/>
    <s v="Fairfield"/>
    <s v="Ohio"/>
    <n v="45014"/>
    <x v="3"/>
    <x v="1228"/>
    <x v="1"/>
    <s v="Fasteners"/>
    <s v="Staples"/>
    <n v="39.311999999999998"/>
  </r>
  <r>
    <n v="2428"/>
    <s v="CA-2017-169922"/>
    <x v="725"/>
    <d v="2017-06-17T00:00:00"/>
    <s v="Standard Class"/>
    <s v="MZ-17515"/>
    <s v="Mary Zewe"/>
    <s v="Corporate"/>
    <s v="United States"/>
    <s v="Arlington"/>
    <s v="Texas"/>
    <n v="76017"/>
    <x v="2"/>
    <x v="1338"/>
    <x v="1"/>
    <s v="Binders"/>
    <s v="Computer Printout Index Tabs"/>
    <n v="1.3440000000000001"/>
  </r>
  <r>
    <n v="2429"/>
    <s v="CA-2017-169922"/>
    <x v="725"/>
    <d v="2017-06-17T00:00:00"/>
    <s v="Standard Class"/>
    <s v="MZ-17515"/>
    <s v="Mary Zewe"/>
    <s v="Corporate"/>
    <s v="United States"/>
    <s v="Arlington"/>
    <s v="Texas"/>
    <n v="76017"/>
    <x v="2"/>
    <x v="1339"/>
    <x v="1"/>
    <s v="Binders"/>
    <s v="GBC Wire Binding Combs"/>
    <n v="8.2720000000000002"/>
  </r>
  <r>
    <n v="2430"/>
    <s v="CA-2017-169922"/>
    <x v="725"/>
    <d v="2017-06-17T00:00:00"/>
    <s v="Standard Class"/>
    <s v="MZ-17515"/>
    <s v="Mary Zewe"/>
    <s v="Corporate"/>
    <s v="United States"/>
    <s v="Arlington"/>
    <s v="Texas"/>
    <n v="76017"/>
    <x v="2"/>
    <x v="1073"/>
    <x v="0"/>
    <s v="Furnishings"/>
    <s v="Stacking Tray, Side-Loading, Legal, Smoke"/>
    <n v="12.544"/>
  </r>
  <r>
    <n v="2431"/>
    <s v="CA-2018-100748"/>
    <x v="726"/>
    <d v="2018-05-20T00:00:00"/>
    <s v="Standard Class"/>
    <s v="RB-19795"/>
    <s v="Ross Baird"/>
    <s v="Home Office"/>
    <s v="United States"/>
    <s v="San Francisco"/>
    <s v="California"/>
    <n v="94110"/>
    <x v="1"/>
    <x v="2"/>
    <x v="1"/>
    <s v="Labels"/>
    <s v="Self-Adhesive Address Labels for Typewriters by Universal"/>
    <n v="58.48"/>
  </r>
  <r>
    <n v="2432"/>
    <s v="CA-2018-129805"/>
    <x v="116"/>
    <d v="2019-01-02T00:00:00"/>
    <s v="Standard Class"/>
    <s v="HM-14860"/>
    <s v="Harry Marie"/>
    <s v="Corporate"/>
    <s v="United States"/>
    <s v="Seattle"/>
    <s v="Washington"/>
    <n v="98103"/>
    <x v="1"/>
    <x v="345"/>
    <x v="0"/>
    <s v="Furnishings"/>
    <s v="3M Hangers With Command Adhesive"/>
    <n v="7.4"/>
  </r>
  <r>
    <n v="2433"/>
    <s v="CA-2015-148586"/>
    <x v="727"/>
    <d v="2015-04-01T00:00:00"/>
    <s v="Standard Class"/>
    <s v="AZ-10750"/>
    <s v="Annie Zypern"/>
    <s v="Consumer"/>
    <s v="United States"/>
    <s v="New York City"/>
    <s v="New York"/>
    <n v="10009"/>
    <x v="3"/>
    <x v="1340"/>
    <x v="0"/>
    <s v="Chairs"/>
    <s v="Iceberg Nesting Folding Chair, 19w x 6d x 43h"/>
    <n v="366.786"/>
  </r>
  <r>
    <n v="2434"/>
    <s v="US-2018-112613"/>
    <x v="39"/>
    <d v="2018-06-01T00:00:00"/>
    <s v="Standard Class"/>
    <s v="JH-15910"/>
    <s v="Jonathan Howell"/>
    <s v="Consumer"/>
    <s v="United States"/>
    <s v="Houston"/>
    <s v="Texas"/>
    <n v="77070"/>
    <x v="2"/>
    <x v="1259"/>
    <x v="2"/>
    <s v="Phones"/>
    <s v="Spigen Samsung Galaxy S5 Case Wallet"/>
    <n v="54.368000000000002"/>
  </r>
  <r>
    <n v="2435"/>
    <s v="CA-2016-154746"/>
    <x v="717"/>
    <d v="2016-11-17T00:00:00"/>
    <s v="First Class"/>
    <s v="PJ-18835"/>
    <s v="Patrick Jones"/>
    <s v="Corporate"/>
    <s v="United States"/>
    <s v="Springfield"/>
    <s v="Virginia"/>
    <n v="22153"/>
    <x v="0"/>
    <x v="618"/>
    <x v="1"/>
    <s v="Envelopes"/>
    <s v="Brown Kraft Recycled Envelopes"/>
    <n v="33.96"/>
  </r>
  <r>
    <n v="2436"/>
    <s v="CA-2016-154746"/>
    <x v="717"/>
    <d v="2016-11-17T00:00:00"/>
    <s v="First Class"/>
    <s v="PJ-18835"/>
    <s v="Patrick Jones"/>
    <s v="Corporate"/>
    <s v="United States"/>
    <s v="Springfield"/>
    <s v="Virginia"/>
    <n v="22153"/>
    <x v="0"/>
    <x v="1341"/>
    <x v="1"/>
    <s v="Appliances"/>
    <s v="Honeywell Enviracaire Portable HEPA Air Cleaner for 16' x 20' Room"/>
    <n v="826.11"/>
  </r>
  <r>
    <n v="2437"/>
    <s v="CA-2018-140053"/>
    <x v="445"/>
    <d v="2018-07-10T00:00:00"/>
    <s v="Standard Class"/>
    <s v="CA-12265"/>
    <s v="Christina Anderson"/>
    <s v="Consumer"/>
    <s v="United States"/>
    <s v="Farmington"/>
    <s v="New Mexico"/>
    <n v="87401"/>
    <x v="1"/>
    <x v="71"/>
    <x v="0"/>
    <s v="Furnishings"/>
    <s v="Tenex Traditional Chairmats for Medium Pile Carpet, Standard Lip, 36&quot; x 48&quot;"/>
    <n v="545.85"/>
  </r>
  <r>
    <n v="2438"/>
    <s v="CA-2015-164210"/>
    <x v="728"/>
    <d v="2015-11-20T00:00:00"/>
    <s v="Second Class"/>
    <s v="PW-19240"/>
    <s v="Pierre Wener"/>
    <s v="Consumer"/>
    <s v="United States"/>
    <s v="Louisville"/>
    <s v="Colorado"/>
    <n v="80027"/>
    <x v="1"/>
    <x v="1342"/>
    <x v="0"/>
    <s v="Tables"/>
    <s v="Bevis Rectangular Conference Tables"/>
    <n v="145.97999999999999"/>
  </r>
  <r>
    <n v="2439"/>
    <s v="CA-2015-164210"/>
    <x v="728"/>
    <d v="2015-11-20T00:00:00"/>
    <s v="Second Class"/>
    <s v="PW-19240"/>
    <s v="Pierre Wener"/>
    <s v="Consumer"/>
    <s v="United States"/>
    <s v="Louisville"/>
    <s v="Colorado"/>
    <n v="80027"/>
    <x v="1"/>
    <x v="862"/>
    <x v="1"/>
    <s v="Paper"/>
    <s v="Geographics Note Cards, Blank, White, 8 1/2&quot; x 11&quot;"/>
    <n v="35.808"/>
  </r>
  <r>
    <n v="2440"/>
    <s v="CA-2018-139948"/>
    <x v="729"/>
    <d v="2018-07-22T00:00:00"/>
    <s v="Standard Class"/>
    <s v="SW-20455"/>
    <s v="Shaun Weien"/>
    <s v="Consumer"/>
    <s v="United States"/>
    <s v="Tampa"/>
    <s v="Florida"/>
    <n v="33614"/>
    <x v="0"/>
    <x v="627"/>
    <x v="0"/>
    <s v="Furnishings"/>
    <s v="C-Line Magnetic Cubicle Keepers, Clear Polypropylene"/>
    <n v="7.9039999999999999"/>
  </r>
  <r>
    <n v="2441"/>
    <s v="CA-2017-146934"/>
    <x v="730"/>
    <d v="2017-05-27T00:00:00"/>
    <s v="Standard Class"/>
    <s v="AF-10870"/>
    <s v="Art Ferguson"/>
    <s v="Consumer"/>
    <s v="United States"/>
    <s v="Passaic"/>
    <s v="New Jersey"/>
    <n v="7055"/>
    <x v="3"/>
    <x v="302"/>
    <x v="2"/>
    <s v="Phones"/>
    <s v="AT&amp;T 841000 Phone"/>
    <n v="345"/>
  </r>
  <r>
    <n v="2442"/>
    <s v="CA-2017-146934"/>
    <x v="730"/>
    <d v="2017-05-27T00:00:00"/>
    <s v="Standard Class"/>
    <s v="AF-10870"/>
    <s v="Art Ferguson"/>
    <s v="Consumer"/>
    <s v="United States"/>
    <s v="Passaic"/>
    <s v="New Jersey"/>
    <n v="7055"/>
    <x v="3"/>
    <x v="209"/>
    <x v="0"/>
    <s v="Tables"/>
    <s v="Bevis 36 x 72 Conference Tables"/>
    <n v="174.286"/>
  </r>
  <r>
    <n v="2443"/>
    <s v="CA-2017-146934"/>
    <x v="730"/>
    <d v="2017-05-27T00:00:00"/>
    <s v="Standard Class"/>
    <s v="AF-10870"/>
    <s v="Art Ferguson"/>
    <s v="Consumer"/>
    <s v="United States"/>
    <s v="Passaic"/>
    <s v="New Jersey"/>
    <n v="7055"/>
    <x v="3"/>
    <x v="190"/>
    <x v="1"/>
    <s v="Appliances"/>
    <s v="Eureka Sanitaire  Commercial Upright"/>
    <n v="662.84"/>
  </r>
  <r>
    <n v="2444"/>
    <s v="CA-2017-146934"/>
    <x v="730"/>
    <d v="2017-05-27T00:00:00"/>
    <s v="Standard Class"/>
    <s v="AF-10870"/>
    <s v="Art Ferguson"/>
    <s v="Consumer"/>
    <s v="United States"/>
    <s v="Passaic"/>
    <s v="New Jersey"/>
    <n v="7055"/>
    <x v="3"/>
    <x v="452"/>
    <x v="2"/>
    <s v="Accessories"/>
    <s v="SanDisk Cruzer 32 GB USB Flash Drive"/>
    <n v="95.1"/>
  </r>
  <r>
    <n v="2445"/>
    <s v="CA-2017-146934"/>
    <x v="730"/>
    <d v="2017-05-27T00:00:00"/>
    <s v="Standard Class"/>
    <s v="AF-10870"/>
    <s v="Art Ferguson"/>
    <s v="Consumer"/>
    <s v="United States"/>
    <s v="Passaic"/>
    <s v="New Jersey"/>
    <n v="7055"/>
    <x v="3"/>
    <x v="1343"/>
    <x v="1"/>
    <s v="Envelopes"/>
    <s v="Ampad #10 Peel &amp; Seel Holiday Envelopes"/>
    <n v="26.88"/>
  </r>
  <r>
    <n v="2446"/>
    <s v="CA-2017-146934"/>
    <x v="730"/>
    <d v="2017-05-27T00:00:00"/>
    <s v="Standard Class"/>
    <s v="AF-10870"/>
    <s v="Art Ferguson"/>
    <s v="Consumer"/>
    <s v="United States"/>
    <s v="Passaic"/>
    <s v="New Jersey"/>
    <n v="7055"/>
    <x v="3"/>
    <x v="957"/>
    <x v="2"/>
    <s v="Phones"/>
    <s v="Digium D40 VoIP phone"/>
    <n v="257.98"/>
  </r>
  <r>
    <n v="2447"/>
    <s v="CA-2016-100573"/>
    <x v="12"/>
    <d v="2016-10-01T00:00:00"/>
    <s v="Standard Class"/>
    <s v="AM-10705"/>
    <s v="Anne McFarland"/>
    <s v="Consumer"/>
    <s v="United States"/>
    <s v="Los Angeles"/>
    <s v="California"/>
    <n v="90004"/>
    <x v="1"/>
    <x v="755"/>
    <x v="1"/>
    <s v="Envelopes"/>
    <s v="#10- 4 1/8&quot; x 9 1/2&quot; Recycled Envelopes"/>
    <n v="17.48"/>
  </r>
  <r>
    <n v="2448"/>
    <s v="CA-2017-119165"/>
    <x v="731"/>
    <d v="2017-11-06T00:00:00"/>
    <s v="Standard Class"/>
    <s v="BD-11320"/>
    <s v="Bill Donatelli"/>
    <s v="Consumer"/>
    <s v="United States"/>
    <s v="Philadelphia"/>
    <s v="Pennsylvania"/>
    <n v="19143"/>
    <x v="3"/>
    <x v="1153"/>
    <x v="0"/>
    <s v="Chairs"/>
    <s v="Hon Olson Stacker Stools"/>
    <n v="492.83499999999998"/>
  </r>
  <r>
    <n v="2449"/>
    <s v="CA-2016-128027"/>
    <x v="471"/>
    <d v="2016-09-17T00:00:00"/>
    <s v="Second Class"/>
    <s v="CM-12385"/>
    <s v="Christopher Martinez"/>
    <s v="Consumer"/>
    <s v="United States"/>
    <s v="North Charleston"/>
    <s v="South Carolina"/>
    <n v="29406"/>
    <x v="0"/>
    <x v="435"/>
    <x v="1"/>
    <s v="Storage"/>
    <s v="Fellowes Officeware Wire Shelving"/>
    <n v="269.49"/>
  </r>
  <r>
    <n v="2450"/>
    <s v="CA-2017-140207"/>
    <x v="732"/>
    <d v="2017-11-10T00:00:00"/>
    <s v="Standard Class"/>
    <s v="CS-12400"/>
    <s v="Christopher Schild"/>
    <s v="Home Office"/>
    <s v="United States"/>
    <s v="San Jose"/>
    <s v="California"/>
    <n v="95123"/>
    <x v="1"/>
    <x v="1344"/>
    <x v="1"/>
    <s v="Binders"/>
    <s v="Cardinal Holdit Data Disk Pockets"/>
    <n v="29.12"/>
  </r>
  <r>
    <n v="2451"/>
    <s v="CA-2018-140949"/>
    <x v="294"/>
    <d v="2018-03-22T00:00:00"/>
    <s v="Second Class"/>
    <s v="DB-13405"/>
    <s v="Denny Blanton"/>
    <s v="Consumer"/>
    <s v="United States"/>
    <s v="New York City"/>
    <s v="New York"/>
    <n v="10011"/>
    <x v="3"/>
    <x v="1345"/>
    <x v="1"/>
    <s v="Labels"/>
    <s v="Avery 496"/>
    <n v="18.75"/>
  </r>
  <r>
    <n v="2452"/>
    <s v="CA-2018-140949"/>
    <x v="294"/>
    <d v="2018-03-22T00:00:00"/>
    <s v="Second Class"/>
    <s v="DB-13405"/>
    <s v="Denny Blanton"/>
    <s v="Consumer"/>
    <s v="United States"/>
    <s v="New York City"/>
    <s v="New York"/>
    <n v="10011"/>
    <x v="3"/>
    <x v="424"/>
    <x v="2"/>
    <s v="Phones"/>
    <s v="Cisco SPA525G2 IP Phone - Wireless"/>
    <n v="119.7"/>
  </r>
  <r>
    <n v="2453"/>
    <s v="CA-2018-140949"/>
    <x v="294"/>
    <d v="2018-03-22T00:00:00"/>
    <s v="Second Class"/>
    <s v="DB-13405"/>
    <s v="Denny Blanton"/>
    <s v="Consumer"/>
    <s v="United States"/>
    <s v="New York City"/>
    <s v="New York"/>
    <n v="10011"/>
    <x v="3"/>
    <x v="536"/>
    <x v="1"/>
    <s v="Binders"/>
    <s v="Acco Pressboard Covers with Storage Hooks, 9 1/2&quot; x 11&quot;, Executive Red"/>
    <n v="9.1440000000000001"/>
  </r>
  <r>
    <n v="2454"/>
    <s v="CA-2018-140949"/>
    <x v="294"/>
    <d v="2018-03-22T00:00:00"/>
    <s v="Second Class"/>
    <s v="DB-13405"/>
    <s v="Denny Blanton"/>
    <s v="Consumer"/>
    <s v="United States"/>
    <s v="New York City"/>
    <s v="New York"/>
    <n v="10011"/>
    <x v="3"/>
    <x v="452"/>
    <x v="2"/>
    <s v="Accessories"/>
    <s v="SanDisk Cruzer 32 GB USB Flash Drive"/>
    <n v="57.06"/>
  </r>
  <r>
    <n v="2455"/>
    <s v="CA-2018-140949"/>
    <x v="294"/>
    <d v="2018-03-22T00:00:00"/>
    <s v="Second Class"/>
    <s v="DB-13405"/>
    <s v="Denny Blanton"/>
    <s v="Consumer"/>
    <s v="United States"/>
    <s v="New York City"/>
    <s v="New York"/>
    <n v="10011"/>
    <x v="3"/>
    <x v="1044"/>
    <x v="2"/>
    <s v="Accessories"/>
    <s v="Kingston Digital DataTraveler 16GB USB 2.0"/>
    <n v="71.599999999999994"/>
  </r>
  <r>
    <n v="2456"/>
    <s v="CA-2018-140949"/>
    <x v="294"/>
    <d v="2018-03-22T00:00:00"/>
    <s v="Second Class"/>
    <s v="DB-13405"/>
    <s v="Denny Blanton"/>
    <s v="Consumer"/>
    <s v="United States"/>
    <s v="New York City"/>
    <s v="New York"/>
    <n v="10011"/>
    <x v="3"/>
    <x v="1031"/>
    <x v="1"/>
    <s v="Storage"/>
    <s v="Neat Ideas Personal Hanging Folder Files, Black"/>
    <n v="107.44"/>
  </r>
  <r>
    <n v="2457"/>
    <s v="CA-2018-140949"/>
    <x v="294"/>
    <d v="2018-03-22T00:00:00"/>
    <s v="Second Class"/>
    <s v="DB-13405"/>
    <s v="Denny Blanton"/>
    <s v="Consumer"/>
    <s v="United States"/>
    <s v="New York City"/>
    <s v="New York"/>
    <n v="10011"/>
    <x v="3"/>
    <x v="676"/>
    <x v="1"/>
    <s v="Labels"/>
    <s v="Avery 486"/>
    <n v="7.31"/>
  </r>
  <r>
    <n v="2458"/>
    <s v="CA-2018-140949"/>
    <x v="294"/>
    <d v="2018-03-22T00:00:00"/>
    <s v="Second Class"/>
    <s v="DB-13405"/>
    <s v="Denny Blanton"/>
    <s v="Consumer"/>
    <s v="United States"/>
    <s v="New York City"/>
    <s v="New York"/>
    <n v="10011"/>
    <x v="3"/>
    <x v="32"/>
    <x v="1"/>
    <s v="Art"/>
    <s v="Lumber Crayons"/>
    <n v="59.1"/>
  </r>
  <r>
    <n v="2459"/>
    <s v="CA-2018-140949"/>
    <x v="294"/>
    <d v="2018-03-22T00:00:00"/>
    <s v="Second Class"/>
    <s v="DB-13405"/>
    <s v="Denny Blanton"/>
    <s v="Consumer"/>
    <s v="United States"/>
    <s v="New York City"/>
    <s v="New York"/>
    <n v="10011"/>
    <x v="3"/>
    <x v="170"/>
    <x v="1"/>
    <s v="Storage"/>
    <s v="Tenex File Box, Personal Filing Tote with Lid, Black"/>
    <n v="46.53"/>
  </r>
  <r>
    <n v="2460"/>
    <s v="CA-2018-138548"/>
    <x v="733"/>
    <d v="2018-08-21T00:00:00"/>
    <s v="Standard Class"/>
    <s v="JG-15160"/>
    <s v="James Galang"/>
    <s v="Consumer"/>
    <s v="United States"/>
    <s v="Plainfield"/>
    <s v="New Jersey"/>
    <n v="7060"/>
    <x v="3"/>
    <x v="414"/>
    <x v="1"/>
    <s v="Appliances"/>
    <s v="Fellowes Premier Superior Surge Suppressor, 10-Outlet, With Phone and Remote"/>
    <n v="97.84"/>
  </r>
  <r>
    <n v="2461"/>
    <s v="CA-2016-142419"/>
    <x v="655"/>
    <d v="2016-07-13T00:00:00"/>
    <s v="Second Class"/>
    <s v="SC-20380"/>
    <s v="Shahid Collister"/>
    <s v="Consumer"/>
    <s v="United States"/>
    <s v="Seattle"/>
    <s v="Washington"/>
    <n v="98115"/>
    <x v="1"/>
    <x v="843"/>
    <x v="1"/>
    <s v="Paper"/>
    <s v="Xerox 1896"/>
    <n v="29.97"/>
  </r>
  <r>
    <n v="2462"/>
    <s v="CA-2016-142419"/>
    <x v="655"/>
    <d v="2016-07-13T00:00:00"/>
    <s v="Second Class"/>
    <s v="SC-20380"/>
    <s v="Shahid Collister"/>
    <s v="Consumer"/>
    <s v="United States"/>
    <s v="Seattle"/>
    <s v="Washington"/>
    <n v="98115"/>
    <x v="1"/>
    <x v="800"/>
    <x v="1"/>
    <s v="Binders"/>
    <s v="Wilson Jones Ledger-Size, Piano-Hinge Binder, 2&quot;, Blue"/>
    <n v="98.352000000000004"/>
  </r>
  <r>
    <n v="2463"/>
    <s v="CA-2018-148691"/>
    <x v="734"/>
    <d v="2018-12-09T00:00:00"/>
    <s v="Standard Class"/>
    <s v="CS-12460"/>
    <s v="Chuck Sachs"/>
    <s v="Consumer"/>
    <s v="United States"/>
    <s v="New York City"/>
    <s v="New York"/>
    <n v="10009"/>
    <x v="3"/>
    <x v="301"/>
    <x v="1"/>
    <s v="Binders"/>
    <s v="GBC Premium Transparent Covers with Diagonal Lined Pattern"/>
    <n v="83.92"/>
  </r>
  <r>
    <n v="2464"/>
    <s v="CA-2018-148691"/>
    <x v="734"/>
    <d v="2018-12-09T00:00:00"/>
    <s v="Standard Class"/>
    <s v="CS-12460"/>
    <s v="Chuck Sachs"/>
    <s v="Consumer"/>
    <s v="United States"/>
    <s v="New York City"/>
    <s v="New York"/>
    <n v="10009"/>
    <x v="3"/>
    <x v="1316"/>
    <x v="1"/>
    <s v="Binders"/>
    <s v="SpineVue Locking Slant-D Ring Binders by Cardinal"/>
    <n v="14.624000000000001"/>
  </r>
  <r>
    <n v="2465"/>
    <s v="CA-2018-148691"/>
    <x v="734"/>
    <d v="2018-12-09T00:00:00"/>
    <s v="Standard Class"/>
    <s v="CS-12460"/>
    <s v="Chuck Sachs"/>
    <s v="Consumer"/>
    <s v="United States"/>
    <s v="New York City"/>
    <s v="New York"/>
    <n v="10009"/>
    <x v="3"/>
    <x v="819"/>
    <x v="2"/>
    <s v="Phones"/>
    <s v="AT&amp;T 1080 Corded phone"/>
    <n v="136.99"/>
  </r>
  <r>
    <n v="2466"/>
    <s v="CA-2018-148691"/>
    <x v="734"/>
    <d v="2018-12-09T00:00:00"/>
    <s v="Standard Class"/>
    <s v="CS-12460"/>
    <s v="Chuck Sachs"/>
    <s v="Consumer"/>
    <s v="United States"/>
    <s v="New York City"/>
    <s v="New York"/>
    <n v="10009"/>
    <x v="3"/>
    <x v="395"/>
    <x v="1"/>
    <s v="Labels"/>
    <s v="Avery 520"/>
    <n v="3.15"/>
  </r>
  <r>
    <n v="2467"/>
    <s v="CA-2018-128755"/>
    <x v="464"/>
    <d v="2018-05-08T00:00:00"/>
    <s v="Standard Class"/>
    <s v="MK-18160"/>
    <s v="Mike Kennedy"/>
    <s v="Consumer"/>
    <s v="United States"/>
    <s v="Newport News"/>
    <s v="Virginia"/>
    <n v="23602"/>
    <x v="0"/>
    <x v="1346"/>
    <x v="1"/>
    <s v="Paper"/>
    <s v="Black Print Carbonless Snap-Off Rapid Letter, 8 1/2&quot; x 7&quot;"/>
    <n v="9.11"/>
  </r>
  <r>
    <n v="2468"/>
    <s v="CA-2018-128755"/>
    <x v="464"/>
    <d v="2018-05-08T00:00:00"/>
    <s v="Standard Class"/>
    <s v="MK-18160"/>
    <s v="Mike Kennedy"/>
    <s v="Consumer"/>
    <s v="United States"/>
    <s v="Newport News"/>
    <s v="Virginia"/>
    <n v="23602"/>
    <x v="0"/>
    <x v="384"/>
    <x v="1"/>
    <s v="Storage"/>
    <s v="Letter Size Cart"/>
    <n v="571.44000000000005"/>
  </r>
  <r>
    <n v="2469"/>
    <s v="CA-2018-128755"/>
    <x v="464"/>
    <d v="2018-05-08T00:00:00"/>
    <s v="Standard Class"/>
    <s v="MK-18160"/>
    <s v="Mike Kennedy"/>
    <s v="Consumer"/>
    <s v="United States"/>
    <s v="Newport News"/>
    <s v="Virginia"/>
    <n v="23602"/>
    <x v="0"/>
    <x v="1347"/>
    <x v="1"/>
    <s v="Paper"/>
    <s v="Xerox 23"/>
    <n v="32.4"/>
  </r>
  <r>
    <n v="2470"/>
    <s v="CA-2018-128755"/>
    <x v="464"/>
    <d v="2018-05-08T00:00:00"/>
    <s v="Standard Class"/>
    <s v="MK-18160"/>
    <s v="Mike Kennedy"/>
    <s v="Consumer"/>
    <s v="United States"/>
    <s v="Newport News"/>
    <s v="Virginia"/>
    <n v="23602"/>
    <x v="0"/>
    <x v="1036"/>
    <x v="1"/>
    <s v="Storage"/>
    <s v="Tenex Personal Self-Stacking Standard File Box, Black/Gray"/>
    <n v="16.91"/>
  </r>
  <r>
    <n v="2471"/>
    <s v="US-2017-135923"/>
    <x v="115"/>
    <d v="2017-01-28T00:00:00"/>
    <s v="Standard Class"/>
    <s v="CM-11935"/>
    <s v="Carlos Meador"/>
    <s v="Consumer"/>
    <s v="United States"/>
    <s v="Fayetteville"/>
    <s v="North Carolina"/>
    <n v="28314"/>
    <x v="0"/>
    <x v="1348"/>
    <x v="0"/>
    <s v="Furnishings"/>
    <s v="Eldon Pizzaz Desk Accessories"/>
    <n v="14.272"/>
  </r>
  <r>
    <n v="2472"/>
    <s v="US-2017-135923"/>
    <x v="115"/>
    <d v="2017-01-28T00:00:00"/>
    <s v="Standard Class"/>
    <s v="CM-11935"/>
    <s v="Carlos Meador"/>
    <s v="Consumer"/>
    <s v="United States"/>
    <s v="Fayetteville"/>
    <s v="North Carolina"/>
    <n v="28314"/>
    <x v="0"/>
    <x v="1248"/>
    <x v="0"/>
    <s v="Bookcases"/>
    <s v="Sauder Forest Hills Library, Woodland Oak Finish"/>
    <n v="451.13600000000002"/>
  </r>
  <r>
    <n v="2473"/>
    <s v="US-2017-135923"/>
    <x v="115"/>
    <d v="2017-01-28T00:00:00"/>
    <s v="Standard Class"/>
    <s v="CM-11935"/>
    <s v="Carlos Meador"/>
    <s v="Consumer"/>
    <s v="United States"/>
    <s v="Fayetteville"/>
    <s v="North Carolina"/>
    <n v="28314"/>
    <x v="0"/>
    <x v="1266"/>
    <x v="1"/>
    <s v="Appliances"/>
    <s v="Fellowes Mighty 8 Compact Surge Protector"/>
    <n v="64.864000000000004"/>
  </r>
  <r>
    <n v="2474"/>
    <s v="CA-2017-114972"/>
    <x v="54"/>
    <d v="2017-11-06T00:00:00"/>
    <s v="First Class"/>
    <s v="PF-19225"/>
    <s v="Phillip Flathmann"/>
    <s v="Consumer"/>
    <s v="United States"/>
    <s v="Los Angeles"/>
    <s v="California"/>
    <n v="90032"/>
    <x v="1"/>
    <x v="1349"/>
    <x v="0"/>
    <s v="Chairs"/>
    <s v="Global Deluxe High-Back Office Chair in Storm"/>
    <n v="217.584"/>
  </r>
  <r>
    <n v="2475"/>
    <s v="CA-2017-114972"/>
    <x v="54"/>
    <d v="2017-11-06T00:00:00"/>
    <s v="First Class"/>
    <s v="PF-19225"/>
    <s v="Phillip Flathmann"/>
    <s v="Consumer"/>
    <s v="United States"/>
    <s v="Los Angeles"/>
    <s v="California"/>
    <n v="90032"/>
    <x v="1"/>
    <x v="1350"/>
    <x v="2"/>
    <s v="Accessories"/>
    <s v="Kensington K72356US Mouse-in-a-Box USB Desktop Mouse"/>
    <n v="82.95"/>
  </r>
  <r>
    <n v="2476"/>
    <s v="CA-2017-114972"/>
    <x v="54"/>
    <d v="2017-11-06T00:00:00"/>
    <s v="First Class"/>
    <s v="PF-19225"/>
    <s v="Phillip Flathmann"/>
    <s v="Consumer"/>
    <s v="United States"/>
    <s v="Los Angeles"/>
    <s v="California"/>
    <n v="90032"/>
    <x v="1"/>
    <x v="1351"/>
    <x v="1"/>
    <s v="Labels"/>
    <s v="Avery 50"/>
    <n v="87.71"/>
  </r>
  <r>
    <n v="2477"/>
    <s v="CA-2017-114972"/>
    <x v="54"/>
    <d v="2017-11-06T00:00:00"/>
    <s v="First Class"/>
    <s v="PF-19225"/>
    <s v="Phillip Flathmann"/>
    <s v="Consumer"/>
    <s v="United States"/>
    <s v="Los Angeles"/>
    <s v="California"/>
    <n v="90032"/>
    <x v="1"/>
    <x v="1341"/>
    <x v="1"/>
    <s v="Appliances"/>
    <s v="Honeywell Enviracaire Portable HEPA Air Cleaner for 16' x 20' Room"/>
    <n v="1101.48"/>
  </r>
  <r>
    <n v="2478"/>
    <s v="CA-2018-102750"/>
    <x v="507"/>
    <d v="2018-09-08T00:00:00"/>
    <s v="Second Class"/>
    <s v="GM-14695"/>
    <s v="Greg Maxwell"/>
    <s v="Corporate"/>
    <s v="United States"/>
    <s v="Los Angeles"/>
    <s v="California"/>
    <n v="90036"/>
    <x v="1"/>
    <x v="594"/>
    <x v="0"/>
    <s v="Tables"/>
    <s v="Chromcraft Bull-Nose Wood Oval Conference Tables &amp; Bases"/>
    <n v="1322.3520000000001"/>
  </r>
  <r>
    <n v="2479"/>
    <s v="CA-2015-145212"/>
    <x v="103"/>
    <d v="2015-09-19T00:00:00"/>
    <s v="Standard Class"/>
    <s v="DC-12850"/>
    <s v="Dan Campbell"/>
    <s v="Consumer"/>
    <s v="United States"/>
    <s v="New York City"/>
    <s v="New York"/>
    <n v="10011"/>
    <x v="3"/>
    <x v="6"/>
    <x v="1"/>
    <s v="Art"/>
    <s v="Newell 322"/>
    <n v="5.46"/>
  </r>
  <r>
    <n v="2480"/>
    <s v="CA-2018-141992"/>
    <x v="249"/>
    <d v="2018-06-25T00:00:00"/>
    <s v="Standard Class"/>
    <s v="FO-14305"/>
    <s v="Frank Olsen"/>
    <s v="Consumer"/>
    <s v="United States"/>
    <s v="Dallas"/>
    <s v="Texas"/>
    <n v="75220"/>
    <x v="2"/>
    <x v="1352"/>
    <x v="1"/>
    <s v="Supplies"/>
    <s v="Fiskars Spring-Action Scissors"/>
    <n v="11.183999999999999"/>
  </r>
  <r>
    <n v="2481"/>
    <s v="CA-2018-141992"/>
    <x v="249"/>
    <d v="2018-06-25T00:00:00"/>
    <s v="Standard Class"/>
    <s v="FO-14305"/>
    <s v="Frank Olsen"/>
    <s v="Consumer"/>
    <s v="United States"/>
    <s v="Dallas"/>
    <s v="Texas"/>
    <n v="75220"/>
    <x v="2"/>
    <x v="82"/>
    <x v="1"/>
    <s v="Storage"/>
    <s v="Safco Industrial Wire Shelving"/>
    <n v="153.584"/>
  </r>
  <r>
    <n v="2482"/>
    <s v="CA-2018-147956"/>
    <x v="165"/>
    <d v="2018-12-31T00:00:00"/>
    <s v="Standard Class"/>
    <s v="AH-10210"/>
    <s v="Alan Hwang"/>
    <s v="Consumer"/>
    <s v="United States"/>
    <s v="Seattle"/>
    <s v="Washington"/>
    <n v="98105"/>
    <x v="1"/>
    <x v="749"/>
    <x v="1"/>
    <s v="Storage"/>
    <s v="Office Impressions Heavy Duty Welded Shelving &amp; Multimedia Storage Drawers"/>
    <n v="1003.62"/>
  </r>
  <r>
    <n v="2483"/>
    <s v="CA-2018-126067"/>
    <x v="735"/>
    <d v="2018-09-03T00:00:00"/>
    <s v="Standard Class"/>
    <s v="KN-16705"/>
    <s v="Kristina Nunn"/>
    <s v="Home Office"/>
    <s v="United States"/>
    <s v="Seattle"/>
    <s v="Washington"/>
    <n v="98105"/>
    <x v="1"/>
    <x v="1353"/>
    <x v="2"/>
    <s v="Phones"/>
    <s v="Anker 24W Portable Micro USB Car Charger"/>
    <n v="35.167999999999999"/>
  </r>
  <r>
    <n v="2484"/>
    <s v="CA-2018-126067"/>
    <x v="735"/>
    <d v="2018-09-03T00:00:00"/>
    <s v="Standard Class"/>
    <s v="KN-16705"/>
    <s v="Kristina Nunn"/>
    <s v="Home Office"/>
    <s v="United States"/>
    <s v="Seattle"/>
    <s v="Washington"/>
    <n v="98105"/>
    <x v="1"/>
    <x v="342"/>
    <x v="0"/>
    <s v="Tables"/>
    <s v="Hon Practical Foundations 30 x 60 Training Table, Light Gray/Charcoal"/>
    <n v="1137.75"/>
  </r>
  <r>
    <n v="2485"/>
    <s v="CA-2018-126067"/>
    <x v="735"/>
    <d v="2018-09-03T00:00:00"/>
    <s v="Standard Class"/>
    <s v="KN-16705"/>
    <s v="Kristina Nunn"/>
    <s v="Home Office"/>
    <s v="United States"/>
    <s v="Seattle"/>
    <s v="Washington"/>
    <n v="98105"/>
    <x v="1"/>
    <x v="444"/>
    <x v="1"/>
    <s v="Binders"/>
    <s v="GBC Standard Therm-A-Bind Covers"/>
    <n v="99.68"/>
  </r>
  <r>
    <n v="2486"/>
    <s v="CA-2018-126067"/>
    <x v="735"/>
    <d v="2018-09-03T00:00:00"/>
    <s v="Standard Class"/>
    <s v="KN-16705"/>
    <s v="Kristina Nunn"/>
    <s v="Home Office"/>
    <s v="United States"/>
    <s v="Seattle"/>
    <s v="Washington"/>
    <n v="98105"/>
    <x v="1"/>
    <x v="449"/>
    <x v="1"/>
    <s v="Art"/>
    <s v="Newell 344"/>
    <n v="5.56"/>
  </r>
  <r>
    <n v="2487"/>
    <s v="CA-2016-104514"/>
    <x v="98"/>
    <d v="2016-01-04T00:00:00"/>
    <s v="Second Class"/>
    <s v="CB-12535"/>
    <s v="Claudia Bergmann"/>
    <s v="Corporate"/>
    <s v="United States"/>
    <s v="Newark"/>
    <s v="Delaware"/>
    <n v="19711"/>
    <x v="3"/>
    <x v="1354"/>
    <x v="1"/>
    <s v="Storage"/>
    <s v="SAFCO Mobile Desk Side File, Wire Frame"/>
    <n v="85.52"/>
  </r>
  <r>
    <n v="2488"/>
    <s v="CA-2016-104514"/>
    <x v="98"/>
    <d v="2016-01-04T00:00:00"/>
    <s v="Second Class"/>
    <s v="CB-12535"/>
    <s v="Claudia Bergmann"/>
    <s v="Corporate"/>
    <s v="United States"/>
    <s v="Newark"/>
    <s v="Delaware"/>
    <n v="19711"/>
    <x v="3"/>
    <x v="1355"/>
    <x v="1"/>
    <s v="Art"/>
    <s v="Newell 313"/>
    <n v="9.84"/>
  </r>
  <r>
    <n v="2489"/>
    <s v="CA-2016-104514"/>
    <x v="98"/>
    <d v="2016-01-04T00:00:00"/>
    <s v="Second Class"/>
    <s v="CB-12535"/>
    <s v="Claudia Bergmann"/>
    <s v="Corporate"/>
    <s v="United States"/>
    <s v="Newark"/>
    <s v="Delaware"/>
    <n v="19711"/>
    <x v="3"/>
    <x v="1283"/>
    <x v="1"/>
    <s v="Paper"/>
    <s v="Xerox 1959"/>
    <n v="20.04"/>
  </r>
  <r>
    <n v="2490"/>
    <s v="CA-2016-141040"/>
    <x v="330"/>
    <d v="2016-10-13T00:00:00"/>
    <s v="Second Class"/>
    <s v="TB-21250"/>
    <s v="Tim Brockman"/>
    <s v="Consumer"/>
    <s v="United States"/>
    <s v="New York City"/>
    <s v="New York"/>
    <n v="10024"/>
    <x v="3"/>
    <x v="1356"/>
    <x v="2"/>
    <s v="Phones"/>
    <s v="Jawbone JAMBOX Wireless Bluetooth Speaker"/>
    <n v="631.96"/>
  </r>
  <r>
    <n v="2491"/>
    <s v="CA-2016-141040"/>
    <x v="330"/>
    <d v="2016-10-13T00:00:00"/>
    <s v="Second Class"/>
    <s v="TB-21250"/>
    <s v="Tim Brockman"/>
    <s v="Consumer"/>
    <s v="United States"/>
    <s v="New York City"/>
    <s v="New York"/>
    <n v="10024"/>
    <x v="3"/>
    <x v="1357"/>
    <x v="1"/>
    <s v="Paper"/>
    <s v="Xerox 1895"/>
    <n v="23.92"/>
  </r>
  <r>
    <n v="2492"/>
    <s v="CA-2015-113579"/>
    <x v="736"/>
    <d v="2015-12-15T00:00:00"/>
    <s v="Second Class"/>
    <s v="KD-16345"/>
    <s v="Katherine Ducich"/>
    <s v="Consumer"/>
    <s v="United States"/>
    <s v="Los Angeles"/>
    <s v="California"/>
    <n v="90049"/>
    <x v="1"/>
    <x v="1111"/>
    <x v="1"/>
    <s v="Paper"/>
    <s v="White GlueTop Scratch Pads"/>
    <n v="90.24"/>
  </r>
  <r>
    <n v="2493"/>
    <s v="CA-2015-144624"/>
    <x v="84"/>
    <d v="2015-11-23T00:00:00"/>
    <s v="Standard Class"/>
    <s v="JM-15865"/>
    <s v="John Murray"/>
    <s v="Consumer"/>
    <s v="United States"/>
    <s v="Jamestown"/>
    <s v="New York"/>
    <n v="14701"/>
    <x v="3"/>
    <x v="1148"/>
    <x v="2"/>
    <s v="Phones"/>
    <s v="Apple iPhone 5"/>
    <n v="4548.8100000000004"/>
  </r>
  <r>
    <n v="2494"/>
    <s v="CA-2017-146206"/>
    <x v="545"/>
    <d v="2017-09-14T00:00:00"/>
    <s v="Second Class"/>
    <s v="KT-16480"/>
    <s v="Kean Thornton"/>
    <s v="Consumer"/>
    <s v="United States"/>
    <s v="Houston"/>
    <s v="Texas"/>
    <n v="77095"/>
    <x v="2"/>
    <x v="838"/>
    <x v="0"/>
    <s v="Tables"/>
    <s v="KI Adjustable-Height Table"/>
    <n v="300.93"/>
  </r>
  <r>
    <n v="2495"/>
    <s v="CA-2017-146206"/>
    <x v="545"/>
    <d v="2017-09-14T00:00:00"/>
    <s v="Second Class"/>
    <s v="KT-16480"/>
    <s v="Kean Thornton"/>
    <s v="Consumer"/>
    <s v="United States"/>
    <s v="Houston"/>
    <s v="Texas"/>
    <n v="77095"/>
    <x v="2"/>
    <x v="1149"/>
    <x v="2"/>
    <s v="Phones"/>
    <s v="Polycom VVX 310 VoIP phone"/>
    <n v="719.96"/>
  </r>
  <r>
    <n v="2496"/>
    <s v="CA-2015-136644"/>
    <x v="737"/>
    <d v="2015-06-22T00:00:00"/>
    <s v="Standard Class"/>
    <s v="SC-20575"/>
    <s v="Sonia Cooley"/>
    <s v="Consumer"/>
    <s v="United States"/>
    <s v="Mishawaka"/>
    <s v="Indiana"/>
    <n v="46544"/>
    <x v="2"/>
    <x v="405"/>
    <x v="0"/>
    <s v="Chairs"/>
    <s v="Global Geo Office Task Chair, Gray"/>
    <n v="647.84"/>
  </r>
  <r>
    <n v="2497"/>
    <s v="CA-2016-122371"/>
    <x v="120"/>
    <d v="2016-10-01T00:00:00"/>
    <s v="Standard Class"/>
    <s v="BS-11800"/>
    <s v="Bryan Spruell"/>
    <s v="Home Office"/>
    <s v="United States"/>
    <s v="San Diego"/>
    <s v="California"/>
    <n v="92037"/>
    <x v="1"/>
    <x v="80"/>
    <x v="1"/>
    <s v="Storage"/>
    <s v="Sortfiler Multipurpose Personal File Organizer, Black"/>
    <n v="64.17"/>
  </r>
  <r>
    <n v="2498"/>
    <s v="CA-2016-122371"/>
    <x v="120"/>
    <d v="2016-10-01T00:00:00"/>
    <s v="Standard Class"/>
    <s v="BS-11800"/>
    <s v="Bryan Spruell"/>
    <s v="Home Office"/>
    <s v="United States"/>
    <s v="San Diego"/>
    <s v="California"/>
    <n v="92037"/>
    <x v="1"/>
    <x v="633"/>
    <x v="1"/>
    <s v="Envelopes"/>
    <s v="Cameo Buff Policy Envelopes"/>
    <n v="124.46"/>
  </r>
  <r>
    <n v="2499"/>
    <s v="CA-2017-126935"/>
    <x v="288"/>
    <d v="2017-05-24T00:00:00"/>
    <s v="Standard Class"/>
    <s v="BT-11395"/>
    <s v="Bill Tyler"/>
    <s v="Corporate"/>
    <s v="United States"/>
    <s v="San Francisco"/>
    <s v="California"/>
    <n v="94109"/>
    <x v="1"/>
    <x v="1224"/>
    <x v="1"/>
    <s v="Binders"/>
    <s v="GBC Personal VeloBind Strips"/>
    <n v="9.5839999999999996"/>
  </r>
  <r>
    <n v="2500"/>
    <s v="US-2018-133781"/>
    <x v="738"/>
    <d v="2018-06-23T00:00:00"/>
    <s v="First Class"/>
    <s v="DC-12850"/>
    <s v="Dan Campbell"/>
    <s v="Consumer"/>
    <s v="United States"/>
    <s v="Miami"/>
    <s v="Florida"/>
    <n v="33178"/>
    <x v="0"/>
    <x v="1358"/>
    <x v="1"/>
    <s v="Envelopes"/>
    <s v="#10 White Business Envelopes,4 1/8 x 9 1/2"/>
    <n v="37.607999999999997"/>
  </r>
  <r>
    <n v="2501"/>
    <s v="CA-2018-131618"/>
    <x v="46"/>
    <d v="2018-06-20T00:00:00"/>
    <s v="First Class"/>
    <s v="LS-17200"/>
    <s v="Luke Schmidt"/>
    <s v="Corporate"/>
    <s v="United States"/>
    <s v="Skokie"/>
    <s v="Illinois"/>
    <n v="60076"/>
    <x v="2"/>
    <x v="827"/>
    <x v="1"/>
    <s v="Paper"/>
    <s v="Rediform Wirebound &quot;Phone Memo&quot; Message Book, 11 x 5-3/4"/>
    <n v="12.224"/>
  </r>
  <r>
    <n v="2502"/>
    <s v="CA-2018-131618"/>
    <x v="46"/>
    <d v="2018-06-20T00:00:00"/>
    <s v="First Class"/>
    <s v="LS-17200"/>
    <s v="Luke Schmidt"/>
    <s v="Corporate"/>
    <s v="United States"/>
    <s v="Skokie"/>
    <s v="Illinois"/>
    <n v="60076"/>
    <x v="2"/>
    <x v="614"/>
    <x v="1"/>
    <s v="Binders"/>
    <s v="Avery Durable Binders"/>
    <n v="2.3039999999999998"/>
  </r>
  <r>
    <n v="2503"/>
    <s v="CA-2018-131618"/>
    <x v="46"/>
    <d v="2018-06-20T00:00:00"/>
    <s v="First Class"/>
    <s v="LS-17200"/>
    <s v="Luke Schmidt"/>
    <s v="Corporate"/>
    <s v="United States"/>
    <s v="Skokie"/>
    <s v="Illinois"/>
    <n v="60076"/>
    <x v="2"/>
    <x v="673"/>
    <x v="1"/>
    <s v="Binders"/>
    <s v="Fellowes Binding Cases"/>
    <n v="9.36"/>
  </r>
  <r>
    <n v="2504"/>
    <s v="CA-2017-149482"/>
    <x v="696"/>
    <d v="2017-11-19T00:00:00"/>
    <s v="Standard Class"/>
    <s v="RR-19315"/>
    <s v="Ralph Ritter"/>
    <s v="Consumer"/>
    <s v="United States"/>
    <s v="San Francisco"/>
    <s v="California"/>
    <n v="94110"/>
    <x v="1"/>
    <x v="1238"/>
    <x v="1"/>
    <s v="Labels"/>
    <s v="Avery 52"/>
    <n v="7.38"/>
  </r>
  <r>
    <n v="2505"/>
    <s v="CA-2015-143917"/>
    <x v="739"/>
    <d v="2015-07-27T00:00:00"/>
    <s v="Second Class"/>
    <s v="KL-16645"/>
    <s v="Ken Lonsdale"/>
    <s v="Consumer"/>
    <s v="United States"/>
    <s v="San Francisco"/>
    <s v="California"/>
    <n v="94122"/>
    <x v="1"/>
    <x v="230"/>
    <x v="1"/>
    <s v="Storage"/>
    <s v="Fellowes Personal Hanging Folder Files, Navy"/>
    <n v="53.72"/>
  </r>
  <r>
    <n v="2506"/>
    <s v="CA-2015-143917"/>
    <x v="739"/>
    <d v="2015-07-27T00:00:00"/>
    <s v="Second Class"/>
    <s v="KL-16645"/>
    <s v="Ken Lonsdale"/>
    <s v="Consumer"/>
    <s v="United States"/>
    <s v="San Francisco"/>
    <s v="California"/>
    <n v="94122"/>
    <x v="1"/>
    <x v="1359"/>
    <x v="1"/>
    <s v="Supplies"/>
    <s v="High Speed Automatic Electric Letter Opener"/>
    <n v="8187.65"/>
  </r>
  <r>
    <n v="2507"/>
    <s v="CA-2015-143917"/>
    <x v="739"/>
    <d v="2015-07-27T00:00:00"/>
    <s v="Second Class"/>
    <s v="KL-16645"/>
    <s v="Ken Lonsdale"/>
    <s v="Consumer"/>
    <s v="United States"/>
    <s v="San Francisco"/>
    <s v="California"/>
    <n v="94122"/>
    <x v="1"/>
    <x v="221"/>
    <x v="0"/>
    <s v="Furnishings"/>
    <s v="Staple-based wall hangings"/>
    <n v="77.92"/>
  </r>
  <r>
    <n v="2508"/>
    <s v="CA-2016-120397"/>
    <x v="740"/>
    <d v="2016-07-02T00:00:00"/>
    <s v="Same Day"/>
    <s v="RB-19435"/>
    <s v="Richard Bierner"/>
    <s v="Consumer"/>
    <s v="United States"/>
    <s v="Houston"/>
    <s v="Texas"/>
    <n v="77070"/>
    <x v="2"/>
    <x v="1360"/>
    <x v="1"/>
    <s v="Appliances"/>
    <s v="Belkin 8 Outlet Surge Protector"/>
    <n v="32.783999999999999"/>
  </r>
  <r>
    <n v="2509"/>
    <s v="CA-2018-163902"/>
    <x v="580"/>
    <d v="2018-03-08T00:00:00"/>
    <s v="Standard Class"/>
    <s v="MY-17380"/>
    <s v="Maribeth Yedwab"/>
    <s v="Corporate"/>
    <s v="United States"/>
    <s v="Los Angeles"/>
    <s v="California"/>
    <n v="90045"/>
    <x v="1"/>
    <x v="1361"/>
    <x v="2"/>
    <s v="Phones"/>
    <s v="Panasonic KX TS3282B Corded phone"/>
    <n v="196.77600000000001"/>
  </r>
  <r>
    <n v="2510"/>
    <s v="CA-2018-163902"/>
    <x v="580"/>
    <d v="2018-03-08T00:00:00"/>
    <s v="Standard Class"/>
    <s v="MY-17380"/>
    <s v="Maribeth Yedwab"/>
    <s v="Corporate"/>
    <s v="United States"/>
    <s v="Los Angeles"/>
    <s v="California"/>
    <n v="90045"/>
    <x v="1"/>
    <x v="914"/>
    <x v="2"/>
    <s v="Accessories"/>
    <s v="Logitech G13 Programmable Gameboard with LCD Display"/>
    <n v="479.94"/>
  </r>
  <r>
    <n v="2511"/>
    <s v="CA-2017-136812"/>
    <x v="741"/>
    <d v="2017-11-23T00:00:00"/>
    <s v="Standard Class"/>
    <s v="AW-10930"/>
    <s v="Arthur Wiediger"/>
    <s v="Home Office"/>
    <s v="United States"/>
    <s v="Oklahoma City"/>
    <s v="Oklahoma"/>
    <n v="73120"/>
    <x v="2"/>
    <x v="1362"/>
    <x v="1"/>
    <s v="Storage"/>
    <s v="Tennsco Snap-Together Open Shelving Units, Starter Sets and Add-On Units"/>
    <n v="1117.92"/>
  </r>
  <r>
    <n v="2512"/>
    <s v="CA-2016-102722"/>
    <x v="24"/>
    <d v="2016-04-19T00:00:00"/>
    <s v="First Class"/>
    <s v="KW-16570"/>
    <s v="Kelly Williams"/>
    <s v="Consumer"/>
    <s v="United States"/>
    <s v="Monroe"/>
    <s v="Louisiana"/>
    <n v="71203"/>
    <x v="0"/>
    <x v="936"/>
    <x v="2"/>
    <s v="Accessories"/>
    <s v="Memorex Froggy Flash Drive 8 GB"/>
    <n v="106.5"/>
  </r>
  <r>
    <n v="2513"/>
    <s v="CA-2018-155089"/>
    <x v="574"/>
    <d v="2018-12-06T00:00:00"/>
    <s v="Standard Class"/>
    <s v="DB-12910"/>
    <s v="Daniel Byrd"/>
    <s v="Home Office"/>
    <s v="United States"/>
    <s v="Tampa"/>
    <s v="Florida"/>
    <n v="33614"/>
    <x v="0"/>
    <x v="471"/>
    <x v="1"/>
    <s v="Binders"/>
    <s v="Premier Elliptical Ring Binder, Black"/>
    <n v="45.66"/>
  </r>
  <r>
    <n v="2514"/>
    <s v="CA-2017-124506"/>
    <x v="583"/>
    <d v="2017-11-17T00:00:00"/>
    <s v="Standard Class"/>
    <s v="BB-11545"/>
    <s v="Brenda Bowman"/>
    <s v="Corporate"/>
    <s v="United States"/>
    <s v="Chicago"/>
    <s v="Illinois"/>
    <n v="60623"/>
    <x v="2"/>
    <x v="1048"/>
    <x v="2"/>
    <s v="Accessories"/>
    <s v="Belkin F8E887 USB Wired Ergonomic Keyboard"/>
    <n v="95.968000000000004"/>
  </r>
  <r>
    <n v="2515"/>
    <s v="CA-2017-124506"/>
    <x v="583"/>
    <d v="2017-11-17T00:00:00"/>
    <s v="Standard Class"/>
    <s v="BB-11545"/>
    <s v="Brenda Bowman"/>
    <s v="Corporate"/>
    <s v="United States"/>
    <s v="Chicago"/>
    <s v="Illinois"/>
    <n v="60623"/>
    <x v="2"/>
    <x v="877"/>
    <x v="0"/>
    <s v="Chairs"/>
    <s v="Global Chrome Stack Chair"/>
    <n v="47.991999999999997"/>
  </r>
  <r>
    <n v="2516"/>
    <s v="CA-2015-106572"/>
    <x v="742"/>
    <d v="2015-09-10T00:00:00"/>
    <s v="Standard Class"/>
    <s v="NP-18700"/>
    <s v="Nora Preis"/>
    <s v="Consumer"/>
    <s v="United States"/>
    <s v="Bowling Green"/>
    <s v="Ohio"/>
    <n v="43402"/>
    <x v="3"/>
    <x v="546"/>
    <x v="1"/>
    <s v="Storage"/>
    <s v="Economy Rollaway Files"/>
    <n v="264.32"/>
  </r>
  <r>
    <n v="2517"/>
    <s v="CA-2015-128888"/>
    <x v="647"/>
    <d v="2015-11-22T00:00:00"/>
    <s v="Standard Class"/>
    <s v="PB-19105"/>
    <s v="Peter BÃ¼hler"/>
    <s v="Consumer"/>
    <s v="United States"/>
    <s v="Houston"/>
    <s v="Texas"/>
    <n v="77095"/>
    <x v="2"/>
    <x v="970"/>
    <x v="1"/>
    <s v="Envelopes"/>
    <s v="Ames Color-File Green Diamond Border X-ray Mailers"/>
    <n v="604.65599999999995"/>
  </r>
  <r>
    <n v="2518"/>
    <s v="CA-2018-123134"/>
    <x v="743"/>
    <d v="2018-05-07T00:00:00"/>
    <s v="Standard Class"/>
    <s v="DW-13585"/>
    <s v="Dorothy Wardle"/>
    <s v="Corporate"/>
    <s v="United States"/>
    <s v="Westfield"/>
    <s v="New Jersey"/>
    <n v="7090"/>
    <x v="3"/>
    <x v="784"/>
    <x v="0"/>
    <s v="Furnishings"/>
    <s v="Eldon Advantage Chair Mats for Low to Medium Pile Carpets"/>
    <n v="129.93"/>
  </r>
  <r>
    <n v="2519"/>
    <s v="CA-2017-124352"/>
    <x v="680"/>
    <d v="2017-10-21T00:00:00"/>
    <s v="Standard Class"/>
    <s v="CD-12790"/>
    <s v="Cynthia Delaney"/>
    <s v="Home Office"/>
    <s v="United States"/>
    <s v="Oklahoma City"/>
    <s v="Oklahoma"/>
    <n v="73120"/>
    <x v="2"/>
    <x v="1363"/>
    <x v="1"/>
    <s v="Labels"/>
    <s v="Avery 49"/>
    <n v="20.16"/>
  </r>
  <r>
    <n v="2520"/>
    <s v="CA-2017-124352"/>
    <x v="680"/>
    <d v="2017-10-21T00:00:00"/>
    <s v="Standard Class"/>
    <s v="CD-12790"/>
    <s v="Cynthia Delaney"/>
    <s v="Home Office"/>
    <s v="United States"/>
    <s v="Oklahoma City"/>
    <s v="Oklahoma"/>
    <n v="73120"/>
    <x v="2"/>
    <x v="607"/>
    <x v="1"/>
    <s v="Labels"/>
    <s v="Avery 508"/>
    <n v="29.46"/>
  </r>
  <r>
    <n v="2521"/>
    <s v="CA-2017-124352"/>
    <x v="680"/>
    <d v="2017-10-21T00:00:00"/>
    <s v="Standard Class"/>
    <s v="CD-12790"/>
    <s v="Cynthia Delaney"/>
    <s v="Home Office"/>
    <s v="United States"/>
    <s v="Oklahoma City"/>
    <s v="Oklahoma"/>
    <n v="73120"/>
    <x v="2"/>
    <x v="1364"/>
    <x v="1"/>
    <s v="Appliances"/>
    <s v="Hoover Upright Vacuum With Dirt Cup"/>
    <n v="868.59"/>
  </r>
  <r>
    <n v="2522"/>
    <s v="CA-2017-124352"/>
    <x v="680"/>
    <d v="2017-10-21T00:00:00"/>
    <s v="Standard Class"/>
    <s v="CD-12790"/>
    <s v="Cynthia Delaney"/>
    <s v="Home Office"/>
    <s v="United States"/>
    <s v="Oklahoma City"/>
    <s v="Oklahoma"/>
    <n v="73120"/>
    <x v="2"/>
    <x v="89"/>
    <x v="1"/>
    <s v="Paper"/>
    <s v="Xerox 1999"/>
    <n v="12.96"/>
  </r>
  <r>
    <n v="2523"/>
    <s v="CA-2017-124352"/>
    <x v="680"/>
    <d v="2017-10-21T00:00:00"/>
    <s v="Standard Class"/>
    <s v="CD-12790"/>
    <s v="Cynthia Delaney"/>
    <s v="Home Office"/>
    <s v="United States"/>
    <s v="Oklahoma City"/>
    <s v="Oklahoma"/>
    <n v="73120"/>
    <x v="2"/>
    <x v="895"/>
    <x v="2"/>
    <s v="Phones"/>
    <s v="Samsung Replacement EH64AVFWE Premium Headset"/>
    <n v="5.5"/>
  </r>
  <r>
    <n v="2524"/>
    <s v="CA-2017-124352"/>
    <x v="680"/>
    <d v="2017-10-21T00:00:00"/>
    <s v="Standard Class"/>
    <s v="CD-12790"/>
    <s v="Cynthia Delaney"/>
    <s v="Home Office"/>
    <s v="United States"/>
    <s v="Oklahoma City"/>
    <s v="Oklahoma"/>
    <n v="73120"/>
    <x v="2"/>
    <x v="999"/>
    <x v="1"/>
    <s v="Binders"/>
    <s v="Ibico Plastic Spiral Binding Combs"/>
    <n v="121.6"/>
  </r>
  <r>
    <n v="2525"/>
    <s v="CA-2016-124541"/>
    <x v="744"/>
    <d v="2016-04-10T00:00:00"/>
    <s v="Standard Class"/>
    <s v="TT-21220"/>
    <s v="Thomas Thornton"/>
    <s v="Consumer"/>
    <s v="United States"/>
    <s v="Houston"/>
    <s v="Texas"/>
    <n v="77041"/>
    <x v="2"/>
    <x v="512"/>
    <x v="1"/>
    <s v="Art"/>
    <s v="Newell 312"/>
    <n v="42.048000000000002"/>
  </r>
  <r>
    <n v="2526"/>
    <s v="CA-2016-124541"/>
    <x v="744"/>
    <d v="2016-04-10T00:00:00"/>
    <s v="Standard Class"/>
    <s v="TT-21220"/>
    <s v="Thomas Thornton"/>
    <s v="Consumer"/>
    <s v="United States"/>
    <s v="Houston"/>
    <s v="Texas"/>
    <n v="77041"/>
    <x v="2"/>
    <x v="1365"/>
    <x v="2"/>
    <s v="Accessories"/>
    <s v="Maxell 4.7GB DVD-RW 3/Pack"/>
    <n v="25.488"/>
  </r>
  <r>
    <n v="2527"/>
    <s v="CA-2016-124541"/>
    <x v="744"/>
    <d v="2016-04-10T00:00:00"/>
    <s v="Standard Class"/>
    <s v="TT-21220"/>
    <s v="Thomas Thornton"/>
    <s v="Consumer"/>
    <s v="United States"/>
    <s v="Houston"/>
    <s v="Texas"/>
    <n v="77041"/>
    <x v="2"/>
    <x v="1023"/>
    <x v="1"/>
    <s v="Binders"/>
    <s v="Ibico Covers for Plastic or Wire Binding Elements"/>
    <n v="6.9"/>
  </r>
  <r>
    <n v="2528"/>
    <s v="CA-2016-124541"/>
    <x v="744"/>
    <d v="2016-04-10T00:00:00"/>
    <s v="Standard Class"/>
    <s v="TT-21220"/>
    <s v="Thomas Thornton"/>
    <s v="Consumer"/>
    <s v="United States"/>
    <s v="Houston"/>
    <s v="Texas"/>
    <n v="77041"/>
    <x v="2"/>
    <x v="1232"/>
    <x v="1"/>
    <s v="Binders"/>
    <s v="Fellowes Twister Kit, Gray/Clear, 3/pkg"/>
    <n v="9.6479999999999997"/>
  </r>
  <r>
    <n v="2529"/>
    <s v="CA-2016-124541"/>
    <x v="744"/>
    <d v="2016-04-10T00:00:00"/>
    <s v="Standard Class"/>
    <s v="TT-21220"/>
    <s v="Thomas Thornton"/>
    <s v="Consumer"/>
    <s v="United States"/>
    <s v="Houston"/>
    <s v="Texas"/>
    <n v="77041"/>
    <x v="2"/>
    <x v="1050"/>
    <x v="1"/>
    <s v="Paper"/>
    <s v="Xerox 1949"/>
    <n v="7.968"/>
  </r>
  <r>
    <n v="2530"/>
    <s v="CA-2015-108707"/>
    <x v="745"/>
    <d v="2015-10-29T00:00:00"/>
    <s v="Standard Class"/>
    <s v="DB-12910"/>
    <s v="Daniel Byrd"/>
    <s v="Home Office"/>
    <s v="United States"/>
    <s v="Fort Lauderdale"/>
    <s v="Florida"/>
    <n v="33311"/>
    <x v="0"/>
    <x v="739"/>
    <x v="1"/>
    <s v="Paper"/>
    <s v="Xerox 210"/>
    <n v="10.368"/>
  </r>
  <r>
    <n v="2531"/>
    <s v="CA-2015-111500"/>
    <x v="654"/>
    <d v="2015-08-21T00:00:00"/>
    <s v="Standard Class"/>
    <s v="DJ-13510"/>
    <s v="Don Jones"/>
    <s v="Corporate"/>
    <s v="United States"/>
    <s v="Little Rock"/>
    <s v="Arkansas"/>
    <n v="72209"/>
    <x v="0"/>
    <x v="1138"/>
    <x v="1"/>
    <s v="Paper"/>
    <s v="Xerox 1929"/>
    <n v="114.2"/>
  </r>
  <r>
    <n v="2532"/>
    <s v="CA-2015-111500"/>
    <x v="654"/>
    <d v="2015-08-21T00:00:00"/>
    <s v="Standard Class"/>
    <s v="DJ-13510"/>
    <s v="Don Jones"/>
    <s v="Corporate"/>
    <s v="United States"/>
    <s v="Little Rock"/>
    <s v="Arkansas"/>
    <n v="72209"/>
    <x v="0"/>
    <x v="1366"/>
    <x v="1"/>
    <s v="Binders"/>
    <s v="Avery Non-Stick Binders"/>
    <n v="17.96"/>
  </r>
  <r>
    <n v="2533"/>
    <s v="CA-2015-111500"/>
    <x v="654"/>
    <d v="2015-08-21T00:00:00"/>
    <s v="Standard Class"/>
    <s v="DJ-13510"/>
    <s v="Don Jones"/>
    <s v="Corporate"/>
    <s v="United States"/>
    <s v="Little Rock"/>
    <s v="Arkansas"/>
    <n v="72209"/>
    <x v="0"/>
    <x v="1088"/>
    <x v="1"/>
    <s v="Fasteners"/>
    <s v="Colored Push Pins"/>
    <n v="12.67"/>
  </r>
  <r>
    <n v="2534"/>
    <s v="CA-2015-111500"/>
    <x v="654"/>
    <d v="2015-08-21T00:00:00"/>
    <s v="Standard Class"/>
    <s v="DJ-13510"/>
    <s v="Don Jones"/>
    <s v="Corporate"/>
    <s v="United States"/>
    <s v="Little Rock"/>
    <s v="Arkansas"/>
    <n v="72209"/>
    <x v="0"/>
    <x v="106"/>
    <x v="2"/>
    <s v="Accessories"/>
    <s v="LogitechÂ Gaming G510s - Keyboard"/>
    <n v="339.96"/>
  </r>
  <r>
    <n v="2535"/>
    <s v="US-2018-117723"/>
    <x v="733"/>
    <d v="2018-08-18T00:00:00"/>
    <s v="Second Class"/>
    <s v="DL-13495"/>
    <s v="Dionis Lloyd"/>
    <s v="Corporate"/>
    <s v="United States"/>
    <s v="Philadelphia"/>
    <s v="Pennsylvania"/>
    <n v="19120"/>
    <x v="3"/>
    <x v="458"/>
    <x v="1"/>
    <s v="Storage"/>
    <s v="Tennsco Single-Tier Lockers"/>
    <n v="1801.6320000000001"/>
  </r>
  <r>
    <n v="2536"/>
    <s v="CA-2016-143238"/>
    <x v="684"/>
    <d v="2016-09-08T00:00:00"/>
    <s v="First Class"/>
    <s v="LO-17170"/>
    <s v="Lori Olson"/>
    <s v="Corporate"/>
    <s v="United States"/>
    <s v="La Quinta"/>
    <s v="California"/>
    <n v="92253"/>
    <x v="1"/>
    <x v="103"/>
    <x v="2"/>
    <s v="Accessories"/>
    <s v="Memorex Mini Travel Drive 8 GB USB 2.0 Flash Drive"/>
    <n v="46.32"/>
  </r>
  <r>
    <n v="2537"/>
    <s v="CA-2016-168746"/>
    <x v="746"/>
    <d v="2016-01-29T00:00:00"/>
    <s v="Second Class"/>
    <s v="SV-20365"/>
    <s v="Seth Vernon"/>
    <s v="Consumer"/>
    <s v="United States"/>
    <s v="Cleveland"/>
    <s v="Ohio"/>
    <n v="44105"/>
    <x v="3"/>
    <x v="70"/>
    <x v="0"/>
    <s v="Chairs"/>
    <s v="High-Back Leather Manager's Chair"/>
    <n v="181.98599999999999"/>
  </r>
  <r>
    <n v="2538"/>
    <s v="CA-2016-168746"/>
    <x v="746"/>
    <d v="2016-01-29T00:00:00"/>
    <s v="Second Class"/>
    <s v="SV-20365"/>
    <s v="Seth Vernon"/>
    <s v="Consumer"/>
    <s v="United States"/>
    <s v="Cleveland"/>
    <s v="Ohio"/>
    <n v="44105"/>
    <x v="3"/>
    <x v="1149"/>
    <x v="2"/>
    <s v="Phones"/>
    <s v="Polycom VVX 310 VoIP phone"/>
    <n v="431.976"/>
  </r>
  <r>
    <n v="2539"/>
    <s v="CA-2016-168746"/>
    <x v="746"/>
    <d v="2016-01-29T00:00:00"/>
    <s v="Second Class"/>
    <s v="SV-20365"/>
    <s v="Seth Vernon"/>
    <s v="Consumer"/>
    <s v="United States"/>
    <s v="Cleveland"/>
    <s v="Ohio"/>
    <n v="44105"/>
    <x v="3"/>
    <x v="1367"/>
    <x v="2"/>
    <s v="Phones"/>
    <s v="Nortel Meridian M5316 Digital phone"/>
    <n v="155.37"/>
  </r>
  <r>
    <n v="2540"/>
    <s v="CA-2016-113404"/>
    <x v="747"/>
    <d v="2016-07-16T00:00:00"/>
    <s v="Same Day"/>
    <s v="EM-13810"/>
    <s v="Eleni McCrary"/>
    <s v="Corporate"/>
    <s v="United States"/>
    <s v="San Francisco"/>
    <s v="California"/>
    <n v="94122"/>
    <x v="1"/>
    <x v="299"/>
    <x v="0"/>
    <s v="Chairs"/>
    <s v="Hon 2090 â€œPillow Softâ€ Series Mid Back Swivel/Tilt Chairs"/>
    <n v="1348.704"/>
  </r>
  <r>
    <n v="2541"/>
    <s v="CA-2016-113404"/>
    <x v="747"/>
    <d v="2016-07-16T00:00:00"/>
    <s v="Same Day"/>
    <s v="EM-13810"/>
    <s v="Eleni McCrary"/>
    <s v="Corporate"/>
    <s v="United States"/>
    <s v="San Francisco"/>
    <s v="California"/>
    <n v="94122"/>
    <x v="1"/>
    <x v="284"/>
    <x v="0"/>
    <s v="Chairs"/>
    <s v="Hon 4070 Series Pagoda Armless Upholstered Stacking Chairs"/>
    <n v="700.15200000000004"/>
  </r>
  <r>
    <n v="2542"/>
    <s v="CA-2017-144792"/>
    <x v="567"/>
    <d v="2017-05-04T00:00:00"/>
    <s v="Standard Class"/>
    <s v="KD-16615"/>
    <s v="Ken Dana"/>
    <s v="Corporate"/>
    <s v="United States"/>
    <s v="Scottsdale"/>
    <s v="Arizona"/>
    <n v="85254"/>
    <x v="1"/>
    <x v="561"/>
    <x v="0"/>
    <s v="Furnishings"/>
    <s v="12-1/2 Diameter Round Wall Clock"/>
    <n v="111.88800000000001"/>
  </r>
  <r>
    <n v="2543"/>
    <s v="CA-2015-164385"/>
    <x v="467"/>
    <d v="2015-10-01T00:00:00"/>
    <s v="Second Class"/>
    <s v="NB-18580"/>
    <s v="Nicole Brennan"/>
    <s v="Corporate"/>
    <s v="United States"/>
    <s v="Philadelphia"/>
    <s v="Pennsylvania"/>
    <n v="19134"/>
    <x v="3"/>
    <x v="810"/>
    <x v="1"/>
    <s v="Appliances"/>
    <s v="Belkin 8 Outlet SurgeMaster II Gold Surge Protector"/>
    <n v="143.952"/>
  </r>
  <r>
    <n v="2544"/>
    <s v="US-2017-114174"/>
    <x v="162"/>
    <d v="2017-09-14T00:00:00"/>
    <s v="Standard Class"/>
    <s v="AP-10720"/>
    <s v="Anne Pryor"/>
    <s v="Home Office"/>
    <s v="United States"/>
    <s v="Malden"/>
    <s v="Massachusetts"/>
    <n v="2148"/>
    <x v="3"/>
    <x v="1368"/>
    <x v="0"/>
    <s v="Bookcases"/>
    <s v="Bush Westfield Collection Bookcases, Dark Cherry Finish"/>
    <n v="173.94"/>
  </r>
  <r>
    <n v="2545"/>
    <s v="US-2017-114174"/>
    <x v="162"/>
    <d v="2017-09-14T00:00:00"/>
    <s v="Standard Class"/>
    <s v="AP-10720"/>
    <s v="Anne Pryor"/>
    <s v="Home Office"/>
    <s v="United States"/>
    <s v="Malden"/>
    <s v="Massachusetts"/>
    <n v="2148"/>
    <x v="3"/>
    <x v="1238"/>
    <x v="1"/>
    <s v="Labels"/>
    <s v="Avery 52"/>
    <n v="14.76"/>
  </r>
  <r>
    <n v="2546"/>
    <s v="CA-2018-108070"/>
    <x v="513"/>
    <d v="2018-04-20T00:00:00"/>
    <s v="Standard Class"/>
    <s v="JE-15745"/>
    <s v="Joel Eaton"/>
    <s v="Consumer"/>
    <s v="United States"/>
    <s v="San Jose"/>
    <s v="California"/>
    <n v="95123"/>
    <x v="1"/>
    <x v="232"/>
    <x v="1"/>
    <s v="Storage"/>
    <s v="Belkin 19&quot; Vented Equipment Shelf, Black"/>
    <n v="205.92"/>
  </r>
  <r>
    <n v="2547"/>
    <s v="CA-2018-108070"/>
    <x v="513"/>
    <d v="2018-04-20T00:00:00"/>
    <s v="Standard Class"/>
    <s v="JE-15745"/>
    <s v="Joel Eaton"/>
    <s v="Consumer"/>
    <s v="United States"/>
    <s v="San Jose"/>
    <s v="California"/>
    <n v="95123"/>
    <x v="1"/>
    <x v="430"/>
    <x v="0"/>
    <s v="Bookcases"/>
    <s v="O'Sullivan Living Dimensions 2-Shelf Bookcases"/>
    <n v="102.833"/>
  </r>
  <r>
    <n v="2548"/>
    <s v="US-2016-128090"/>
    <x v="748"/>
    <d v="2016-08-22T00:00:00"/>
    <s v="Standard Class"/>
    <s v="JM-15865"/>
    <s v="John Murray"/>
    <s v="Consumer"/>
    <s v="United States"/>
    <s v="Phoenix"/>
    <s v="Arizona"/>
    <n v="85023"/>
    <x v="1"/>
    <x v="826"/>
    <x v="1"/>
    <s v="Art"/>
    <s v="Newell 346"/>
    <n v="2.3039999999999998"/>
  </r>
  <r>
    <n v="2549"/>
    <s v="US-2016-128090"/>
    <x v="748"/>
    <d v="2016-08-22T00:00:00"/>
    <s v="Standard Class"/>
    <s v="JM-15865"/>
    <s v="John Murray"/>
    <s v="Consumer"/>
    <s v="United States"/>
    <s v="Phoenix"/>
    <s v="Arizona"/>
    <n v="85023"/>
    <x v="1"/>
    <x v="1147"/>
    <x v="2"/>
    <s v="Phones"/>
    <s v="Samsung Galaxy S4 Mini"/>
    <n v="1879.96"/>
  </r>
  <r>
    <n v="2550"/>
    <s v="US-2016-128090"/>
    <x v="748"/>
    <d v="2016-08-22T00:00:00"/>
    <s v="Standard Class"/>
    <s v="JM-15865"/>
    <s v="John Murray"/>
    <s v="Consumer"/>
    <s v="United States"/>
    <s v="Phoenix"/>
    <s v="Arizona"/>
    <n v="85023"/>
    <x v="1"/>
    <x v="1184"/>
    <x v="1"/>
    <s v="Paper"/>
    <s v="Xerox 1891"/>
    <n v="313.024"/>
  </r>
  <r>
    <n v="2551"/>
    <s v="US-2016-128090"/>
    <x v="748"/>
    <d v="2016-08-22T00:00:00"/>
    <s v="Standard Class"/>
    <s v="JM-15865"/>
    <s v="John Murray"/>
    <s v="Consumer"/>
    <s v="United States"/>
    <s v="Phoenix"/>
    <s v="Arizona"/>
    <n v="85023"/>
    <x v="1"/>
    <x v="816"/>
    <x v="1"/>
    <s v="Labels"/>
    <s v="Avery 488"/>
    <n v="5.04"/>
  </r>
  <r>
    <n v="2552"/>
    <s v="CA-2018-101042"/>
    <x v="123"/>
    <d v="2018-11-23T00:00:00"/>
    <s v="Standard Class"/>
    <s v="AB-10105"/>
    <s v="Adrian Barton"/>
    <s v="Consumer"/>
    <s v="United States"/>
    <s v="Henderson"/>
    <s v="Kentucky"/>
    <n v="42420"/>
    <x v="0"/>
    <x v="1369"/>
    <x v="0"/>
    <s v="Furnishings"/>
    <s v="3M Polarizing Task Lamp with Clamp Arm, Light Gray"/>
    <n v="821.88"/>
  </r>
  <r>
    <n v="2553"/>
    <s v="CA-2018-101042"/>
    <x v="123"/>
    <d v="2018-11-23T00:00:00"/>
    <s v="Standard Class"/>
    <s v="AB-10105"/>
    <s v="Adrian Barton"/>
    <s v="Consumer"/>
    <s v="United States"/>
    <s v="Henderson"/>
    <s v="Kentucky"/>
    <n v="42420"/>
    <x v="0"/>
    <x v="1045"/>
    <x v="1"/>
    <s v="Binders"/>
    <s v="GBC Imprintable Covers"/>
    <n v="21.96"/>
  </r>
  <r>
    <n v="2554"/>
    <s v="CA-2017-155439"/>
    <x v="749"/>
    <d v="2017-09-18T00:00:00"/>
    <s v="Standard Class"/>
    <s v="PN-18775"/>
    <s v="Parhena Norris"/>
    <s v="Home Office"/>
    <s v="United States"/>
    <s v="Columbia"/>
    <s v="South Carolina"/>
    <n v="29203"/>
    <x v="0"/>
    <x v="815"/>
    <x v="1"/>
    <s v="Paper"/>
    <s v="Xerox 224"/>
    <n v="25.92"/>
  </r>
  <r>
    <n v="2555"/>
    <s v="CA-2017-118626"/>
    <x v="243"/>
    <d v="2017-08-20T00:00:00"/>
    <s v="Standard Class"/>
    <s v="JC-15775"/>
    <s v="John Castell"/>
    <s v="Consumer"/>
    <s v="United States"/>
    <s v="Tallahassee"/>
    <s v="Florida"/>
    <n v="32303"/>
    <x v="0"/>
    <x v="1370"/>
    <x v="2"/>
    <s v="Phones"/>
    <s v="HTC One Mini"/>
    <n v="705.54399999999998"/>
  </r>
  <r>
    <n v="2556"/>
    <s v="CA-2016-111458"/>
    <x v="120"/>
    <d v="2016-09-30T00:00:00"/>
    <s v="Standard Class"/>
    <s v="PF-19165"/>
    <s v="Philip Fox"/>
    <s v="Consumer"/>
    <s v="United States"/>
    <s v="New York City"/>
    <s v="New York"/>
    <n v="10035"/>
    <x v="3"/>
    <x v="1371"/>
    <x v="2"/>
    <s v="Accessories"/>
    <s v="Dell Slim USB Multimedia Keyboard"/>
    <n v="50"/>
  </r>
  <r>
    <n v="2557"/>
    <s v="US-2017-126844"/>
    <x v="750"/>
    <d v="2017-10-14T00:00:00"/>
    <s v="Standard Class"/>
    <s v="BW-11110"/>
    <s v="Bart Watters"/>
    <s v="Corporate"/>
    <s v="United States"/>
    <s v="Houston"/>
    <s v="Texas"/>
    <n v="77070"/>
    <x v="2"/>
    <x v="1372"/>
    <x v="0"/>
    <s v="Furnishings"/>
    <s v="Contemporary Wood/Metal Frame"/>
    <n v="51.712000000000003"/>
  </r>
  <r>
    <n v="2558"/>
    <s v="US-2016-112508"/>
    <x v="539"/>
    <d v="2016-03-30T00:00:00"/>
    <s v="Standard Class"/>
    <s v="BP-11185"/>
    <s v="Ben Peterman"/>
    <s v="Corporate"/>
    <s v="United States"/>
    <s v="Coral Springs"/>
    <s v="Florida"/>
    <n v="33065"/>
    <x v="0"/>
    <x v="1298"/>
    <x v="1"/>
    <s v="Appliances"/>
    <s v="Eureka Sanitaire  Multi-Pro Heavy-Duty Upright, Disposable Bags"/>
    <n v="6.992"/>
  </r>
  <r>
    <n v="2559"/>
    <s v="CA-2016-147788"/>
    <x v="70"/>
    <d v="2016-06-04T00:00:00"/>
    <s v="Standard Class"/>
    <s v="TM-21010"/>
    <s v="Tamara Manning"/>
    <s v="Consumer"/>
    <s v="United States"/>
    <s v="Orem"/>
    <s v="Utah"/>
    <n v="84057"/>
    <x v="1"/>
    <x v="1373"/>
    <x v="0"/>
    <s v="Bookcases"/>
    <s v="O'Sullivan Living Dimensions 3-Shelf Bookcases"/>
    <n v="1406.86"/>
  </r>
  <r>
    <n v="2560"/>
    <s v="CA-2016-147788"/>
    <x v="70"/>
    <d v="2016-06-04T00:00:00"/>
    <s v="Standard Class"/>
    <s v="TM-21010"/>
    <s v="Tamara Manning"/>
    <s v="Consumer"/>
    <s v="United States"/>
    <s v="Orem"/>
    <s v="Utah"/>
    <n v="84057"/>
    <x v="1"/>
    <x v="365"/>
    <x v="1"/>
    <s v="Labels"/>
    <s v="Self-Adhesive Removable Labels"/>
    <n v="15.75"/>
  </r>
  <r>
    <n v="2561"/>
    <s v="CA-2016-147788"/>
    <x v="70"/>
    <d v="2016-06-04T00:00:00"/>
    <s v="Standard Class"/>
    <s v="TM-21010"/>
    <s v="Tamara Manning"/>
    <s v="Consumer"/>
    <s v="United States"/>
    <s v="Orem"/>
    <s v="Utah"/>
    <n v="84057"/>
    <x v="1"/>
    <x v="765"/>
    <x v="1"/>
    <s v="Storage"/>
    <s v="Fellowes Super Stor/Drawer Files"/>
    <n v="323.10000000000002"/>
  </r>
  <r>
    <n v="2562"/>
    <s v="CA-2016-144288"/>
    <x v="707"/>
    <d v="2016-12-31T00:00:00"/>
    <s v="Standard Class"/>
    <s v="MB-17305"/>
    <s v="Maria Bertelson"/>
    <s v="Consumer"/>
    <s v="United States"/>
    <s v="Nashville"/>
    <s v="Tennessee"/>
    <n v="37211"/>
    <x v="0"/>
    <x v="1186"/>
    <x v="1"/>
    <s v="Labels"/>
    <s v="Avery 474"/>
    <n v="9.2159999999999993"/>
  </r>
  <r>
    <n v="2563"/>
    <s v="CA-2016-144288"/>
    <x v="707"/>
    <d v="2016-12-31T00:00:00"/>
    <s v="Standard Class"/>
    <s v="MB-17305"/>
    <s v="Maria Bertelson"/>
    <s v="Consumer"/>
    <s v="United States"/>
    <s v="Nashville"/>
    <s v="Tennessee"/>
    <n v="37211"/>
    <x v="0"/>
    <x v="1290"/>
    <x v="1"/>
    <s v="Paper"/>
    <s v="Xerox 227"/>
    <n v="10.368"/>
  </r>
  <r>
    <n v="2564"/>
    <s v="CA-2016-110632"/>
    <x v="751"/>
    <d v="2016-03-22T00:00:00"/>
    <s v="Second Class"/>
    <s v="HR-14830"/>
    <s v="Harold Ryan"/>
    <s v="Corporate"/>
    <s v="United States"/>
    <s v="New York City"/>
    <s v="New York"/>
    <n v="10009"/>
    <x v="3"/>
    <x v="1374"/>
    <x v="2"/>
    <s v="Accessories"/>
    <s v="KeyTronicÂ KT800P2 -Â KeyboardÂ - Black"/>
    <n v="15.02"/>
  </r>
  <r>
    <n v="2565"/>
    <s v="CA-2016-110632"/>
    <x v="751"/>
    <d v="2016-03-22T00:00:00"/>
    <s v="Second Class"/>
    <s v="HR-14830"/>
    <s v="Harold Ryan"/>
    <s v="Corporate"/>
    <s v="United States"/>
    <s v="New York City"/>
    <s v="New York"/>
    <n v="10009"/>
    <x v="3"/>
    <x v="1036"/>
    <x v="1"/>
    <s v="Storage"/>
    <s v="Tenex Personal Self-Stacking Standard File Box, Black/Gray"/>
    <n v="33.82"/>
  </r>
  <r>
    <n v="2566"/>
    <s v="CA-2018-109589"/>
    <x v="202"/>
    <d v="2018-12-24T00:00:00"/>
    <s v="First Class"/>
    <s v="BD-11635"/>
    <s v="Brian Derr"/>
    <s v="Consumer"/>
    <s v="United States"/>
    <s v="Bowling Green"/>
    <s v="Kentucky"/>
    <n v="42104"/>
    <x v="0"/>
    <x v="936"/>
    <x v="2"/>
    <s v="Accessories"/>
    <s v="Memorex Froggy Flash Drive 8 GB"/>
    <n v="71"/>
  </r>
  <r>
    <n v="2567"/>
    <s v="CA-2018-123967"/>
    <x v="752"/>
    <d v="2018-11-03T00:00:00"/>
    <s v="Second Class"/>
    <s v="SF-20200"/>
    <s v="Sarah Foster"/>
    <s v="Consumer"/>
    <s v="United States"/>
    <s v="Bellingham"/>
    <s v="Washington"/>
    <n v="98226"/>
    <x v="1"/>
    <x v="1375"/>
    <x v="1"/>
    <s v="Binders"/>
    <s v="GBC Standard Plastic Binding Systems' Combs"/>
    <n v="25.12"/>
  </r>
  <r>
    <n v="2568"/>
    <s v="CA-2018-123967"/>
    <x v="752"/>
    <d v="2018-11-03T00:00:00"/>
    <s v="Second Class"/>
    <s v="SF-20200"/>
    <s v="Sarah Foster"/>
    <s v="Consumer"/>
    <s v="United States"/>
    <s v="Bellingham"/>
    <s v="Washington"/>
    <n v="98226"/>
    <x v="1"/>
    <x v="1234"/>
    <x v="0"/>
    <s v="Tables"/>
    <s v="Hon 94000 Series Round Tables"/>
    <n v="2665.62"/>
  </r>
  <r>
    <n v="2569"/>
    <s v="CA-2018-148929"/>
    <x v="210"/>
    <d v="2018-09-11T00:00:00"/>
    <s v="Standard Class"/>
    <s v="SP-20620"/>
    <s v="Stefania Perrino"/>
    <s v="Corporate"/>
    <s v="United States"/>
    <s v="New York City"/>
    <s v="New York"/>
    <n v="10011"/>
    <x v="3"/>
    <x v="42"/>
    <x v="1"/>
    <s v="Storage"/>
    <s v="Advantus 10-Drawer Portable Organizer, Chrome Metal Frame, Smoke Drawers"/>
    <n v="478.08"/>
  </r>
  <r>
    <n v="2570"/>
    <s v="CA-2018-134404"/>
    <x v="753"/>
    <d v="2018-12-27T00:00:00"/>
    <s v="Same Day"/>
    <s v="DR-12880"/>
    <s v="Dan Reichenbach"/>
    <s v="Corporate"/>
    <s v="United States"/>
    <s v="Newark"/>
    <s v="Ohio"/>
    <n v="43055"/>
    <x v="3"/>
    <x v="819"/>
    <x v="2"/>
    <s v="Phones"/>
    <s v="AT&amp;T 1080 Corded phone"/>
    <n v="164.38800000000001"/>
  </r>
  <r>
    <n v="2571"/>
    <s v="CA-2018-134404"/>
    <x v="753"/>
    <d v="2018-12-27T00:00:00"/>
    <s v="Same Day"/>
    <s v="DR-12880"/>
    <s v="Dan Reichenbach"/>
    <s v="Corporate"/>
    <s v="United States"/>
    <s v="Newark"/>
    <s v="Ohio"/>
    <n v="43055"/>
    <x v="3"/>
    <x v="154"/>
    <x v="1"/>
    <s v="Art"/>
    <s v="BIC Brite Liner Highlighters"/>
    <n v="13.247999999999999"/>
  </r>
  <r>
    <n v="2572"/>
    <s v="CA-2018-109778"/>
    <x v="11"/>
    <d v="2018-07-21T00:00:00"/>
    <s v="Standard Class"/>
    <s v="VM-21685"/>
    <s v="Valerie Mitchum"/>
    <s v="Home Office"/>
    <s v="United States"/>
    <s v="Woodstock"/>
    <s v="Illinois"/>
    <n v="60098"/>
    <x v="2"/>
    <x v="853"/>
    <x v="1"/>
    <s v="Art"/>
    <s v="Crayola Anti Dust Chalk, 12/Pack"/>
    <n v="2.9119999999999999"/>
  </r>
  <r>
    <n v="2573"/>
    <s v="CA-2017-155845"/>
    <x v="399"/>
    <d v="2017-08-15T00:00:00"/>
    <s v="Second Class"/>
    <s v="CM-12235"/>
    <s v="Chris McAfee"/>
    <s v="Consumer"/>
    <s v="United States"/>
    <s v="Carrollton"/>
    <s v="Texas"/>
    <n v="75007"/>
    <x v="2"/>
    <x v="1287"/>
    <x v="2"/>
    <s v="Accessories"/>
    <s v="Logitech diNovo Edge Keyboard"/>
    <n v="1399.944"/>
  </r>
  <r>
    <n v="2574"/>
    <s v="CA-2018-145128"/>
    <x v="362"/>
    <d v="2018-07-14T00:00:00"/>
    <s v="Standard Class"/>
    <s v="SM-20320"/>
    <s v="Sean Miller"/>
    <s v="Home Office"/>
    <s v="United States"/>
    <s v="Lafayette"/>
    <s v="Indiana"/>
    <n v="47905"/>
    <x v="2"/>
    <x v="793"/>
    <x v="0"/>
    <s v="Furnishings"/>
    <s v="Eldon Antistatic Chair Mats for Low to Medium Pile Carpets"/>
    <n v="526.45000000000005"/>
  </r>
  <r>
    <n v="2575"/>
    <s v="CA-2015-129091"/>
    <x v="754"/>
    <d v="2015-11-27T00:00:00"/>
    <s v="Standard Class"/>
    <s v="RA-19885"/>
    <s v="Ruben Ausman"/>
    <s v="Corporate"/>
    <s v="United States"/>
    <s v="Columbus"/>
    <s v="Georgia"/>
    <n v="31907"/>
    <x v="0"/>
    <x v="897"/>
    <x v="1"/>
    <s v="Envelopes"/>
    <s v="Fashion Color Clasp Envelopes"/>
    <n v="16.23"/>
  </r>
  <r>
    <n v="2576"/>
    <s v="CA-2015-129091"/>
    <x v="754"/>
    <d v="2015-11-27T00:00:00"/>
    <s v="Standard Class"/>
    <s v="RA-19885"/>
    <s v="Ruben Ausman"/>
    <s v="Corporate"/>
    <s v="United States"/>
    <s v="Columbus"/>
    <s v="Georgia"/>
    <n v="31907"/>
    <x v="0"/>
    <x v="669"/>
    <x v="1"/>
    <s v="Binders"/>
    <s v="GBC ProClick Punch Binding System"/>
    <n v="319.89999999999998"/>
  </r>
  <r>
    <n v="2577"/>
    <s v="CA-2015-129091"/>
    <x v="754"/>
    <d v="2015-11-27T00:00:00"/>
    <s v="Standard Class"/>
    <s v="RA-19885"/>
    <s v="Ruben Ausman"/>
    <s v="Corporate"/>
    <s v="United States"/>
    <s v="Columbus"/>
    <s v="Georgia"/>
    <n v="31907"/>
    <x v="0"/>
    <x v="152"/>
    <x v="1"/>
    <s v="Envelopes"/>
    <s v="Staple envelope"/>
    <n v="11.36"/>
  </r>
  <r>
    <n v="2578"/>
    <s v="CA-2015-129091"/>
    <x v="754"/>
    <d v="2015-11-27T00:00:00"/>
    <s v="Standard Class"/>
    <s v="RA-19885"/>
    <s v="Ruben Ausman"/>
    <s v="Corporate"/>
    <s v="United States"/>
    <s v="Columbus"/>
    <s v="Georgia"/>
    <n v="31907"/>
    <x v="0"/>
    <x v="1376"/>
    <x v="1"/>
    <s v="Appliances"/>
    <s v="Holmes Harmony HEPA Air Purifier for 17 x 20 Room"/>
    <n v="675.12"/>
  </r>
  <r>
    <n v="2579"/>
    <s v="US-2015-155502"/>
    <x v="755"/>
    <d v="2015-01-31T00:00:00"/>
    <s v="Standard Class"/>
    <s v="SD-20485"/>
    <s v="Shirley Daniels"/>
    <s v="Home Office"/>
    <s v="United States"/>
    <s v="Alexandria"/>
    <s v="Virginia"/>
    <n v="22304"/>
    <x v="0"/>
    <x v="1377"/>
    <x v="0"/>
    <s v="Furnishings"/>
    <s v="GE General Use Halogen Bulbs, 100 Watts, 1 Bulb per Pack"/>
    <n v="62.82"/>
  </r>
  <r>
    <n v="2580"/>
    <s v="US-2015-155502"/>
    <x v="755"/>
    <d v="2015-01-31T00:00:00"/>
    <s v="Standard Class"/>
    <s v="SD-20485"/>
    <s v="Shirley Daniels"/>
    <s v="Home Office"/>
    <s v="United States"/>
    <s v="Alexandria"/>
    <s v="Virginia"/>
    <n v="22304"/>
    <x v="0"/>
    <x v="854"/>
    <x v="1"/>
    <s v="Storage"/>
    <s v="SAFCO Commercial Wire Shelving, 72h"/>
    <n v="489.92"/>
  </r>
  <r>
    <n v="2581"/>
    <s v="US-2015-155502"/>
    <x v="755"/>
    <d v="2015-01-31T00:00:00"/>
    <s v="Standard Class"/>
    <s v="SD-20485"/>
    <s v="Shirley Daniels"/>
    <s v="Home Office"/>
    <s v="United States"/>
    <s v="Alexandria"/>
    <s v="Virginia"/>
    <n v="22304"/>
    <x v="0"/>
    <x v="934"/>
    <x v="1"/>
    <s v="Paper"/>
    <s v="Eureka Recycled Copy Paper 8 1/2&quot; x 11&quot;, Ream"/>
    <n v="19.440000000000001"/>
  </r>
  <r>
    <n v="2582"/>
    <s v="US-2015-155502"/>
    <x v="755"/>
    <d v="2015-01-31T00:00:00"/>
    <s v="Standard Class"/>
    <s v="SD-20485"/>
    <s v="Shirley Daniels"/>
    <s v="Home Office"/>
    <s v="United States"/>
    <s v="Alexandria"/>
    <s v="Virginia"/>
    <n v="22304"/>
    <x v="0"/>
    <x v="1305"/>
    <x v="1"/>
    <s v="Paper"/>
    <s v="REDIFORM Incoming/Outgoing Call Register, 11&quot; X 8 1/2&quot;, 100 Messages"/>
    <n v="16.68"/>
  </r>
  <r>
    <n v="2583"/>
    <s v="US-2015-155502"/>
    <x v="755"/>
    <d v="2015-01-31T00:00:00"/>
    <s v="Standard Class"/>
    <s v="SD-20485"/>
    <s v="Shirley Daniels"/>
    <s v="Home Office"/>
    <s v="United States"/>
    <s v="Alexandria"/>
    <s v="Virginia"/>
    <n v="22304"/>
    <x v="0"/>
    <x v="1378"/>
    <x v="2"/>
    <s v="Phones"/>
    <s v="Macally Suction Cup Mount"/>
    <n v="155.35"/>
  </r>
  <r>
    <n v="2584"/>
    <s v="US-2015-155502"/>
    <x v="755"/>
    <d v="2015-01-31T00:00:00"/>
    <s v="Standard Class"/>
    <s v="SD-20485"/>
    <s v="Shirley Daniels"/>
    <s v="Home Office"/>
    <s v="United States"/>
    <s v="Alexandria"/>
    <s v="Virginia"/>
    <n v="22304"/>
    <x v="0"/>
    <x v="1379"/>
    <x v="0"/>
    <s v="Furnishings"/>
    <s v="Eldon Image Series Black Desk Accessories"/>
    <n v="12.42"/>
  </r>
  <r>
    <n v="2585"/>
    <s v="US-2015-155502"/>
    <x v="755"/>
    <d v="2015-01-31T00:00:00"/>
    <s v="Standard Class"/>
    <s v="SD-20485"/>
    <s v="Shirley Daniels"/>
    <s v="Home Office"/>
    <s v="United States"/>
    <s v="Alexandria"/>
    <s v="Virginia"/>
    <n v="22304"/>
    <x v="0"/>
    <x v="539"/>
    <x v="2"/>
    <s v="Phones"/>
    <s v="Jabra SPEAK 410"/>
    <n v="187.98"/>
  </r>
  <r>
    <n v="2586"/>
    <s v="CA-2016-121041"/>
    <x v="502"/>
    <d v="2016-11-10T00:00:00"/>
    <s v="Standard Class"/>
    <s v="CS-12250"/>
    <s v="Chris Selesnick"/>
    <s v="Corporate"/>
    <s v="United States"/>
    <s v="Haltom City"/>
    <s v="Texas"/>
    <n v="76117"/>
    <x v="2"/>
    <x v="318"/>
    <x v="1"/>
    <s v="Envelopes"/>
    <s v="#10 Gummed Flap White Envelopes, 100/Box"/>
    <n v="6.6079999999999997"/>
  </r>
  <r>
    <n v="2587"/>
    <s v="CA-2018-131695"/>
    <x v="160"/>
    <d v="2018-07-06T00:00:00"/>
    <s v="Standard Class"/>
    <s v="RA-19285"/>
    <s v="Ralph Arnett"/>
    <s v="Consumer"/>
    <s v="United States"/>
    <s v="New York City"/>
    <s v="New York"/>
    <n v="10024"/>
    <x v="3"/>
    <x v="841"/>
    <x v="1"/>
    <s v="Storage"/>
    <s v="Steel Personal Filing/Posting Tote"/>
    <n v="248.57"/>
  </r>
  <r>
    <n v="2588"/>
    <s v="CA-2018-131695"/>
    <x v="160"/>
    <d v="2018-07-06T00:00:00"/>
    <s v="Standard Class"/>
    <s v="RA-19285"/>
    <s v="Ralph Arnett"/>
    <s v="Consumer"/>
    <s v="United States"/>
    <s v="New York City"/>
    <s v="New York"/>
    <n v="10024"/>
    <x v="3"/>
    <x v="1380"/>
    <x v="0"/>
    <s v="Furnishings"/>
    <s v="Executive Impressions 14&quot;"/>
    <n v="22.23"/>
  </r>
  <r>
    <n v="2589"/>
    <s v="CA-2017-137729"/>
    <x v="465"/>
    <d v="2017-05-09T00:00:00"/>
    <s v="Standard Class"/>
    <s v="BF-11005"/>
    <s v="Barry Franz"/>
    <s v="Home Office"/>
    <s v="United States"/>
    <s v="Los Angeles"/>
    <s v="California"/>
    <n v="90004"/>
    <x v="1"/>
    <x v="1198"/>
    <x v="1"/>
    <s v="Storage"/>
    <s v="Perma STOR-ALL Hanging File Box, 13 1/8&quot;W x 12 1/4&quot;D x 10 1/2&quot;H"/>
    <n v="5.98"/>
  </r>
  <r>
    <n v="2590"/>
    <s v="CA-2017-137729"/>
    <x v="465"/>
    <d v="2017-05-09T00:00:00"/>
    <s v="Standard Class"/>
    <s v="BF-11005"/>
    <s v="Barry Franz"/>
    <s v="Home Office"/>
    <s v="United States"/>
    <s v="Los Angeles"/>
    <s v="California"/>
    <n v="90004"/>
    <x v="1"/>
    <x v="239"/>
    <x v="2"/>
    <s v="Phones"/>
    <s v="Cisco Small Business SPA 502G VoIP phone"/>
    <n v="246.16800000000001"/>
  </r>
  <r>
    <n v="2591"/>
    <s v="US-2017-115455"/>
    <x v="162"/>
    <d v="2017-09-14T00:00:00"/>
    <s v="Standard Class"/>
    <s v="SE-20110"/>
    <s v="Sanjit Engle"/>
    <s v="Consumer"/>
    <s v="United States"/>
    <s v="Wheeling"/>
    <s v="Illinois"/>
    <n v="60090"/>
    <x v="2"/>
    <x v="1381"/>
    <x v="0"/>
    <s v="Furnishings"/>
    <s v="Executive Impressions 12&quot; Wall Clock"/>
    <n v="14.135999999999999"/>
  </r>
  <r>
    <n v="2592"/>
    <s v="US-2017-115455"/>
    <x v="162"/>
    <d v="2017-09-14T00:00:00"/>
    <s v="Standard Class"/>
    <s v="SE-20110"/>
    <s v="Sanjit Engle"/>
    <s v="Consumer"/>
    <s v="United States"/>
    <s v="Wheeling"/>
    <s v="Illinois"/>
    <n v="60090"/>
    <x v="2"/>
    <x v="1382"/>
    <x v="0"/>
    <s v="Tables"/>
    <s v="Bretford CR8500 Series Meeting Room Furniture"/>
    <n v="601.47"/>
  </r>
  <r>
    <n v="2593"/>
    <s v="CA-2018-128300"/>
    <x v="221"/>
    <d v="2018-11-26T00:00:00"/>
    <s v="Second Class"/>
    <s v="RS-19765"/>
    <s v="Roland Schwarz"/>
    <s v="Corporate"/>
    <s v="United States"/>
    <s v="Summerville"/>
    <s v="South Carolina"/>
    <n v="29483"/>
    <x v="0"/>
    <x v="1255"/>
    <x v="2"/>
    <s v="Phones"/>
    <s v="Motorla HX550 Universal Bluetooth Headset"/>
    <n v="79.099999999999994"/>
  </r>
  <r>
    <n v="2594"/>
    <s v="CA-2018-128300"/>
    <x v="221"/>
    <d v="2018-11-26T00:00:00"/>
    <s v="Second Class"/>
    <s v="RS-19765"/>
    <s v="Roland Schwarz"/>
    <s v="Corporate"/>
    <s v="United States"/>
    <s v="Summerville"/>
    <s v="South Carolina"/>
    <n v="29483"/>
    <x v="0"/>
    <x v="800"/>
    <x v="1"/>
    <s v="Binders"/>
    <s v="Wilson Jones Ledger-Size, Piano-Hinge Binder, 2&quot;, Blue"/>
    <n v="327.84"/>
  </r>
  <r>
    <n v="2595"/>
    <s v="CA-2018-149048"/>
    <x v="726"/>
    <d v="2018-05-17T00:00:00"/>
    <s v="Standard Class"/>
    <s v="BM-11650"/>
    <s v="Brian Moss"/>
    <s v="Corporate"/>
    <s v="United States"/>
    <s v="Columbus"/>
    <s v="Indiana"/>
    <n v="47201"/>
    <x v="2"/>
    <x v="231"/>
    <x v="1"/>
    <s v="Envelopes"/>
    <s v="Tyvek Side-Opening Peel &amp; Seel Expanding Envelopes"/>
    <n v="180.96"/>
  </r>
  <r>
    <n v="2596"/>
    <s v="CA-2018-149048"/>
    <x v="726"/>
    <d v="2018-05-17T00:00:00"/>
    <s v="Standard Class"/>
    <s v="BM-11650"/>
    <s v="Brian Moss"/>
    <s v="Corporate"/>
    <s v="United States"/>
    <s v="Columbus"/>
    <s v="Indiana"/>
    <n v="47201"/>
    <x v="2"/>
    <x v="569"/>
    <x v="1"/>
    <s v="Binders"/>
    <s v="Ibico Hi-Tech Manual Binding System"/>
    <n v="914.97"/>
  </r>
  <r>
    <n v="2597"/>
    <s v="CA-2018-149048"/>
    <x v="726"/>
    <d v="2018-05-17T00:00:00"/>
    <s v="Standard Class"/>
    <s v="BM-11650"/>
    <s v="Brian Moss"/>
    <s v="Corporate"/>
    <s v="United States"/>
    <s v="Columbus"/>
    <s v="Indiana"/>
    <n v="47201"/>
    <x v="2"/>
    <x v="966"/>
    <x v="2"/>
    <s v="Phones"/>
    <s v="Plantronics Calisto P620-M USB Wireless Speakerphone System"/>
    <n v="587.97"/>
  </r>
  <r>
    <n v="2598"/>
    <s v="CA-2018-149048"/>
    <x v="726"/>
    <d v="2018-05-17T00:00:00"/>
    <s v="Standard Class"/>
    <s v="BM-11650"/>
    <s v="Brian Moss"/>
    <s v="Corporate"/>
    <s v="United States"/>
    <s v="Columbus"/>
    <s v="Indiana"/>
    <n v="47201"/>
    <x v="2"/>
    <x v="1244"/>
    <x v="1"/>
    <s v="Storage"/>
    <s v="Tennsco 6- and 18-Compartment Lockers"/>
    <n v="530.34"/>
  </r>
  <r>
    <n v="2599"/>
    <s v="CA-2018-149048"/>
    <x v="726"/>
    <d v="2018-05-17T00:00:00"/>
    <s v="Standard Class"/>
    <s v="BM-11650"/>
    <s v="Brian Moss"/>
    <s v="Corporate"/>
    <s v="United States"/>
    <s v="Columbus"/>
    <s v="Indiana"/>
    <n v="47201"/>
    <x v="2"/>
    <x v="1383"/>
    <x v="1"/>
    <s v="Paper"/>
    <s v="Hammermill CopyPlus Copy Paper (20Lb. and 84 Bright)"/>
    <n v="14.94"/>
  </r>
  <r>
    <n v="2600"/>
    <s v="CA-2018-108553"/>
    <x v="756"/>
    <d v="2018-04-29T00:00:00"/>
    <s v="Standard Class"/>
    <s v="SK-19990"/>
    <s v="Sally Knutson"/>
    <s v="Consumer"/>
    <s v="United States"/>
    <s v="New York City"/>
    <s v="New York"/>
    <n v="10024"/>
    <x v="3"/>
    <x v="1306"/>
    <x v="1"/>
    <s v="Appliances"/>
    <s v="Tripp Lite Isotel 6 Outlet Surge Protector with Fax/Modem Protection"/>
    <n v="121.94"/>
  </r>
  <r>
    <n v="2601"/>
    <s v="CA-2018-108553"/>
    <x v="756"/>
    <d v="2018-04-29T00:00:00"/>
    <s v="Standard Class"/>
    <s v="SK-19990"/>
    <s v="Sally Knutson"/>
    <s v="Consumer"/>
    <s v="United States"/>
    <s v="New York City"/>
    <s v="New York"/>
    <n v="10024"/>
    <x v="3"/>
    <x v="354"/>
    <x v="1"/>
    <s v="Supplies"/>
    <s v="Acme 10&quot; Easy Grip Assistive Scissors"/>
    <n v="122.71"/>
  </r>
  <r>
    <n v="2602"/>
    <s v="CA-2017-165848"/>
    <x v="30"/>
    <d v="2017-06-04T00:00:00"/>
    <s v="Same Day"/>
    <s v="EN-13780"/>
    <s v="Edward Nazzal"/>
    <s v="Consumer"/>
    <s v="United States"/>
    <s v="New York City"/>
    <s v="New York"/>
    <n v="10035"/>
    <x v="3"/>
    <x v="811"/>
    <x v="1"/>
    <s v="Paper"/>
    <s v="Easy-staple paper"/>
    <n v="14.94"/>
  </r>
  <r>
    <n v="2603"/>
    <s v="CA-2017-165848"/>
    <x v="30"/>
    <d v="2017-06-04T00:00:00"/>
    <s v="Same Day"/>
    <s v="EN-13780"/>
    <s v="Edward Nazzal"/>
    <s v="Consumer"/>
    <s v="United States"/>
    <s v="New York City"/>
    <s v="New York"/>
    <n v="10035"/>
    <x v="3"/>
    <x v="1384"/>
    <x v="2"/>
    <s v="Machines"/>
    <s v="Panasonic KX MC6040 Color Laser Multifunction Printer"/>
    <n v="1349.85"/>
  </r>
  <r>
    <n v="2604"/>
    <s v="CA-2017-165848"/>
    <x v="30"/>
    <d v="2017-06-04T00:00:00"/>
    <s v="Same Day"/>
    <s v="EN-13780"/>
    <s v="Edward Nazzal"/>
    <s v="Consumer"/>
    <s v="United States"/>
    <s v="New York City"/>
    <s v="New York"/>
    <n v="10035"/>
    <x v="3"/>
    <x v="1057"/>
    <x v="0"/>
    <s v="Bookcases"/>
    <s v="Sauder Inglewood Library Bookcases"/>
    <n v="136.78399999999999"/>
  </r>
  <r>
    <n v="2605"/>
    <s v="CA-2017-165848"/>
    <x v="30"/>
    <d v="2017-06-04T00:00:00"/>
    <s v="Same Day"/>
    <s v="EN-13780"/>
    <s v="Edward Nazzal"/>
    <s v="Consumer"/>
    <s v="United States"/>
    <s v="New York City"/>
    <s v="New York"/>
    <n v="10035"/>
    <x v="3"/>
    <x v="677"/>
    <x v="0"/>
    <s v="Furnishings"/>
    <s v="Linden 10&quot; Round Wall Clock, Black"/>
    <n v="61.12"/>
  </r>
  <r>
    <n v="2606"/>
    <s v="CA-2015-112718"/>
    <x v="757"/>
    <d v="2015-12-21T00:00:00"/>
    <s v="Standard Class"/>
    <s v="KN-16450"/>
    <s v="Kean Nguyen"/>
    <s v="Corporate"/>
    <s v="United States"/>
    <s v="Jacksonville"/>
    <s v="Florida"/>
    <n v="32216"/>
    <x v="0"/>
    <x v="1065"/>
    <x v="1"/>
    <s v="Binders"/>
    <s v="Avery Binder Labels"/>
    <n v="1.167"/>
  </r>
  <r>
    <n v="2607"/>
    <s v="CA-2017-154053"/>
    <x v="758"/>
    <d v="2017-03-10T00:00:00"/>
    <s v="Standard Class"/>
    <s v="MG-17890"/>
    <s v="Michael Granlund"/>
    <s v="Home Office"/>
    <s v="United States"/>
    <s v="San Diego"/>
    <s v="California"/>
    <n v="92024"/>
    <x v="1"/>
    <x v="1385"/>
    <x v="1"/>
    <s v="Art"/>
    <s v="Berol Giant Pencil Sharpener"/>
    <n v="16.989999999999998"/>
  </r>
  <r>
    <n v="2608"/>
    <s v="CA-2015-127446"/>
    <x v="641"/>
    <d v="2015-11-30T00:00:00"/>
    <s v="Standard Class"/>
    <s v="MC-17590"/>
    <s v="Matt Collister"/>
    <s v="Corporate"/>
    <s v="United States"/>
    <s v="Arlington"/>
    <s v="Texas"/>
    <n v="76017"/>
    <x v="2"/>
    <x v="1386"/>
    <x v="2"/>
    <s v="Accessories"/>
    <s v="KeyTronicÂ KT400U2 -Â KeyboardÂ - Black"/>
    <n v="24.672000000000001"/>
  </r>
  <r>
    <n v="2609"/>
    <s v="CA-2015-127446"/>
    <x v="641"/>
    <d v="2015-11-30T00:00:00"/>
    <s v="Standard Class"/>
    <s v="MC-17590"/>
    <s v="Matt Collister"/>
    <s v="Corporate"/>
    <s v="United States"/>
    <s v="Arlington"/>
    <s v="Texas"/>
    <n v="76017"/>
    <x v="2"/>
    <x v="395"/>
    <x v="1"/>
    <s v="Labels"/>
    <s v="Avery 520"/>
    <n v="2.52"/>
  </r>
  <r>
    <n v="2610"/>
    <s v="CA-2015-127446"/>
    <x v="641"/>
    <d v="2015-11-30T00:00:00"/>
    <s v="Standard Class"/>
    <s v="MC-17590"/>
    <s v="Matt Collister"/>
    <s v="Corporate"/>
    <s v="United States"/>
    <s v="Arlington"/>
    <s v="Texas"/>
    <n v="76017"/>
    <x v="2"/>
    <x v="3"/>
    <x v="0"/>
    <s v="Tables"/>
    <s v="Bretford CR4500 Series Slim Rectangular Table"/>
    <n v="1218.7349999999999"/>
  </r>
  <r>
    <n v="2611"/>
    <s v="CA-2015-127446"/>
    <x v="641"/>
    <d v="2015-11-30T00:00:00"/>
    <s v="Standard Class"/>
    <s v="MC-17590"/>
    <s v="Matt Collister"/>
    <s v="Corporate"/>
    <s v="United States"/>
    <s v="Arlington"/>
    <s v="Texas"/>
    <n v="76017"/>
    <x v="2"/>
    <x v="1238"/>
    <x v="1"/>
    <s v="Labels"/>
    <s v="Avery 52"/>
    <n v="5.9039999999999999"/>
  </r>
  <r>
    <n v="2612"/>
    <s v="CA-2015-127446"/>
    <x v="641"/>
    <d v="2015-11-30T00:00:00"/>
    <s v="Standard Class"/>
    <s v="MC-17590"/>
    <s v="Matt Collister"/>
    <s v="Corporate"/>
    <s v="United States"/>
    <s v="Arlington"/>
    <s v="Texas"/>
    <n v="76017"/>
    <x v="2"/>
    <x v="783"/>
    <x v="1"/>
    <s v="Paper"/>
    <s v="Southworth 25% Cotton Granite Paper &amp; Envelopes"/>
    <n v="15.696"/>
  </r>
  <r>
    <n v="2613"/>
    <s v="CA-2015-127446"/>
    <x v="641"/>
    <d v="2015-11-30T00:00:00"/>
    <s v="Standard Class"/>
    <s v="MC-17590"/>
    <s v="Matt Collister"/>
    <s v="Corporate"/>
    <s v="United States"/>
    <s v="Arlington"/>
    <s v="Texas"/>
    <n v="76017"/>
    <x v="2"/>
    <x v="534"/>
    <x v="0"/>
    <s v="Furnishings"/>
    <s v="Master Caster Door Stop, Brown"/>
    <n v="6.0960000000000001"/>
  </r>
  <r>
    <n v="2614"/>
    <s v="CA-2017-137204"/>
    <x v="236"/>
    <d v="2017-05-05T00:00:00"/>
    <s v="Standard Class"/>
    <s v="BO-11350"/>
    <s v="Bill Overfelt"/>
    <s v="Corporate"/>
    <s v="United States"/>
    <s v="Los Angeles"/>
    <s v="California"/>
    <n v="90045"/>
    <x v="1"/>
    <x v="792"/>
    <x v="0"/>
    <s v="Chairs"/>
    <s v="Global Stack Chair without Arms, Black"/>
    <n v="41.567999999999998"/>
  </r>
  <r>
    <n v="2615"/>
    <s v="CA-2015-147298"/>
    <x v="759"/>
    <d v="2015-05-03T00:00:00"/>
    <s v="Standard Class"/>
    <s v="AG-10300"/>
    <s v="Aleksandra Gannaway"/>
    <s v="Corporate"/>
    <s v="United States"/>
    <s v="Los Angeles"/>
    <s v="California"/>
    <n v="90049"/>
    <x v="1"/>
    <x v="370"/>
    <x v="0"/>
    <s v="Chairs"/>
    <s v="Bevis Steel Folding Chairs"/>
    <n v="230.28"/>
  </r>
  <r>
    <n v="2616"/>
    <s v="CA-2015-147298"/>
    <x v="759"/>
    <d v="2015-05-03T00:00:00"/>
    <s v="Standard Class"/>
    <s v="AG-10300"/>
    <s v="Aleksandra Gannaway"/>
    <s v="Corporate"/>
    <s v="United States"/>
    <s v="Los Angeles"/>
    <s v="California"/>
    <n v="90049"/>
    <x v="1"/>
    <x v="31"/>
    <x v="1"/>
    <s v="Binders"/>
    <s v="Acco Pressboard Covers with Storage Hooks, 14 7/8&quot; x 11&quot;, Executive Red"/>
    <n v="18.288"/>
  </r>
  <r>
    <n v="2617"/>
    <s v="CA-2018-147942"/>
    <x v="719"/>
    <d v="2018-04-05T00:00:00"/>
    <s v="Standard Class"/>
    <s v="MS-17365"/>
    <s v="Maribeth Schnelling"/>
    <s v="Consumer"/>
    <s v="United States"/>
    <s v="San Francisco"/>
    <s v="California"/>
    <n v="94110"/>
    <x v="1"/>
    <x v="1387"/>
    <x v="1"/>
    <s v="Labels"/>
    <s v="Avery 498"/>
    <n v="5.78"/>
  </r>
  <r>
    <n v="2618"/>
    <s v="CA-2018-147942"/>
    <x v="719"/>
    <d v="2018-04-05T00:00:00"/>
    <s v="Standard Class"/>
    <s v="MS-17365"/>
    <s v="Maribeth Schnelling"/>
    <s v="Consumer"/>
    <s v="United States"/>
    <s v="San Francisco"/>
    <s v="California"/>
    <n v="94110"/>
    <x v="1"/>
    <x v="673"/>
    <x v="1"/>
    <s v="Binders"/>
    <s v="Fellowes Binding Cases"/>
    <n v="121.68"/>
  </r>
  <r>
    <n v="2619"/>
    <s v="CA-2018-115931"/>
    <x v="66"/>
    <d v="2018-12-26T00:00:00"/>
    <s v="Standard Class"/>
    <s v="JM-15655"/>
    <s v="Jim Mitchum"/>
    <s v="Corporate"/>
    <s v="United States"/>
    <s v="Carlsbad"/>
    <s v="New Mexico"/>
    <n v="88220"/>
    <x v="1"/>
    <x v="381"/>
    <x v="1"/>
    <s v="Art"/>
    <s v="Design Ebony Sketching Pencil"/>
    <n v="4.17"/>
  </r>
  <r>
    <n v="2620"/>
    <s v="CA-2018-115931"/>
    <x v="66"/>
    <d v="2018-12-26T00:00:00"/>
    <s v="Standard Class"/>
    <s v="JM-15655"/>
    <s v="Jim Mitchum"/>
    <s v="Corporate"/>
    <s v="United States"/>
    <s v="Carlsbad"/>
    <s v="New Mexico"/>
    <n v="88220"/>
    <x v="1"/>
    <x v="1020"/>
    <x v="2"/>
    <s v="Phones"/>
    <s v="iKross Bluetooth Portable Keyboard + Cell Phone Stand Holder + Brush for Apple iPhone 5S 5C 5, 4S 4"/>
    <n v="67.040000000000006"/>
  </r>
  <r>
    <n v="2621"/>
    <s v="CA-2018-115931"/>
    <x v="66"/>
    <d v="2018-12-26T00:00:00"/>
    <s v="Standard Class"/>
    <s v="JM-15655"/>
    <s v="Jim Mitchum"/>
    <s v="Corporate"/>
    <s v="United States"/>
    <s v="Carlsbad"/>
    <s v="New Mexico"/>
    <n v="88220"/>
    <x v="1"/>
    <x v="253"/>
    <x v="1"/>
    <s v="Storage"/>
    <s v="Eldon Simplefile Box Office"/>
    <n v="37.32"/>
  </r>
  <r>
    <n v="2622"/>
    <s v="CA-2018-115931"/>
    <x v="66"/>
    <d v="2018-12-26T00:00:00"/>
    <s v="Standard Class"/>
    <s v="JM-15655"/>
    <s v="Jim Mitchum"/>
    <s v="Corporate"/>
    <s v="United States"/>
    <s v="Carlsbad"/>
    <s v="New Mexico"/>
    <n v="88220"/>
    <x v="1"/>
    <x v="932"/>
    <x v="1"/>
    <s v="Labels"/>
    <s v="Avery 517"/>
    <n v="18.45"/>
  </r>
  <r>
    <n v="2623"/>
    <s v="CA-2015-164861"/>
    <x v="640"/>
    <d v="2015-12-06T00:00:00"/>
    <s v="Second Class"/>
    <s v="MC-17635"/>
    <s v="Matthew Clasen"/>
    <s v="Corporate"/>
    <s v="United States"/>
    <s v="Saint Louis"/>
    <s v="Missouri"/>
    <n v="63116"/>
    <x v="2"/>
    <x v="1193"/>
    <x v="1"/>
    <s v="Paper"/>
    <s v="Xerox 214"/>
    <n v="25.92"/>
  </r>
  <r>
    <n v="2624"/>
    <s v="CA-2018-127180"/>
    <x v="760"/>
    <d v="2018-10-24T00:00:00"/>
    <s v="First Class"/>
    <s v="TA-21385"/>
    <s v="Tom Ashbrook"/>
    <s v="Home Office"/>
    <s v="United States"/>
    <s v="New York City"/>
    <s v="New York"/>
    <n v="10024"/>
    <x v="3"/>
    <x v="1388"/>
    <x v="2"/>
    <s v="Copiers"/>
    <s v="Canon imageCLASS 2200 Advanced Copier"/>
    <n v="11199.968000000001"/>
  </r>
  <r>
    <n v="2625"/>
    <s v="CA-2018-127180"/>
    <x v="760"/>
    <d v="2018-10-24T00:00:00"/>
    <s v="First Class"/>
    <s v="TA-21385"/>
    <s v="Tom Ashbrook"/>
    <s v="Home Office"/>
    <s v="United States"/>
    <s v="New York City"/>
    <s v="New York"/>
    <n v="10024"/>
    <x v="3"/>
    <x v="716"/>
    <x v="2"/>
    <s v="Phones"/>
    <s v="Polycom CX600 IP Phone VoIP phone"/>
    <n v="2399.6"/>
  </r>
  <r>
    <n v="2626"/>
    <s v="CA-2018-127180"/>
    <x v="760"/>
    <d v="2018-10-24T00:00:00"/>
    <s v="First Class"/>
    <s v="TA-21385"/>
    <s v="Tom Ashbrook"/>
    <s v="Home Office"/>
    <s v="United States"/>
    <s v="New York City"/>
    <s v="New York"/>
    <n v="10024"/>
    <x v="3"/>
    <x v="118"/>
    <x v="1"/>
    <s v="Envelopes"/>
    <s v="Globe Weis Peel &amp; Seel First Class Envelopes"/>
    <n v="63.9"/>
  </r>
  <r>
    <n v="2627"/>
    <s v="CA-2018-127180"/>
    <x v="760"/>
    <d v="2018-10-24T00:00:00"/>
    <s v="First Class"/>
    <s v="TA-21385"/>
    <s v="Tom Ashbrook"/>
    <s v="Home Office"/>
    <s v="United States"/>
    <s v="New York City"/>
    <s v="New York"/>
    <n v="10024"/>
    <x v="3"/>
    <x v="509"/>
    <x v="2"/>
    <s v="Phones"/>
    <s v="i.Sound Portable Power - 8000 mAh"/>
    <n v="52.99"/>
  </r>
  <r>
    <n v="2628"/>
    <s v="US-2018-165344"/>
    <x v="38"/>
    <d v="2018-11-15T00:00:00"/>
    <s v="First Class"/>
    <s v="SB-20290"/>
    <s v="Sean Braxton"/>
    <s v="Corporate"/>
    <s v="United States"/>
    <s v="Springfield"/>
    <s v="Ohio"/>
    <n v="45503"/>
    <x v="3"/>
    <x v="452"/>
    <x v="2"/>
    <s v="Accessories"/>
    <s v="SanDisk Cruzer 32 GB USB Flash Drive"/>
    <n v="60.863999999999997"/>
  </r>
  <r>
    <n v="2629"/>
    <s v="US-2018-165344"/>
    <x v="38"/>
    <d v="2018-11-15T00:00:00"/>
    <s v="First Class"/>
    <s v="SB-20290"/>
    <s v="Sean Braxton"/>
    <s v="Corporate"/>
    <s v="United States"/>
    <s v="Springfield"/>
    <s v="Ohio"/>
    <n v="45503"/>
    <x v="3"/>
    <x v="1389"/>
    <x v="2"/>
    <s v="Machines"/>
    <s v="Epson TM-T88V Direct Thermal Printer - Monochrome - Desktop"/>
    <n v="652.995"/>
  </r>
  <r>
    <n v="2630"/>
    <s v="US-2018-165344"/>
    <x v="38"/>
    <d v="2018-11-15T00:00:00"/>
    <s v="First Class"/>
    <s v="SB-20290"/>
    <s v="Sean Braxton"/>
    <s v="Corporate"/>
    <s v="United States"/>
    <s v="Springfield"/>
    <s v="Ohio"/>
    <n v="45503"/>
    <x v="3"/>
    <x v="1390"/>
    <x v="1"/>
    <s v="Binders"/>
    <s v="Accohide Poly Flexible Ring Binders"/>
    <n v="11.22"/>
  </r>
  <r>
    <n v="2631"/>
    <s v="CA-2016-168186"/>
    <x v="229"/>
    <d v="2016-09-15T00:00:00"/>
    <s v="Standard Class"/>
    <s v="AB-10150"/>
    <s v="Aimee Bixby"/>
    <s v="Consumer"/>
    <s v="United States"/>
    <s v="Tulsa"/>
    <s v="Oklahoma"/>
    <n v="74133"/>
    <x v="2"/>
    <x v="1231"/>
    <x v="1"/>
    <s v="Paper"/>
    <s v="Xerox 1952"/>
    <n v="14.94"/>
  </r>
  <r>
    <n v="2632"/>
    <s v="US-2018-110604"/>
    <x v="356"/>
    <d v="2018-05-20T00:00:00"/>
    <s v="Standard Class"/>
    <s v="JF-15295"/>
    <s v="Jason Fortune-"/>
    <s v="Consumer"/>
    <s v="United States"/>
    <s v="Seattle"/>
    <s v="Washington"/>
    <n v="98103"/>
    <x v="1"/>
    <x v="891"/>
    <x v="0"/>
    <s v="Furnishings"/>
    <s v="24-Hour Round Wall Clock"/>
    <n v="39.96"/>
  </r>
  <r>
    <n v="2633"/>
    <s v="US-2018-110604"/>
    <x v="356"/>
    <d v="2018-05-20T00:00:00"/>
    <s v="Standard Class"/>
    <s v="JF-15295"/>
    <s v="Jason Fortune-"/>
    <s v="Consumer"/>
    <s v="United States"/>
    <s v="Seattle"/>
    <s v="Washington"/>
    <n v="98103"/>
    <x v="1"/>
    <x v="1391"/>
    <x v="0"/>
    <s v="Chairs"/>
    <s v="SAFCO Optional Arm Kit for Workspace Cribbage Stacking Chair"/>
    <n v="42.624000000000002"/>
  </r>
  <r>
    <n v="2634"/>
    <s v="US-2018-110604"/>
    <x v="356"/>
    <d v="2018-05-20T00:00:00"/>
    <s v="Standard Class"/>
    <s v="JF-15295"/>
    <s v="Jason Fortune-"/>
    <s v="Consumer"/>
    <s v="United States"/>
    <s v="Seattle"/>
    <s v="Washington"/>
    <n v="98103"/>
    <x v="1"/>
    <x v="157"/>
    <x v="0"/>
    <s v="Chairs"/>
    <s v="SAFCO Arco Folding Chair"/>
    <n v="220.96"/>
  </r>
  <r>
    <n v="2635"/>
    <s v="CA-2016-116750"/>
    <x v="761"/>
    <d v="2016-07-10T00:00:00"/>
    <s v="Second Class"/>
    <s v="BF-10975"/>
    <s v="Barbara Fisher"/>
    <s v="Corporate"/>
    <s v="United States"/>
    <s v="Fayetteville"/>
    <s v="North Carolina"/>
    <n v="28314"/>
    <x v="0"/>
    <x v="1392"/>
    <x v="0"/>
    <s v="Furnishings"/>
    <s v="Stackable Trays"/>
    <n v="4.9279999999999999"/>
  </r>
  <r>
    <n v="2636"/>
    <s v="CA-2016-116750"/>
    <x v="761"/>
    <d v="2016-07-10T00:00:00"/>
    <s v="Second Class"/>
    <s v="BF-10975"/>
    <s v="Barbara Fisher"/>
    <s v="Corporate"/>
    <s v="United States"/>
    <s v="Fayetteville"/>
    <s v="North Carolina"/>
    <n v="28314"/>
    <x v="0"/>
    <x v="544"/>
    <x v="1"/>
    <s v="Binders"/>
    <s v="Wilson Jones Turn Tabs Binder Tool for Ring Binders"/>
    <n v="7.23"/>
  </r>
  <r>
    <n v="2637"/>
    <s v="CA-2016-162369"/>
    <x v="762"/>
    <d v="2016-08-19T00:00:00"/>
    <s v="Standard Class"/>
    <s v="TT-21265"/>
    <s v="Tim Taslimi"/>
    <s v="Corporate"/>
    <s v="United States"/>
    <s v="Los Angeles"/>
    <s v="California"/>
    <n v="90045"/>
    <x v="1"/>
    <x v="765"/>
    <x v="1"/>
    <s v="Storage"/>
    <s v="Fellowes Super Stor/Drawer Files"/>
    <n v="323.10000000000002"/>
  </r>
  <r>
    <n v="2638"/>
    <s v="CA-2018-108441"/>
    <x v="492"/>
    <d v="2018-06-18T00:00:00"/>
    <s v="Standard Class"/>
    <s v="SB-20170"/>
    <s v="Sarah Bern"/>
    <s v="Consumer"/>
    <s v="United States"/>
    <s v="New York City"/>
    <s v="New York"/>
    <n v="10035"/>
    <x v="3"/>
    <x v="1393"/>
    <x v="1"/>
    <s v="Paper"/>
    <s v="TOPS Voice Message Log Book, Flash Format"/>
    <n v="19.04"/>
  </r>
  <r>
    <n v="2639"/>
    <s v="CA-2018-108441"/>
    <x v="492"/>
    <d v="2018-06-18T00:00:00"/>
    <s v="Standard Class"/>
    <s v="SB-20170"/>
    <s v="Sarah Bern"/>
    <s v="Consumer"/>
    <s v="United States"/>
    <s v="New York City"/>
    <s v="New York"/>
    <n v="10035"/>
    <x v="3"/>
    <x v="520"/>
    <x v="1"/>
    <s v="Binders"/>
    <s v="Angle-D Ring Binders"/>
    <n v="13.128"/>
  </r>
  <r>
    <n v="2640"/>
    <s v="CA-2018-108441"/>
    <x v="492"/>
    <d v="2018-06-18T00:00:00"/>
    <s v="Standard Class"/>
    <s v="SB-20170"/>
    <s v="Sarah Bern"/>
    <s v="Consumer"/>
    <s v="United States"/>
    <s v="New York City"/>
    <s v="New York"/>
    <n v="10035"/>
    <x v="3"/>
    <x v="1394"/>
    <x v="1"/>
    <s v="Art"/>
    <s v="Boston 1730 StandUp Electric Pencil Sharpener"/>
    <n v="64.14"/>
  </r>
  <r>
    <n v="2641"/>
    <s v="CA-2018-108441"/>
    <x v="492"/>
    <d v="2018-06-18T00:00:00"/>
    <s v="Standard Class"/>
    <s v="SB-20170"/>
    <s v="Sarah Bern"/>
    <s v="Consumer"/>
    <s v="United States"/>
    <s v="New York City"/>
    <s v="New York"/>
    <n v="10035"/>
    <x v="3"/>
    <x v="467"/>
    <x v="0"/>
    <s v="Chairs"/>
    <s v="Safco Contoured Stacking Chairs"/>
    <n v="858.24"/>
  </r>
  <r>
    <n v="2642"/>
    <s v="CA-2016-169740"/>
    <x v="763"/>
    <d v="2016-02-25T00:00:00"/>
    <s v="Standard Class"/>
    <s v="LM-17065"/>
    <s v="Liz MacKendrick"/>
    <s v="Consumer"/>
    <s v="United States"/>
    <s v="Hot Springs"/>
    <s v="Arkansas"/>
    <n v="71901"/>
    <x v="0"/>
    <x v="701"/>
    <x v="2"/>
    <s v="Accessories"/>
    <s v="Anker Ultrathin Bluetooth Wireless Keyboard Aluminum Cover with Stand"/>
    <n v="29.99"/>
  </r>
  <r>
    <n v="2643"/>
    <s v="CA-2017-124051"/>
    <x v="723"/>
    <d v="2017-12-30T00:00:00"/>
    <s v="First Class"/>
    <s v="KA-16525"/>
    <s v="Kelly Andreada"/>
    <s v="Consumer"/>
    <s v="United States"/>
    <s v="Aurora"/>
    <s v="Illinois"/>
    <n v="60505"/>
    <x v="2"/>
    <x v="968"/>
    <x v="1"/>
    <s v="Paper"/>
    <s v="White Computer Printout Paper by Universal"/>
    <n v="186.048"/>
  </r>
  <r>
    <n v="2644"/>
    <s v="CA-2017-149111"/>
    <x v="764"/>
    <d v="2017-04-21T00:00:00"/>
    <s v="Second Class"/>
    <s v="BF-11170"/>
    <s v="Ben Ferrer"/>
    <s v="Home Office"/>
    <s v="United States"/>
    <s v="Raleigh"/>
    <s v="North Carolina"/>
    <n v="27604"/>
    <x v="0"/>
    <x v="521"/>
    <x v="2"/>
    <s v="Phones"/>
    <s v="Motorola L804"/>
    <n v="36.792000000000002"/>
  </r>
  <r>
    <n v="2645"/>
    <s v="CA-2017-149111"/>
    <x v="764"/>
    <d v="2017-04-21T00:00:00"/>
    <s v="Second Class"/>
    <s v="BF-11170"/>
    <s v="Ben Ferrer"/>
    <s v="Home Office"/>
    <s v="United States"/>
    <s v="Raleigh"/>
    <s v="North Carolina"/>
    <n v="27604"/>
    <x v="0"/>
    <x v="396"/>
    <x v="0"/>
    <s v="Furnishings"/>
    <s v="GE General Purpose, Extra Long Life, Showcase &amp; Floodlight Incandescent Bulbs"/>
    <n v="18.623999999999999"/>
  </r>
  <r>
    <n v="2646"/>
    <s v="CA-2015-131002"/>
    <x v="557"/>
    <d v="2015-09-12T00:00:00"/>
    <s v="Second Class"/>
    <s v="TB-21400"/>
    <s v="Tom Boeckenhauer"/>
    <s v="Consumer"/>
    <s v="United States"/>
    <s v="Tulsa"/>
    <s v="Oklahoma"/>
    <n v="74133"/>
    <x v="2"/>
    <x v="1006"/>
    <x v="0"/>
    <s v="Furnishings"/>
    <s v="Executive Impressions 13&quot; Clairmont Wall Clock"/>
    <n v="57.69"/>
  </r>
  <r>
    <n v="2647"/>
    <s v="CA-2015-131002"/>
    <x v="557"/>
    <d v="2015-09-12T00:00:00"/>
    <s v="Second Class"/>
    <s v="TB-21400"/>
    <s v="Tom Boeckenhauer"/>
    <s v="Consumer"/>
    <s v="United States"/>
    <s v="Tulsa"/>
    <s v="Oklahoma"/>
    <n v="74133"/>
    <x v="2"/>
    <x v="1395"/>
    <x v="1"/>
    <s v="Binders"/>
    <s v="GBC Laser Imprintable Binding System Covers, Desert Sand"/>
    <n v="42.81"/>
  </r>
  <r>
    <n v="2648"/>
    <s v="CA-2015-131002"/>
    <x v="557"/>
    <d v="2015-09-12T00:00:00"/>
    <s v="Second Class"/>
    <s v="TB-21400"/>
    <s v="Tom Boeckenhauer"/>
    <s v="Consumer"/>
    <s v="United States"/>
    <s v="Tulsa"/>
    <s v="Oklahoma"/>
    <n v="74133"/>
    <x v="2"/>
    <x v="1396"/>
    <x v="1"/>
    <s v="Paper"/>
    <s v="Xerox 2000"/>
    <n v="12.96"/>
  </r>
  <r>
    <n v="2649"/>
    <s v="CA-2015-131002"/>
    <x v="557"/>
    <d v="2015-09-12T00:00:00"/>
    <s v="Second Class"/>
    <s v="TB-21400"/>
    <s v="Tom Boeckenhauer"/>
    <s v="Consumer"/>
    <s v="United States"/>
    <s v="Tulsa"/>
    <s v="Oklahoma"/>
    <n v="74133"/>
    <x v="2"/>
    <x v="1369"/>
    <x v="0"/>
    <s v="Furnishings"/>
    <s v="3M Polarizing Task Lamp with Clamp Arm, Light Gray"/>
    <n v="821.88"/>
  </r>
  <r>
    <n v="2650"/>
    <s v="CA-2015-131002"/>
    <x v="557"/>
    <d v="2015-09-12T00:00:00"/>
    <s v="Second Class"/>
    <s v="TB-21400"/>
    <s v="Tom Boeckenhauer"/>
    <s v="Consumer"/>
    <s v="United States"/>
    <s v="Tulsa"/>
    <s v="Oklahoma"/>
    <n v="74133"/>
    <x v="2"/>
    <x v="139"/>
    <x v="2"/>
    <s v="Phones"/>
    <s v="Plantronics CordlessÂ Phone HeadsetÂ with In-line Volume - M214C"/>
    <n v="104.85"/>
  </r>
  <r>
    <n v="2651"/>
    <s v="US-2017-146794"/>
    <x v="182"/>
    <d v="2017-10-01T00:00:00"/>
    <s v="Standard Class"/>
    <s v="SH-19975"/>
    <s v="Sally Hughsby"/>
    <s v="Corporate"/>
    <s v="United States"/>
    <s v="Hesperia"/>
    <s v="California"/>
    <n v="92345"/>
    <x v="1"/>
    <x v="899"/>
    <x v="0"/>
    <s v="Bookcases"/>
    <s v="Bestar Classic Bookcase"/>
    <n v="424.95749999999998"/>
  </r>
  <r>
    <n v="2652"/>
    <s v="CA-2018-112515"/>
    <x v="697"/>
    <d v="2018-09-21T00:00:00"/>
    <s v="Second Class"/>
    <s v="AS-10225"/>
    <s v="Alan Schoenberger"/>
    <s v="Corporate"/>
    <s v="United States"/>
    <s v="Provo"/>
    <s v="Utah"/>
    <n v="84604"/>
    <x v="1"/>
    <x v="1366"/>
    <x v="1"/>
    <s v="Binders"/>
    <s v="Avery Non-Stick Binders"/>
    <n v="10.776"/>
  </r>
  <r>
    <n v="2653"/>
    <s v="CA-2018-112515"/>
    <x v="697"/>
    <d v="2018-09-21T00:00:00"/>
    <s v="Second Class"/>
    <s v="AS-10225"/>
    <s v="Alan Schoenberger"/>
    <s v="Corporate"/>
    <s v="United States"/>
    <s v="Provo"/>
    <s v="Utah"/>
    <n v="84604"/>
    <x v="1"/>
    <x v="696"/>
    <x v="1"/>
    <s v="Binders"/>
    <s v="Acco Pressboard Covers with Storage Hooks, 14 7/8&quot; x 11&quot;, Light Blue"/>
    <n v="11.784000000000001"/>
  </r>
  <r>
    <n v="2654"/>
    <s v="CA-2018-112515"/>
    <x v="697"/>
    <d v="2018-09-21T00:00:00"/>
    <s v="Second Class"/>
    <s v="AS-10225"/>
    <s v="Alan Schoenberger"/>
    <s v="Corporate"/>
    <s v="United States"/>
    <s v="Provo"/>
    <s v="Utah"/>
    <n v="84604"/>
    <x v="1"/>
    <x v="1397"/>
    <x v="1"/>
    <s v="Paper"/>
    <s v="Green Bar Computer Printout Paper"/>
    <n v="164.88"/>
  </r>
  <r>
    <n v="2655"/>
    <s v="CA-2018-112515"/>
    <x v="697"/>
    <d v="2018-09-21T00:00:00"/>
    <s v="Second Class"/>
    <s v="AS-10225"/>
    <s v="Alan Schoenberger"/>
    <s v="Corporate"/>
    <s v="United States"/>
    <s v="Provo"/>
    <s v="Utah"/>
    <n v="84604"/>
    <x v="1"/>
    <x v="1398"/>
    <x v="0"/>
    <s v="Bookcases"/>
    <s v="Global Adaptabilites Bookcase, Cherry/Storm Gray Finish"/>
    <n v="1292.94"/>
  </r>
  <r>
    <n v="2656"/>
    <s v="CA-2018-112515"/>
    <x v="697"/>
    <d v="2018-09-21T00:00:00"/>
    <s v="Second Class"/>
    <s v="AS-10225"/>
    <s v="Alan Schoenberger"/>
    <s v="Corporate"/>
    <s v="United States"/>
    <s v="Provo"/>
    <s v="Utah"/>
    <n v="84604"/>
    <x v="1"/>
    <x v="1399"/>
    <x v="1"/>
    <s v="Binders"/>
    <s v="GBC Pre-Punched Binding Paper, Plastic, White, 8-1/2&quot; x 11&quot;"/>
    <n v="25.584"/>
  </r>
  <r>
    <n v="2657"/>
    <s v="CA-2018-112515"/>
    <x v="697"/>
    <d v="2018-09-21T00:00:00"/>
    <s v="Second Class"/>
    <s v="AS-10225"/>
    <s v="Alan Schoenberger"/>
    <s v="Corporate"/>
    <s v="United States"/>
    <s v="Provo"/>
    <s v="Utah"/>
    <n v="84604"/>
    <x v="1"/>
    <x v="533"/>
    <x v="1"/>
    <s v="Storage"/>
    <s v="Mini 13-1/2 Capacity Data Binder Rack, Pearl"/>
    <n v="261.74"/>
  </r>
  <r>
    <n v="2658"/>
    <s v="CA-2018-112515"/>
    <x v="697"/>
    <d v="2018-09-21T00:00:00"/>
    <s v="Second Class"/>
    <s v="AS-10225"/>
    <s v="Alan Schoenberger"/>
    <s v="Corporate"/>
    <s v="United States"/>
    <s v="Provo"/>
    <s v="Utah"/>
    <n v="84604"/>
    <x v="1"/>
    <x v="782"/>
    <x v="1"/>
    <s v="Labels"/>
    <s v="Avery 514"/>
    <n v="14.4"/>
  </r>
  <r>
    <n v="2659"/>
    <s v="CA-2017-150343"/>
    <x v="765"/>
    <d v="2017-08-20T00:00:00"/>
    <s v="Standard Class"/>
    <s v="PK-19075"/>
    <s v="Pete Kriz"/>
    <s v="Consumer"/>
    <s v="United States"/>
    <s v="San Francisco"/>
    <s v="California"/>
    <n v="94110"/>
    <x v="1"/>
    <x v="135"/>
    <x v="1"/>
    <s v="Envelopes"/>
    <s v="Convenience Packs of Business Envelopes"/>
    <n v="10.86"/>
  </r>
  <r>
    <n v="2660"/>
    <s v="CA-2016-135538"/>
    <x v="100"/>
    <d v="2016-12-28T00:00:00"/>
    <s v="Standard Class"/>
    <s v="HR-14830"/>
    <s v="Harold Ryan"/>
    <s v="Corporate"/>
    <s v="United States"/>
    <s v="Gilbert"/>
    <s v="Arizona"/>
    <n v="85234"/>
    <x v="1"/>
    <x v="157"/>
    <x v="0"/>
    <s v="Chairs"/>
    <s v="SAFCO Arco Folding Chair"/>
    <n v="883.84"/>
  </r>
  <r>
    <n v="2661"/>
    <s v="CA-2018-123372"/>
    <x v="354"/>
    <d v="2018-12-02T00:00:00"/>
    <s v="Standard Class"/>
    <s v="DG-13300"/>
    <s v="Deirdre Greer"/>
    <s v="Corporate"/>
    <s v="United States"/>
    <s v="New York City"/>
    <s v="New York"/>
    <n v="10035"/>
    <x v="3"/>
    <x v="1400"/>
    <x v="2"/>
    <s v="Phones"/>
    <s v="Google Nexus 5"/>
    <n v="1979.89"/>
  </r>
  <r>
    <n v="2662"/>
    <s v="CA-2018-123372"/>
    <x v="354"/>
    <d v="2018-12-02T00:00:00"/>
    <s v="Standard Class"/>
    <s v="DG-13300"/>
    <s v="Deirdre Greer"/>
    <s v="Corporate"/>
    <s v="United States"/>
    <s v="New York City"/>
    <s v="New York"/>
    <n v="10035"/>
    <x v="3"/>
    <x v="889"/>
    <x v="1"/>
    <s v="Envelopes"/>
    <s v="Blue String-Tie &amp; Button Interoffice Envelopes, 10 x 13"/>
    <n v="79.959999999999994"/>
  </r>
  <r>
    <n v="2663"/>
    <s v="CA-2018-159604"/>
    <x v="349"/>
    <d v="2018-04-15T00:00:00"/>
    <s v="First Class"/>
    <s v="CL-12700"/>
    <s v="Craig Leslie"/>
    <s v="Home Office"/>
    <s v="United States"/>
    <s v="Springfield"/>
    <s v="Missouri"/>
    <n v="65807"/>
    <x v="2"/>
    <x v="236"/>
    <x v="1"/>
    <s v="Binders"/>
    <s v="Acco 3-Hole Punch"/>
    <n v="8.76"/>
  </r>
  <r>
    <n v="2664"/>
    <s v="CA-2017-164784"/>
    <x v="766"/>
    <d v="2017-05-04T00:00:00"/>
    <s v="First Class"/>
    <s v="HF-14995"/>
    <s v="Herbert Flentye"/>
    <s v="Consumer"/>
    <s v="United States"/>
    <s v="Memphis"/>
    <s v="Tennessee"/>
    <n v="38109"/>
    <x v="0"/>
    <x v="639"/>
    <x v="1"/>
    <s v="Labels"/>
    <s v="Avery 499"/>
    <n v="3.984"/>
  </r>
  <r>
    <n v="2665"/>
    <s v="CA-2017-164784"/>
    <x v="766"/>
    <d v="2017-05-04T00:00:00"/>
    <s v="First Class"/>
    <s v="HF-14995"/>
    <s v="Herbert Flentye"/>
    <s v="Consumer"/>
    <s v="United States"/>
    <s v="Memphis"/>
    <s v="Tennessee"/>
    <n v="38109"/>
    <x v="0"/>
    <x v="121"/>
    <x v="0"/>
    <s v="Tables"/>
    <s v="Bevis 44 x 96 Conference Tables"/>
    <n v="370.62"/>
  </r>
  <r>
    <n v="2666"/>
    <s v="CA-2017-164784"/>
    <x v="766"/>
    <d v="2017-05-04T00:00:00"/>
    <s v="First Class"/>
    <s v="HF-14995"/>
    <s v="Herbert Flentye"/>
    <s v="Consumer"/>
    <s v="United States"/>
    <s v="Memphis"/>
    <s v="Tennessee"/>
    <n v="38109"/>
    <x v="0"/>
    <x v="1203"/>
    <x v="1"/>
    <s v="Binders"/>
    <s v="Newell 3-Hole Punched Plastic Slotted Magazine Holders for Binders"/>
    <n v="2.742"/>
  </r>
  <r>
    <n v="2667"/>
    <s v="CA-2017-111794"/>
    <x v="393"/>
    <d v="2017-10-01T00:00:00"/>
    <s v="Same Day"/>
    <s v="HG-15025"/>
    <s v="Hunter Glantz"/>
    <s v="Consumer"/>
    <s v="United States"/>
    <s v="Amarillo"/>
    <s v="Texas"/>
    <n v="79109"/>
    <x v="2"/>
    <x v="217"/>
    <x v="2"/>
    <s v="Accessories"/>
    <s v="ImationÂ 16GB Mini TravelDrive USB 2.0Â Flash Drive"/>
    <n v="79.512"/>
  </r>
  <r>
    <n v="2668"/>
    <s v="CA-2017-111794"/>
    <x v="393"/>
    <d v="2017-10-01T00:00:00"/>
    <s v="Same Day"/>
    <s v="HG-15025"/>
    <s v="Hunter Glantz"/>
    <s v="Consumer"/>
    <s v="United States"/>
    <s v="Amarillo"/>
    <s v="Texas"/>
    <n v="79109"/>
    <x v="2"/>
    <x v="258"/>
    <x v="1"/>
    <s v="Paper"/>
    <s v="Easy-staple paper"/>
    <n v="28.352"/>
  </r>
  <r>
    <n v="2669"/>
    <s v="US-2016-139759"/>
    <x v="767"/>
    <d v="2016-08-30T00:00:00"/>
    <s v="Standard Class"/>
    <s v="NL-18310"/>
    <s v="Nancy Lomonaco"/>
    <s v="Home Office"/>
    <s v="United States"/>
    <s v="Los Angeles"/>
    <s v="California"/>
    <n v="90045"/>
    <x v="1"/>
    <x v="23"/>
    <x v="0"/>
    <s v="Chairs"/>
    <s v="Global Deluxe Stacking Chair, Gray"/>
    <n v="40.783999999999999"/>
  </r>
  <r>
    <n v="2670"/>
    <s v="US-2016-139759"/>
    <x v="767"/>
    <d v="2016-08-30T00:00:00"/>
    <s v="Standard Class"/>
    <s v="NL-18310"/>
    <s v="Nancy Lomonaco"/>
    <s v="Home Office"/>
    <s v="United States"/>
    <s v="Los Angeles"/>
    <s v="California"/>
    <n v="90045"/>
    <x v="1"/>
    <x v="1276"/>
    <x v="1"/>
    <s v="Appliances"/>
    <s v="Fellowes Advanced Computer Series Surge Protectors"/>
    <n v="105.96"/>
  </r>
  <r>
    <n v="2671"/>
    <s v="CA-2015-126403"/>
    <x v="340"/>
    <d v="2015-09-12T00:00:00"/>
    <s v="Second Class"/>
    <s v="RR-19525"/>
    <s v="Rick Reed"/>
    <s v="Corporate"/>
    <s v="United States"/>
    <s v="Lowell"/>
    <s v="Massachusetts"/>
    <n v="1852"/>
    <x v="3"/>
    <x v="162"/>
    <x v="1"/>
    <s v="Paper"/>
    <s v="Xerox 1913"/>
    <n v="166.44"/>
  </r>
  <r>
    <n v="2672"/>
    <s v="CA-2015-126403"/>
    <x v="340"/>
    <d v="2015-09-12T00:00:00"/>
    <s v="Second Class"/>
    <s v="RR-19525"/>
    <s v="Rick Reed"/>
    <s v="Corporate"/>
    <s v="United States"/>
    <s v="Lowell"/>
    <s v="Massachusetts"/>
    <n v="1852"/>
    <x v="3"/>
    <x v="1401"/>
    <x v="0"/>
    <s v="Chairs"/>
    <s v="Global Italian Leather Office Chair"/>
    <n v="785.88"/>
  </r>
  <r>
    <n v="2673"/>
    <s v="CA-2015-126403"/>
    <x v="340"/>
    <d v="2015-09-12T00:00:00"/>
    <s v="Second Class"/>
    <s v="RR-19525"/>
    <s v="Rick Reed"/>
    <s v="Corporate"/>
    <s v="United States"/>
    <s v="Lowell"/>
    <s v="Massachusetts"/>
    <n v="1852"/>
    <x v="3"/>
    <x v="1402"/>
    <x v="1"/>
    <s v="Paper"/>
    <s v="Advantus Motivational Note Cards"/>
    <n v="26.2"/>
  </r>
  <r>
    <n v="2674"/>
    <s v="CA-2015-126403"/>
    <x v="340"/>
    <d v="2015-09-12T00:00:00"/>
    <s v="Second Class"/>
    <s v="RR-19525"/>
    <s v="Rick Reed"/>
    <s v="Corporate"/>
    <s v="United States"/>
    <s v="Lowell"/>
    <s v="Massachusetts"/>
    <n v="1852"/>
    <x v="3"/>
    <x v="1244"/>
    <x v="1"/>
    <s v="Storage"/>
    <s v="Tennsco 6- and 18-Compartment Lockers"/>
    <n v="1325.85"/>
  </r>
  <r>
    <n v="2675"/>
    <s v="CA-2018-136875"/>
    <x v="734"/>
    <d v="2018-12-03T00:00:00"/>
    <s v="Same Day"/>
    <s v="TC-21295"/>
    <s v="Toby Carlisle"/>
    <s v="Consumer"/>
    <s v="United States"/>
    <s v="San Diego"/>
    <s v="California"/>
    <n v="92024"/>
    <x v="1"/>
    <x v="447"/>
    <x v="1"/>
    <s v="Paper"/>
    <s v="Xerox 1888"/>
    <n v="166.44"/>
  </r>
  <r>
    <n v="2676"/>
    <s v="CA-2018-132185"/>
    <x v="344"/>
    <d v="2018-12-02T00:00:00"/>
    <s v="Standard Class"/>
    <s v="DB-13615"/>
    <s v="Doug Bickford"/>
    <s v="Consumer"/>
    <s v="United States"/>
    <s v="Asheville"/>
    <s v="North Carolina"/>
    <n v="28806"/>
    <x v="0"/>
    <x v="909"/>
    <x v="1"/>
    <s v="Art"/>
    <s v="Pencil and Crayon Sharpener"/>
    <n v="8.76"/>
  </r>
  <r>
    <n v="2677"/>
    <s v="CA-2018-132185"/>
    <x v="344"/>
    <d v="2018-12-02T00:00:00"/>
    <s v="Standard Class"/>
    <s v="DB-13615"/>
    <s v="Doug Bickford"/>
    <s v="Consumer"/>
    <s v="United States"/>
    <s v="Asheville"/>
    <s v="North Carolina"/>
    <n v="28806"/>
    <x v="0"/>
    <x v="1309"/>
    <x v="1"/>
    <s v="Appliances"/>
    <s v="Belkin 5 Outlet SurgeMaster Power Centers"/>
    <n v="43.584000000000003"/>
  </r>
  <r>
    <n v="2678"/>
    <s v="US-2015-160780"/>
    <x v="261"/>
    <d v="2015-06-21T00:00:00"/>
    <s v="Same Day"/>
    <s v="SV-20785"/>
    <s v="Stewart Visinsky"/>
    <s v="Consumer"/>
    <s v="United States"/>
    <s v="Pueblo"/>
    <s v="Colorado"/>
    <n v="81001"/>
    <x v="1"/>
    <x v="1085"/>
    <x v="1"/>
    <s v="Binders"/>
    <s v="Wilson Jones 1&quot; Hanging DublLock Ring Binders"/>
    <n v="11.087999999999999"/>
  </r>
  <r>
    <n v="2679"/>
    <s v="US-2015-160780"/>
    <x v="261"/>
    <d v="2015-06-21T00:00:00"/>
    <s v="Same Day"/>
    <s v="SV-20785"/>
    <s v="Stewart Visinsky"/>
    <s v="Consumer"/>
    <s v="United States"/>
    <s v="Pueblo"/>
    <s v="Colorado"/>
    <n v="81001"/>
    <x v="1"/>
    <x v="735"/>
    <x v="1"/>
    <s v="Binders"/>
    <s v="Avery Trapezoid Extra Heavy Duty 4&quot; Binders"/>
    <n v="25.164000000000001"/>
  </r>
  <r>
    <n v="2680"/>
    <s v="CA-2018-127026"/>
    <x v="276"/>
    <d v="2018-01-27T00:00:00"/>
    <s v="Standard Class"/>
    <s v="MH-18115"/>
    <s v="Mick Hernandez"/>
    <s v="Home Office"/>
    <s v="United States"/>
    <s v="Jackson"/>
    <s v="Michigan"/>
    <n v="49201"/>
    <x v="2"/>
    <x v="614"/>
    <x v="1"/>
    <s v="Binders"/>
    <s v="Avery Durable Binders"/>
    <n v="14.4"/>
  </r>
  <r>
    <n v="2681"/>
    <s v="CA-2018-127026"/>
    <x v="276"/>
    <d v="2018-01-27T00:00:00"/>
    <s v="Standard Class"/>
    <s v="MH-18115"/>
    <s v="Mick Hernandez"/>
    <s v="Home Office"/>
    <s v="United States"/>
    <s v="Jackson"/>
    <s v="Michigan"/>
    <n v="49201"/>
    <x v="2"/>
    <x v="695"/>
    <x v="2"/>
    <s v="Accessories"/>
    <s v="Logitech G19 Programmable Gaming Keyboard"/>
    <n v="619.95000000000005"/>
  </r>
  <r>
    <n v="2682"/>
    <s v="CA-2018-127026"/>
    <x v="276"/>
    <d v="2018-01-27T00:00:00"/>
    <s v="Standard Class"/>
    <s v="MH-18115"/>
    <s v="Mick Hernandez"/>
    <s v="Home Office"/>
    <s v="United States"/>
    <s v="Jackson"/>
    <s v="Michigan"/>
    <n v="49201"/>
    <x v="2"/>
    <x v="1403"/>
    <x v="1"/>
    <s v="Binders"/>
    <s v="Avery Flip-Chart Easel Binder, Black"/>
    <n v="89.52"/>
  </r>
  <r>
    <n v="2683"/>
    <s v="CA-2018-127026"/>
    <x v="276"/>
    <d v="2018-01-27T00:00:00"/>
    <s v="Standard Class"/>
    <s v="MH-18115"/>
    <s v="Mick Hernandez"/>
    <s v="Home Office"/>
    <s v="United States"/>
    <s v="Jackson"/>
    <s v="Michigan"/>
    <n v="49201"/>
    <x v="2"/>
    <x v="1404"/>
    <x v="2"/>
    <s v="Machines"/>
    <s v="I.R.I.S IRISCard Anywhere 5 Card Scanner"/>
    <n v="350.97300000000001"/>
  </r>
  <r>
    <n v="2684"/>
    <s v="CA-2018-127026"/>
    <x v="276"/>
    <d v="2018-01-27T00:00:00"/>
    <s v="Standard Class"/>
    <s v="MH-18115"/>
    <s v="Mick Hernandez"/>
    <s v="Home Office"/>
    <s v="United States"/>
    <s v="Jackson"/>
    <s v="Michigan"/>
    <n v="49201"/>
    <x v="2"/>
    <x v="1405"/>
    <x v="2"/>
    <s v="Phones"/>
    <s v="Ativa D5772 2-Line 5.8GHz Digital Expandable Corded/Cordless Phone System with Answering &amp; Caller ID/Call Waiting, Black/Silver"/>
    <n v="164.99"/>
  </r>
  <r>
    <n v="2685"/>
    <s v="CA-2018-137085"/>
    <x v="222"/>
    <d v="2018-07-06T00:00:00"/>
    <s v="Standard Class"/>
    <s v="CT-11995"/>
    <s v="Carol Triggs"/>
    <s v="Consumer"/>
    <s v="United States"/>
    <s v="Los Angeles"/>
    <s v="California"/>
    <n v="90004"/>
    <x v="1"/>
    <x v="1311"/>
    <x v="1"/>
    <s v="Binders"/>
    <s v="Satellite Sectional Post Binders"/>
    <n v="312.55200000000002"/>
  </r>
  <r>
    <n v="2686"/>
    <s v="CA-2017-133123"/>
    <x v="47"/>
    <d v="2017-09-11T00:00:00"/>
    <s v="Standard Class"/>
    <s v="KB-16315"/>
    <s v="Karl Braun"/>
    <s v="Consumer"/>
    <s v="United States"/>
    <s v="Thomasville"/>
    <s v="North Carolina"/>
    <n v="27360"/>
    <x v="0"/>
    <x v="889"/>
    <x v="1"/>
    <s v="Envelopes"/>
    <s v="Blue String-Tie &amp; Button Interoffice Envelopes, 10 x 13"/>
    <n v="95.951999999999998"/>
  </r>
  <r>
    <n v="2687"/>
    <s v="CA-2017-133123"/>
    <x v="47"/>
    <d v="2017-09-11T00:00:00"/>
    <s v="Standard Class"/>
    <s v="KB-16315"/>
    <s v="Karl Braun"/>
    <s v="Consumer"/>
    <s v="United States"/>
    <s v="Thomasville"/>
    <s v="North Carolina"/>
    <n v="27360"/>
    <x v="0"/>
    <x v="880"/>
    <x v="1"/>
    <s v="Binders"/>
    <s v="Pressboard Data Binders by Wilson Jones"/>
    <n v="3.2040000000000002"/>
  </r>
  <r>
    <n v="2688"/>
    <s v="US-2017-128195"/>
    <x v="578"/>
    <d v="2017-08-05T00:00:00"/>
    <s v="First Class"/>
    <s v="RA-19285"/>
    <s v="Ralph Arnett"/>
    <s v="Consumer"/>
    <s v="United States"/>
    <s v="Peoria"/>
    <s v="Illinois"/>
    <n v="61604"/>
    <x v="2"/>
    <x v="1406"/>
    <x v="1"/>
    <s v="Binders"/>
    <s v="Ibico Presentation Index for Binding Systems"/>
    <n v="3.98"/>
  </r>
  <r>
    <n v="2689"/>
    <s v="CA-2016-153220"/>
    <x v="768"/>
    <d v="2016-11-14T00:00:00"/>
    <s v="First Class"/>
    <s v="YC-21895"/>
    <s v="Yoseph Carroll"/>
    <s v="Corporate"/>
    <s v="United States"/>
    <s v="Los Angeles"/>
    <s v="California"/>
    <n v="90032"/>
    <x v="1"/>
    <x v="1407"/>
    <x v="1"/>
    <s v="Paper"/>
    <s v="Adams &quot;While You Were Out&quot; Message Pads"/>
    <n v="15.7"/>
  </r>
  <r>
    <n v="2690"/>
    <s v="CA-2015-123064"/>
    <x v="479"/>
    <d v="2015-07-02T00:00:00"/>
    <s v="First Class"/>
    <s v="RA-19915"/>
    <s v="Russell Applegate"/>
    <s v="Consumer"/>
    <s v="United States"/>
    <s v="Chicago"/>
    <s v="Illinois"/>
    <n v="60653"/>
    <x v="2"/>
    <x v="1199"/>
    <x v="1"/>
    <s v="Art"/>
    <s v="BIC Brite Liner Grip Highlighters"/>
    <n v="5.2480000000000002"/>
  </r>
  <r>
    <n v="2691"/>
    <s v="CA-2018-156412"/>
    <x v="769"/>
    <d v="2018-12-08T00:00:00"/>
    <s v="Standard Class"/>
    <s v="CM-12160"/>
    <s v="Charles McCrossin"/>
    <s v="Consumer"/>
    <s v="United States"/>
    <s v="Philadelphia"/>
    <s v="Pennsylvania"/>
    <n v="19134"/>
    <x v="3"/>
    <x v="990"/>
    <x v="1"/>
    <s v="Binders"/>
    <s v="Storex Dura Pro Binders"/>
    <n v="5.3460000000000001"/>
  </r>
  <r>
    <n v="2692"/>
    <s v="US-2017-144211"/>
    <x v="770"/>
    <d v="2017-09-02T00:00:00"/>
    <s v="Standard Class"/>
    <s v="CS-12130"/>
    <s v="Chad Sievert"/>
    <s v="Consumer"/>
    <s v="United States"/>
    <s v="Englewood"/>
    <s v="Colorado"/>
    <n v="80112"/>
    <x v="1"/>
    <x v="1408"/>
    <x v="1"/>
    <s v="Paper"/>
    <s v="Wirebound Four 2-3/4 x 5 Forms per Page, 400 Sets per Book"/>
    <n v="15.48"/>
  </r>
  <r>
    <n v="2693"/>
    <s v="US-2017-144211"/>
    <x v="770"/>
    <d v="2017-09-02T00:00:00"/>
    <s v="Standard Class"/>
    <s v="CS-12130"/>
    <s v="Chad Sievert"/>
    <s v="Consumer"/>
    <s v="United States"/>
    <s v="Englewood"/>
    <s v="Colorado"/>
    <n v="80112"/>
    <x v="1"/>
    <x v="1409"/>
    <x v="2"/>
    <s v="Phones"/>
    <s v="AT&amp;T 17929 Lendline Telephone"/>
    <n v="108.57599999999999"/>
  </r>
  <r>
    <n v="2694"/>
    <s v="CA-2017-138079"/>
    <x v="115"/>
    <d v="2017-01-28T00:00:00"/>
    <s v="Standard Class"/>
    <s v="AJ-10795"/>
    <s v="Anthony Johnson"/>
    <s v="Corporate"/>
    <s v="United States"/>
    <s v="Seattle"/>
    <s v="Washington"/>
    <n v="98115"/>
    <x v="1"/>
    <x v="504"/>
    <x v="0"/>
    <s v="Furnishings"/>
    <s v="Contract Clock, 14&quot;, Brown"/>
    <n v="109.9"/>
  </r>
  <r>
    <n v="2695"/>
    <s v="CA-2015-143182"/>
    <x v="771"/>
    <d v="2015-10-20T00:00:00"/>
    <s v="Standard Class"/>
    <s v="DL-12865"/>
    <s v="Dan Lawera"/>
    <s v="Consumer"/>
    <s v="United States"/>
    <s v="Hialeah"/>
    <s v="Florida"/>
    <n v="33012"/>
    <x v="0"/>
    <x v="1006"/>
    <x v="0"/>
    <s v="Furnishings"/>
    <s v="Executive Impressions 13&quot; Clairmont Wall Clock"/>
    <n v="15.384"/>
  </r>
  <r>
    <n v="2696"/>
    <s v="CA-2017-161662"/>
    <x v="569"/>
    <d v="2017-02-09T00:00:00"/>
    <s v="First Class"/>
    <s v="BE-11410"/>
    <s v="Bobby Elias"/>
    <s v="Consumer"/>
    <s v="United States"/>
    <s v="Lancaster"/>
    <s v="Ohio"/>
    <n v="43130"/>
    <x v="3"/>
    <x v="423"/>
    <x v="1"/>
    <s v="Paper"/>
    <s v="Xerox 1912"/>
    <n v="30.352"/>
  </r>
  <r>
    <n v="2697"/>
    <s v="CA-2015-145317"/>
    <x v="772"/>
    <d v="2015-03-23T00:00:00"/>
    <s v="Standard Class"/>
    <s v="SM-20320"/>
    <s v="Sean Miller"/>
    <s v="Home Office"/>
    <s v="United States"/>
    <s v="Jacksonville"/>
    <s v="Florida"/>
    <n v="32216"/>
    <x v="0"/>
    <x v="1410"/>
    <x v="2"/>
    <s v="Machines"/>
    <s v="Hewlett-Packard Deskjet 6540 Color Inkjet Printer"/>
    <n v="821.3"/>
  </r>
  <r>
    <n v="2698"/>
    <s v="CA-2015-145317"/>
    <x v="772"/>
    <d v="2015-03-23T00:00:00"/>
    <s v="Standard Class"/>
    <s v="SM-20320"/>
    <s v="Sean Miller"/>
    <s v="Home Office"/>
    <s v="United States"/>
    <s v="Jacksonville"/>
    <s v="Florida"/>
    <n v="32216"/>
    <x v="0"/>
    <x v="1411"/>
    <x v="2"/>
    <s v="Machines"/>
    <s v="Cisco TelePresence System EX90 Videoconferencing Unit"/>
    <n v="22638.48"/>
  </r>
  <r>
    <n v="2699"/>
    <s v="CA-2015-145317"/>
    <x v="772"/>
    <d v="2015-03-23T00:00:00"/>
    <s v="Standard Class"/>
    <s v="SM-20320"/>
    <s v="Sean Miller"/>
    <s v="Home Office"/>
    <s v="United States"/>
    <s v="Jacksonville"/>
    <s v="Florida"/>
    <n v="32216"/>
    <x v="0"/>
    <x v="128"/>
    <x v="1"/>
    <s v="Paper"/>
    <s v="Xerox 195"/>
    <n v="21.376000000000001"/>
  </r>
  <r>
    <n v="2700"/>
    <s v="CA-2015-145317"/>
    <x v="772"/>
    <d v="2015-03-23T00:00:00"/>
    <s v="Standard Class"/>
    <s v="SM-20320"/>
    <s v="Sean Miller"/>
    <s v="Home Office"/>
    <s v="United States"/>
    <s v="Jacksonville"/>
    <s v="Florida"/>
    <n v="32216"/>
    <x v="0"/>
    <x v="1412"/>
    <x v="1"/>
    <s v="Art"/>
    <s v="Avery Fluorescent Highlighter Four-Color Set"/>
    <n v="8.016"/>
  </r>
  <r>
    <n v="2701"/>
    <s v="CA-2015-145317"/>
    <x v="772"/>
    <d v="2015-03-23T00:00:00"/>
    <s v="Standard Class"/>
    <s v="SM-20320"/>
    <s v="Sean Miller"/>
    <s v="Home Office"/>
    <s v="United States"/>
    <s v="Jacksonville"/>
    <s v="Florida"/>
    <n v="32216"/>
    <x v="0"/>
    <x v="1006"/>
    <x v="0"/>
    <s v="Furnishings"/>
    <s v="Executive Impressions 13&quot; Clairmont Wall Clock"/>
    <n v="30.768000000000001"/>
  </r>
  <r>
    <n v="2702"/>
    <s v="CA-2015-145317"/>
    <x v="772"/>
    <d v="2015-03-23T00:00:00"/>
    <s v="Standard Class"/>
    <s v="SM-20320"/>
    <s v="Sean Miller"/>
    <s v="Home Office"/>
    <s v="United States"/>
    <s v="Jacksonville"/>
    <s v="Florida"/>
    <n v="32216"/>
    <x v="0"/>
    <x v="550"/>
    <x v="1"/>
    <s v="Fasteners"/>
    <s v="Staples"/>
    <n v="18.936"/>
  </r>
  <r>
    <n v="2703"/>
    <s v="CA-2015-145317"/>
    <x v="772"/>
    <d v="2015-03-23T00:00:00"/>
    <s v="Standard Class"/>
    <s v="SM-20320"/>
    <s v="Sean Miller"/>
    <s v="Home Office"/>
    <s v="United States"/>
    <s v="Jacksonville"/>
    <s v="Florida"/>
    <n v="32216"/>
    <x v="0"/>
    <x v="1154"/>
    <x v="0"/>
    <s v="Furnishings"/>
    <s v="Dana Fluorescent Magnifying Lamp, White, 36&quot;"/>
    <n v="122.352"/>
  </r>
  <r>
    <n v="2704"/>
    <s v="CA-2015-143413"/>
    <x v="773"/>
    <d v="2015-05-30T00:00:00"/>
    <s v="Standard Class"/>
    <s v="RP-19390"/>
    <s v="Resi PÃ¶lking"/>
    <s v="Consumer"/>
    <s v="United States"/>
    <s v="Baltimore"/>
    <s v="Maryland"/>
    <n v="21215"/>
    <x v="3"/>
    <x v="1413"/>
    <x v="1"/>
    <s v="Paper"/>
    <s v="Xerox 1944"/>
    <n v="116.28"/>
  </r>
  <r>
    <n v="2705"/>
    <s v="CA-2018-156818"/>
    <x v="497"/>
    <d v="2018-07-13T00:00:00"/>
    <s v="Second Class"/>
    <s v="JD-16015"/>
    <s v="Joy Daniels"/>
    <s v="Consumer"/>
    <s v="United States"/>
    <s v="New York City"/>
    <s v="New York"/>
    <n v="10009"/>
    <x v="3"/>
    <x v="176"/>
    <x v="2"/>
    <s v="Accessories"/>
    <s v="SanDisk Ultra 32 GB MicroSDHC Class 10 Memory Card"/>
    <n v="132.6"/>
  </r>
  <r>
    <n v="2706"/>
    <s v="CA-2018-155873"/>
    <x v="114"/>
    <d v="2018-06-21T00:00:00"/>
    <s v="Standard Class"/>
    <s v="AB-10255"/>
    <s v="Alejandro Ballentine"/>
    <s v="Home Office"/>
    <s v="United States"/>
    <s v="Carlsbad"/>
    <s v="New Mexico"/>
    <n v="88220"/>
    <x v="1"/>
    <x v="1059"/>
    <x v="1"/>
    <s v="Supplies"/>
    <s v="Acme Elite Stainless Steel Scissors"/>
    <n v="16.68"/>
  </r>
  <r>
    <n v="2707"/>
    <s v="CA-2018-155873"/>
    <x v="114"/>
    <d v="2018-06-21T00:00:00"/>
    <s v="Standard Class"/>
    <s v="AB-10255"/>
    <s v="Alejandro Ballentine"/>
    <s v="Home Office"/>
    <s v="United States"/>
    <s v="Carlsbad"/>
    <s v="New Mexico"/>
    <n v="88220"/>
    <x v="1"/>
    <x v="1414"/>
    <x v="1"/>
    <s v="Paper"/>
    <s v="Xerox 215"/>
    <n v="19.440000000000001"/>
  </r>
  <r>
    <n v="2708"/>
    <s v="CA-2018-155873"/>
    <x v="114"/>
    <d v="2018-06-21T00:00:00"/>
    <s v="Standard Class"/>
    <s v="AB-10255"/>
    <s v="Alejandro Ballentine"/>
    <s v="Home Office"/>
    <s v="United States"/>
    <s v="Carlsbad"/>
    <s v="New Mexico"/>
    <n v="88220"/>
    <x v="1"/>
    <x v="1415"/>
    <x v="1"/>
    <s v="Paper"/>
    <s v="Xerox 1885"/>
    <n v="192.16"/>
  </r>
  <r>
    <n v="2709"/>
    <s v="CA-2016-121797"/>
    <x v="564"/>
    <d v="2016-02-06T00:00:00"/>
    <s v="Standard Class"/>
    <s v="CC-12145"/>
    <s v="Charles Crestani"/>
    <s v="Consumer"/>
    <s v="United States"/>
    <s v="Los Angeles"/>
    <s v="California"/>
    <n v="90049"/>
    <x v="1"/>
    <x v="1416"/>
    <x v="0"/>
    <s v="Furnishings"/>
    <s v="Computer Room Manger, 14&quot;"/>
    <n v="227.36"/>
  </r>
  <r>
    <n v="2710"/>
    <s v="CA-2016-121797"/>
    <x v="564"/>
    <d v="2016-02-06T00:00:00"/>
    <s v="Standard Class"/>
    <s v="CC-12145"/>
    <s v="Charles Crestani"/>
    <s v="Consumer"/>
    <s v="United States"/>
    <s v="Los Angeles"/>
    <s v="California"/>
    <n v="90049"/>
    <x v="1"/>
    <x v="1150"/>
    <x v="2"/>
    <s v="Machines"/>
    <s v="Bady BDG101FRU Card Printer"/>
    <n v="1919.9760000000001"/>
  </r>
  <r>
    <n v="2711"/>
    <s v="US-2016-120572"/>
    <x v="555"/>
    <d v="2016-12-15T00:00:00"/>
    <s v="Standard Class"/>
    <s v="GH-14425"/>
    <s v="Gary Hwang"/>
    <s v="Consumer"/>
    <s v="United States"/>
    <s v="Jacksonville"/>
    <s v="Florida"/>
    <n v="32216"/>
    <x v="0"/>
    <x v="410"/>
    <x v="1"/>
    <s v="Binders"/>
    <s v="Acco D-Ring Binder w/DublLock"/>
    <n v="12.827999999999999"/>
  </r>
  <r>
    <n v="2712"/>
    <s v="CA-2018-132430"/>
    <x v="449"/>
    <d v="2018-10-11T00:00:00"/>
    <s v="First Class"/>
    <s v="CP-12085"/>
    <s v="Cathy Prescott"/>
    <s v="Corporate"/>
    <s v="United States"/>
    <s v="Lakewood"/>
    <s v="Ohio"/>
    <n v="44107"/>
    <x v="3"/>
    <x v="613"/>
    <x v="0"/>
    <s v="Furnishings"/>
    <s v="Nu-Dell Leatherette Frames"/>
    <n v="45.887999999999998"/>
  </r>
  <r>
    <n v="2713"/>
    <s v="CA-2018-146031"/>
    <x v="570"/>
    <d v="2018-08-01T00:00:00"/>
    <s v="Second Class"/>
    <s v="GM-14440"/>
    <s v="Gary McGarr"/>
    <s v="Consumer"/>
    <s v="United States"/>
    <s v="Troy"/>
    <s v="New York"/>
    <n v="12180"/>
    <x v="3"/>
    <x v="158"/>
    <x v="1"/>
    <s v="Art"/>
    <s v="Sanford Liquid Accent Highlighters"/>
    <n v="60.12"/>
  </r>
  <r>
    <n v="2714"/>
    <s v="CA-2015-110100"/>
    <x v="573"/>
    <d v="2015-04-29T00:00:00"/>
    <s v="Standard Class"/>
    <s v="LC-16885"/>
    <s v="Lena Creighton"/>
    <s v="Consumer"/>
    <s v="United States"/>
    <s v="Wilmington"/>
    <s v="North Carolina"/>
    <n v="28403"/>
    <x v="0"/>
    <x v="722"/>
    <x v="2"/>
    <s v="Phones"/>
    <s v="AT&amp;T CL2909"/>
    <n v="302.37599999999998"/>
  </r>
  <r>
    <n v="2715"/>
    <s v="CA-2016-103723"/>
    <x v="494"/>
    <d v="2016-12-06T00:00:00"/>
    <s v="Standard Class"/>
    <s v="BT-11305"/>
    <s v="Beth Thompson"/>
    <s v="Home Office"/>
    <s v="United States"/>
    <s v="Seattle"/>
    <s v="Washington"/>
    <n v="98105"/>
    <x v="1"/>
    <x v="1061"/>
    <x v="1"/>
    <s v="Art"/>
    <s v="Prang Drawing Pencil Set"/>
    <n v="13.9"/>
  </r>
  <r>
    <n v="2716"/>
    <s v="CA-2015-127187"/>
    <x v="774"/>
    <d v="2015-12-08T00:00:00"/>
    <s v="Standard Class"/>
    <s v="CP-12085"/>
    <s v="Cathy Prescott"/>
    <s v="Corporate"/>
    <s v="United States"/>
    <s v="New York City"/>
    <s v="New York"/>
    <n v="10024"/>
    <x v="3"/>
    <x v="1417"/>
    <x v="2"/>
    <s v="Phones"/>
    <s v="Plantronics Voyager Pro HD - Bluetooth Headset"/>
    <n v="129.97999999999999"/>
  </r>
  <r>
    <n v="2717"/>
    <s v="CA-2018-128475"/>
    <x v="775"/>
    <d v="2018-09-01T00:00:00"/>
    <s v="Standard Class"/>
    <s v="SC-20680"/>
    <s v="Steve Carroll"/>
    <s v="Home Office"/>
    <s v="United States"/>
    <s v="Columbus"/>
    <s v="Georgia"/>
    <n v="31907"/>
    <x v="0"/>
    <x v="357"/>
    <x v="2"/>
    <s v="Accessories"/>
    <s v="Sony 64GB Class 10 Micro SDHC R40 Memory Card"/>
    <n v="71.98"/>
  </r>
  <r>
    <n v="2718"/>
    <s v="CA-2015-100006"/>
    <x v="557"/>
    <d v="2015-09-13T00:00:00"/>
    <s v="Standard Class"/>
    <s v="DK-13375"/>
    <s v="Dennis Kane"/>
    <s v="Consumer"/>
    <s v="United States"/>
    <s v="New York City"/>
    <s v="New York"/>
    <n v="10024"/>
    <x v="3"/>
    <x v="1418"/>
    <x v="2"/>
    <s v="Phones"/>
    <s v="AT&amp;T EL51110 DECT"/>
    <n v="377.97"/>
  </r>
  <r>
    <n v="2719"/>
    <s v="CA-2018-144827"/>
    <x v="202"/>
    <d v="2018-12-27T00:00:00"/>
    <s v="Standard Class"/>
    <s v="SE-20110"/>
    <s v="Sanjit Engle"/>
    <s v="Consumer"/>
    <s v="United States"/>
    <s v="Costa Mesa"/>
    <s v="California"/>
    <n v="92627"/>
    <x v="1"/>
    <x v="821"/>
    <x v="1"/>
    <s v="Storage"/>
    <s v="Fellowes Mobile File Cart, Black"/>
    <n v="124.36"/>
  </r>
  <r>
    <n v="2720"/>
    <s v="CA-2015-110030"/>
    <x v="776"/>
    <d v="2015-12-08T00:00:00"/>
    <s v="Second Class"/>
    <s v="LF-17185"/>
    <s v="Luke Foster"/>
    <s v="Consumer"/>
    <s v="United States"/>
    <s v="Houston"/>
    <s v="Texas"/>
    <n v="77095"/>
    <x v="2"/>
    <x v="561"/>
    <x v="0"/>
    <s v="Furnishings"/>
    <s v="12-1/2 Diameter Round Wall Clock"/>
    <n v="23.975999999999999"/>
  </r>
  <r>
    <n v="2721"/>
    <s v="CA-2015-121286"/>
    <x v="130"/>
    <d v="2015-11-08T00:00:00"/>
    <s v="Second Class"/>
    <s v="ON-18715"/>
    <s v="Odella Nelson"/>
    <s v="Corporate"/>
    <s v="United States"/>
    <s v="Cary"/>
    <s v="North Carolina"/>
    <n v="27511"/>
    <x v="0"/>
    <x v="203"/>
    <x v="1"/>
    <s v="Fasteners"/>
    <s v="OIC Bulk Pack Metal Binder Clips"/>
    <n v="8.3759999999999994"/>
  </r>
  <r>
    <n v="2722"/>
    <s v="CA-2015-121286"/>
    <x v="130"/>
    <d v="2015-11-08T00:00:00"/>
    <s v="Second Class"/>
    <s v="ON-18715"/>
    <s v="Odella Nelson"/>
    <s v="Corporate"/>
    <s v="United States"/>
    <s v="Cary"/>
    <s v="North Carolina"/>
    <n v="27511"/>
    <x v="0"/>
    <x v="937"/>
    <x v="1"/>
    <s v="Appliances"/>
    <s v="Acco 6 Outlet Guardian Premium Surge Suppressor"/>
    <n v="58.24"/>
  </r>
  <r>
    <n v="2723"/>
    <s v="CA-2017-164735"/>
    <x v="167"/>
    <d v="2017-04-19T00:00:00"/>
    <s v="Second Class"/>
    <s v="TB-21400"/>
    <s v="Tom Boeckenhauer"/>
    <s v="Consumer"/>
    <s v="United States"/>
    <s v="Alexandria"/>
    <s v="Virginia"/>
    <n v="22304"/>
    <x v="0"/>
    <x v="720"/>
    <x v="1"/>
    <s v="Storage"/>
    <s v="Acco Perma 4000 Stacking Storage Drawers"/>
    <n v="81.2"/>
  </r>
  <r>
    <n v="2724"/>
    <s v="CA-2015-153479"/>
    <x v="777"/>
    <d v="2015-10-08T00:00:00"/>
    <s v="Standard Class"/>
    <s v="DF-13135"/>
    <s v="David Flashing"/>
    <s v="Consumer"/>
    <s v="United States"/>
    <s v="Vallejo"/>
    <s v="California"/>
    <n v="94591"/>
    <x v="1"/>
    <x v="264"/>
    <x v="1"/>
    <s v="Labels"/>
    <s v="Avery 512"/>
    <n v="14.45"/>
  </r>
  <r>
    <n v="2725"/>
    <s v="CA-2015-153479"/>
    <x v="777"/>
    <d v="2015-10-08T00:00:00"/>
    <s v="Standard Class"/>
    <s v="DF-13135"/>
    <s v="David Flashing"/>
    <s v="Consumer"/>
    <s v="United States"/>
    <s v="Vallejo"/>
    <s v="California"/>
    <n v="94591"/>
    <x v="1"/>
    <x v="979"/>
    <x v="1"/>
    <s v="Binders"/>
    <s v="GBC Recycled Regency Composition Covers"/>
    <n v="95.647999999999996"/>
  </r>
  <r>
    <n v="2726"/>
    <s v="CA-2018-149888"/>
    <x v="659"/>
    <d v="2018-11-13T00:00:00"/>
    <s v="Standard Class"/>
    <s v="EP-13915"/>
    <s v="Emily Phan"/>
    <s v="Consumer"/>
    <s v="United States"/>
    <s v="Philadelphia"/>
    <s v="Pennsylvania"/>
    <n v="19120"/>
    <x v="3"/>
    <x v="1211"/>
    <x v="2"/>
    <s v="Phones"/>
    <s v="Jabra Supreme Plus Driver EditionÂ Headset"/>
    <n v="359.97"/>
  </r>
  <r>
    <n v="2727"/>
    <s v="CA-2018-149888"/>
    <x v="659"/>
    <d v="2018-11-13T00:00:00"/>
    <s v="Standard Class"/>
    <s v="EP-13915"/>
    <s v="Emily Phan"/>
    <s v="Consumer"/>
    <s v="United States"/>
    <s v="Philadelphia"/>
    <s v="Pennsylvania"/>
    <n v="19120"/>
    <x v="3"/>
    <x v="1342"/>
    <x v="0"/>
    <s v="Tables"/>
    <s v="Bevis Rectangular Conference Tables"/>
    <n v="350.35199999999998"/>
  </r>
  <r>
    <n v="2728"/>
    <s v="CA-2018-119193"/>
    <x v="66"/>
    <d v="2018-12-24T00:00:00"/>
    <s v="First Class"/>
    <s v="SK-19990"/>
    <s v="Sally Knutson"/>
    <s v="Consumer"/>
    <s v="United States"/>
    <s v="Toledo"/>
    <s v="Ohio"/>
    <n v="43615"/>
    <x v="3"/>
    <x v="520"/>
    <x v="1"/>
    <s v="Binders"/>
    <s v="Angle-D Ring Binders"/>
    <n v="1.641"/>
  </r>
  <r>
    <n v="2729"/>
    <s v="CA-2018-119193"/>
    <x v="66"/>
    <d v="2018-12-24T00:00:00"/>
    <s v="First Class"/>
    <s v="SK-19990"/>
    <s v="Sally Knutson"/>
    <s v="Consumer"/>
    <s v="United States"/>
    <s v="Toledo"/>
    <s v="Ohio"/>
    <n v="43615"/>
    <x v="3"/>
    <x v="1334"/>
    <x v="2"/>
    <s v="Phones"/>
    <s v="Panasonic KX-TG9541B DECT 6.0 Digital 2-Line Expandable Cordless Phone With Digital Answering System"/>
    <n v="629.95799999999997"/>
  </r>
  <r>
    <n v="2730"/>
    <s v="CA-2018-104801"/>
    <x v="778"/>
    <d v="2018-02-19T00:00:00"/>
    <s v="Standard Class"/>
    <s v="FH-14350"/>
    <s v="Fred Harton"/>
    <s v="Consumer"/>
    <s v="United States"/>
    <s v="Seattle"/>
    <s v="Washington"/>
    <n v="98105"/>
    <x v="1"/>
    <x v="147"/>
    <x v="1"/>
    <s v="Art"/>
    <s v="Newell 311"/>
    <n v="6.63"/>
  </r>
  <r>
    <n v="2731"/>
    <s v="CA-2018-104801"/>
    <x v="778"/>
    <d v="2018-02-19T00:00:00"/>
    <s v="Standard Class"/>
    <s v="FH-14350"/>
    <s v="Fred Harton"/>
    <s v="Consumer"/>
    <s v="United States"/>
    <s v="Seattle"/>
    <s v="Washington"/>
    <n v="98105"/>
    <x v="1"/>
    <x v="651"/>
    <x v="2"/>
    <s v="Accessories"/>
    <s v="Razer Tiamat Over Ear 7.1 Surround Sound PC Gaming Headset"/>
    <n v="799.96"/>
  </r>
  <r>
    <n v="2732"/>
    <s v="CA-2018-104801"/>
    <x v="778"/>
    <d v="2018-02-19T00:00:00"/>
    <s v="Standard Class"/>
    <s v="FH-14350"/>
    <s v="Fred Harton"/>
    <s v="Consumer"/>
    <s v="United States"/>
    <s v="Seattle"/>
    <s v="Washington"/>
    <n v="98105"/>
    <x v="1"/>
    <x v="216"/>
    <x v="0"/>
    <s v="Furnishings"/>
    <s v="Tenex Contemporary Contur Chairmats for Low and Medium Pile Carpet, Computer, 39&quot; x 49&quot;"/>
    <n v="107.53"/>
  </r>
  <r>
    <n v="2733"/>
    <s v="CA-2015-107594"/>
    <x v="779"/>
    <d v="2015-07-06T00:00:00"/>
    <s v="Standard Class"/>
    <s v="EH-13945"/>
    <s v="Eric Hoffmann"/>
    <s v="Consumer"/>
    <s v="United States"/>
    <s v="Plainfield"/>
    <s v="New Jersey"/>
    <n v="7060"/>
    <x v="3"/>
    <x v="687"/>
    <x v="2"/>
    <s v="Phones"/>
    <s v="Logitech B530 USBÂ HeadsetÂ -Â headsetÂ - Full size, Binaural"/>
    <n v="73.98"/>
  </r>
  <r>
    <n v="2734"/>
    <s v="CA-2015-107594"/>
    <x v="779"/>
    <d v="2015-07-06T00:00:00"/>
    <s v="Standard Class"/>
    <s v="EH-13945"/>
    <s v="Eric Hoffmann"/>
    <s v="Consumer"/>
    <s v="United States"/>
    <s v="Plainfield"/>
    <s v="New Jersey"/>
    <n v="7060"/>
    <x v="3"/>
    <x v="796"/>
    <x v="1"/>
    <s v="Art"/>
    <s v="DIXON Ticonderoga Erasable Checking Pencils"/>
    <n v="5.58"/>
  </r>
  <r>
    <n v="2735"/>
    <s v="CA-2016-129770"/>
    <x v="780"/>
    <d v="2016-02-23T00:00:00"/>
    <s v="Second Class"/>
    <s v="JE-15715"/>
    <s v="Joe Elijah"/>
    <s v="Consumer"/>
    <s v="United States"/>
    <s v="Las Cruces"/>
    <s v="New Mexico"/>
    <n v="88001"/>
    <x v="1"/>
    <x v="33"/>
    <x v="1"/>
    <s v="Paper"/>
    <s v="Easy-staple paper"/>
    <n v="49.12"/>
  </r>
  <r>
    <n v="2736"/>
    <s v="CA-2016-115798"/>
    <x v="50"/>
    <d v="2016-11-19T00:00:00"/>
    <s v="Standard Class"/>
    <s v="KL-16645"/>
    <s v="Ken Lonsdale"/>
    <s v="Consumer"/>
    <s v="United States"/>
    <s v="Newark"/>
    <s v="Delaware"/>
    <n v="19711"/>
    <x v="3"/>
    <x v="1419"/>
    <x v="2"/>
    <s v="Phones"/>
    <s v="BlackBerry Q10"/>
    <n v="377.97"/>
  </r>
  <r>
    <n v="2737"/>
    <s v="CA-2016-115798"/>
    <x v="50"/>
    <d v="2016-11-19T00:00:00"/>
    <s v="Standard Class"/>
    <s v="KL-16645"/>
    <s v="Ken Lonsdale"/>
    <s v="Consumer"/>
    <s v="United States"/>
    <s v="Newark"/>
    <s v="Delaware"/>
    <n v="19711"/>
    <x v="3"/>
    <x v="670"/>
    <x v="1"/>
    <s v="Paper"/>
    <s v="Adams Telephone Message Books, 5 1/4â€ x 11â€"/>
    <n v="42.28"/>
  </r>
  <r>
    <n v="2738"/>
    <s v="CA-2016-115798"/>
    <x v="50"/>
    <d v="2016-11-19T00:00:00"/>
    <s v="Standard Class"/>
    <s v="KL-16645"/>
    <s v="Ken Lonsdale"/>
    <s v="Consumer"/>
    <s v="United States"/>
    <s v="Newark"/>
    <s v="Delaware"/>
    <n v="19711"/>
    <x v="3"/>
    <x v="899"/>
    <x v="0"/>
    <s v="Bookcases"/>
    <s v="Bestar Classic Bookcase"/>
    <n v="299.97000000000003"/>
  </r>
  <r>
    <n v="2739"/>
    <s v="CA-2016-115798"/>
    <x v="50"/>
    <d v="2016-11-19T00:00:00"/>
    <s v="Standard Class"/>
    <s v="KL-16645"/>
    <s v="Ken Lonsdale"/>
    <s v="Consumer"/>
    <s v="United States"/>
    <s v="Newark"/>
    <s v="Delaware"/>
    <n v="19711"/>
    <x v="3"/>
    <x v="817"/>
    <x v="2"/>
    <s v="Phones"/>
    <s v="Innergie mMini Combo Duo USB Travel Charging Kit"/>
    <n v="89.98"/>
  </r>
  <r>
    <n v="2740"/>
    <s v="CA-2018-122707"/>
    <x v="513"/>
    <d v="2018-04-18T00:00:00"/>
    <s v="First Class"/>
    <s v="EB-13750"/>
    <s v="Edward Becker"/>
    <s v="Corporate"/>
    <s v="United States"/>
    <s v="Hoover"/>
    <s v="Alabama"/>
    <n v="35244"/>
    <x v="0"/>
    <x v="1420"/>
    <x v="1"/>
    <s v="Supplies"/>
    <s v="Compact Automatic Electric Letter Opener"/>
    <n v="477.24"/>
  </r>
  <r>
    <n v="2741"/>
    <s v="CA-2018-122707"/>
    <x v="513"/>
    <d v="2018-04-18T00:00:00"/>
    <s v="First Class"/>
    <s v="EB-13750"/>
    <s v="Edward Becker"/>
    <s v="Corporate"/>
    <s v="United States"/>
    <s v="Hoover"/>
    <s v="Alabama"/>
    <n v="35244"/>
    <x v="0"/>
    <x v="1421"/>
    <x v="2"/>
    <s v="Accessories"/>
    <s v="SanDisk Ultra 16 GB MicroSDHC Class 10 Memory Card"/>
    <n v="25.98"/>
  </r>
  <r>
    <n v="2742"/>
    <s v="CA-2017-165015"/>
    <x v="781"/>
    <d v="2017-02-27T00:00:00"/>
    <s v="Second Class"/>
    <s v="BD-11725"/>
    <s v="Bruce Degenhardt"/>
    <s v="Consumer"/>
    <s v="United States"/>
    <s v="Newark"/>
    <s v="Ohio"/>
    <n v="43055"/>
    <x v="3"/>
    <x v="1040"/>
    <x v="1"/>
    <s v="Envelopes"/>
    <s v="Staple envelope"/>
    <n v="46.72"/>
  </r>
  <r>
    <n v="2743"/>
    <s v="CA-2015-149244"/>
    <x v="130"/>
    <d v="2015-11-08T00:00:00"/>
    <s v="Standard Class"/>
    <s v="MS-17530"/>
    <s v="MaryBeth Skach"/>
    <s v="Consumer"/>
    <s v="United States"/>
    <s v="San Diego"/>
    <s v="California"/>
    <n v="92037"/>
    <x v="1"/>
    <x v="1381"/>
    <x v="0"/>
    <s v="Furnishings"/>
    <s v="Executive Impressions 12&quot; Wall Clock"/>
    <n v="35.340000000000003"/>
  </r>
  <r>
    <n v="2744"/>
    <s v="CA-2016-140144"/>
    <x v="782"/>
    <d v="2016-06-25T00:00:00"/>
    <s v="Second Class"/>
    <s v="SC-20770"/>
    <s v="Stewart Carmichael"/>
    <s v="Corporate"/>
    <s v="United States"/>
    <s v="San Francisco"/>
    <s v="California"/>
    <n v="94122"/>
    <x v="1"/>
    <x v="592"/>
    <x v="0"/>
    <s v="Furnishings"/>
    <s v="Howard Miller 13&quot; Diameter Pewter Finish Round Wall Clock"/>
    <n v="257.64"/>
  </r>
  <r>
    <n v="2745"/>
    <s v="CA-2016-140144"/>
    <x v="782"/>
    <d v="2016-06-25T00:00:00"/>
    <s v="Second Class"/>
    <s v="SC-20770"/>
    <s v="Stewart Carmichael"/>
    <s v="Corporate"/>
    <s v="United States"/>
    <s v="San Francisco"/>
    <s v="California"/>
    <n v="94122"/>
    <x v="1"/>
    <x v="66"/>
    <x v="2"/>
    <s v="Phones"/>
    <s v="netTALK DUO VoIP Telephone Service"/>
    <n v="125.976"/>
  </r>
  <r>
    <n v="2746"/>
    <s v="CA-2018-163321"/>
    <x v="783"/>
    <d v="2018-08-11T00:00:00"/>
    <s v="Second Class"/>
    <s v="FM-14380"/>
    <s v="Fred McMath"/>
    <s v="Consumer"/>
    <s v="United States"/>
    <s v="Jacksonville"/>
    <s v="North Carolina"/>
    <n v="28540"/>
    <x v="0"/>
    <x v="409"/>
    <x v="2"/>
    <s v="Accessories"/>
    <s v="Logitech G700s Rechargeable Gaming Mouse"/>
    <n v="79.992000000000004"/>
  </r>
  <r>
    <n v="2747"/>
    <s v="CA-2015-155887"/>
    <x v="552"/>
    <d v="2015-05-17T00:00:00"/>
    <s v="Standard Class"/>
    <s v="KT-16480"/>
    <s v="Kean Thornton"/>
    <s v="Consumer"/>
    <s v="United States"/>
    <s v="Franklin"/>
    <s v="Massachusetts"/>
    <n v="2038"/>
    <x v="3"/>
    <x v="601"/>
    <x v="0"/>
    <s v="Tables"/>
    <s v="Bevis Traditional Conference Table Top, Plinth Base"/>
    <n v="700.05600000000004"/>
  </r>
  <r>
    <n v="2748"/>
    <s v="US-2016-165449"/>
    <x v="6"/>
    <d v="2016-11-26T00:00:00"/>
    <s v="Standard Class"/>
    <s v="AP-10720"/>
    <s v="Anne Pryor"/>
    <s v="Home Office"/>
    <s v="United States"/>
    <s v="Frisco"/>
    <s v="Texas"/>
    <n v="75034"/>
    <x v="2"/>
    <x v="1422"/>
    <x v="2"/>
    <s v="Accessories"/>
    <s v="SanDisk Cruzer 8 GB USB Flash Drive"/>
    <n v="27.167999999999999"/>
  </r>
  <r>
    <n v="2749"/>
    <s v="CA-2016-110247"/>
    <x v="784"/>
    <d v="2016-12-08T00:00:00"/>
    <s v="Standard Class"/>
    <s v="RH-19555"/>
    <s v="Ritsa Hightower"/>
    <s v="Consumer"/>
    <s v="United States"/>
    <s v="Tallahassee"/>
    <s v="Florida"/>
    <n v="32303"/>
    <x v="0"/>
    <x v="1316"/>
    <x v="1"/>
    <s v="Binders"/>
    <s v="SpineVue Locking Slant-D Ring Binders by Cardinal"/>
    <n v="8.2260000000000009"/>
  </r>
  <r>
    <n v="2750"/>
    <s v="US-2015-141257"/>
    <x v="785"/>
    <d v="2015-06-14T00:00:00"/>
    <s v="Standard Class"/>
    <s v="CS-11950"/>
    <s v="Carlos Soltero"/>
    <s v="Consumer"/>
    <s v="United States"/>
    <s v="Seattle"/>
    <s v="Washington"/>
    <n v="98115"/>
    <x v="1"/>
    <x v="1423"/>
    <x v="0"/>
    <s v="Chairs"/>
    <s v="Hon Deluxe Fabric Upholstered Stacking Chairs, Squared Back"/>
    <n v="585.55200000000002"/>
  </r>
  <r>
    <n v="2751"/>
    <s v="CA-2015-154669"/>
    <x v="233"/>
    <d v="2015-08-11T00:00:00"/>
    <s v="Second Class"/>
    <s v="TM-21010"/>
    <s v="Tamara Manning"/>
    <s v="Consumer"/>
    <s v="United States"/>
    <s v="Vacaville"/>
    <s v="California"/>
    <n v="95687"/>
    <x v="1"/>
    <x v="1424"/>
    <x v="1"/>
    <s v="Storage"/>
    <s v="Advantus Rolling Drawer Organizers"/>
    <n v="423.28"/>
  </r>
  <r>
    <n v="2752"/>
    <s v="CA-2015-158029"/>
    <x v="542"/>
    <d v="2015-05-30T00:00:00"/>
    <s v="Standard Class"/>
    <s v="HF-14995"/>
    <s v="Herbert Flentye"/>
    <s v="Consumer"/>
    <s v="United States"/>
    <s v="Los Angeles"/>
    <s v="California"/>
    <n v="90008"/>
    <x v="1"/>
    <x v="1153"/>
    <x v="0"/>
    <s v="Chairs"/>
    <s v="Hon Olson Stacker Stools"/>
    <n v="225.29599999999999"/>
  </r>
  <r>
    <n v="2753"/>
    <s v="CA-2016-155306"/>
    <x v="786"/>
    <d v="2016-04-21T00:00:00"/>
    <s v="Standard Class"/>
    <s v="GA-14515"/>
    <s v="George Ashbrook"/>
    <s v="Consumer"/>
    <s v="United States"/>
    <s v="San Francisco"/>
    <s v="California"/>
    <n v="94122"/>
    <x v="1"/>
    <x v="1061"/>
    <x v="1"/>
    <s v="Art"/>
    <s v="Prang Drawing Pencil Set"/>
    <n v="5.56"/>
  </r>
  <r>
    <n v="2754"/>
    <s v="CA-2016-155306"/>
    <x v="786"/>
    <d v="2016-04-21T00:00:00"/>
    <s v="Standard Class"/>
    <s v="GA-14515"/>
    <s v="George Ashbrook"/>
    <s v="Consumer"/>
    <s v="United States"/>
    <s v="San Francisco"/>
    <s v="California"/>
    <n v="94122"/>
    <x v="1"/>
    <x v="619"/>
    <x v="2"/>
    <s v="Accessories"/>
    <s v="Plantronics S12 Corded Telephone Headset System"/>
    <n v="323.37"/>
  </r>
  <r>
    <n v="2755"/>
    <s v="CA-2016-155306"/>
    <x v="786"/>
    <d v="2016-04-21T00:00:00"/>
    <s v="Standard Class"/>
    <s v="GA-14515"/>
    <s v="George Ashbrook"/>
    <s v="Consumer"/>
    <s v="United States"/>
    <s v="San Francisco"/>
    <s v="California"/>
    <n v="94122"/>
    <x v="1"/>
    <x v="966"/>
    <x v="2"/>
    <s v="Phones"/>
    <s v="Plantronics Calisto P620-M USB Wireless Speakerphone System"/>
    <n v="783.96"/>
  </r>
  <r>
    <n v="2756"/>
    <s v="CA-2016-155306"/>
    <x v="786"/>
    <d v="2016-04-21T00:00:00"/>
    <s v="Standard Class"/>
    <s v="GA-14515"/>
    <s v="George Ashbrook"/>
    <s v="Consumer"/>
    <s v="United States"/>
    <s v="San Francisco"/>
    <s v="California"/>
    <n v="94122"/>
    <x v="1"/>
    <x v="1364"/>
    <x v="1"/>
    <s v="Appliances"/>
    <s v="Hoover Upright Vacuum With Dirt Cup"/>
    <n v="1447.65"/>
  </r>
  <r>
    <n v="2757"/>
    <s v="CA-2016-155306"/>
    <x v="786"/>
    <d v="2016-04-21T00:00:00"/>
    <s v="Standard Class"/>
    <s v="GA-14515"/>
    <s v="George Ashbrook"/>
    <s v="Consumer"/>
    <s v="United States"/>
    <s v="San Francisco"/>
    <s v="California"/>
    <n v="94122"/>
    <x v="1"/>
    <x v="1331"/>
    <x v="1"/>
    <s v="Paper"/>
    <s v="Xerox 1903"/>
    <n v="11.96"/>
  </r>
  <r>
    <n v="2758"/>
    <s v="CA-2017-127775"/>
    <x v="725"/>
    <d v="2017-06-13T00:00:00"/>
    <s v="Second Class"/>
    <s v="ES-14020"/>
    <s v="Erica Smith"/>
    <s v="Consumer"/>
    <s v="United States"/>
    <s v="New York City"/>
    <s v="New York"/>
    <n v="10035"/>
    <x v="3"/>
    <x v="657"/>
    <x v="2"/>
    <s v="Accessories"/>
    <s v="Razer Kraken PRO Over Ear PC and Music Headset"/>
    <n v="239.97"/>
  </r>
  <r>
    <n v="2759"/>
    <s v="CA-2017-146171"/>
    <x v="21"/>
    <d v="2017-03-15T00:00:00"/>
    <s v="Standard Class"/>
    <s v="JP-16135"/>
    <s v="Julie Prescott"/>
    <s v="Home Office"/>
    <s v="United States"/>
    <s v="Columbus"/>
    <s v="Georgia"/>
    <n v="31907"/>
    <x v="0"/>
    <x v="1006"/>
    <x v="0"/>
    <s v="Furnishings"/>
    <s v="Executive Impressions 13&quot; Clairmont Wall Clock"/>
    <n v="76.92"/>
  </r>
  <r>
    <n v="2760"/>
    <s v="CA-2017-146171"/>
    <x v="21"/>
    <d v="2017-03-15T00:00:00"/>
    <s v="Standard Class"/>
    <s v="JP-16135"/>
    <s v="Julie Prescott"/>
    <s v="Home Office"/>
    <s v="United States"/>
    <s v="Columbus"/>
    <s v="Georgia"/>
    <n v="31907"/>
    <x v="0"/>
    <x v="772"/>
    <x v="1"/>
    <s v="Storage"/>
    <s v="Iceberg Mobile Mega Data/Printer Cart"/>
    <n v="481.32"/>
  </r>
  <r>
    <n v="2761"/>
    <s v="CA-2015-129574"/>
    <x v="542"/>
    <d v="2015-05-29T00:00:00"/>
    <s v="First Class"/>
    <s v="Dp-13240"/>
    <s v="Dean percer"/>
    <s v="Home Office"/>
    <s v="United States"/>
    <s v="Murray"/>
    <s v="Utah"/>
    <n v="84107"/>
    <x v="1"/>
    <x v="364"/>
    <x v="1"/>
    <s v="Paper"/>
    <s v="Wirebound Service Call Books, 5 1/2&quot; x 4&quot;"/>
    <n v="48.4"/>
  </r>
  <r>
    <n v="2762"/>
    <s v="CA-2018-126536"/>
    <x v="386"/>
    <d v="2018-10-14T00:00:00"/>
    <s v="First Class"/>
    <s v="NK-18490"/>
    <s v="Neil Knudson"/>
    <s v="Home Office"/>
    <s v="United States"/>
    <s v="San Francisco"/>
    <s v="California"/>
    <n v="94110"/>
    <x v="1"/>
    <x v="1425"/>
    <x v="2"/>
    <s v="Accessories"/>
    <s v="Maxell 4.7GB DVD-R 5/Pack"/>
    <n v="0.99"/>
  </r>
  <r>
    <n v="2763"/>
    <s v="CA-2018-126536"/>
    <x v="386"/>
    <d v="2018-10-14T00:00:00"/>
    <s v="First Class"/>
    <s v="NK-18490"/>
    <s v="Neil Knudson"/>
    <s v="Home Office"/>
    <s v="United States"/>
    <s v="San Francisco"/>
    <s v="California"/>
    <n v="94110"/>
    <x v="1"/>
    <x v="986"/>
    <x v="1"/>
    <s v="Binders"/>
    <s v="Canvas Sectional Post Binders"/>
    <n v="101.84"/>
  </r>
  <r>
    <n v="2764"/>
    <s v="CA-2018-165757"/>
    <x v="738"/>
    <d v="2018-06-28T00:00:00"/>
    <s v="Standard Class"/>
    <s v="PL-18925"/>
    <s v="Paul Lucas"/>
    <s v="Home Office"/>
    <s v="United States"/>
    <s v="Philadelphia"/>
    <s v="Pennsylvania"/>
    <n v="19140"/>
    <x v="3"/>
    <x v="1426"/>
    <x v="1"/>
    <s v="Binders"/>
    <s v="GBC Plasticlear Binding Covers"/>
    <n v="10.332000000000001"/>
  </r>
  <r>
    <n v="2765"/>
    <s v="CA-2018-165757"/>
    <x v="738"/>
    <d v="2018-06-28T00:00:00"/>
    <s v="Standard Class"/>
    <s v="PL-18925"/>
    <s v="Paul Lucas"/>
    <s v="Home Office"/>
    <s v="United States"/>
    <s v="Philadelphia"/>
    <s v="Pennsylvania"/>
    <n v="19140"/>
    <x v="3"/>
    <x v="350"/>
    <x v="1"/>
    <s v="Binders"/>
    <s v="Wilson Jones Century Plastic Molded Ring Binders"/>
    <n v="31.155000000000001"/>
  </r>
  <r>
    <n v="2766"/>
    <s v="CA-2018-165757"/>
    <x v="738"/>
    <d v="2018-06-28T00:00:00"/>
    <s v="Standard Class"/>
    <s v="PL-18925"/>
    <s v="Paul Lucas"/>
    <s v="Home Office"/>
    <s v="United States"/>
    <s v="Philadelphia"/>
    <s v="Pennsylvania"/>
    <n v="19140"/>
    <x v="3"/>
    <x v="1427"/>
    <x v="1"/>
    <s v="Storage"/>
    <s v="Plastic Stacking Crates &amp; Casters"/>
    <n v="8.9280000000000008"/>
  </r>
  <r>
    <n v="2767"/>
    <s v="CA-2018-167752"/>
    <x v="787"/>
    <d v="2018-01-18T00:00:00"/>
    <s v="First Class"/>
    <s v="RW-19690"/>
    <s v="Robert Waldorf"/>
    <s v="Consumer"/>
    <s v="United States"/>
    <s v="Philadelphia"/>
    <s v="Pennsylvania"/>
    <n v="19134"/>
    <x v="3"/>
    <x v="1428"/>
    <x v="1"/>
    <s v="Appliances"/>
    <s v="Belkin F9M820V08 8 Outlet Surge"/>
    <n v="34.384"/>
  </r>
  <r>
    <n v="2768"/>
    <s v="CA-2018-167752"/>
    <x v="787"/>
    <d v="2018-01-18T00:00:00"/>
    <s v="First Class"/>
    <s v="RW-19690"/>
    <s v="Robert Waldorf"/>
    <s v="Consumer"/>
    <s v="United States"/>
    <s v="Philadelphia"/>
    <s v="Pennsylvania"/>
    <n v="19134"/>
    <x v="3"/>
    <x v="227"/>
    <x v="1"/>
    <s v="Appliances"/>
    <s v="Honeywell Enviracaire Portable HEPA Air Cleaner for 17' x 22' Room"/>
    <n v="1924.16"/>
  </r>
  <r>
    <n v="2769"/>
    <s v="US-2016-122140"/>
    <x v="788"/>
    <d v="2016-04-07T00:00:00"/>
    <s v="Standard Class"/>
    <s v="MO-17950"/>
    <s v="Michael Oakman"/>
    <s v="Consumer"/>
    <s v="United States"/>
    <s v="Dallas"/>
    <s v="Texas"/>
    <n v="75220"/>
    <x v="2"/>
    <x v="1429"/>
    <x v="1"/>
    <s v="Appliances"/>
    <s v="APC 7 Outlet Network SurgeArrest Surge Protector"/>
    <n v="32.192"/>
  </r>
  <r>
    <n v="2770"/>
    <s v="US-2016-122140"/>
    <x v="788"/>
    <d v="2016-04-07T00:00:00"/>
    <s v="Standard Class"/>
    <s v="MO-17950"/>
    <s v="Michael Oakman"/>
    <s v="Consumer"/>
    <s v="United States"/>
    <s v="Dallas"/>
    <s v="Texas"/>
    <n v="75220"/>
    <x v="2"/>
    <x v="1044"/>
    <x v="2"/>
    <s v="Accessories"/>
    <s v="Kingston Digital DataTraveler 16GB USB 2.0"/>
    <n v="50.12"/>
  </r>
  <r>
    <n v="2771"/>
    <s v="US-2016-122140"/>
    <x v="788"/>
    <d v="2016-04-07T00:00:00"/>
    <s v="Standard Class"/>
    <s v="MO-17950"/>
    <s v="Michael Oakman"/>
    <s v="Consumer"/>
    <s v="United States"/>
    <s v="Dallas"/>
    <s v="Texas"/>
    <n v="75220"/>
    <x v="2"/>
    <x v="1235"/>
    <x v="2"/>
    <s v="Accessories"/>
    <s v="Anker Ultra-Slim Mini Bluetooth 3.0 Wireless Keyboard"/>
    <n v="47.975999999999999"/>
  </r>
  <r>
    <n v="2772"/>
    <s v="CA-2017-163986"/>
    <x v="323"/>
    <d v="2017-09-10T00:00:00"/>
    <s v="Standard Class"/>
    <s v="JJ-15445"/>
    <s v="Jennifer Jackson"/>
    <s v="Consumer"/>
    <s v="United States"/>
    <s v="Waukesha"/>
    <s v="Wisconsin"/>
    <n v="53186"/>
    <x v="2"/>
    <x v="376"/>
    <x v="1"/>
    <s v="Storage"/>
    <s v="Crate-A-Files"/>
    <n v="54.5"/>
  </r>
  <r>
    <n v="2773"/>
    <s v="CA-2018-158967"/>
    <x v="389"/>
    <d v="2018-12-12T00:00:00"/>
    <s v="First Class"/>
    <s v="BT-11680"/>
    <s v="Brian Thompson"/>
    <s v="Consumer"/>
    <s v="United States"/>
    <s v="Fort Lauderdale"/>
    <s v="Florida"/>
    <n v="33311"/>
    <x v="0"/>
    <x v="740"/>
    <x v="0"/>
    <s v="Furnishings"/>
    <s v="Staple-based wall hangings"/>
    <n v="19.103999999999999"/>
  </r>
  <r>
    <n v="2774"/>
    <s v="CA-2017-131576"/>
    <x v="441"/>
    <d v="2017-11-26T00:00:00"/>
    <s v="Standard Class"/>
    <s v="RD-19585"/>
    <s v="Rob Dowd"/>
    <s v="Consumer"/>
    <s v="United States"/>
    <s v="Detroit"/>
    <s v="Michigan"/>
    <n v="48205"/>
    <x v="2"/>
    <x v="91"/>
    <x v="1"/>
    <s v="Binders"/>
    <s v="Ibico Standard Transparent Covers"/>
    <n v="49.44"/>
  </r>
  <r>
    <n v="2775"/>
    <s v="CA-2018-143455"/>
    <x v="343"/>
    <d v="2018-11-18T00:00:00"/>
    <s v="Standard Class"/>
    <s v="ML-17755"/>
    <s v="Max Ludwig"/>
    <s v="Home Office"/>
    <s v="United States"/>
    <s v="Springfield"/>
    <s v="Ohio"/>
    <n v="45503"/>
    <x v="3"/>
    <x v="498"/>
    <x v="1"/>
    <s v="Paper"/>
    <s v="Xerox 222"/>
    <n v="10.368"/>
  </r>
  <r>
    <n v="2776"/>
    <s v="CA-2017-144729"/>
    <x v="147"/>
    <d v="2017-10-25T00:00:00"/>
    <s v="Standard Class"/>
    <s v="JE-15745"/>
    <s v="Joel Eaton"/>
    <s v="Consumer"/>
    <s v="United States"/>
    <s v="San Diego"/>
    <s v="California"/>
    <n v="92037"/>
    <x v="1"/>
    <x v="232"/>
    <x v="1"/>
    <s v="Storage"/>
    <s v="Belkin 19&quot; Vented Equipment Shelf, Black"/>
    <n v="154.44"/>
  </r>
  <r>
    <n v="2777"/>
    <s v="CA-2016-127019"/>
    <x v="379"/>
    <d v="2016-12-25T00:00:00"/>
    <s v="Standard Class"/>
    <s v="ER-13855"/>
    <s v="Elpida Rittenbach"/>
    <s v="Corporate"/>
    <s v="United States"/>
    <s v="Colorado Springs"/>
    <s v="Colorado"/>
    <n v="80906"/>
    <x v="1"/>
    <x v="930"/>
    <x v="1"/>
    <s v="Appliances"/>
    <s v="Belkin 6 Outlet Metallic Surge Strip"/>
    <n v="60.984000000000002"/>
  </r>
  <r>
    <n v="2778"/>
    <s v="CA-2016-138534"/>
    <x v="789"/>
    <d v="2016-07-19T00:00:00"/>
    <s v="Second Class"/>
    <s v="JM-15535"/>
    <s v="Jessica Myrick"/>
    <s v="Consumer"/>
    <s v="United States"/>
    <s v="Bakersfield"/>
    <s v="California"/>
    <n v="93309"/>
    <x v="1"/>
    <x v="1121"/>
    <x v="0"/>
    <s v="Bookcases"/>
    <s v="Sauder Camden County Collection Libraries, Planked Cherry Finish"/>
    <n v="195.46600000000001"/>
  </r>
  <r>
    <n v="2779"/>
    <s v="CA-2018-108322"/>
    <x v="504"/>
    <d v="2018-05-05T00:00:00"/>
    <s v="Standard Class"/>
    <s v="SS-20140"/>
    <s v="Saphhira Shifley"/>
    <s v="Corporate"/>
    <s v="United States"/>
    <s v="Pompano Beach"/>
    <s v="Florida"/>
    <n v="33068"/>
    <x v="0"/>
    <x v="345"/>
    <x v="0"/>
    <s v="Furnishings"/>
    <s v="3M Hangers With Command Adhesive"/>
    <n v="23.68"/>
  </r>
  <r>
    <n v="2780"/>
    <s v="CA-2018-108322"/>
    <x v="504"/>
    <d v="2018-05-05T00:00:00"/>
    <s v="Standard Class"/>
    <s v="SS-20140"/>
    <s v="Saphhira Shifley"/>
    <s v="Corporate"/>
    <s v="United States"/>
    <s v="Pompano Beach"/>
    <s v="Florida"/>
    <n v="33068"/>
    <x v="0"/>
    <x v="1430"/>
    <x v="2"/>
    <s v="Accessories"/>
    <s v="Maxell 4.7GB DVD+R 5/Pack"/>
    <n v="2.3759999999999999"/>
  </r>
  <r>
    <n v="2781"/>
    <s v="CA-2018-167668"/>
    <x v="636"/>
    <d v="2018-05-08T00:00:00"/>
    <s v="First Class"/>
    <s v="TC-21295"/>
    <s v="Toby Carlisle"/>
    <s v="Consumer"/>
    <s v="United States"/>
    <s v="New York City"/>
    <s v="New York"/>
    <n v="10035"/>
    <x v="3"/>
    <x v="198"/>
    <x v="1"/>
    <s v="Labels"/>
    <s v="Avery 505"/>
    <n v="59.2"/>
  </r>
  <r>
    <n v="2782"/>
    <s v="CA-2018-146724"/>
    <x v="225"/>
    <d v="2018-11-27T00:00:00"/>
    <s v="Standard Class"/>
    <s v="HG-15025"/>
    <s v="Hunter Glantz"/>
    <s v="Consumer"/>
    <s v="United States"/>
    <s v="Lakeville"/>
    <s v="Minnesota"/>
    <n v="55044"/>
    <x v="2"/>
    <x v="208"/>
    <x v="1"/>
    <s v="Art"/>
    <s v="Sanford Uni-Blazer View Highlighters, Chisel Tip, Yellow"/>
    <n v="22"/>
  </r>
  <r>
    <n v="2783"/>
    <s v="CA-2017-139878"/>
    <x v="583"/>
    <d v="2017-11-16T00:00:00"/>
    <s v="Standard Class"/>
    <s v="LD-17005"/>
    <s v="Lisa DeCherney"/>
    <s v="Consumer"/>
    <s v="United States"/>
    <s v="Detroit"/>
    <s v="Michigan"/>
    <n v="48234"/>
    <x v="2"/>
    <x v="957"/>
    <x v="2"/>
    <s v="Phones"/>
    <s v="Digium D40 VoIP phone"/>
    <n v="257.98"/>
  </r>
  <r>
    <n v="2784"/>
    <s v="US-2017-106677"/>
    <x v="732"/>
    <d v="2017-11-10T00:00:00"/>
    <s v="Standard Class"/>
    <s v="AS-10285"/>
    <s v="Alejandro Savely"/>
    <s v="Corporate"/>
    <s v="United States"/>
    <s v="Philadelphia"/>
    <s v="Pennsylvania"/>
    <n v="19134"/>
    <x v="3"/>
    <x v="1431"/>
    <x v="2"/>
    <s v="Phones"/>
    <s v="Anker Astro Mini 3000mAh Ultra-Compact Portable Charger"/>
    <n v="23.988"/>
  </r>
  <r>
    <n v="2785"/>
    <s v="CA-2017-116974"/>
    <x v="790"/>
    <d v="2017-10-15T00:00:00"/>
    <s v="Standard Class"/>
    <s v="MP-17965"/>
    <s v="Michael Paige"/>
    <s v="Corporate"/>
    <s v="United States"/>
    <s v="Troy"/>
    <s v="Ohio"/>
    <n v="45373"/>
    <x v="3"/>
    <x v="1136"/>
    <x v="2"/>
    <s v="Phones"/>
    <s v="Mediabridge Sport Armband iPhone 5s"/>
    <n v="23.975999999999999"/>
  </r>
  <r>
    <n v="2786"/>
    <s v="CA-2016-149972"/>
    <x v="481"/>
    <d v="2016-09-23T00:00:00"/>
    <s v="First Class"/>
    <s v="CD-12790"/>
    <s v="Cynthia Delaney"/>
    <s v="Home Office"/>
    <s v="United States"/>
    <s v="Los Angeles"/>
    <s v="California"/>
    <n v="90036"/>
    <x v="1"/>
    <x v="499"/>
    <x v="0"/>
    <s v="Chairs"/>
    <s v="Hon Every-Day Series Multi-Task Chairs"/>
    <n v="601.53599999999994"/>
  </r>
  <r>
    <n v="2787"/>
    <s v="CA-2016-149972"/>
    <x v="481"/>
    <d v="2016-09-23T00:00:00"/>
    <s v="First Class"/>
    <s v="CD-12790"/>
    <s v="Cynthia Delaney"/>
    <s v="Home Office"/>
    <s v="United States"/>
    <s v="Los Angeles"/>
    <s v="California"/>
    <n v="90036"/>
    <x v="1"/>
    <x v="1432"/>
    <x v="1"/>
    <s v="Fasteners"/>
    <s v="Advantus Map Pennant Flags and Round Head Tacks"/>
    <n v="7.9"/>
  </r>
  <r>
    <n v="2788"/>
    <s v="US-2015-117744"/>
    <x v="266"/>
    <d v="2015-12-06T00:00:00"/>
    <s v="Standard Class"/>
    <s v="MD-17860"/>
    <s v="Michael Dominguez"/>
    <s v="Corporate"/>
    <s v="United States"/>
    <s v="Corpus Christi"/>
    <s v="Texas"/>
    <n v="78415"/>
    <x v="2"/>
    <x v="287"/>
    <x v="0"/>
    <s v="Furnishings"/>
    <s v="Deflect-o SuperTray Unbreakable Stackable Tray, Letter, Black"/>
    <n v="58.36"/>
  </r>
  <r>
    <n v="2789"/>
    <s v="US-2015-117744"/>
    <x v="266"/>
    <d v="2015-12-06T00:00:00"/>
    <s v="Standard Class"/>
    <s v="MD-17860"/>
    <s v="Michael Dominguez"/>
    <s v="Corporate"/>
    <s v="United States"/>
    <s v="Corpus Christi"/>
    <s v="Texas"/>
    <n v="78415"/>
    <x v="2"/>
    <x v="134"/>
    <x v="1"/>
    <s v="Art"/>
    <s v="Newell 343"/>
    <n v="16.463999999999999"/>
  </r>
  <r>
    <n v="2790"/>
    <s v="US-2015-117744"/>
    <x v="266"/>
    <d v="2015-12-06T00:00:00"/>
    <s v="Standard Class"/>
    <s v="MD-17860"/>
    <s v="Michael Dominguez"/>
    <s v="Corporate"/>
    <s v="United States"/>
    <s v="Corpus Christi"/>
    <s v="Texas"/>
    <n v="78415"/>
    <x v="2"/>
    <x v="561"/>
    <x v="0"/>
    <s v="Furnishings"/>
    <s v="12-1/2 Diameter Round Wall Clock"/>
    <n v="39.96"/>
  </r>
  <r>
    <n v="2791"/>
    <s v="CA-2015-125514"/>
    <x v="158"/>
    <d v="2015-09-22T00:00:00"/>
    <s v="First Class"/>
    <s v="BM-11650"/>
    <s v="Brian Moss"/>
    <s v="Corporate"/>
    <s v="United States"/>
    <s v="Omaha"/>
    <s v="Nebraska"/>
    <n v="68104"/>
    <x v="2"/>
    <x v="95"/>
    <x v="1"/>
    <s v="Appliances"/>
    <s v="Fellowes Basic Home/Office Series Surge Protectors"/>
    <n v="25.96"/>
  </r>
  <r>
    <n v="2792"/>
    <s v="CA-2015-125514"/>
    <x v="158"/>
    <d v="2015-09-22T00:00:00"/>
    <s v="First Class"/>
    <s v="BM-11650"/>
    <s v="Brian Moss"/>
    <s v="Corporate"/>
    <s v="United States"/>
    <s v="Omaha"/>
    <s v="Nebraska"/>
    <n v="68104"/>
    <x v="2"/>
    <x v="1204"/>
    <x v="1"/>
    <s v="Appliances"/>
    <s v="Acco 6 Outlet Guardian Standard Surge Suppressor"/>
    <n v="36.270000000000003"/>
  </r>
  <r>
    <n v="2793"/>
    <s v="CA-2015-125514"/>
    <x v="158"/>
    <d v="2015-09-22T00:00:00"/>
    <s v="First Class"/>
    <s v="BM-11650"/>
    <s v="Brian Moss"/>
    <s v="Corporate"/>
    <s v="United States"/>
    <s v="Omaha"/>
    <s v="Nebraska"/>
    <n v="68104"/>
    <x v="2"/>
    <x v="815"/>
    <x v="1"/>
    <s v="Paper"/>
    <s v="Xerox 224"/>
    <n v="6.48"/>
  </r>
  <r>
    <n v="2794"/>
    <s v="CA-2015-154599"/>
    <x v="791"/>
    <d v="2015-04-17T00:00:00"/>
    <s v="Standard Class"/>
    <s v="KN-16450"/>
    <s v="Kean Nguyen"/>
    <s v="Corporate"/>
    <s v="United States"/>
    <s v="Redondo Beach"/>
    <s v="California"/>
    <n v="90278"/>
    <x v="1"/>
    <x v="664"/>
    <x v="2"/>
    <s v="Phones"/>
    <s v="Pyle PMP37LED"/>
    <n v="1075.088"/>
  </r>
  <r>
    <n v="2795"/>
    <s v="CA-2015-154599"/>
    <x v="791"/>
    <d v="2015-04-17T00:00:00"/>
    <s v="Standard Class"/>
    <s v="KN-16450"/>
    <s v="Kean Nguyen"/>
    <s v="Corporate"/>
    <s v="United States"/>
    <s v="Redondo Beach"/>
    <s v="California"/>
    <n v="90278"/>
    <x v="1"/>
    <x v="819"/>
    <x v="2"/>
    <s v="Phones"/>
    <s v="AT&amp;T 1080 Corded phone"/>
    <n v="438.36799999999999"/>
  </r>
  <r>
    <n v="2796"/>
    <s v="CA-2015-154599"/>
    <x v="791"/>
    <d v="2015-04-17T00:00:00"/>
    <s v="Standard Class"/>
    <s v="KN-16450"/>
    <s v="Kean Nguyen"/>
    <s v="Corporate"/>
    <s v="United States"/>
    <s v="Redondo Beach"/>
    <s v="California"/>
    <n v="90278"/>
    <x v="1"/>
    <x v="507"/>
    <x v="1"/>
    <s v="Binders"/>
    <s v="Recycled Pressboard Report Cover with Reinforced Top Hinge"/>
    <n v="18.088000000000001"/>
  </r>
  <r>
    <n v="2797"/>
    <s v="CA-2015-154599"/>
    <x v="791"/>
    <d v="2015-04-17T00:00:00"/>
    <s v="Standard Class"/>
    <s v="KN-16450"/>
    <s v="Kean Nguyen"/>
    <s v="Corporate"/>
    <s v="United States"/>
    <s v="Redondo Beach"/>
    <s v="California"/>
    <n v="90278"/>
    <x v="1"/>
    <x v="430"/>
    <x v="0"/>
    <s v="Bookcases"/>
    <s v="O'Sullivan Living Dimensions 2-Shelf Bookcases"/>
    <n v="308.49900000000002"/>
  </r>
  <r>
    <n v="2798"/>
    <s v="CA-2018-158743"/>
    <x v="179"/>
    <d v="2018-10-27T00:00:00"/>
    <s v="Standard Class"/>
    <s v="IG-15085"/>
    <s v="Ivan Gibson"/>
    <s v="Consumer"/>
    <s v="United States"/>
    <s v="Little Rock"/>
    <s v="Arkansas"/>
    <n v="72209"/>
    <x v="0"/>
    <x v="1216"/>
    <x v="1"/>
    <s v="Art"/>
    <s v="Eldon Spacemaker Box, Quick-Snap Lid, Clear"/>
    <n v="13.36"/>
  </r>
  <r>
    <n v="2799"/>
    <s v="CA-2018-158743"/>
    <x v="179"/>
    <d v="2018-10-27T00:00:00"/>
    <s v="Standard Class"/>
    <s v="IG-15085"/>
    <s v="Ivan Gibson"/>
    <s v="Consumer"/>
    <s v="United States"/>
    <s v="Little Rock"/>
    <s v="Arkansas"/>
    <n v="72209"/>
    <x v="0"/>
    <x v="681"/>
    <x v="1"/>
    <s v="Paper"/>
    <s v="Xerox 1884"/>
    <n v="39.96"/>
  </r>
  <r>
    <n v="2800"/>
    <s v="CA-2018-158743"/>
    <x v="179"/>
    <d v="2018-10-27T00:00:00"/>
    <s v="Standard Class"/>
    <s v="IG-15085"/>
    <s v="Ivan Gibson"/>
    <s v="Consumer"/>
    <s v="United States"/>
    <s v="Little Rock"/>
    <s v="Arkansas"/>
    <n v="72209"/>
    <x v="0"/>
    <x v="705"/>
    <x v="1"/>
    <s v="Binders"/>
    <s v="Binding Machine Supplies"/>
    <n v="145.85"/>
  </r>
  <r>
    <n v="2801"/>
    <s v="CA-2017-153318"/>
    <x v="792"/>
    <d v="2017-10-28T00:00:00"/>
    <s v="First Class"/>
    <s v="JS-15595"/>
    <s v="Jill Stevenson"/>
    <s v="Corporate"/>
    <s v="United States"/>
    <s v="Miami"/>
    <s v="Florida"/>
    <n v="33180"/>
    <x v="0"/>
    <x v="469"/>
    <x v="2"/>
    <s v="Phones"/>
    <s v="Panasonic KX-TG9471B"/>
    <n v="783.96"/>
  </r>
  <r>
    <n v="2802"/>
    <s v="US-2016-110163"/>
    <x v="549"/>
    <d v="2016-11-04T00:00:00"/>
    <s v="First Class"/>
    <s v="GA-14725"/>
    <s v="Guy Armstrong"/>
    <s v="Consumer"/>
    <s v="United States"/>
    <s v="Salem"/>
    <s v="Oregon"/>
    <n v="97301"/>
    <x v="1"/>
    <x v="32"/>
    <x v="1"/>
    <s v="Art"/>
    <s v="Lumber Crayons"/>
    <n v="7.88"/>
  </r>
  <r>
    <n v="2803"/>
    <s v="CA-2018-143329"/>
    <x v="132"/>
    <d v="2018-11-08T00:00:00"/>
    <s v="Standard Class"/>
    <s v="DL-13330"/>
    <s v="Denise Leinenbach"/>
    <s v="Consumer"/>
    <s v="United States"/>
    <s v="Las Cruces"/>
    <s v="New Mexico"/>
    <n v="88001"/>
    <x v="1"/>
    <x v="93"/>
    <x v="0"/>
    <s v="Furnishings"/>
    <s v="9-3/4 Diameter Round Wall Clock"/>
    <n v="41.37"/>
  </r>
  <r>
    <n v="2804"/>
    <s v="CA-2016-159380"/>
    <x v="793"/>
    <d v="2016-05-16T00:00:00"/>
    <s v="Standard Class"/>
    <s v="CS-12505"/>
    <s v="Cindy Stewart"/>
    <s v="Consumer"/>
    <s v="United States"/>
    <s v="San Francisco"/>
    <s v="California"/>
    <n v="94122"/>
    <x v="1"/>
    <x v="1117"/>
    <x v="1"/>
    <s v="Paper"/>
    <s v="Xerox 1962"/>
    <n v="12.84"/>
  </r>
  <r>
    <n v="2805"/>
    <s v="CA-2016-159380"/>
    <x v="793"/>
    <d v="2016-05-16T00:00:00"/>
    <s v="Standard Class"/>
    <s v="CS-12505"/>
    <s v="Cindy Stewart"/>
    <s v="Consumer"/>
    <s v="United States"/>
    <s v="San Francisco"/>
    <s v="California"/>
    <n v="94122"/>
    <x v="1"/>
    <x v="1433"/>
    <x v="1"/>
    <s v="Paper"/>
    <s v="Xerox 1953"/>
    <n v="25.68"/>
  </r>
  <r>
    <n v="2806"/>
    <s v="CA-2016-122623"/>
    <x v="67"/>
    <d v="2016-09-11T00:00:00"/>
    <s v="Standard Class"/>
    <s v="CC-12145"/>
    <s v="Charles Crestani"/>
    <s v="Consumer"/>
    <s v="United States"/>
    <s v="El Paso"/>
    <s v="Texas"/>
    <n v="79907"/>
    <x v="2"/>
    <x v="1272"/>
    <x v="0"/>
    <s v="Chairs"/>
    <s v="Metal Folding Chairs, Beige, 4/Carton"/>
    <n v="47.515999999999998"/>
  </r>
  <r>
    <n v="2807"/>
    <s v="CA-2016-148635"/>
    <x v="395"/>
    <d v="2016-07-27T00:00:00"/>
    <s v="Second Class"/>
    <s v="MH-18025"/>
    <s v="Michelle Huthwaite"/>
    <s v="Consumer"/>
    <s v="United States"/>
    <s v="Seattle"/>
    <s v="Washington"/>
    <n v="98115"/>
    <x v="1"/>
    <x v="1217"/>
    <x v="1"/>
    <s v="Fasteners"/>
    <s v="Plymouth Boxed Rubber Bands by Plymouth"/>
    <n v="9.42"/>
  </r>
  <r>
    <n v="2808"/>
    <s v="CA-2016-148635"/>
    <x v="395"/>
    <d v="2016-07-27T00:00:00"/>
    <s v="Second Class"/>
    <s v="MH-18025"/>
    <s v="Michelle Huthwaite"/>
    <s v="Consumer"/>
    <s v="United States"/>
    <s v="Seattle"/>
    <s v="Washington"/>
    <n v="98115"/>
    <x v="1"/>
    <x v="1434"/>
    <x v="1"/>
    <s v="Paper"/>
    <s v="Xerox 228"/>
    <n v="12.96"/>
  </r>
  <r>
    <n v="2809"/>
    <s v="CA-2016-148635"/>
    <x v="395"/>
    <d v="2016-07-27T00:00:00"/>
    <s v="Second Class"/>
    <s v="MH-18025"/>
    <s v="Michelle Huthwaite"/>
    <s v="Consumer"/>
    <s v="United States"/>
    <s v="Seattle"/>
    <s v="Washington"/>
    <n v="98115"/>
    <x v="1"/>
    <x v="1248"/>
    <x v="0"/>
    <s v="Bookcases"/>
    <s v="Sauder Forest Hills Library, Woodland Oak Finish"/>
    <n v="704.9"/>
  </r>
  <r>
    <n v="2810"/>
    <s v="CA-2016-148635"/>
    <x v="395"/>
    <d v="2016-07-27T00:00:00"/>
    <s v="Second Class"/>
    <s v="MH-18025"/>
    <s v="Michelle Huthwaite"/>
    <s v="Consumer"/>
    <s v="United States"/>
    <s v="Seattle"/>
    <s v="Washington"/>
    <n v="98115"/>
    <x v="1"/>
    <x v="1131"/>
    <x v="0"/>
    <s v="Chairs"/>
    <s v="Office Star - Professional Matrix Back Chair with 2-to-1 Synchro Tilt and Mesh Fabric Seat"/>
    <n v="561.56799999999998"/>
  </r>
  <r>
    <n v="2811"/>
    <s v="CA-2016-135685"/>
    <x v="547"/>
    <d v="2016-11-18T00:00:00"/>
    <s v="Second Class"/>
    <s v="MP-18175"/>
    <s v="Mike Pelletier"/>
    <s v="Home Office"/>
    <s v="United States"/>
    <s v="Milwaukee"/>
    <s v="Wisconsin"/>
    <n v="53209"/>
    <x v="2"/>
    <x v="368"/>
    <x v="1"/>
    <s v="Paper"/>
    <s v="Xerox 191"/>
    <n v="179.82"/>
  </r>
  <r>
    <n v="2812"/>
    <s v="CA-2016-135685"/>
    <x v="547"/>
    <d v="2016-11-18T00:00:00"/>
    <s v="Second Class"/>
    <s v="MP-18175"/>
    <s v="Mike Pelletier"/>
    <s v="Home Office"/>
    <s v="United States"/>
    <s v="Milwaukee"/>
    <s v="Wisconsin"/>
    <n v="53209"/>
    <x v="2"/>
    <x v="1435"/>
    <x v="0"/>
    <s v="Furnishings"/>
    <s v="Advantus Employee of the Month Certificate Frame, 11 x 13-1/2"/>
    <n v="185.58"/>
  </r>
  <r>
    <n v="2813"/>
    <s v="CA-2016-135685"/>
    <x v="547"/>
    <d v="2016-11-18T00:00:00"/>
    <s v="Second Class"/>
    <s v="MP-18175"/>
    <s v="Mike Pelletier"/>
    <s v="Home Office"/>
    <s v="United States"/>
    <s v="Milwaukee"/>
    <s v="Wisconsin"/>
    <n v="53209"/>
    <x v="2"/>
    <x v="719"/>
    <x v="0"/>
    <s v="Tables"/>
    <s v="Lesro Sheffield Collection Coffee Table, End Table, Center Table, Corner Table"/>
    <n v="214.11"/>
  </r>
  <r>
    <n v="2814"/>
    <s v="CA-2016-135685"/>
    <x v="547"/>
    <d v="2016-11-18T00:00:00"/>
    <s v="Second Class"/>
    <s v="MP-18175"/>
    <s v="Mike Pelletier"/>
    <s v="Home Office"/>
    <s v="United States"/>
    <s v="Milwaukee"/>
    <s v="Wisconsin"/>
    <n v="53209"/>
    <x v="2"/>
    <x v="1287"/>
    <x v="2"/>
    <s v="Accessories"/>
    <s v="Logitech diNovo Edge Keyboard"/>
    <n v="999.96"/>
  </r>
  <r>
    <n v="2815"/>
    <s v="CA-2016-135685"/>
    <x v="547"/>
    <d v="2016-11-18T00:00:00"/>
    <s v="Second Class"/>
    <s v="MP-18175"/>
    <s v="Mike Pelletier"/>
    <s v="Home Office"/>
    <s v="United States"/>
    <s v="Milwaukee"/>
    <s v="Wisconsin"/>
    <n v="53209"/>
    <x v="2"/>
    <x v="562"/>
    <x v="0"/>
    <s v="Tables"/>
    <s v="Chromcraft Bull-Nose Wood Round Conference Table Top, Wood Base"/>
    <n v="653.54999999999995"/>
  </r>
  <r>
    <n v="2816"/>
    <s v="CA-2016-104626"/>
    <x v="135"/>
    <d v="2016-09-08T00:00:00"/>
    <s v="Standard Class"/>
    <s v="DR-12940"/>
    <s v="Daniel Raglin"/>
    <s v="Home Office"/>
    <s v="United States"/>
    <s v="Franklin"/>
    <s v="Massachusetts"/>
    <n v="2038"/>
    <x v="3"/>
    <x v="710"/>
    <x v="1"/>
    <s v="Binders"/>
    <s v="Deluxe Heavy-Duty Vinyl Round Ring Binder"/>
    <n v="114.6"/>
  </r>
  <r>
    <n v="2817"/>
    <s v="CA-2016-104626"/>
    <x v="135"/>
    <d v="2016-09-08T00:00:00"/>
    <s v="Standard Class"/>
    <s v="DR-12940"/>
    <s v="Daniel Raglin"/>
    <s v="Home Office"/>
    <s v="United States"/>
    <s v="Franklin"/>
    <s v="Massachusetts"/>
    <n v="2038"/>
    <x v="3"/>
    <x v="163"/>
    <x v="0"/>
    <s v="Chairs"/>
    <s v="Global Value Steno Chair, Gray"/>
    <n v="60.74"/>
  </r>
  <r>
    <n v="2818"/>
    <s v="CA-2016-104626"/>
    <x v="135"/>
    <d v="2016-09-08T00:00:00"/>
    <s v="Standard Class"/>
    <s v="DR-12940"/>
    <s v="Daniel Raglin"/>
    <s v="Home Office"/>
    <s v="United States"/>
    <s v="Franklin"/>
    <s v="Massachusetts"/>
    <n v="2038"/>
    <x v="3"/>
    <x v="1292"/>
    <x v="0"/>
    <s v="Furnishings"/>
    <s v="Deflect-o Glass Clear Studded Chair Mats"/>
    <n v="124.36"/>
  </r>
  <r>
    <n v="2819"/>
    <s v="CA-2016-104626"/>
    <x v="135"/>
    <d v="2016-09-08T00:00:00"/>
    <s v="Standard Class"/>
    <s v="DR-12940"/>
    <s v="Daniel Raglin"/>
    <s v="Home Office"/>
    <s v="United States"/>
    <s v="Franklin"/>
    <s v="Massachusetts"/>
    <n v="2038"/>
    <x v="3"/>
    <x v="245"/>
    <x v="1"/>
    <s v="Storage"/>
    <s v="Adjustable Depth Letter/Legal Cart"/>
    <n v="1088.76"/>
  </r>
  <r>
    <n v="2820"/>
    <s v="CA-2017-160500"/>
    <x v="465"/>
    <d v="2017-05-08T00:00:00"/>
    <s v="First Class"/>
    <s v="DM-13015"/>
    <s v="Darrin Martin"/>
    <s v="Consumer"/>
    <s v="United States"/>
    <s v="Encinitas"/>
    <s v="California"/>
    <n v="92024"/>
    <x v="1"/>
    <x v="1338"/>
    <x v="1"/>
    <s v="Binders"/>
    <s v="Computer Printout Index Tabs"/>
    <n v="6.72"/>
  </r>
  <r>
    <n v="2821"/>
    <s v="CA-2017-160500"/>
    <x v="465"/>
    <d v="2017-05-08T00:00:00"/>
    <s v="First Class"/>
    <s v="DM-13015"/>
    <s v="Darrin Martin"/>
    <s v="Consumer"/>
    <s v="United States"/>
    <s v="Encinitas"/>
    <s v="California"/>
    <n v="92024"/>
    <x v="1"/>
    <x v="209"/>
    <x v="0"/>
    <s v="Tables"/>
    <s v="Bevis 36 x 72 Conference Tables"/>
    <n v="298.77600000000001"/>
  </r>
  <r>
    <n v="2822"/>
    <s v="CA-2017-100202"/>
    <x v="413"/>
    <d v="2018-01-05T00:00:00"/>
    <s v="Standard Class"/>
    <s v="BD-11620"/>
    <s v="Brian DeCherney"/>
    <s v="Consumer"/>
    <s v="United States"/>
    <s v="Anaheim"/>
    <s v="California"/>
    <n v="92804"/>
    <x v="1"/>
    <x v="202"/>
    <x v="2"/>
    <s v="Phones"/>
    <s v="Adtran 1202752G1"/>
    <n v="302.37599999999998"/>
  </r>
  <r>
    <n v="2823"/>
    <s v="CA-2018-131016"/>
    <x v="65"/>
    <d v="2018-09-20T00:00:00"/>
    <s v="First Class"/>
    <s v="DC-12850"/>
    <s v="Dan Campbell"/>
    <s v="Consumer"/>
    <s v="United States"/>
    <s v="Arlington"/>
    <s v="Texas"/>
    <n v="76017"/>
    <x v="2"/>
    <x v="311"/>
    <x v="1"/>
    <s v="Art"/>
    <s v="Newell 314"/>
    <n v="8.9280000000000008"/>
  </r>
  <r>
    <n v="2824"/>
    <s v="CA-2018-131016"/>
    <x v="65"/>
    <d v="2018-09-20T00:00:00"/>
    <s v="First Class"/>
    <s v="DC-12850"/>
    <s v="Dan Campbell"/>
    <s v="Consumer"/>
    <s v="United States"/>
    <s v="Arlington"/>
    <s v="Texas"/>
    <n v="76017"/>
    <x v="2"/>
    <x v="1069"/>
    <x v="1"/>
    <s v="Storage"/>
    <s v="Acco Perma 2700 Stacking Storage Drawers"/>
    <n v="47.584000000000003"/>
  </r>
  <r>
    <n v="2825"/>
    <s v="US-2015-112914"/>
    <x v="794"/>
    <d v="2015-09-30T00:00:00"/>
    <s v="Standard Class"/>
    <s v="MT-18070"/>
    <s v="Michelle Tran"/>
    <s v="Home Office"/>
    <s v="United States"/>
    <s v="Houston"/>
    <s v="Texas"/>
    <n v="77041"/>
    <x v="2"/>
    <x v="1436"/>
    <x v="1"/>
    <s v="Paper"/>
    <s v="Xerox 1954"/>
    <n v="33.792000000000002"/>
  </r>
  <r>
    <n v="2826"/>
    <s v="US-2015-112914"/>
    <x v="794"/>
    <d v="2015-09-30T00:00:00"/>
    <s v="Standard Class"/>
    <s v="MT-18070"/>
    <s v="Michelle Tran"/>
    <s v="Home Office"/>
    <s v="United States"/>
    <s v="Houston"/>
    <s v="Texas"/>
    <n v="77041"/>
    <x v="2"/>
    <x v="587"/>
    <x v="0"/>
    <s v="Bookcases"/>
    <s v="O'Sullivan Living Dimensions 5-Shelf Bookcases"/>
    <n v="300.53280000000001"/>
  </r>
  <r>
    <n v="2827"/>
    <s v="US-2015-112914"/>
    <x v="794"/>
    <d v="2015-09-30T00:00:00"/>
    <s v="Standard Class"/>
    <s v="MT-18070"/>
    <s v="Michelle Tran"/>
    <s v="Home Office"/>
    <s v="United States"/>
    <s v="Houston"/>
    <s v="Texas"/>
    <n v="77041"/>
    <x v="2"/>
    <x v="1282"/>
    <x v="1"/>
    <s v="Binders"/>
    <s v="Avery Self-Adhesive Photo Pockets for Polaroid Photos"/>
    <n v="2.7240000000000002"/>
  </r>
  <r>
    <n v="2828"/>
    <s v="US-2015-112914"/>
    <x v="794"/>
    <d v="2015-09-30T00:00:00"/>
    <s v="Standard Class"/>
    <s v="MT-18070"/>
    <s v="Michelle Tran"/>
    <s v="Home Office"/>
    <s v="United States"/>
    <s v="Houston"/>
    <s v="Texas"/>
    <n v="77041"/>
    <x v="2"/>
    <x v="29"/>
    <x v="1"/>
    <s v="Envelopes"/>
    <s v="Poly String Tie Envelopes"/>
    <n v="3.2639999999999998"/>
  </r>
  <r>
    <n v="2829"/>
    <s v="CA-2017-124149"/>
    <x v="131"/>
    <d v="2017-04-26T00:00:00"/>
    <s v="First Class"/>
    <s v="MJ-17740"/>
    <s v="Max Jones"/>
    <s v="Consumer"/>
    <s v="United States"/>
    <s v="Lancaster"/>
    <s v="Ohio"/>
    <n v="43130"/>
    <x v="3"/>
    <x v="1437"/>
    <x v="1"/>
    <s v="Paper"/>
    <s v="Embossed Ink Jet Note Cards"/>
    <n v="108.336"/>
  </r>
  <r>
    <n v="2830"/>
    <s v="CA-2017-124149"/>
    <x v="131"/>
    <d v="2017-04-26T00:00:00"/>
    <s v="First Class"/>
    <s v="MJ-17740"/>
    <s v="Max Jones"/>
    <s v="Consumer"/>
    <s v="United States"/>
    <s v="Lancaster"/>
    <s v="Ohio"/>
    <n v="43130"/>
    <x v="3"/>
    <x v="4"/>
    <x v="1"/>
    <s v="Storage"/>
    <s v="Eldon Fold 'N Roll Cart System"/>
    <n v="55.92"/>
  </r>
  <r>
    <n v="2831"/>
    <s v="CA-2017-124149"/>
    <x v="131"/>
    <d v="2017-04-26T00:00:00"/>
    <s v="First Class"/>
    <s v="MJ-17740"/>
    <s v="Max Jones"/>
    <s v="Consumer"/>
    <s v="United States"/>
    <s v="Lancaster"/>
    <s v="Ohio"/>
    <n v="43130"/>
    <x v="3"/>
    <x v="1438"/>
    <x v="1"/>
    <s v="Paper"/>
    <s v="Xerox 1942"/>
    <n v="78.304000000000002"/>
  </r>
  <r>
    <n v="2832"/>
    <s v="CA-2015-148915"/>
    <x v="301"/>
    <d v="2015-11-05T00:00:00"/>
    <s v="Standard Class"/>
    <s v="ND-18370"/>
    <s v="Natalie DeCherney"/>
    <s v="Consumer"/>
    <s v="United States"/>
    <s v="Portland"/>
    <s v="Oregon"/>
    <n v="97206"/>
    <x v="1"/>
    <x v="1439"/>
    <x v="1"/>
    <s v="Storage"/>
    <s v="Carina Mini System Audio Rack, Model AR050B"/>
    <n v="443.92"/>
  </r>
  <r>
    <n v="2833"/>
    <s v="CA-2015-148915"/>
    <x v="301"/>
    <d v="2015-11-05T00:00:00"/>
    <s v="Standard Class"/>
    <s v="ND-18370"/>
    <s v="Natalie DeCherney"/>
    <s v="Consumer"/>
    <s v="United States"/>
    <s v="Portland"/>
    <s v="Oregon"/>
    <n v="97206"/>
    <x v="1"/>
    <x v="1417"/>
    <x v="2"/>
    <s v="Phones"/>
    <s v="Plantronics Voyager Pro HD - Bluetooth Headset"/>
    <n v="155.976"/>
  </r>
  <r>
    <n v="2834"/>
    <s v="CA-2018-134649"/>
    <x v="795"/>
    <d v="2018-01-31T00:00:00"/>
    <s v="Second Class"/>
    <s v="CA-11965"/>
    <s v="Carol Adams"/>
    <s v="Corporate"/>
    <s v="United States"/>
    <s v="Hoover"/>
    <s v="Alabama"/>
    <n v="35244"/>
    <x v="0"/>
    <x v="147"/>
    <x v="1"/>
    <s v="Art"/>
    <s v="Newell 311"/>
    <n v="15.47"/>
  </r>
  <r>
    <n v="2835"/>
    <s v="CA-2018-134649"/>
    <x v="795"/>
    <d v="2018-01-31T00:00:00"/>
    <s v="Second Class"/>
    <s v="CA-11965"/>
    <s v="Carol Adams"/>
    <s v="Corporate"/>
    <s v="United States"/>
    <s v="Hoover"/>
    <s v="Alabama"/>
    <n v="35244"/>
    <x v="0"/>
    <x v="175"/>
    <x v="1"/>
    <s v="Binders"/>
    <s v="Avery Poly Binder Pockets"/>
    <n v="7.16"/>
  </r>
  <r>
    <n v="2836"/>
    <s v="CA-2018-110842"/>
    <x v="343"/>
    <d v="2018-11-16T00:00:00"/>
    <s v="Standard Class"/>
    <s v="GA-14725"/>
    <s v="Guy Armstrong"/>
    <s v="Consumer"/>
    <s v="United States"/>
    <s v="Los Angeles"/>
    <s v="California"/>
    <n v="90036"/>
    <x v="1"/>
    <x v="930"/>
    <x v="1"/>
    <s v="Appliances"/>
    <s v="Belkin 6 Outlet Metallic Surge Strip"/>
    <n v="10.89"/>
  </r>
  <r>
    <n v="2837"/>
    <s v="CA-2018-110842"/>
    <x v="343"/>
    <d v="2018-11-16T00:00:00"/>
    <s v="Standard Class"/>
    <s v="GA-14725"/>
    <s v="Guy Armstrong"/>
    <s v="Consumer"/>
    <s v="United States"/>
    <s v="Los Angeles"/>
    <s v="California"/>
    <n v="90036"/>
    <x v="1"/>
    <x v="1440"/>
    <x v="1"/>
    <s v="Paper"/>
    <s v="Xerox 201"/>
    <n v="19.440000000000001"/>
  </r>
  <r>
    <n v="2838"/>
    <s v="CA-2018-110842"/>
    <x v="343"/>
    <d v="2018-11-16T00:00:00"/>
    <s v="Standard Class"/>
    <s v="GA-14725"/>
    <s v="Guy Armstrong"/>
    <s v="Consumer"/>
    <s v="United States"/>
    <s v="Los Angeles"/>
    <s v="California"/>
    <n v="90036"/>
    <x v="1"/>
    <x v="999"/>
    <x v="1"/>
    <s v="Binders"/>
    <s v="Ibico Plastic Spiral Binding Combs"/>
    <n v="121.6"/>
  </r>
  <r>
    <n v="2839"/>
    <s v="CA-2017-147368"/>
    <x v="632"/>
    <d v="2017-06-12T00:00:00"/>
    <s v="First Class"/>
    <s v="TC-21295"/>
    <s v="Toby Carlisle"/>
    <s v="Consumer"/>
    <s v="United States"/>
    <s v="Tallahassee"/>
    <s v="Florida"/>
    <n v="32303"/>
    <x v="0"/>
    <x v="946"/>
    <x v="2"/>
    <s v="Machines"/>
    <s v="Cisco CP-7937G Unified IP Conference Station Phone"/>
    <n v="695.7"/>
  </r>
  <r>
    <n v="2840"/>
    <s v="US-2016-104185"/>
    <x v="37"/>
    <d v="2016-09-08T00:00:00"/>
    <s v="Second Class"/>
    <s v="JB-15400"/>
    <s v="Jennifer Braxton"/>
    <s v="Corporate"/>
    <s v="United States"/>
    <s v="New York City"/>
    <s v="New York"/>
    <n v="10009"/>
    <x v="3"/>
    <x v="772"/>
    <x v="1"/>
    <s v="Storage"/>
    <s v="Iceberg Mobile Mega Data/Printer Cart"/>
    <n v="120.33"/>
  </r>
  <r>
    <n v="2841"/>
    <s v="US-2015-125521"/>
    <x v="619"/>
    <d v="2015-03-19T00:00:00"/>
    <s v="Standard Class"/>
    <s v="CK-12325"/>
    <s v="Christine Kargatis"/>
    <s v="Home Office"/>
    <s v="United States"/>
    <s v="Chesapeake"/>
    <s v="Virginia"/>
    <n v="23320"/>
    <x v="0"/>
    <x v="463"/>
    <x v="0"/>
    <s v="Chairs"/>
    <s v="Global Commerce Series High-Back Swivel/Tilt Chairs"/>
    <n v="1139.92"/>
  </r>
  <r>
    <n v="2842"/>
    <s v="US-2018-135062"/>
    <x v="515"/>
    <d v="2018-09-04T00:00:00"/>
    <s v="Second Class"/>
    <s v="RL-19615"/>
    <s v="Rob Lucas"/>
    <s v="Consumer"/>
    <s v="United States"/>
    <s v="Fayetteville"/>
    <s v="North Carolina"/>
    <n v="28314"/>
    <x v="0"/>
    <x v="839"/>
    <x v="1"/>
    <s v="Paper"/>
    <s v="Xerox 1945"/>
    <n v="229.54400000000001"/>
  </r>
  <r>
    <n v="2843"/>
    <s v="CA-2018-135650"/>
    <x v="721"/>
    <d v="2018-03-27T00:00:00"/>
    <s v="Standard Class"/>
    <s v="AC-10660"/>
    <s v="Anna Chung"/>
    <s v="Consumer"/>
    <s v="United States"/>
    <s v="Huntsville"/>
    <s v="Texas"/>
    <n v="77340"/>
    <x v="2"/>
    <x v="435"/>
    <x v="1"/>
    <s v="Storage"/>
    <s v="Fellowes Officeware Wire Shelving"/>
    <n v="143.72800000000001"/>
  </r>
  <r>
    <n v="2844"/>
    <s v="CA-2018-112865"/>
    <x v="796"/>
    <d v="2018-05-22T00:00:00"/>
    <s v="Standard Class"/>
    <s v="BH-11710"/>
    <s v="Brosina Hoffman"/>
    <s v="Consumer"/>
    <s v="United States"/>
    <s v="Philadelphia"/>
    <s v="Pennsylvania"/>
    <n v="19140"/>
    <x v="3"/>
    <x v="1374"/>
    <x v="2"/>
    <s v="Accessories"/>
    <s v="KeyTronicÂ KT800P2 -Â KeyboardÂ - Black"/>
    <n v="36.048000000000002"/>
  </r>
  <r>
    <n v="2845"/>
    <s v="US-2017-162852"/>
    <x v="797"/>
    <d v="2017-12-31T00:00:00"/>
    <s v="Standard Class"/>
    <s v="BG-11695"/>
    <s v="Brooke Gillingham"/>
    <s v="Corporate"/>
    <s v="United States"/>
    <s v="Woodstock"/>
    <s v="Illinois"/>
    <n v="60098"/>
    <x v="2"/>
    <x v="531"/>
    <x v="0"/>
    <s v="Chairs"/>
    <s v="Global Manager's Adjustable Task Chair, Storm"/>
    <n v="845.48800000000006"/>
  </r>
  <r>
    <n v="2846"/>
    <s v="CA-2018-138163"/>
    <x v="701"/>
    <d v="2018-11-20T00:00:00"/>
    <s v="First Class"/>
    <s v="XP-21865"/>
    <s v="Xylona Preis"/>
    <s v="Consumer"/>
    <s v="United States"/>
    <s v="Everett"/>
    <s v="Massachusetts"/>
    <n v="2149"/>
    <x v="3"/>
    <x v="207"/>
    <x v="1"/>
    <s v="Art"/>
    <s v="Stanley Bostitch Contemporary Electric Pencil Sharpeners"/>
    <n v="50.94"/>
  </r>
  <r>
    <n v="2847"/>
    <s v="CA-2018-152093"/>
    <x v="18"/>
    <d v="2018-09-15T00:00:00"/>
    <s v="Standard Class"/>
    <s v="SN-20560"/>
    <s v="Skye Norling"/>
    <s v="Home Office"/>
    <s v="United States"/>
    <s v="Chicago"/>
    <s v="Illinois"/>
    <n v="60653"/>
    <x v="2"/>
    <x v="450"/>
    <x v="1"/>
    <s v="Binders"/>
    <s v="Fellowes PB500 Electric Punch Plastic Comb Binding Machine with Manual Bind"/>
    <n v="762.59400000000005"/>
  </r>
  <r>
    <n v="2848"/>
    <s v="CA-2018-157854"/>
    <x v="798"/>
    <d v="2018-04-15T00:00:00"/>
    <s v="Standard Class"/>
    <s v="DM-13345"/>
    <s v="Denise Monton"/>
    <s v="Corporate"/>
    <s v="United States"/>
    <s v="Roswell"/>
    <s v="Georgia"/>
    <n v="30076"/>
    <x v="0"/>
    <x v="1441"/>
    <x v="0"/>
    <s v="Furnishings"/>
    <s v="Eldon Expressions Punched Metal &amp; Wood Desk Accessories, Black &amp; Cherry"/>
    <n v="56.28"/>
  </r>
  <r>
    <n v="2849"/>
    <s v="CA-2018-157854"/>
    <x v="798"/>
    <d v="2018-04-15T00:00:00"/>
    <s v="Standard Class"/>
    <s v="DM-13345"/>
    <s v="Denise Monton"/>
    <s v="Corporate"/>
    <s v="United States"/>
    <s v="Roswell"/>
    <s v="Georgia"/>
    <n v="30076"/>
    <x v="0"/>
    <x v="1176"/>
    <x v="1"/>
    <s v="Binders"/>
    <s v="GBC DocuBind TL300 Electric Binding System"/>
    <n v="2690.97"/>
  </r>
  <r>
    <n v="2850"/>
    <s v="CA-2017-123617"/>
    <x v="85"/>
    <d v="2017-12-03T00:00:00"/>
    <s v="Standard Class"/>
    <s v="AJ-10780"/>
    <s v="Anthony Jacobs"/>
    <s v="Corporate"/>
    <s v="United States"/>
    <s v="Palm Coast"/>
    <s v="Florida"/>
    <n v="32137"/>
    <x v="0"/>
    <x v="863"/>
    <x v="1"/>
    <s v="Binders"/>
    <s v="ACCOHIDE Binder by Acco"/>
    <n v="7.4340000000000002"/>
  </r>
  <r>
    <n v="2851"/>
    <s v="US-2017-128293"/>
    <x v="799"/>
    <d v="2017-06-05T00:00:00"/>
    <s v="First Class"/>
    <s v="KC-16255"/>
    <s v="Karen Carlisle"/>
    <s v="Corporate"/>
    <s v="United States"/>
    <s v="Philadelphia"/>
    <s v="Pennsylvania"/>
    <n v="19120"/>
    <x v="3"/>
    <x v="459"/>
    <x v="1"/>
    <s v="Storage"/>
    <s v="Carina Double Wide Media Storage Towers in Natural &amp; Black"/>
    <n v="64.784000000000006"/>
  </r>
  <r>
    <n v="2852"/>
    <s v="CA-2018-107342"/>
    <x v="94"/>
    <d v="2018-12-22T00:00:00"/>
    <s v="Standard Class"/>
    <s v="VF-21715"/>
    <s v="Vicky Freymann"/>
    <s v="Home Office"/>
    <s v="United States"/>
    <s v="Columbus"/>
    <s v="Indiana"/>
    <n v="47201"/>
    <x v="2"/>
    <x v="728"/>
    <x v="1"/>
    <s v="Paper"/>
    <s v="Wirebound Message Books, 2 7/8&quot; x 5&quot;, 3 Forms per Page"/>
    <n v="28.16"/>
  </r>
  <r>
    <n v="2853"/>
    <s v="CA-2017-136371"/>
    <x v="690"/>
    <d v="2017-03-21T00:00:00"/>
    <s v="Second Class"/>
    <s v="SV-20935"/>
    <s v="Susan Vittorini"/>
    <s v="Consumer"/>
    <s v="United States"/>
    <s v="Oceanside"/>
    <s v="New York"/>
    <n v="11572"/>
    <x v="3"/>
    <x v="1442"/>
    <x v="0"/>
    <s v="Furnishings"/>
    <s v="GE 4 Foot Flourescent Tube, 40 Watt"/>
    <n v="14.98"/>
  </r>
  <r>
    <n v="2854"/>
    <s v="CA-2017-136371"/>
    <x v="690"/>
    <d v="2017-03-21T00:00:00"/>
    <s v="Second Class"/>
    <s v="SV-20935"/>
    <s v="Susan Vittorini"/>
    <s v="Consumer"/>
    <s v="United States"/>
    <s v="Oceanside"/>
    <s v="New York"/>
    <n v="11572"/>
    <x v="3"/>
    <x v="534"/>
    <x v="0"/>
    <s v="Furnishings"/>
    <s v="Master Caster Door Stop, Brown"/>
    <n v="20.32"/>
  </r>
  <r>
    <n v="2855"/>
    <s v="CA-2018-137344"/>
    <x v="648"/>
    <d v="2018-08-20T00:00:00"/>
    <s v="Same Day"/>
    <s v="EM-13810"/>
    <s v="Eleni McCrary"/>
    <s v="Corporate"/>
    <s v="United States"/>
    <s v="Franklin"/>
    <s v="Massachusetts"/>
    <n v="2038"/>
    <x v="3"/>
    <x v="1031"/>
    <x v="1"/>
    <s v="Storage"/>
    <s v="Neat Ideas Personal Hanging Folder Files, Black"/>
    <n v="40.29"/>
  </r>
  <r>
    <n v="2856"/>
    <s v="CA-2018-169810"/>
    <x v="800"/>
    <d v="2018-07-31T00:00:00"/>
    <s v="Standard Class"/>
    <s v="RB-19360"/>
    <s v="Raymond Buch"/>
    <s v="Consumer"/>
    <s v="United States"/>
    <s v="Sioux Falls"/>
    <s v="South Dakota"/>
    <n v="57103"/>
    <x v="2"/>
    <x v="1387"/>
    <x v="1"/>
    <s v="Labels"/>
    <s v="Avery 498"/>
    <n v="20.23"/>
  </r>
  <r>
    <n v="2857"/>
    <s v="CA-2017-128594"/>
    <x v="370"/>
    <d v="2017-08-29T00:00:00"/>
    <s v="First Class"/>
    <s v="DJ-13510"/>
    <s v="Don Jones"/>
    <s v="Corporate"/>
    <s v="United States"/>
    <s v="San Diego"/>
    <s v="California"/>
    <n v="92037"/>
    <x v="1"/>
    <x v="445"/>
    <x v="0"/>
    <s v="Chairs"/>
    <s v="Global Troy Executive Leather Low-Back Tilter"/>
    <n v="1603.136"/>
  </r>
  <r>
    <n v="2858"/>
    <s v="CA-2017-154690"/>
    <x v="243"/>
    <d v="2017-08-17T00:00:00"/>
    <s v="Second Class"/>
    <s v="CC-12370"/>
    <s v="Christopher Conant"/>
    <s v="Consumer"/>
    <s v="United States"/>
    <s v="Fayetteville"/>
    <s v="North Carolina"/>
    <n v="28314"/>
    <x v="0"/>
    <x v="1153"/>
    <x v="0"/>
    <s v="Chairs"/>
    <s v="Hon Olson Stacker Stools"/>
    <n v="225.29599999999999"/>
  </r>
  <r>
    <n v="2859"/>
    <s v="CA-2018-138975"/>
    <x v="240"/>
    <d v="2018-05-23T00:00:00"/>
    <s v="Standard Class"/>
    <s v="SC-20380"/>
    <s v="Shahid Collister"/>
    <s v="Consumer"/>
    <s v="United States"/>
    <s v="Atlanta"/>
    <s v="Georgia"/>
    <n v="30318"/>
    <x v="0"/>
    <x v="658"/>
    <x v="2"/>
    <s v="Accessories"/>
    <s v="Kingston Digital DataTraveler 32GB USB 2.0"/>
    <n v="67.8"/>
  </r>
  <r>
    <n v="2860"/>
    <s v="CA-2018-138975"/>
    <x v="240"/>
    <d v="2018-05-23T00:00:00"/>
    <s v="Standard Class"/>
    <s v="SC-20380"/>
    <s v="Shahid Collister"/>
    <s v="Consumer"/>
    <s v="United States"/>
    <s v="Atlanta"/>
    <s v="Georgia"/>
    <n v="30318"/>
    <x v="0"/>
    <x v="1443"/>
    <x v="2"/>
    <s v="Phones"/>
    <s v="Nokia Lumia 925"/>
    <n v="377.97"/>
  </r>
  <r>
    <n v="2861"/>
    <s v="CA-2018-138975"/>
    <x v="240"/>
    <d v="2018-05-23T00:00:00"/>
    <s v="Standard Class"/>
    <s v="SC-20380"/>
    <s v="Shahid Collister"/>
    <s v="Consumer"/>
    <s v="United States"/>
    <s v="Atlanta"/>
    <s v="Georgia"/>
    <n v="30318"/>
    <x v="0"/>
    <x v="199"/>
    <x v="0"/>
    <s v="Bookcases"/>
    <s v="O'Sullivan 2-Door Barrister Bookcase in Odessa Pine"/>
    <n v="1628.82"/>
  </r>
  <r>
    <n v="2862"/>
    <s v="CA-2018-138975"/>
    <x v="240"/>
    <d v="2018-05-23T00:00:00"/>
    <s v="Standard Class"/>
    <s v="SC-20380"/>
    <s v="Shahid Collister"/>
    <s v="Consumer"/>
    <s v="United States"/>
    <s v="Atlanta"/>
    <s v="Georgia"/>
    <n v="30318"/>
    <x v="0"/>
    <x v="839"/>
    <x v="1"/>
    <s v="Paper"/>
    <s v="Xerox 1945"/>
    <n v="286.93"/>
  </r>
  <r>
    <n v="2863"/>
    <s v="CA-2018-106537"/>
    <x v="801"/>
    <d v="2018-08-17T00:00:00"/>
    <s v="Standard Class"/>
    <s v="RH-19495"/>
    <s v="Rick Hansen"/>
    <s v="Consumer"/>
    <s v="United States"/>
    <s v="Orlando"/>
    <s v="Florida"/>
    <n v="32839"/>
    <x v="0"/>
    <x v="1396"/>
    <x v="1"/>
    <s v="Paper"/>
    <s v="Xerox 2000"/>
    <n v="20.736000000000001"/>
  </r>
  <r>
    <n v="2864"/>
    <s v="US-2018-103828"/>
    <x v="802"/>
    <d v="2018-08-13T00:00:00"/>
    <s v="Same Day"/>
    <s v="JK-15370"/>
    <s v="Jay Kimmel"/>
    <s v="Consumer"/>
    <s v="United States"/>
    <s v="San Francisco"/>
    <s v="California"/>
    <n v="94122"/>
    <x v="1"/>
    <x v="470"/>
    <x v="1"/>
    <s v="Storage"/>
    <s v="Sterilite Officeware Hinged File Box"/>
    <n v="31.44"/>
  </r>
  <r>
    <n v="2865"/>
    <s v="US-2018-103828"/>
    <x v="802"/>
    <d v="2018-08-13T00:00:00"/>
    <s v="Same Day"/>
    <s v="JK-15370"/>
    <s v="Jay Kimmel"/>
    <s v="Consumer"/>
    <s v="United States"/>
    <s v="San Francisco"/>
    <s v="California"/>
    <n v="94122"/>
    <x v="1"/>
    <x v="360"/>
    <x v="1"/>
    <s v="Appliances"/>
    <s v="Staple holder"/>
    <n v="83.79"/>
  </r>
  <r>
    <n v="2866"/>
    <s v="US-2018-103828"/>
    <x v="802"/>
    <d v="2018-08-13T00:00:00"/>
    <s v="Same Day"/>
    <s v="JK-15370"/>
    <s v="Jay Kimmel"/>
    <s v="Consumer"/>
    <s v="United States"/>
    <s v="San Francisco"/>
    <s v="California"/>
    <n v="94122"/>
    <x v="1"/>
    <x v="397"/>
    <x v="1"/>
    <s v="Art"/>
    <s v="Newell 345"/>
    <n v="59.52"/>
  </r>
  <r>
    <n v="2867"/>
    <s v="US-2018-103828"/>
    <x v="802"/>
    <d v="2018-08-13T00:00:00"/>
    <s v="Same Day"/>
    <s v="JK-15370"/>
    <s v="Jay Kimmel"/>
    <s v="Consumer"/>
    <s v="United States"/>
    <s v="San Francisco"/>
    <s v="California"/>
    <n v="94122"/>
    <x v="1"/>
    <x v="1444"/>
    <x v="1"/>
    <s v="Supplies"/>
    <s v="Staple remover"/>
    <n v="31.92"/>
  </r>
  <r>
    <n v="2868"/>
    <s v="CA-2017-115588"/>
    <x v="338"/>
    <d v="2017-11-12T00:00:00"/>
    <s v="Second Class"/>
    <s v="AF-10885"/>
    <s v="Art Foster"/>
    <s v="Consumer"/>
    <s v="United States"/>
    <s v="Toledo"/>
    <s v="Ohio"/>
    <n v="43615"/>
    <x v="3"/>
    <x v="327"/>
    <x v="1"/>
    <s v="Supplies"/>
    <s v="Staple remover"/>
    <n v="14.72"/>
  </r>
  <r>
    <n v="2869"/>
    <s v="CA-2017-115588"/>
    <x v="338"/>
    <d v="2017-11-12T00:00:00"/>
    <s v="Second Class"/>
    <s v="AF-10885"/>
    <s v="Art Foster"/>
    <s v="Consumer"/>
    <s v="United States"/>
    <s v="Toledo"/>
    <s v="Ohio"/>
    <n v="43615"/>
    <x v="3"/>
    <x v="720"/>
    <x v="1"/>
    <s v="Storage"/>
    <s v="Acco Perma 4000 Stacking Storage Drawers"/>
    <n v="38.975999999999999"/>
  </r>
  <r>
    <n v="2870"/>
    <s v="CA-2018-143861"/>
    <x v="492"/>
    <d v="2018-06-19T00:00:00"/>
    <s v="Standard Class"/>
    <s v="LC-16885"/>
    <s v="Lena Creighton"/>
    <s v="Consumer"/>
    <s v="United States"/>
    <s v="Saint Petersburg"/>
    <s v="Florida"/>
    <n v="33710"/>
    <x v="0"/>
    <x v="1445"/>
    <x v="0"/>
    <s v="Furnishings"/>
    <s v="Dana Swing-Arm Lamps"/>
    <n v="17.088000000000001"/>
  </r>
  <r>
    <n v="2871"/>
    <s v="CA-2015-148040"/>
    <x v="579"/>
    <d v="2015-03-26T00:00:00"/>
    <s v="Standard Class"/>
    <s v="BF-11275"/>
    <s v="Beth Fritzler"/>
    <s v="Corporate"/>
    <s v="United States"/>
    <s v="Tucson"/>
    <s v="Arizona"/>
    <n v="85705"/>
    <x v="1"/>
    <x v="1323"/>
    <x v="1"/>
    <s v="Paper"/>
    <s v="Xerox 1951"/>
    <n v="74.352000000000004"/>
  </r>
  <r>
    <n v="2872"/>
    <s v="CA-2015-148040"/>
    <x v="579"/>
    <d v="2015-03-26T00:00:00"/>
    <s v="Standard Class"/>
    <s v="BF-11275"/>
    <s v="Beth Fritzler"/>
    <s v="Corporate"/>
    <s v="United States"/>
    <s v="Tucson"/>
    <s v="Arizona"/>
    <n v="85705"/>
    <x v="1"/>
    <x v="541"/>
    <x v="0"/>
    <s v="Chairs"/>
    <s v="Office Star - Mesh Screen back chair with Vinyl seat"/>
    <n v="314.35199999999998"/>
  </r>
  <r>
    <n v="2873"/>
    <s v="CA-2018-135167"/>
    <x v="140"/>
    <d v="2018-06-20T00:00:00"/>
    <s v="Standard Class"/>
    <s v="SC-20800"/>
    <s v="Stuart Calhoun"/>
    <s v="Consumer"/>
    <s v="United States"/>
    <s v="Los Angeles"/>
    <s v="California"/>
    <n v="90036"/>
    <x v="1"/>
    <x v="319"/>
    <x v="1"/>
    <s v="Art"/>
    <s v="Dixon Prang Watercolor Pencils, 10-Color Set with Brush"/>
    <n v="4.26"/>
  </r>
  <r>
    <n v="2874"/>
    <s v="CA-2018-137022"/>
    <x v="673"/>
    <d v="2018-11-22T00:00:00"/>
    <s v="Standard Class"/>
    <s v="SW-20275"/>
    <s v="Scott Williamson"/>
    <s v="Consumer"/>
    <s v="United States"/>
    <s v="San Diego"/>
    <s v="California"/>
    <n v="92105"/>
    <x v="1"/>
    <x v="537"/>
    <x v="1"/>
    <s v="Storage"/>
    <s v="Tennsco Regal Shelving Units"/>
    <n v="811.28"/>
  </r>
  <r>
    <n v="2875"/>
    <s v="US-2018-102638"/>
    <x v="614"/>
    <d v="2018-12-31T00:00:00"/>
    <s v="First Class"/>
    <s v="MC-17845"/>
    <s v="Michael Chen"/>
    <s v="Consumer"/>
    <s v="United States"/>
    <s v="New York City"/>
    <s v="New York"/>
    <n v="10035"/>
    <x v="3"/>
    <x v="131"/>
    <x v="1"/>
    <s v="Fasteners"/>
    <s v="Ideal Clamps"/>
    <n v="6.03"/>
  </r>
  <r>
    <n v="2876"/>
    <s v="US-2017-167339"/>
    <x v="803"/>
    <d v="2017-01-23T00:00:00"/>
    <s v="Second Class"/>
    <s v="TD-20995"/>
    <s v="Tamara Dahlen"/>
    <s v="Consumer"/>
    <s v="United States"/>
    <s v="San Diego"/>
    <s v="California"/>
    <n v="92037"/>
    <x v="1"/>
    <x v="992"/>
    <x v="0"/>
    <s v="Chairs"/>
    <s v="Global Super Steno Chair"/>
    <n v="153.56800000000001"/>
  </r>
  <r>
    <n v="2877"/>
    <s v="US-2017-167339"/>
    <x v="803"/>
    <d v="2017-01-23T00:00:00"/>
    <s v="Second Class"/>
    <s v="TD-20995"/>
    <s v="Tamara Dahlen"/>
    <s v="Consumer"/>
    <s v="United States"/>
    <s v="San Diego"/>
    <s v="California"/>
    <n v="92037"/>
    <x v="1"/>
    <x v="323"/>
    <x v="0"/>
    <s v="Chairs"/>
    <s v="Global Ergonomic Managers Chair"/>
    <n v="1013.4880000000001"/>
  </r>
  <r>
    <n v="2878"/>
    <s v="CA-2017-152072"/>
    <x v="804"/>
    <d v="2017-01-19T00:00:00"/>
    <s v="Standard Class"/>
    <s v="Dp-13240"/>
    <s v="Dean percer"/>
    <s v="Home Office"/>
    <s v="United States"/>
    <s v="Westfield"/>
    <s v="New Jersey"/>
    <n v="7090"/>
    <x v="3"/>
    <x v="1249"/>
    <x v="1"/>
    <s v="Envelopes"/>
    <s v="Quality Park Security Envelopes"/>
    <n v="52.34"/>
  </r>
  <r>
    <n v="2879"/>
    <s v="CA-2017-152072"/>
    <x v="804"/>
    <d v="2017-01-19T00:00:00"/>
    <s v="Standard Class"/>
    <s v="Dp-13240"/>
    <s v="Dean percer"/>
    <s v="Home Office"/>
    <s v="United States"/>
    <s v="Westfield"/>
    <s v="New Jersey"/>
    <n v="7090"/>
    <x v="3"/>
    <x v="372"/>
    <x v="1"/>
    <s v="Art"/>
    <s v="American Pencil"/>
    <n v="4.66"/>
  </r>
  <r>
    <n v="2880"/>
    <s v="CA-2017-152072"/>
    <x v="804"/>
    <d v="2017-01-19T00:00:00"/>
    <s v="Standard Class"/>
    <s v="Dp-13240"/>
    <s v="Dean percer"/>
    <s v="Home Office"/>
    <s v="United States"/>
    <s v="Westfield"/>
    <s v="New Jersey"/>
    <n v="7090"/>
    <x v="3"/>
    <x v="106"/>
    <x v="2"/>
    <s v="Accessories"/>
    <s v="LogitechÂ Gaming G510s - Keyboard"/>
    <n v="254.97"/>
  </r>
  <r>
    <n v="2881"/>
    <s v="CA-2017-102932"/>
    <x v="251"/>
    <d v="2017-09-23T00:00:00"/>
    <s v="Second Class"/>
    <s v="SD-20485"/>
    <s v="Shirley Daniels"/>
    <s v="Home Office"/>
    <s v="United States"/>
    <s v="Orange"/>
    <s v="New Jersey"/>
    <n v="7050"/>
    <x v="3"/>
    <x v="15"/>
    <x v="1"/>
    <s v="Binders"/>
    <s v="Storex DuraTech Recycled Plastic Frosted Binders"/>
    <n v="25.44"/>
  </r>
  <r>
    <n v="2882"/>
    <s v="CA-2017-102932"/>
    <x v="251"/>
    <d v="2017-09-23T00:00:00"/>
    <s v="Second Class"/>
    <s v="SD-20485"/>
    <s v="Shirley Daniels"/>
    <s v="Home Office"/>
    <s v="United States"/>
    <s v="Orange"/>
    <s v="New Jersey"/>
    <n v="7050"/>
    <x v="3"/>
    <x v="660"/>
    <x v="1"/>
    <s v="Supplies"/>
    <s v="Acme Forged Steel Scissors with Black Enamel Handles"/>
    <n v="27.93"/>
  </r>
  <r>
    <n v="2883"/>
    <s v="CA-2015-165540"/>
    <x v="805"/>
    <d v="2015-02-25T00:00:00"/>
    <s v="Standard Class"/>
    <s v="TM-21010"/>
    <s v="Tamara Manning"/>
    <s v="Consumer"/>
    <s v="United States"/>
    <s v="Woodstock"/>
    <s v="Illinois"/>
    <n v="60098"/>
    <x v="2"/>
    <x v="608"/>
    <x v="1"/>
    <s v="Binders"/>
    <s v="GBC Standard Plastic Binding Systems Combs"/>
    <n v="8.85"/>
  </r>
  <r>
    <n v="2884"/>
    <s v="CA-2017-130799"/>
    <x v="583"/>
    <d v="2017-11-16T00:00:00"/>
    <s v="Second Class"/>
    <s v="BK-11260"/>
    <s v="Berenike Kampe"/>
    <s v="Consumer"/>
    <s v="United States"/>
    <s v="San Francisco"/>
    <s v="California"/>
    <n v="94110"/>
    <x v="1"/>
    <x v="852"/>
    <x v="0"/>
    <s v="Furnishings"/>
    <s v="Eldon Regeneration Recycled Desk Accessories, Smoke"/>
    <n v="6.96"/>
  </r>
  <r>
    <n v="2885"/>
    <s v="CA-2017-164483"/>
    <x v="806"/>
    <d v="2017-02-03T00:00:00"/>
    <s v="Standard Class"/>
    <s v="JF-15490"/>
    <s v="Jeremy Farry"/>
    <s v="Consumer"/>
    <s v="United States"/>
    <s v="San Francisco"/>
    <s v="California"/>
    <n v="94122"/>
    <x v="1"/>
    <x v="634"/>
    <x v="1"/>
    <s v="Binders"/>
    <s v="Heavy-Duty E-Z-D Binders"/>
    <n v="17.456"/>
  </r>
  <r>
    <n v="2886"/>
    <s v="US-2017-159856"/>
    <x v="807"/>
    <d v="2017-10-22T00:00:00"/>
    <s v="Standard Class"/>
    <s v="EP-13915"/>
    <s v="Emily Phan"/>
    <s v="Consumer"/>
    <s v="United States"/>
    <s v="Tempe"/>
    <s v="Arizona"/>
    <n v="85281"/>
    <x v="1"/>
    <x v="389"/>
    <x v="0"/>
    <s v="Chairs"/>
    <s v="Global Deluxe Steno Chair"/>
    <n v="307.92"/>
  </r>
  <r>
    <n v="2887"/>
    <s v="CA-2018-102099"/>
    <x v="404"/>
    <d v="2018-12-19T00:00:00"/>
    <s v="First Class"/>
    <s v="EP-13915"/>
    <s v="Emily Phan"/>
    <s v="Consumer"/>
    <s v="United States"/>
    <s v="Los Angeles"/>
    <s v="California"/>
    <n v="90008"/>
    <x v="1"/>
    <x v="453"/>
    <x v="1"/>
    <s v="Art"/>
    <s v="Newell 327"/>
    <n v="6.63"/>
  </r>
  <r>
    <n v="2888"/>
    <s v="CA-2018-102099"/>
    <x v="404"/>
    <d v="2018-12-19T00:00:00"/>
    <s v="First Class"/>
    <s v="EP-13915"/>
    <s v="Emily Phan"/>
    <s v="Consumer"/>
    <s v="United States"/>
    <s v="Los Angeles"/>
    <s v="California"/>
    <n v="90008"/>
    <x v="1"/>
    <x v="860"/>
    <x v="1"/>
    <s v="Paper"/>
    <s v="Xerox 1996"/>
    <n v="12.96"/>
  </r>
  <r>
    <n v="2889"/>
    <s v="CA-2018-102099"/>
    <x v="404"/>
    <d v="2018-12-19T00:00:00"/>
    <s v="First Class"/>
    <s v="EP-13915"/>
    <s v="Emily Phan"/>
    <s v="Consumer"/>
    <s v="United States"/>
    <s v="Los Angeles"/>
    <s v="California"/>
    <n v="90008"/>
    <x v="1"/>
    <x v="730"/>
    <x v="1"/>
    <s v="Paper"/>
    <s v="Xerox 213"/>
    <n v="32.4"/>
  </r>
  <r>
    <n v="2890"/>
    <s v="CA-2018-164049"/>
    <x v="808"/>
    <d v="2018-11-06T00:00:00"/>
    <s v="Standard Class"/>
    <s v="KH-16630"/>
    <s v="Ken Heidel"/>
    <s v="Corporate"/>
    <s v="United States"/>
    <s v="Seattle"/>
    <s v="Washington"/>
    <n v="98105"/>
    <x v="1"/>
    <x v="1446"/>
    <x v="1"/>
    <s v="Paper"/>
    <s v="Wirebound Message Books, Four 2 3/4 x 5 Forms per Page, 200 Sets per Book"/>
    <n v="23.85"/>
  </r>
  <r>
    <n v="2891"/>
    <s v="CA-2015-142727"/>
    <x v="333"/>
    <d v="2015-05-01T00:00:00"/>
    <s v="Second Class"/>
    <s v="HG-14845"/>
    <s v="Harry Greene"/>
    <s v="Consumer"/>
    <s v="United States"/>
    <s v="Lake Charles"/>
    <s v="Louisiana"/>
    <n v="70601"/>
    <x v="0"/>
    <x v="792"/>
    <x v="0"/>
    <s v="Chairs"/>
    <s v="Global Stack Chair without Arms, Black"/>
    <n v="51.96"/>
  </r>
  <r>
    <n v="2892"/>
    <s v="CA-2015-142727"/>
    <x v="333"/>
    <d v="2015-05-01T00:00:00"/>
    <s v="Second Class"/>
    <s v="HG-14845"/>
    <s v="Harry Greene"/>
    <s v="Consumer"/>
    <s v="United States"/>
    <s v="Lake Charles"/>
    <s v="Louisiana"/>
    <n v="70601"/>
    <x v="0"/>
    <x v="952"/>
    <x v="1"/>
    <s v="Binders"/>
    <s v="Avery Non-Stick Heavy Duty View Round Locking Ring Binders"/>
    <n v="17.940000000000001"/>
  </r>
  <r>
    <n v="2893"/>
    <s v="CA-2018-139913"/>
    <x v="436"/>
    <d v="2018-10-29T00:00:00"/>
    <s v="Standard Class"/>
    <s v="JC-16105"/>
    <s v="Julie Creighton"/>
    <s v="Corporate"/>
    <s v="United States"/>
    <s v="Rochester"/>
    <s v="New York"/>
    <n v="14609"/>
    <x v="3"/>
    <x v="1447"/>
    <x v="1"/>
    <s v="Paper"/>
    <s v="Xerox 1969"/>
    <n v="11.56"/>
  </r>
  <r>
    <n v="2894"/>
    <s v="CA-2018-139913"/>
    <x v="436"/>
    <d v="2018-10-29T00:00:00"/>
    <s v="Standard Class"/>
    <s v="JC-16105"/>
    <s v="Julie Creighton"/>
    <s v="Corporate"/>
    <s v="United States"/>
    <s v="Rochester"/>
    <s v="New York"/>
    <n v="14609"/>
    <x v="3"/>
    <x v="218"/>
    <x v="1"/>
    <s v="Paper"/>
    <s v="Xerox 4200 Series MultiUse Premium Copy Paper (20Lb. and 84 Bright)"/>
    <n v="26.4"/>
  </r>
  <r>
    <n v="2895"/>
    <s v="CA-2018-139913"/>
    <x v="436"/>
    <d v="2018-10-29T00:00:00"/>
    <s v="Standard Class"/>
    <s v="JC-16105"/>
    <s v="Julie Creighton"/>
    <s v="Corporate"/>
    <s v="United States"/>
    <s v="Rochester"/>
    <s v="New York"/>
    <n v="14609"/>
    <x v="3"/>
    <x v="1448"/>
    <x v="0"/>
    <s v="Furnishings"/>
    <s v="Eldon 200 Class Desk Accessories, Smoke"/>
    <n v="69.08"/>
  </r>
  <r>
    <n v="2896"/>
    <s v="CA-2018-139913"/>
    <x v="436"/>
    <d v="2018-10-29T00:00:00"/>
    <s v="Standard Class"/>
    <s v="JC-16105"/>
    <s v="Julie Creighton"/>
    <s v="Corporate"/>
    <s v="United States"/>
    <s v="Rochester"/>
    <s v="New York"/>
    <n v="14609"/>
    <x v="3"/>
    <x v="179"/>
    <x v="2"/>
    <s v="Phones"/>
    <s v="I Need's 3d Hello Kitty Hybrid Silicone Case Cover for HTC One X 4g with 3d Hello Kitty Stylus Pen Green/pink"/>
    <n v="35.880000000000003"/>
  </r>
  <r>
    <n v="2897"/>
    <s v="CA-2015-169033"/>
    <x v="809"/>
    <d v="2015-04-03T00:00:00"/>
    <s v="Standard Class"/>
    <s v="KM-16720"/>
    <s v="Kunst Miller"/>
    <s v="Consumer"/>
    <s v="United States"/>
    <s v="Long Beach"/>
    <s v="New York"/>
    <n v="11561"/>
    <x v="3"/>
    <x v="1068"/>
    <x v="1"/>
    <s v="Art"/>
    <s v="Peel-Off China Markers"/>
    <n v="49.65"/>
  </r>
  <r>
    <n v="2898"/>
    <s v="US-2017-164630"/>
    <x v="810"/>
    <d v="2017-01-09T00:00:00"/>
    <s v="Standard Class"/>
    <s v="EB-13975"/>
    <s v="Erica Bern"/>
    <s v="Corporate"/>
    <s v="United States"/>
    <s v="Charlotte"/>
    <s v="North Carolina"/>
    <n v="28205"/>
    <x v="0"/>
    <x v="1327"/>
    <x v="2"/>
    <s v="Copiers"/>
    <s v="Hewlett Packard 310 Color Digital Copier"/>
    <n v="959.96799999999996"/>
  </r>
  <r>
    <n v="2899"/>
    <s v="US-2016-114839"/>
    <x v="33"/>
    <d v="2016-04-30T00:00:00"/>
    <s v="Standard Class"/>
    <s v="PW-19240"/>
    <s v="Pierre Wener"/>
    <s v="Consumer"/>
    <s v="United States"/>
    <s v="Houston"/>
    <s v="Texas"/>
    <n v="77036"/>
    <x v="2"/>
    <x v="284"/>
    <x v="0"/>
    <s v="Chairs"/>
    <s v="Hon 4070 Series Pagoda Armless Upholstered Stacking Chairs"/>
    <n v="408.42200000000003"/>
  </r>
  <r>
    <n v="2900"/>
    <s v="CA-2016-166464"/>
    <x v="811"/>
    <d v="2016-09-17T00:00:00"/>
    <s v="Standard Class"/>
    <s v="PG-18895"/>
    <s v="Paul Gonzalez"/>
    <s v="Consumer"/>
    <s v="United States"/>
    <s v="New York City"/>
    <s v="New York"/>
    <n v="10035"/>
    <x v="3"/>
    <x v="1327"/>
    <x v="2"/>
    <s v="Copiers"/>
    <s v="Hewlett Packard 310 Color Digital Copier"/>
    <n v="479.98399999999998"/>
  </r>
  <r>
    <n v="2901"/>
    <s v="CA-2016-166464"/>
    <x v="811"/>
    <d v="2016-09-17T00:00:00"/>
    <s v="Standard Class"/>
    <s v="PG-18895"/>
    <s v="Paul Gonzalez"/>
    <s v="Consumer"/>
    <s v="United States"/>
    <s v="New York City"/>
    <s v="New York"/>
    <n v="10035"/>
    <x v="3"/>
    <x v="395"/>
    <x v="1"/>
    <s v="Labels"/>
    <s v="Avery 520"/>
    <n v="12.6"/>
  </r>
  <r>
    <n v="2902"/>
    <s v="CA-2018-124898"/>
    <x v="220"/>
    <d v="2018-09-15T00:00:00"/>
    <s v="Standard Class"/>
    <s v="DB-12910"/>
    <s v="Daniel Byrd"/>
    <s v="Home Office"/>
    <s v="United States"/>
    <s v="Columbus"/>
    <s v="Georgia"/>
    <n v="31907"/>
    <x v="0"/>
    <x v="779"/>
    <x v="1"/>
    <s v="Paper"/>
    <s v="Xerox 1935"/>
    <n v="184.66"/>
  </r>
  <r>
    <n v="2903"/>
    <s v="CA-2017-164035"/>
    <x v="1"/>
    <d v="2017-06-17T00:00:00"/>
    <s v="Standard Class"/>
    <s v="CR-12730"/>
    <s v="Craig Reiter"/>
    <s v="Consumer"/>
    <s v="United States"/>
    <s v="Chicago"/>
    <s v="Illinois"/>
    <n v="60610"/>
    <x v="2"/>
    <x v="1215"/>
    <x v="1"/>
    <s v="Paper"/>
    <s v="Xerox 1978"/>
    <n v="23.12"/>
  </r>
  <r>
    <n v="2904"/>
    <s v="CA-2017-153577"/>
    <x v="812"/>
    <d v="2017-07-01T00:00:00"/>
    <s v="Standard Class"/>
    <s v="KH-16330"/>
    <s v="Katharine Harms"/>
    <s v="Corporate"/>
    <s v="United States"/>
    <s v="Highland Park"/>
    <s v="Illinois"/>
    <n v="60035"/>
    <x v="2"/>
    <x v="1070"/>
    <x v="1"/>
    <s v="Paper"/>
    <s v="Wirebound Message Books, Four 2 3/4 x 5 White Forms per Page"/>
    <n v="37.463999999999999"/>
  </r>
  <r>
    <n v="2905"/>
    <s v="CA-2017-153577"/>
    <x v="812"/>
    <d v="2017-07-01T00:00:00"/>
    <s v="Standard Class"/>
    <s v="KH-16330"/>
    <s v="Katharine Harms"/>
    <s v="Corporate"/>
    <s v="United States"/>
    <s v="Highland Park"/>
    <s v="Illinois"/>
    <n v="60035"/>
    <x v="2"/>
    <x v="1189"/>
    <x v="0"/>
    <s v="Chairs"/>
    <s v="Global Commerce Series Low-Back Swivel/Tilt Chairs"/>
    <n v="539.65800000000002"/>
  </r>
  <r>
    <n v="2906"/>
    <s v="CA-2015-127586"/>
    <x v="467"/>
    <d v="2015-09-30T00:00:00"/>
    <s v="Standard Class"/>
    <s v="CS-12400"/>
    <s v="Christopher Schild"/>
    <s v="Home Office"/>
    <s v="United States"/>
    <s v="Seattle"/>
    <s v="Washington"/>
    <n v="98115"/>
    <x v="1"/>
    <x v="1449"/>
    <x v="1"/>
    <s v="Storage"/>
    <s v="Dual Level, Single-Width Filing Carts"/>
    <n v="310.12"/>
  </r>
  <r>
    <n v="2907"/>
    <s v="CA-2018-121615"/>
    <x v="132"/>
    <d v="2018-11-09T00:00:00"/>
    <s v="Standard Class"/>
    <s v="DL-12925"/>
    <s v="Daniel Lacy"/>
    <s v="Consumer"/>
    <s v="United States"/>
    <s v="Eagan"/>
    <s v="Minnesota"/>
    <n v="55122"/>
    <x v="2"/>
    <x v="1450"/>
    <x v="1"/>
    <s v="Paper"/>
    <s v="Xerox 1971"/>
    <n v="8.56"/>
  </r>
  <r>
    <n v="2908"/>
    <s v="CA-2018-121615"/>
    <x v="132"/>
    <d v="2018-11-09T00:00:00"/>
    <s v="Standard Class"/>
    <s v="DL-12925"/>
    <s v="Daniel Lacy"/>
    <s v="Consumer"/>
    <s v="United States"/>
    <s v="Eagan"/>
    <s v="Minnesota"/>
    <n v="55122"/>
    <x v="2"/>
    <x v="470"/>
    <x v="1"/>
    <s v="Storage"/>
    <s v="Sterilite Officeware Hinged File Box"/>
    <n v="52.4"/>
  </r>
  <r>
    <n v="2909"/>
    <s v="CA-2018-121615"/>
    <x v="132"/>
    <d v="2018-11-09T00:00:00"/>
    <s v="Standard Class"/>
    <s v="DL-12925"/>
    <s v="Daniel Lacy"/>
    <s v="Consumer"/>
    <s v="United States"/>
    <s v="Eagan"/>
    <s v="Minnesota"/>
    <n v="55122"/>
    <x v="2"/>
    <x v="1140"/>
    <x v="1"/>
    <s v="Labels"/>
    <s v="Avery 513"/>
    <n v="14.94"/>
  </r>
  <r>
    <n v="2910"/>
    <s v="CA-2018-166415"/>
    <x v="600"/>
    <d v="2018-02-23T00:00:00"/>
    <s v="Standard Class"/>
    <s v="ME-17725"/>
    <s v="Max Engle"/>
    <s v="Consumer"/>
    <s v="United States"/>
    <s v="Seattle"/>
    <s v="Washington"/>
    <n v="98103"/>
    <x v="1"/>
    <x v="1028"/>
    <x v="1"/>
    <s v="Fasteners"/>
    <s v="Rubber Band Ball"/>
    <n v="11.22"/>
  </r>
  <r>
    <n v="2911"/>
    <s v="CA-2016-118444"/>
    <x v="599"/>
    <d v="2016-11-09T00:00:00"/>
    <s v="Standard Class"/>
    <s v="VD-21670"/>
    <s v="Valerie Dominguez"/>
    <s v="Consumer"/>
    <s v="United States"/>
    <s v="Coral Springs"/>
    <s v="Florida"/>
    <n v="33065"/>
    <x v="0"/>
    <x v="643"/>
    <x v="1"/>
    <s v="Appliances"/>
    <s v="Belkin 325VA UPS Surge Protector, 6'"/>
    <n v="387.13600000000002"/>
  </r>
  <r>
    <n v="2912"/>
    <s v="CA-2015-113929"/>
    <x v="737"/>
    <d v="2015-06-21T00:00:00"/>
    <s v="Standard Class"/>
    <s v="CK-12205"/>
    <s v="Chloris Kastensmidt"/>
    <s v="Consumer"/>
    <s v="United States"/>
    <s v="Hempstead"/>
    <s v="New York"/>
    <n v="11550"/>
    <x v="3"/>
    <x v="1451"/>
    <x v="1"/>
    <s v="Envelopes"/>
    <s v="Staple envelope"/>
    <n v="41.4"/>
  </r>
  <r>
    <n v="2913"/>
    <s v="CA-2015-113929"/>
    <x v="737"/>
    <d v="2015-06-21T00:00:00"/>
    <s v="Standard Class"/>
    <s v="CK-12205"/>
    <s v="Chloris Kastensmidt"/>
    <s v="Consumer"/>
    <s v="United States"/>
    <s v="Hempstead"/>
    <s v="New York"/>
    <n v="11550"/>
    <x v="3"/>
    <x v="1452"/>
    <x v="1"/>
    <s v="Art"/>
    <s v="Boston 16750 Black Compact Battery Pencil Sharpener"/>
    <n v="35"/>
  </r>
  <r>
    <n v="2914"/>
    <s v="CA-2015-113929"/>
    <x v="737"/>
    <d v="2015-06-21T00:00:00"/>
    <s v="Standard Class"/>
    <s v="CK-12205"/>
    <s v="Chloris Kastensmidt"/>
    <s v="Consumer"/>
    <s v="United States"/>
    <s v="Hempstead"/>
    <s v="New York"/>
    <n v="11550"/>
    <x v="3"/>
    <x v="91"/>
    <x v="1"/>
    <s v="Binders"/>
    <s v="Ibico Standard Transparent Covers"/>
    <n v="39.552"/>
  </r>
  <r>
    <n v="2915"/>
    <s v="CA-2016-134747"/>
    <x v="88"/>
    <d v="2016-10-17T00:00:00"/>
    <s v="Second Class"/>
    <s v="DL-12925"/>
    <s v="Daniel Lacy"/>
    <s v="Consumer"/>
    <s v="United States"/>
    <s v="Noblesville"/>
    <s v="Indiana"/>
    <n v="46060"/>
    <x v="2"/>
    <x v="1409"/>
    <x v="2"/>
    <s v="Phones"/>
    <s v="AT&amp;T 17929 Lendline Telephone"/>
    <n v="135.72"/>
  </r>
  <r>
    <n v="2916"/>
    <s v="CA-2016-134747"/>
    <x v="88"/>
    <d v="2016-10-17T00:00:00"/>
    <s v="Second Class"/>
    <s v="DL-12925"/>
    <s v="Daniel Lacy"/>
    <s v="Consumer"/>
    <s v="United States"/>
    <s v="Noblesville"/>
    <s v="Indiana"/>
    <n v="46060"/>
    <x v="2"/>
    <x v="1375"/>
    <x v="1"/>
    <s v="Binders"/>
    <s v="GBC Standard Plastic Binding Systems' Combs"/>
    <n v="12.56"/>
  </r>
  <r>
    <n v="2917"/>
    <s v="CA-2016-134747"/>
    <x v="88"/>
    <d v="2016-10-17T00:00:00"/>
    <s v="Second Class"/>
    <s v="DL-12925"/>
    <s v="Daniel Lacy"/>
    <s v="Consumer"/>
    <s v="United States"/>
    <s v="Noblesville"/>
    <s v="Indiana"/>
    <n v="46060"/>
    <x v="2"/>
    <x v="984"/>
    <x v="2"/>
    <s v="Phones"/>
    <s v="Samsung Rugby III"/>
    <n v="263.95999999999998"/>
  </r>
  <r>
    <n v="2918"/>
    <s v="CA-2018-155047"/>
    <x v="151"/>
    <d v="2018-08-30T00:00:00"/>
    <s v="First Class"/>
    <s v="SE-20110"/>
    <s v="Sanjit Engle"/>
    <s v="Consumer"/>
    <s v="United States"/>
    <s v="Dallas"/>
    <s v="Texas"/>
    <n v="75220"/>
    <x v="2"/>
    <x v="1453"/>
    <x v="1"/>
    <s v="Art"/>
    <s v="Eberhard Faber 3 1/2&quot; Golf Pencils"/>
    <n v="5.952"/>
  </r>
  <r>
    <n v="2919"/>
    <s v="CA-2017-160129"/>
    <x v="813"/>
    <d v="2017-11-23T00:00:00"/>
    <s v="Same Day"/>
    <s v="LS-17200"/>
    <s v="Luke Schmidt"/>
    <s v="Corporate"/>
    <s v="United States"/>
    <s v="Philadelphia"/>
    <s v="Pennsylvania"/>
    <n v="19140"/>
    <x v="3"/>
    <x v="1432"/>
    <x v="1"/>
    <s v="Fasteners"/>
    <s v="Advantus Map Pennant Flags and Round Head Tacks"/>
    <n v="15.8"/>
  </r>
  <r>
    <n v="2920"/>
    <s v="CA-2017-160129"/>
    <x v="813"/>
    <d v="2017-11-23T00:00:00"/>
    <s v="Same Day"/>
    <s v="LS-17200"/>
    <s v="Luke Schmidt"/>
    <s v="Corporate"/>
    <s v="United States"/>
    <s v="Philadelphia"/>
    <s v="Pennsylvania"/>
    <n v="19140"/>
    <x v="3"/>
    <x v="1104"/>
    <x v="0"/>
    <s v="Furnishings"/>
    <s v="Nu-Dell Float Frame 11 x 14 1/2"/>
    <n v="14.368"/>
  </r>
  <r>
    <n v="2921"/>
    <s v="CA-2017-160129"/>
    <x v="813"/>
    <d v="2017-11-23T00:00:00"/>
    <s v="Same Day"/>
    <s v="LS-17200"/>
    <s v="Luke Schmidt"/>
    <s v="Corporate"/>
    <s v="United States"/>
    <s v="Philadelphia"/>
    <s v="Pennsylvania"/>
    <n v="19140"/>
    <x v="3"/>
    <x v="980"/>
    <x v="0"/>
    <s v="Furnishings"/>
    <s v="DAX Executive Solid Wood Document Frame, Desktop or Hang, Mahogany, 5 x 7"/>
    <n v="70.447999999999993"/>
  </r>
  <r>
    <n v="2922"/>
    <s v="CA-2018-164329"/>
    <x v="289"/>
    <d v="2018-01-30T00:00:00"/>
    <s v="Same Day"/>
    <s v="MM-17920"/>
    <s v="Michael Moore"/>
    <s v="Consumer"/>
    <s v="United States"/>
    <s v="San Francisco"/>
    <s v="California"/>
    <n v="94109"/>
    <x v="1"/>
    <x v="557"/>
    <x v="1"/>
    <s v="Storage"/>
    <s v="Space Solutions Commercial Steel Shelving"/>
    <n v="129.30000000000001"/>
  </r>
  <r>
    <n v="2923"/>
    <s v="US-2016-141453"/>
    <x v="672"/>
    <d v="2016-12-03T00:00:00"/>
    <s v="Second Class"/>
    <s v="DB-13270"/>
    <s v="Deborah Brumfield"/>
    <s v="Home Office"/>
    <s v="United States"/>
    <s v="Austin"/>
    <s v="Texas"/>
    <n v="78745"/>
    <x v="2"/>
    <x v="625"/>
    <x v="1"/>
    <s v="Binders"/>
    <s v="GBC Instant Report Kit"/>
    <n v="3.8820000000000001"/>
  </r>
  <r>
    <n v="2924"/>
    <s v="CA-2015-156993"/>
    <x v="307"/>
    <d v="2015-07-04T00:00:00"/>
    <s v="Standard Class"/>
    <s v="RW-19630"/>
    <s v="Rob Williams"/>
    <s v="Corporate"/>
    <s v="United States"/>
    <s v="Detroit"/>
    <s v="Michigan"/>
    <n v="48234"/>
    <x v="2"/>
    <x v="829"/>
    <x v="1"/>
    <s v="Fasteners"/>
    <s v="Staples"/>
    <n v="6.08"/>
  </r>
  <r>
    <n v="2925"/>
    <s v="CA-2015-157721"/>
    <x v="814"/>
    <d v="2015-09-05T00:00:00"/>
    <s v="First Class"/>
    <s v="JM-16195"/>
    <s v="Justin MacKendrick"/>
    <s v="Consumer"/>
    <s v="United States"/>
    <s v="Watertown"/>
    <s v="New York"/>
    <n v="13601"/>
    <x v="3"/>
    <x v="941"/>
    <x v="1"/>
    <s v="Appliances"/>
    <s v="Holmes Cool Mist Humidifier for the Whole House with 8-Gallon Output per Day, Extended Life Filter"/>
    <n v="19.899999999999999"/>
  </r>
  <r>
    <n v="2926"/>
    <s v="CA-2015-157721"/>
    <x v="814"/>
    <d v="2015-09-05T00:00:00"/>
    <s v="First Class"/>
    <s v="JM-16195"/>
    <s v="Justin MacKendrick"/>
    <s v="Consumer"/>
    <s v="United States"/>
    <s v="Watertown"/>
    <s v="New York"/>
    <n v="13601"/>
    <x v="3"/>
    <x v="1454"/>
    <x v="0"/>
    <s v="Furnishings"/>
    <s v="Tenex Carpeted, Granite-Look or Clear Contemporary Contour Shape Chair Mats"/>
    <n v="70.709999999999994"/>
  </r>
  <r>
    <n v="2927"/>
    <s v="CA-2018-128629"/>
    <x v="815"/>
    <d v="2018-07-14T00:00:00"/>
    <s v="Second Class"/>
    <s v="BP-11155"/>
    <s v="Becky Pak"/>
    <s v="Consumer"/>
    <s v="United States"/>
    <s v="Columbus"/>
    <s v="Georgia"/>
    <n v="31907"/>
    <x v="0"/>
    <x v="1448"/>
    <x v="0"/>
    <s v="Furnishings"/>
    <s v="Eldon 200 Class Desk Accessories, Smoke"/>
    <n v="18.84"/>
  </r>
  <r>
    <n v="2928"/>
    <s v="CA-2018-158106"/>
    <x v="400"/>
    <d v="2018-06-10T00:00:00"/>
    <s v="Standard Class"/>
    <s v="CT-11995"/>
    <s v="Carol Triggs"/>
    <s v="Consumer"/>
    <s v="United States"/>
    <s v="Apple Valley"/>
    <s v="Minnesota"/>
    <n v="55124"/>
    <x v="2"/>
    <x v="826"/>
    <x v="1"/>
    <s v="Art"/>
    <s v="Newell 346"/>
    <n v="8.64"/>
  </r>
  <r>
    <n v="2929"/>
    <s v="US-2018-120390"/>
    <x v="15"/>
    <d v="2018-10-26T00:00:00"/>
    <s v="Standard Class"/>
    <s v="TH-21550"/>
    <s v="Tracy Hopkins"/>
    <s v="Home Office"/>
    <s v="United States"/>
    <s v="Burlington"/>
    <s v="North Carolina"/>
    <n v="27217"/>
    <x v="0"/>
    <x v="316"/>
    <x v="1"/>
    <s v="Binders"/>
    <s v="GBC DocuBind P400 Electric Binding System"/>
    <n v="1633.1880000000001"/>
  </r>
  <r>
    <n v="2930"/>
    <s v="CA-2018-143434"/>
    <x v="551"/>
    <d v="2018-11-24T00:00:00"/>
    <s v="Standard Class"/>
    <s v="ME-17320"/>
    <s v="Maria Etezadi"/>
    <s v="Home Office"/>
    <s v="United States"/>
    <s v="Saginaw"/>
    <s v="Michigan"/>
    <n v="48601"/>
    <x v="2"/>
    <x v="627"/>
    <x v="0"/>
    <s v="Furnishings"/>
    <s v="C-Line Magnetic Cubicle Keepers, Clear Polypropylene"/>
    <n v="19.760000000000002"/>
  </r>
  <r>
    <n v="2931"/>
    <s v="CA-2016-168564"/>
    <x v="816"/>
    <d v="2016-08-08T00:00:00"/>
    <s v="Same Day"/>
    <s v="TT-21220"/>
    <s v="Thomas Thornton"/>
    <s v="Consumer"/>
    <s v="United States"/>
    <s v="San Francisco"/>
    <s v="California"/>
    <n v="94109"/>
    <x v="1"/>
    <x v="925"/>
    <x v="1"/>
    <s v="Binders"/>
    <s v="ACCOHIDE 3-Ring Binder, Blue, 1&quot;"/>
    <n v="6.6079999999999997"/>
  </r>
  <r>
    <n v="2932"/>
    <s v="CA-2016-168564"/>
    <x v="816"/>
    <d v="2016-08-08T00:00:00"/>
    <s v="Same Day"/>
    <s v="TT-21220"/>
    <s v="Thomas Thornton"/>
    <s v="Consumer"/>
    <s v="United States"/>
    <s v="San Francisco"/>
    <s v="California"/>
    <n v="94109"/>
    <x v="1"/>
    <x v="248"/>
    <x v="1"/>
    <s v="Binders"/>
    <s v="Presstex Flexible Ring Binders"/>
    <n v="7.28"/>
  </r>
  <r>
    <n v="2933"/>
    <s v="CA-2016-168564"/>
    <x v="816"/>
    <d v="2016-08-08T00:00:00"/>
    <s v="Same Day"/>
    <s v="TT-21220"/>
    <s v="Thomas Thornton"/>
    <s v="Consumer"/>
    <s v="United States"/>
    <s v="San Francisco"/>
    <s v="California"/>
    <n v="94109"/>
    <x v="1"/>
    <x v="323"/>
    <x v="0"/>
    <s v="Chairs"/>
    <s v="Global Ergonomic Managers Chair"/>
    <n v="144.78399999999999"/>
  </r>
  <r>
    <n v="2934"/>
    <s v="US-2017-169040"/>
    <x v="409"/>
    <d v="2017-12-12T00:00:00"/>
    <s v="Standard Class"/>
    <s v="GT-14710"/>
    <s v="Greg Tran"/>
    <s v="Consumer"/>
    <s v="United States"/>
    <s v="Seattle"/>
    <s v="Washington"/>
    <n v="98105"/>
    <x v="1"/>
    <x v="966"/>
    <x v="2"/>
    <s v="Phones"/>
    <s v="Plantronics Calisto P620-M USB Wireless Speakerphone System"/>
    <n v="156.792"/>
  </r>
  <r>
    <n v="2935"/>
    <s v="US-2017-169040"/>
    <x v="409"/>
    <d v="2017-12-12T00:00:00"/>
    <s v="Standard Class"/>
    <s v="GT-14710"/>
    <s v="Greg Tran"/>
    <s v="Consumer"/>
    <s v="United States"/>
    <s v="Seattle"/>
    <s v="Washington"/>
    <n v="98105"/>
    <x v="1"/>
    <x v="1400"/>
    <x v="2"/>
    <s v="Phones"/>
    <s v="Google Nexus 5"/>
    <n v="431.976"/>
  </r>
  <r>
    <n v="2936"/>
    <s v="US-2017-169040"/>
    <x v="409"/>
    <d v="2017-12-12T00:00:00"/>
    <s v="Standard Class"/>
    <s v="GT-14710"/>
    <s v="Greg Tran"/>
    <s v="Consumer"/>
    <s v="United States"/>
    <s v="Seattle"/>
    <s v="Washington"/>
    <n v="98105"/>
    <x v="1"/>
    <x v="81"/>
    <x v="1"/>
    <s v="Envelopes"/>
    <s v="Jet-Pak Recycled Peel 'N' Seal Padded Mailers"/>
    <n v="35.89"/>
  </r>
  <r>
    <n v="2937"/>
    <s v="US-2017-169040"/>
    <x v="409"/>
    <d v="2017-12-12T00:00:00"/>
    <s v="Standard Class"/>
    <s v="GT-14710"/>
    <s v="Greg Tran"/>
    <s v="Consumer"/>
    <s v="United States"/>
    <s v="Seattle"/>
    <s v="Washington"/>
    <n v="98105"/>
    <x v="1"/>
    <x v="674"/>
    <x v="1"/>
    <s v="Binders"/>
    <s v="Ibico Plastic and Wire Spiral Binding Combs"/>
    <n v="47.207999999999998"/>
  </r>
  <r>
    <n v="2938"/>
    <s v="US-2017-169040"/>
    <x v="409"/>
    <d v="2017-12-12T00:00:00"/>
    <s v="Standard Class"/>
    <s v="GT-14710"/>
    <s v="Greg Tran"/>
    <s v="Consumer"/>
    <s v="United States"/>
    <s v="Seattle"/>
    <s v="Washington"/>
    <n v="98105"/>
    <x v="1"/>
    <x v="129"/>
    <x v="1"/>
    <s v="Paper"/>
    <s v="Xerox 1880"/>
    <n v="248.08"/>
  </r>
  <r>
    <n v="2939"/>
    <s v="US-2017-169040"/>
    <x v="409"/>
    <d v="2017-12-12T00:00:00"/>
    <s v="Standard Class"/>
    <s v="GT-14710"/>
    <s v="Greg Tran"/>
    <s v="Consumer"/>
    <s v="United States"/>
    <s v="Seattle"/>
    <s v="Washington"/>
    <n v="98105"/>
    <x v="1"/>
    <x v="67"/>
    <x v="1"/>
    <s v="Paper"/>
    <s v="Snap-A-Way Black Print Carbonless Ruled Speed Letter, Triplicate"/>
    <n v="189.7"/>
  </r>
  <r>
    <n v="2940"/>
    <s v="US-2017-169040"/>
    <x v="409"/>
    <d v="2017-12-12T00:00:00"/>
    <s v="Standard Class"/>
    <s v="GT-14710"/>
    <s v="Greg Tran"/>
    <s v="Consumer"/>
    <s v="United States"/>
    <s v="Seattle"/>
    <s v="Washington"/>
    <n v="98105"/>
    <x v="1"/>
    <x v="444"/>
    <x v="1"/>
    <s v="Binders"/>
    <s v="GBC Standard Therm-A-Bind Covers"/>
    <n v="59.808"/>
  </r>
  <r>
    <n v="2941"/>
    <s v="CA-2018-155880"/>
    <x v="613"/>
    <d v="2018-03-31T00:00:00"/>
    <s v="Standard Class"/>
    <s v="JD-16150"/>
    <s v="Justin Deggeller"/>
    <s v="Corporate"/>
    <s v="United States"/>
    <s v="Milwaukee"/>
    <s v="Wisconsin"/>
    <n v="53209"/>
    <x v="2"/>
    <x v="1455"/>
    <x v="0"/>
    <s v="Chairs"/>
    <s v="Global Highback Leather Tilter in Burgundy"/>
    <n v="90.99"/>
  </r>
  <r>
    <n v="2942"/>
    <s v="CA-2018-155880"/>
    <x v="613"/>
    <d v="2018-03-31T00:00:00"/>
    <s v="Standard Class"/>
    <s v="JD-16150"/>
    <s v="Justin Deggeller"/>
    <s v="Corporate"/>
    <s v="United States"/>
    <s v="Milwaukee"/>
    <s v="Wisconsin"/>
    <n v="53209"/>
    <x v="2"/>
    <x v="635"/>
    <x v="0"/>
    <s v="Chairs"/>
    <s v="Lifetime Advantage Folding Chairs, 4/Carton"/>
    <n v="1526.56"/>
  </r>
  <r>
    <n v="2943"/>
    <s v="CA-2018-155880"/>
    <x v="613"/>
    <d v="2018-03-31T00:00:00"/>
    <s v="Standard Class"/>
    <s v="JD-16150"/>
    <s v="Justin Deggeller"/>
    <s v="Corporate"/>
    <s v="United States"/>
    <s v="Milwaukee"/>
    <s v="Wisconsin"/>
    <n v="53209"/>
    <x v="2"/>
    <x v="812"/>
    <x v="0"/>
    <s v="Chairs"/>
    <s v="Global High-Back Leather Tilter, Burgundy"/>
    <n v="368.97"/>
  </r>
  <r>
    <n v="2944"/>
    <s v="CA-2018-126242"/>
    <x v="123"/>
    <d v="2018-11-24T00:00:00"/>
    <s v="Standard Class"/>
    <s v="MC-18100"/>
    <s v="Mick Crebagga"/>
    <s v="Consumer"/>
    <s v="United States"/>
    <s v="Los Angeles"/>
    <s v="California"/>
    <n v="90049"/>
    <x v="1"/>
    <x v="298"/>
    <x v="1"/>
    <s v="Storage"/>
    <s v="File Shuttle II and Handi-File, Black"/>
    <n v="305.01"/>
  </r>
  <r>
    <n v="2945"/>
    <s v="CA-2018-126242"/>
    <x v="123"/>
    <d v="2018-11-24T00:00:00"/>
    <s v="Standard Class"/>
    <s v="MC-18100"/>
    <s v="Mick Crebagga"/>
    <s v="Consumer"/>
    <s v="United States"/>
    <s v="Los Angeles"/>
    <s v="California"/>
    <n v="90049"/>
    <x v="1"/>
    <x v="1456"/>
    <x v="0"/>
    <s v="Furnishings"/>
    <s v="Executive Impressions 13-1/2&quot; Indoor/Outdoor Wall Clock"/>
    <n v="18.7"/>
  </r>
  <r>
    <n v="2946"/>
    <s v="CA-2017-166443"/>
    <x v="254"/>
    <d v="2017-11-05T00:00:00"/>
    <s v="First Class"/>
    <s v="LH-17020"/>
    <s v="Lisa Hazard"/>
    <s v="Consumer"/>
    <s v="United States"/>
    <s v="San Francisco"/>
    <s v="California"/>
    <n v="94122"/>
    <x v="1"/>
    <x v="493"/>
    <x v="0"/>
    <s v="Furnishings"/>
    <s v="Advantus Panel Wall Acrylic Frame"/>
    <n v="38.29"/>
  </r>
  <r>
    <n v="2947"/>
    <s v="CA-2018-169859"/>
    <x v="817"/>
    <d v="2018-12-18T00:00:00"/>
    <s v="Standard Class"/>
    <s v="MP-18175"/>
    <s v="Mike Pelletier"/>
    <s v="Home Office"/>
    <s v="United States"/>
    <s v="San Diego"/>
    <s v="California"/>
    <n v="92024"/>
    <x v="1"/>
    <x v="1457"/>
    <x v="0"/>
    <s v="Furnishings"/>
    <s v="Eldon 400 Class Desk Accessories, Black Carbon"/>
    <n v="26.25"/>
  </r>
  <r>
    <n v="2948"/>
    <s v="CA-2018-169859"/>
    <x v="817"/>
    <d v="2018-12-18T00:00:00"/>
    <s v="Standard Class"/>
    <s v="MP-18175"/>
    <s v="Mike Pelletier"/>
    <s v="Home Office"/>
    <s v="United States"/>
    <s v="San Diego"/>
    <s v="California"/>
    <n v="92024"/>
    <x v="1"/>
    <x v="1458"/>
    <x v="1"/>
    <s v="Binders"/>
    <s v="Wilson Jones Clip &amp; Carry Folder Binder Tool for Ring Binders, Clear"/>
    <n v="64.959999999999994"/>
  </r>
  <r>
    <n v="2949"/>
    <s v="CA-2018-169859"/>
    <x v="817"/>
    <d v="2018-12-18T00:00:00"/>
    <s v="Standard Class"/>
    <s v="MP-18175"/>
    <s v="Mike Pelletier"/>
    <s v="Home Office"/>
    <s v="United States"/>
    <s v="San Diego"/>
    <s v="California"/>
    <n v="92024"/>
    <x v="1"/>
    <x v="755"/>
    <x v="1"/>
    <s v="Envelopes"/>
    <s v="#10- 4 1/8&quot; x 9 1/2&quot; Recycled Envelopes"/>
    <n v="43.7"/>
  </r>
  <r>
    <n v="2950"/>
    <s v="CA-2018-134915"/>
    <x v="105"/>
    <d v="2018-11-12T00:00:00"/>
    <s v="Same Day"/>
    <s v="EM-14140"/>
    <s v="Eugene Moren"/>
    <s v="Home Office"/>
    <s v="United States"/>
    <s v="Glendale"/>
    <s v="Arizona"/>
    <n v="85301"/>
    <x v="1"/>
    <x v="197"/>
    <x v="2"/>
    <s v="Accessories"/>
    <s v="Memorex Micro Travel Drive 8 GB"/>
    <n v="41.6"/>
  </r>
  <r>
    <n v="2951"/>
    <s v="CA-2018-134915"/>
    <x v="105"/>
    <d v="2018-11-12T00:00:00"/>
    <s v="Same Day"/>
    <s v="EM-14140"/>
    <s v="Eugene Moren"/>
    <s v="Home Office"/>
    <s v="United States"/>
    <s v="Glendale"/>
    <s v="Arizona"/>
    <n v="85301"/>
    <x v="1"/>
    <x v="1215"/>
    <x v="1"/>
    <s v="Paper"/>
    <s v="Xerox 1978"/>
    <n v="23.12"/>
  </r>
  <r>
    <n v="2952"/>
    <s v="CA-2018-134915"/>
    <x v="105"/>
    <d v="2018-11-12T00:00:00"/>
    <s v="Same Day"/>
    <s v="EM-14140"/>
    <s v="Eugene Moren"/>
    <s v="Home Office"/>
    <s v="United States"/>
    <s v="Glendale"/>
    <s v="Arizona"/>
    <n v="85301"/>
    <x v="1"/>
    <x v="1459"/>
    <x v="0"/>
    <s v="Chairs"/>
    <s v="Harbour Creations 67200 Series Stacking Chairs"/>
    <n v="113.88800000000001"/>
  </r>
  <r>
    <n v="2953"/>
    <s v="CA-2018-134915"/>
    <x v="105"/>
    <d v="2018-11-12T00:00:00"/>
    <s v="Same Day"/>
    <s v="EM-14140"/>
    <s v="Eugene Moren"/>
    <s v="Home Office"/>
    <s v="United States"/>
    <s v="Glendale"/>
    <s v="Arizona"/>
    <n v="85301"/>
    <x v="1"/>
    <x v="1460"/>
    <x v="0"/>
    <s v="Furnishings"/>
    <s v="Tenex V2T-RE Standard Weight Series Chair Mat, 45&quot; x 53&quot;, Lip 25&quot; x 12&quot;"/>
    <n v="113.568"/>
  </r>
  <r>
    <n v="2954"/>
    <s v="CA-2018-134915"/>
    <x v="105"/>
    <d v="2018-11-12T00:00:00"/>
    <s v="Same Day"/>
    <s v="EM-14140"/>
    <s v="Eugene Moren"/>
    <s v="Home Office"/>
    <s v="United States"/>
    <s v="Glendale"/>
    <s v="Arizona"/>
    <n v="85301"/>
    <x v="1"/>
    <x v="500"/>
    <x v="2"/>
    <s v="Phones"/>
    <s v="Cush Cases Heavy Duty Rugged Cover Case for Samsung Galaxy S5 - Purple"/>
    <n v="7.92"/>
  </r>
  <r>
    <n v="2955"/>
    <s v="CA-2018-134915"/>
    <x v="105"/>
    <d v="2018-11-12T00:00:00"/>
    <s v="Same Day"/>
    <s v="EM-14140"/>
    <s v="Eugene Moren"/>
    <s v="Home Office"/>
    <s v="United States"/>
    <s v="Glendale"/>
    <s v="Arizona"/>
    <n v="85301"/>
    <x v="1"/>
    <x v="1461"/>
    <x v="2"/>
    <s v="Phones"/>
    <s v="Samsung Galaxy Mega 6.3"/>
    <n v="671.98400000000004"/>
  </r>
  <r>
    <n v="2956"/>
    <s v="CA-2017-153353"/>
    <x v="298"/>
    <d v="2017-08-24T00:00:00"/>
    <s v="Standard Class"/>
    <s v="GG-14650"/>
    <s v="Greg Guthrie"/>
    <s v="Corporate"/>
    <s v="United States"/>
    <s v="New York City"/>
    <s v="New York"/>
    <n v="10035"/>
    <x v="3"/>
    <x v="884"/>
    <x v="2"/>
    <s v="Phones"/>
    <s v="GE DSL Phone Line Filter"/>
    <n v="39.99"/>
  </r>
  <r>
    <n v="2957"/>
    <s v="CA-2018-123638"/>
    <x v="818"/>
    <d v="2018-07-04T00:00:00"/>
    <s v="Standard Class"/>
    <s v="MA-17995"/>
    <s v="Michelle Arnett"/>
    <s v="Home Office"/>
    <s v="United States"/>
    <s v="Watertown"/>
    <s v="New York"/>
    <n v="13601"/>
    <x v="3"/>
    <x v="474"/>
    <x v="0"/>
    <s v="Chairs"/>
    <s v="Situations Contoured Folding Chairs, 4/Set"/>
    <n v="191.64599999999999"/>
  </r>
  <r>
    <n v="2958"/>
    <s v="CA-2018-168900"/>
    <x v="464"/>
    <d v="2018-05-09T00:00:00"/>
    <s v="Standard Class"/>
    <s v="SH-20395"/>
    <s v="Shahid Hopkins"/>
    <s v="Consumer"/>
    <s v="United States"/>
    <s v="Springfield"/>
    <s v="Ohio"/>
    <n v="45503"/>
    <x v="3"/>
    <x v="8"/>
    <x v="1"/>
    <s v="Binders"/>
    <s v="DXL Angle-View Binders with Locking Rings by Samsill"/>
    <n v="2.3130000000000002"/>
  </r>
  <r>
    <n v="2959"/>
    <s v="CA-2016-158456"/>
    <x v="100"/>
    <d v="2016-12-29T00:00:00"/>
    <s v="Standard Class"/>
    <s v="KT-16465"/>
    <s v="Kean Takahito"/>
    <s v="Consumer"/>
    <s v="United States"/>
    <s v="Los Angeles"/>
    <s v="California"/>
    <n v="90032"/>
    <x v="1"/>
    <x v="799"/>
    <x v="1"/>
    <s v="Binders"/>
    <s v="Avery Hole Reinforcements"/>
    <n v="19.936"/>
  </r>
  <r>
    <n v="2960"/>
    <s v="CA-2016-158456"/>
    <x v="100"/>
    <d v="2016-12-29T00:00:00"/>
    <s v="Standard Class"/>
    <s v="KT-16465"/>
    <s v="Kean Takahito"/>
    <s v="Consumer"/>
    <s v="United States"/>
    <s v="Los Angeles"/>
    <s v="California"/>
    <n v="90032"/>
    <x v="1"/>
    <x v="271"/>
    <x v="1"/>
    <s v="Fasteners"/>
    <s v="Vinyl Coated Wire Paper Clips in Organizer Box, 800/Box"/>
    <n v="45.92"/>
  </r>
  <r>
    <n v="2961"/>
    <s v="CA-2018-143665"/>
    <x v="466"/>
    <d v="2018-05-01T00:00:00"/>
    <s v="Standard Class"/>
    <s v="PO-19180"/>
    <s v="Philisse Overcash"/>
    <s v="Home Office"/>
    <s v="United States"/>
    <s v="Seattle"/>
    <s v="Washington"/>
    <n v="98115"/>
    <x v="1"/>
    <x v="987"/>
    <x v="1"/>
    <s v="Paper"/>
    <s v="Strathmore Photo Mount Cards"/>
    <n v="20.34"/>
  </r>
  <r>
    <n v="2962"/>
    <s v="CA-2018-143665"/>
    <x v="466"/>
    <d v="2018-05-01T00:00:00"/>
    <s v="Standard Class"/>
    <s v="PO-19180"/>
    <s v="Philisse Overcash"/>
    <s v="Home Office"/>
    <s v="United States"/>
    <s v="Seattle"/>
    <s v="Washington"/>
    <n v="98115"/>
    <x v="1"/>
    <x v="1123"/>
    <x v="1"/>
    <s v="Labels"/>
    <s v="Avery 478"/>
    <n v="39.28"/>
  </r>
  <r>
    <n v="2963"/>
    <s v="CA-2018-137428"/>
    <x v="819"/>
    <d v="2018-12-21T00:00:00"/>
    <s v="Second Class"/>
    <s v="AY-10555"/>
    <s v="Andy Yotov"/>
    <s v="Corporate"/>
    <s v="United States"/>
    <s v="Oceanside"/>
    <s v="California"/>
    <n v="92054"/>
    <x v="1"/>
    <x v="23"/>
    <x v="0"/>
    <s v="Chairs"/>
    <s v="Global Deluxe Stacking Chair, Gray"/>
    <n v="81.567999999999998"/>
  </r>
  <r>
    <n v="2964"/>
    <s v="CA-2018-137428"/>
    <x v="819"/>
    <d v="2018-12-21T00:00:00"/>
    <s v="Second Class"/>
    <s v="AY-10555"/>
    <s v="Andy Yotov"/>
    <s v="Corporate"/>
    <s v="United States"/>
    <s v="Oceanside"/>
    <s v="California"/>
    <n v="92054"/>
    <x v="1"/>
    <x v="163"/>
    <x v="0"/>
    <s v="Chairs"/>
    <s v="Global Value Steno Chair, Gray"/>
    <n v="97.183999999999997"/>
  </r>
  <r>
    <n v="2965"/>
    <s v="CA-2018-137428"/>
    <x v="819"/>
    <d v="2018-12-21T00:00:00"/>
    <s v="Second Class"/>
    <s v="AY-10555"/>
    <s v="Andy Yotov"/>
    <s v="Corporate"/>
    <s v="United States"/>
    <s v="Oceanside"/>
    <s v="California"/>
    <n v="92054"/>
    <x v="1"/>
    <x v="525"/>
    <x v="1"/>
    <s v="Binders"/>
    <s v="Prestige Round Ring Binders"/>
    <n v="24.32"/>
  </r>
  <r>
    <n v="2966"/>
    <s v="CA-2018-137428"/>
    <x v="819"/>
    <d v="2018-12-21T00:00:00"/>
    <s v="Second Class"/>
    <s v="AY-10555"/>
    <s v="Andy Yotov"/>
    <s v="Corporate"/>
    <s v="United States"/>
    <s v="Oceanside"/>
    <s v="California"/>
    <n v="92054"/>
    <x v="1"/>
    <x v="1462"/>
    <x v="0"/>
    <s v="Furnishings"/>
    <s v="DAX Two-Tone Rosewood/Black Document Frame, Desktop, 5 x 7"/>
    <n v="18.96"/>
  </r>
  <r>
    <n v="2967"/>
    <s v="CA-2015-162866"/>
    <x v="422"/>
    <d v="2015-12-31T00:00:00"/>
    <s v="Standard Class"/>
    <s v="Co-12640"/>
    <s v="Corey-Lock"/>
    <s v="Consumer"/>
    <s v="United States"/>
    <s v="Skokie"/>
    <s v="Illinois"/>
    <n v="60076"/>
    <x v="2"/>
    <x v="1001"/>
    <x v="0"/>
    <s v="Furnishings"/>
    <s v="DAX Wood Document Frame"/>
    <n v="32.951999999999998"/>
  </r>
  <r>
    <n v="2968"/>
    <s v="CA-2015-162866"/>
    <x v="422"/>
    <d v="2015-12-31T00:00:00"/>
    <s v="Standard Class"/>
    <s v="Co-12640"/>
    <s v="Corey-Lock"/>
    <s v="Consumer"/>
    <s v="United States"/>
    <s v="Skokie"/>
    <s v="Illinois"/>
    <n v="60076"/>
    <x v="2"/>
    <x v="1190"/>
    <x v="1"/>
    <s v="Storage"/>
    <s v="Staple magnet"/>
    <n v="30.015999999999998"/>
  </r>
  <r>
    <n v="2969"/>
    <s v="CA-2018-167941"/>
    <x v="44"/>
    <d v="2018-11-09T00:00:00"/>
    <s v="Second Class"/>
    <s v="JF-15565"/>
    <s v="Jill Fjeld"/>
    <s v="Consumer"/>
    <s v="United States"/>
    <s v="Fayetteville"/>
    <s v="North Carolina"/>
    <n v="28314"/>
    <x v="0"/>
    <x v="77"/>
    <x v="1"/>
    <s v="Appliances"/>
    <s v="1.7 Cubic Foot Compact &quot;Cube&quot; Office Refrigerators"/>
    <n v="499.584"/>
  </r>
  <r>
    <n v="2970"/>
    <s v="CA-2018-167941"/>
    <x v="44"/>
    <d v="2018-11-09T00:00:00"/>
    <s v="Second Class"/>
    <s v="JF-15565"/>
    <s v="Jill Fjeld"/>
    <s v="Consumer"/>
    <s v="United States"/>
    <s v="Fayetteville"/>
    <s v="North Carolina"/>
    <n v="28314"/>
    <x v="0"/>
    <x v="585"/>
    <x v="1"/>
    <s v="Paper"/>
    <s v="Xerox 220"/>
    <n v="31.103999999999999"/>
  </r>
  <r>
    <n v="2971"/>
    <s v="CA-2018-167941"/>
    <x v="44"/>
    <d v="2018-11-09T00:00:00"/>
    <s v="Second Class"/>
    <s v="JF-15565"/>
    <s v="Jill Fjeld"/>
    <s v="Consumer"/>
    <s v="United States"/>
    <s v="Fayetteville"/>
    <s v="North Carolina"/>
    <n v="28314"/>
    <x v="0"/>
    <x v="555"/>
    <x v="1"/>
    <s v="Binders"/>
    <s v="Avery Durable Poly Binders"/>
    <n v="13.272"/>
  </r>
  <r>
    <n v="2972"/>
    <s v="CA-2018-167941"/>
    <x v="44"/>
    <d v="2018-11-09T00:00:00"/>
    <s v="Second Class"/>
    <s v="JF-15565"/>
    <s v="Jill Fjeld"/>
    <s v="Consumer"/>
    <s v="United States"/>
    <s v="Fayetteville"/>
    <s v="North Carolina"/>
    <n v="28314"/>
    <x v="0"/>
    <x v="1381"/>
    <x v="0"/>
    <s v="Furnishings"/>
    <s v="Executive Impressions 12&quot; Wall Clock"/>
    <n v="28.271999999999998"/>
  </r>
  <r>
    <n v="2973"/>
    <s v="CA-2018-167941"/>
    <x v="44"/>
    <d v="2018-11-09T00:00:00"/>
    <s v="Second Class"/>
    <s v="JF-15565"/>
    <s v="Jill Fjeld"/>
    <s v="Consumer"/>
    <s v="United States"/>
    <s v="Fayetteville"/>
    <s v="North Carolina"/>
    <n v="28314"/>
    <x v="0"/>
    <x v="459"/>
    <x v="1"/>
    <s v="Storage"/>
    <s v="Carina Double Wide Media Storage Towers in Natural &amp; Black"/>
    <n v="259.13600000000002"/>
  </r>
  <r>
    <n v="2974"/>
    <s v="CA-2018-111808"/>
    <x v="819"/>
    <d v="2018-12-20T00:00:00"/>
    <s v="Standard Class"/>
    <s v="AR-10510"/>
    <s v="Andrew Roberts"/>
    <s v="Consumer"/>
    <s v="United States"/>
    <s v="Tulsa"/>
    <s v="Oklahoma"/>
    <n v="74133"/>
    <x v="2"/>
    <x v="870"/>
    <x v="1"/>
    <s v="Binders"/>
    <s v="Peel &amp; Stick Add-On Corner Pockets"/>
    <n v="10.8"/>
  </r>
  <r>
    <n v="2975"/>
    <s v="CA-2016-137512"/>
    <x v="820"/>
    <d v="2016-05-12T00:00:00"/>
    <s v="Standard Class"/>
    <s v="AG-10675"/>
    <s v="Anna Gayman"/>
    <s v="Consumer"/>
    <s v="United States"/>
    <s v="Allen"/>
    <s v="Texas"/>
    <n v="75002"/>
    <x v="2"/>
    <x v="616"/>
    <x v="0"/>
    <s v="Tables"/>
    <s v="Chromcraft Round Conference Tables"/>
    <n v="244.006"/>
  </r>
  <r>
    <n v="2976"/>
    <s v="CA-2016-137512"/>
    <x v="820"/>
    <d v="2016-05-12T00:00:00"/>
    <s v="Standard Class"/>
    <s v="AG-10675"/>
    <s v="Anna Gayman"/>
    <s v="Consumer"/>
    <s v="United States"/>
    <s v="Allen"/>
    <s v="Texas"/>
    <n v="75002"/>
    <x v="2"/>
    <x v="1463"/>
    <x v="1"/>
    <s v="Paper"/>
    <s v="Xerox 198"/>
    <n v="15.936"/>
  </r>
  <r>
    <n v="2977"/>
    <s v="CA-2018-139773"/>
    <x v="769"/>
    <d v="2018-12-04T00:00:00"/>
    <s v="Same Day"/>
    <s v="DV-13045"/>
    <s v="Darrin Van Huff"/>
    <s v="Corporate"/>
    <s v="United States"/>
    <s v="Philadelphia"/>
    <s v="Pennsylvania"/>
    <n v="19143"/>
    <x v="3"/>
    <x v="1464"/>
    <x v="0"/>
    <s v="Chairs"/>
    <s v="Safco Chair Connectors, 6/Carton"/>
    <n v="188.55199999999999"/>
  </r>
  <r>
    <n v="2978"/>
    <s v="CA-2018-134607"/>
    <x v="621"/>
    <d v="2018-10-08T00:00:00"/>
    <s v="Second Class"/>
    <s v="HL-15040"/>
    <s v="Hunter Lopez"/>
    <s v="Consumer"/>
    <s v="United States"/>
    <s v="Rochester"/>
    <s v="New York"/>
    <n v="14609"/>
    <x v="3"/>
    <x v="1011"/>
    <x v="1"/>
    <s v="Storage"/>
    <s v="X-Rack File for Hanging Folders"/>
    <n v="22.58"/>
  </r>
  <r>
    <n v="2979"/>
    <s v="CA-2015-109232"/>
    <x v="286"/>
    <d v="2015-01-16T00:00:00"/>
    <s v="Second Class"/>
    <s v="ND-18370"/>
    <s v="Natalie DeCherney"/>
    <s v="Consumer"/>
    <s v="United States"/>
    <s v="Mount Pleasant"/>
    <s v="South Carolina"/>
    <n v="29464"/>
    <x v="0"/>
    <x v="1455"/>
    <x v="0"/>
    <s v="Chairs"/>
    <s v="Global Highback Leather Tilter in Burgundy"/>
    <n v="545.94000000000005"/>
  </r>
  <r>
    <n v="2980"/>
    <s v="CA-2016-139850"/>
    <x v="821"/>
    <d v="2016-06-17T00:00:00"/>
    <s v="Standard Class"/>
    <s v="GB-14575"/>
    <s v="Giulietta Baptist"/>
    <s v="Consumer"/>
    <s v="United States"/>
    <s v="Philadelphia"/>
    <s v="Pennsylvania"/>
    <n v="19134"/>
    <x v="3"/>
    <x v="1465"/>
    <x v="1"/>
    <s v="Paper"/>
    <s v="Xerox 1997"/>
    <n v="20.736000000000001"/>
  </r>
  <r>
    <n v="2981"/>
    <s v="CA-2016-139850"/>
    <x v="821"/>
    <d v="2016-06-17T00:00:00"/>
    <s v="Standard Class"/>
    <s v="GB-14575"/>
    <s v="Giulietta Baptist"/>
    <s v="Consumer"/>
    <s v="United States"/>
    <s v="Philadelphia"/>
    <s v="Pennsylvania"/>
    <n v="19134"/>
    <x v="3"/>
    <x v="1251"/>
    <x v="0"/>
    <s v="Furnishings"/>
    <s v="DataProducts Ampli Magnifier Task Lamp, Black,"/>
    <n v="43.295999999999999"/>
  </r>
  <r>
    <n v="2982"/>
    <s v="CA-2015-131310"/>
    <x v="136"/>
    <d v="2015-07-18T00:00:00"/>
    <s v="Standard Class"/>
    <s v="CL-12565"/>
    <s v="Clay Ludtke"/>
    <s v="Consumer"/>
    <s v="United States"/>
    <s v="Seattle"/>
    <s v="Washington"/>
    <n v="98115"/>
    <x v="1"/>
    <x v="1464"/>
    <x v="0"/>
    <s v="Chairs"/>
    <s v="Safco Chair Connectors, 6/Carton"/>
    <n v="123.136"/>
  </r>
  <r>
    <n v="2983"/>
    <s v="CA-2015-131310"/>
    <x v="136"/>
    <d v="2015-07-18T00:00:00"/>
    <s v="Standard Class"/>
    <s v="CL-12565"/>
    <s v="Clay Ludtke"/>
    <s v="Consumer"/>
    <s v="United States"/>
    <s v="Seattle"/>
    <s v="Washington"/>
    <n v="98115"/>
    <x v="1"/>
    <x v="653"/>
    <x v="1"/>
    <s v="Binders"/>
    <s v="Self-Adhesive Ring Binder Labels"/>
    <n v="11.263999999999999"/>
  </r>
  <r>
    <n v="2984"/>
    <s v="US-2015-112872"/>
    <x v="776"/>
    <d v="2015-12-11T00:00:00"/>
    <s v="Second Class"/>
    <s v="RC-19960"/>
    <s v="Ryan Crowe"/>
    <s v="Consumer"/>
    <s v="United States"/>
    <s v="Springfield"/>
    <s v="Oregon"/>
    <n v="97477"/>
    <x v="1"/>
    <x v="330"/>
    <x v="1"/>
    <s v="Storage"/>
    <s v="File Shuttle I and Handi-File"/>
    <n v="53.423999999999999"/>
  </r>
  <r>
    <n v="2985"/>
    <s v="US-2015-112872"/>
    <x v="776"/>
    <d v="2015-12-11T00:00:00"/>
    <s v="Second Class"/>
    <s v="RC-19960"/>
    <s v="Ryan Crowe"/>
    <s v="Consumer"/>
    <s v="United States"/>
    <s v="Springfield"/>
    <s v="Oregon"/>
    <n v="97477"/>
    <x v="1"/>
    <x v="1258"/>
    <x v="0"/>
    <s v="Tables"/>
    <s v="Chromcraft Bull-Nose Wood 48&quot; x 96&quot; Rectangular Conference Tables"/>
    <n v="275.49"/>
  </r>
  <r>
    <n v="2986"/>
    <s v="CA-2017-139269"/>
    <x v="822"/>
    <d v="2017-05-30T00:00:00"/>
    <s v="Standard Class"/>
    <s v="JB-16045"/>
    <s v="Julia Barnett"/>
    <s v="Home Office"/>
    <s v="United States"/>
    <s v="Columbus"/>
    <s v="Georgia"/>
    <n v="31907"/>
    <x v="0"/>
    <x v="1466"/>
    <x v="0"/>
    <s v="Furnishings"/>
    <s v="Eldon Expressions Mahogany Wood Desk Collection"/>
    <n v="24.96"/>
  </r>
  <r>
    <n v="2987"/>
    <s v="CA-2017-139269"/>
    <x v="822"/>
    <d v="2017-05-30T00:00:00"/>
    <s v="Standard Class"/>
    <s v="JB-16045"/>
    <s v="Julia Barnett"/>
    <s v="Home Office"/>
    <s v="United States"/>
    <s v="Columbus"/>
    <s v="Georgia"/>
    <n v="31907"/>
    <x v="0"/>
    <x v="364"/>
    <x v="1"/>
    <s v="Paper"/>
    <s v="Wirebound Service Call Books, 5 1/2&quot; x 4&quot;"/>
    <n v="19.36"/>
  </r>
  <r>
    <n v="2988"/>
    <s v="CA-2017-139269"/>
    <x v="822"/>
    <d v="2017-05-30T00:00:00"/>
    <s v="Standard Class"/>
    <s v="JB-16045"/>
    <s v="Julia Barnett"/>
    <s v="Home Office"/>
    <s v="United States"/>
    <s v="Columbus"/>
    <s v="Georgia"/>
    <n v="31907"/>
    <x v="0"/>
    <x v="426"/>
    <x v="1"/>
    <s v="Storage"/>
    <s v="Fellowes Strictly Business Drawer File, Letter/Legal Size"/>
    <n v="1267.6500000000001"/>
  </r>
  <r>
    <n v="2989"/>
    <s v="CA-2017-139010"/>
    <x v="823"/>
    <d v="2017-02-26T00:00:00"/>
    <s v="Second Class"/>
    <s v="MC-17635"/>
    <s v="Matthew Clasen"/>
    <s v="Corporate"/>
    <s v="United States"/>
    <s v="Los Angeles"/>
    <s v="California"/>
    <n v="90032"/>
    <x v="1"/>
    <x v="1421"/>
    <x v="2"/>
    <s v="Accessories"/>
    <s v="SanDisk Ultra 16 GB MicroSDHC Class 10 Memory Card"/>
    <n v="12.99"/>
  </r>
  <r>
    <n v="2990"/>
    <s v="CA-2017-139010"/>
    <x v="823"/>
    <d v="2017-02-26T00:00:00"/>
    <s v="Second Class"/>
    <s v="MC-17635"/>
    <s v="Matthew Clasen"/>
    <s v="Corporate"/>
    <s v="United States"/>
    <s v="Los Angeles"/>
    <s v="California"/>
    <n v="90032"/>
    <x v="1"/>
    <x v="1458"/>
    <x v="1"/>
    <s v="Binders"/>
    <s v="Wilson Jones Clip &amp; Carry Folder Binder Tool for Ring Binders, Clear"/>
    <n v="18.559999999999999"/>
  </r>
  <r>
    <n v="2991"/>
    <s v="CA-2017-139010"/>
    <x v="823"/>
    <d v="2017-02-26T00:00:00"/>
    <s v="Second Class"/>
    <s v="MC-17635"/>
    <s v="Matthew Clasen"/>
    <s v="Corporate"/>
    <s v="United States"/>
    <s v="Los Angeles"/>
    <s v="California"/>
    <n v="90032"/>
    <x v="1"/>
    <x v="435"/>
    <x v="1"/>
    <s v="Storage"/>
    <s v="Fellowes Officeware Wire Shelving"/>
    <n v="449.15"/>
  </r>
  <r>
    <n v="2992"/>
    <s v="CA-2017-139010"/>
    <x v="823"/>
    <d v="2017-02-26T00:00:00"/>
    <s v="Second Class"/>
    <s v="MC-17635"/>
    <s v="Matthew Clasen"/>
    <s v="Corporate"/>
    <s v="United States"/>
    <s v="Los Angeles"/>
    <s v="California"/>
    <n v="90032"/>
    <x v="1"/>
    <x v="78"/>
    <x v="1"/>
    <s v="Binders"/>
    <s v="Avery Heavy-Duty EZD  Binder With Locking Rings"/>
    <n v="31.248000000000001"/>
  </r>
  <r>
    <n v="2993"/>
    <s v="CA-2017-134376"/>
    <x v="824"/>
    <d v="2017-10-06T00:00:00"/>
    <s v="Standard Class"/>
    <s v="TT-21265"/>
    <s v="Tim Taslimi"/>
    <s v="Corporate"/>
    <s v="United States"/>
    <s v="New York City"/>
    <s v="New York"/>
    <n v="10024"/>
    <x v="3"/>
    <x v="564"/>
    <x v="1"/>
    <s v="Appliances"/>
    <s v="Kensington 6 Outlet Guardian Standard Surge Protector"/>
    <n v="61.44"/>
  </r>
  <r>
    <n v="2994"/>
    <s v="CA-2018-147291"/>
    <x v="825"/>
    <d v="2018-03-17T00:00:00"/>
    <s v="Standard Class"/>
    <s v="MJ-17740"/>
    <s v="Max Jones"/>
    <s v="Consumer"/>
    <s v="United States"/>
    <s v="Detroit"/>
    <s v="Michigan"/>
    <n v="48227"/>
    <x v="2"/>
    <x v="1188"/>
    <x v="1"/>
    <s v="Binders"/>
    <s v="GBC DocuBind TL200 Manual Binding Machine"/>
    <n v="895.92"/>
  </r>
  <r>
    <n v="2995"/>
    <s v="CA-2017-112893"/>
    <x v="369"/>
    <d v="2017-09-13T00:00:00"/>
    <s v="Second Class"/>
    <s v="AT-10735"/>
    <s v="Annie Thurman"/>
    <s v="Consumer"/>
    <s v="United States"/>
    <s v="Stockton"/>
    <s v="California"/>
    <n v="95207"/>
    <x v="1"/>
    <x v="68"/>
    <x v="1"/>
    <s v="Binders"/>
    <s v="VariCap6 Expandable Binder"/>
    <n v="55.36"/>
  </r>
  <r>
    <n v="2996"/>
    <s v="US-2015-150532"/>
    <x v="686"/>
    <d v="2015-07-21T00:00:00"/>
    <s v="Standard Class"/>
    <s v="PB-19150"/>
    <s v="Philip Brown"/>
    <s v="Consumer"/>
    <s v="United States"/>
    <s v="Phoenix"/>
    <s v="Arizona"/>
    <n v="85023"/>
    <x v="1"/>
    <x v="4"/>
    <x v="1"/>
    <s v="Storage"/>
    <s v="Eldon Fold 'N Roll Cart System"/>
    <n v="55.92"/>
  </r>
  <r>
    <n v="2997"/>
    <s v="CA-2015-138317"/>
    <x v="261"/>
    <d v="2015-06-25T00:00:00"/>
    <s v="Standard Class"/>
    <s v="NW-18400"/>
    <s v="Natalie Webber"/>
    <s v="Consumer"/>
    <s v="United States"/>
    <s v="Philadelphia"/>
    <s v="Pennsylvania"/>
    <n v="19120"/>
    <x v="3"/>
    <x v="837"/>
    <x v="1"/>
    <s v="Envelopes"/>
    <s v="Staple envelope"/>
    <n v="24.896000000000001"/>
  </r>
  <r>
    <n v="2998"/>
    <s v="CA-2015-138317"/>
    <x v="261"/>
    <d v="2015-06-25T00:00:00"/>
    <s v="Standard Class"/>
    <s v="NW-18400"/>
    <s v="Natalie Webber"/>
    <s v="Consumer"/>
    <s v="United States"/>
    <s v="Philadelphia"/>
    <s v="Pennsylvania"/>
    <n v="19120"/>
    <x v="3"/>
    <x v="1467"/>
    <x v="0"/>
    <s v="Furnishings"/>
    <s v="Stacking Trays by OIC"/>
    <n v="3.984"/>
  </r>
  <r>
    <n v="2999"/>
    <s v="CA-2015-138317"/>
    <x v="261"/>
    <d v="2015-06-25T00:00:00"/>
    <s v="Standard Class"/>
    <s v="NW-18400"/>
    <s v="Natalie Webber"/>
    <s v="Consumer"/>
    <s v="United States"/>
    <s v="Philadelphia"/>
    <s v="Pennsylvania"/>
    <n v="19120"/>
    <x v="3"/>
    <x v="246"/>
    <x v="2"/>
    <s v="Accessories"/>
    <s v="Logitech 910-002974 M325 Wireless Mouse for Web Scrolling"/>
    <n v="95.968000000000004"/>
  </r>
  <r>
    <n v="3000"/>
    <s v="CA-2015-138317"/>
    <x v="261"/>
    <d v="2015-06-25T00:00:00"/>
    <s v="Standard Class"/>
    <s v="NW-18400"/>
    <s v="Natalie Webber"/>
    <s v="Consumer"/>
    <s v="United States"/>
    <s v="Philadelphia"/>
    <s v="Pennsylvania"/>
    <n v="19120"/>
    <x v="3"/>
    <x v="1468"/>
    <x v="2"/>
    <s v="Machines"/>
    <s v="Epson Perfection V600 Photo Scanner"/>
    <n v="206.99100000000001"/>
  </r>
  <r>
    <n v="3001"/>
    <s v="CA-2015-138317"/>
    <x v="261"/>
    <d v="2015-06-25T00:00:00"/>
    <s v="Standard Class"/>
    <s v="NW-18400"/>
    <s v="Natalie Webber"/>
    <s v="Consumer"/>
    <s v="United States"/>
    <s v="Philadelphia"/>
    <s v="Pennsylvania"/>
    <n v="19120"/>
    <x v="3"/>
    <x v="1109"/>
    <x v="1"/>
    <s v="Appliances"/>
    <s v="Fellowes Advanced 8 Outlet Surge Suppressor with Phone/Fax Protection"/>
    <n v="44.415999999999997"/>
  </r>
  <r>
    <n v="3002"/>
    <s v="CA-2015-138317"/>
    <x v="261"/>
    <d v="2015-06-25T00:00:00"/>
    <s v="Standard Class"/>
    <s v="NW-18400"/>
    <s v="Natalie Webber"/>
    <s v="Consumer"/>
    <s v="United States"/>
    <s v="Philadelphia"/>
    <s v="Pennsylvania"/>
    <n v="19120"/>
    <x v="3"/>
    <x v="491"/>
    <x v="1"/>
    <s v="Binders"/>
    <s v="GBC Prepunched Paper, 19-Hole, for Binding Systems, 24-lb"/>
    <n v="9.0060000000000002"/>
  </r>
  <r>
    <n v="3003"/>
    <s v="CA-2016-130610"/>
    <x v="761"/>
    <d v="2016-07-10T00:00:00"/>
    <s v="Standard Class"/>
    <s v="VP-21730"/>
    <s v="Victor Preis"/>
    <s v="Home Office"/>
    <s v="United States"/>
    <s v="Sterling Heights"/>
    <s v="Michigan"/>
    <n v="48310"/>
    <x v="2"/>
    <x v="1469"/>
    <x v="1"/>
    <s v="Binders"/>
    <s v="Durable Pressboard Binders"/>
    <n v="19"/>
  </r>
  <r>
    <n v="3004"/>
    <s v="CA-2018-104381"/>
    <x v="819"/>
    <d v="2018-12-23T00:00:00"/>
    <s v="Standard Class"/>
    <s v="RD-19810"/>
    <s v="Ross DeVincentis"/>
    <s v="Home Office"/>
    <s v="United States"/>
    <s v="Rochester"/>
    <s v="New York"/>
    <n v="14609"/>
    <x v="3"/>
    <x v="1124"/>
    <x v="1"/>
    <s v="Binders"/>
    <s v="Acco Data Flex Cable Posts For Top &amp; Bottom Load Binders, 6&quot; Capacity"/>
    <n v="33.375999999999998"/>
  </r>
  <r>
    <n v="3005"/>
    <s v="CA-2017-131499"/>
    <x v="162"/>
    <d v="2017-09-10T00:00:00"/>
    <s v="First Class"/>
    <s v="MG-17875"/>
    <s v="Michael Grace"/>
    <s v="Home Office"/>
    <s v="United States"/>
    <s v="New York City"/>
    <s v="New York"/>
    <n v="10011"/>
    <x v="3"/>
    <x v="1470"/>
    <x v="1"/>
    <s v="Appliances"/>
    <s v="Kensington 7 Outlet MasterPiece Power Center with Fax/Phone Line Protection"/>
    <n v="207.48"/>
  </r>
  <r>
    <n v="3006"/>
    <s v="CA-2015-148761"/>
    <x v="826"/>
    <d v="2015-05-21T00:00:00"/>
    <s v="Standard Class"/>
    <s v="PA-19060"/>
    <s v="Pete Armstrong"/>
    <s v="Home Office"/>
    <s v="United States"/>
    <s v="Eau Claire"/>
    <s v="Wisconsin"/>
    <n v="54703"/>
    <x v="2"/>
    <x v="997"/>
    <x v="1"/>
    <s v="Binders"/>
    <s v="Surelock Post Binders"/>
    <n v="91.68"/>
  </r>
  <r>
    <n v="3007"/>
    <s v="CA-2018-116519"/>
    <x v="119"/>
    <d v="2018-10-15T00:00:00"/>
    <s v="First Class"/>
    <s v="CR-12730"/>
    <s v="Craig Reiter"/>
    <s v="Consumer"/>
    <s v="United States"/>
    <s v="New York City"/>
    <s v="New York"/>
    <n v="10009"/>
    <x v="3"/>
    <x v="1107"/>
    <x v="1"/>
    <s v="Appliances"/>
    <s v="Avanti 4.4 Cu. Ft. Refrigerator"/>
    <n v="904.9"/>
  </r>
  <r>
    <n v="3008"/>
    <s v="CA-2015-130729"/>
    <x v="745"/>
    <d v="2015-10-29T00:00:00"/>
    <s v="Standard Class"/>
    <s v="AA-10375"/>
    <s v="Allen Armold"/>
    <s v="Consumer"/>
    <s v="United States"/>
    <s v="Rancho Cucamonga"/>
    <s v="California"/>
    <n v="91730"/>
    <x v="1"/>
    <x v="276"/>
    <x v="1"/>
    <s v="Binders"/>
    <s v="Avery Premier Heavy-Duty Binder with Round Locking Rings"/>
    <n v="34.271999999999998"/>
  </r>
  <r>
    <n v="3009"/>
    <s v="CA-2017-124772"/>
    <x v="5"/>
    <d v="2017-12-06T00:00:00"/>
    <s v="First Class"/>
    <s v="JG-15160"/>
    <s v="James Galang"/>
    <s v="Consumer"/>
    <s v="United States"/>
    <s v="Murray"/>
    <s v="Kentucky"/>
    <n v="42071"/>
    <x v="0"/>
    <x v="1268"/>
    <x v="0"/>
    <s v="Furnishings"/>
    <s v="Howard Miller 16&quot; Diameter Gallery Wall Clock"/>
    <n v="191.82"/>
  </r>
  <r>
    <n v="3010"/>
    <s v="CA-2017-115525"/>
    <x v="197"/>
    <d v="2017-07-29T00:00:00"/>
    <s v="Standard Class"/>
    <s v="RR-19525"/>
    <s v="Rick Reed"/>
    <s v="Corporate"/>
    <s v="United States"/>
    <s v="Toledo"/>
    <s v="Ohio"/>
    <n v="43615"/>
    <x v="3"/>
    <x v="1306"/>
    <x v="1"/>
    <s v="Appliances"/>
    <s v="Tripp Lite Isotel 6 Outlet Surge Protector with Fax/Modem Protection"/>
    <n v="243.88"/>
  </r>
  <r>
    <n v="3011"/>
    <s v="CA-2018-134845"/>
    <x v="827"/>
    <d v="2018-04-23T00:00:00"/>
    <s v="Standard Class"/>
    <s v="SR-20425"/>
    <s v="Sharelle Roach"/>
    <s v="Home Office"/>
    <s v="United States"/>
    <s v="Louisville"/>
    <s v="Colorado"/>
    <n v="80027"/>
    <x v="1"/>
    <x v="385"/>
    <x v="1"/>
    <s v="Binders"/>
    <s v="Insertable Tab Post Binder Dividers"/>
    <n v="12.03"/>
  </r>
  <r>
    <n v="3012"/>
    <s v="CA-2018-134845"/>
    <x v="827"/>
    <d v="2018-04-23T00:00:00"/>
    <s v="Standard Class"/>
    <s v="SR-20425"/>
    <s v="Sharelle Roach"/>
    <s v="Home Office"/>
    <s v="United States"/>
    <s v="Louisville"/>
    <s v="Colorado"/>
    <n v="80027"/>
    <x v="1"/>
    <x v="155"/>
    <x v="2"/>
    <s v="Machines"/>
    <s v="Lexmark MX611dhe Monochrome Laser Printer"/>
    <n v="2549.9850000000001"/>
  </r>
  <r>
    <n v="3013"/>
    <s v="CA-2018-134845"/>
    <x v="827"/>
    <d v="2018-04-23T00:00:00"/>
    <s v="Standard Class"/>
    <s v="SR-20425"/>
    <s v="Sharelle Roach"/>
    <s v="Home Office"/>
    <s v="United States"/>
    <s v="Louisville"/>
    <s v="Colorado"/>
    <n v="80027"/>
    <x v="1"/>
    <x v="379"/>
    <x v="1"/>
    <s v="Binders"/>
    <s v="GBC VeloBinder Manual Binding System"/>
    <n v="21.594000000000001"/>
  </r>
  <r>
    <n v="3014"/>
    <s v="CA-2018-134845"/>
    <x v="827"/>
    <d v="2018-04-23T00:00:00"/>
    <s v="Standard Class"/>
    <s v="SR-20425"/>
    <s v="Sharelle Roach"/>
    <s v="Home Office"/>
    <s v="United States"/>
    <s v="Louisville"/>
    <s v="Colorado"/>
    <n v="80027"/>
    <x v="1"/>
    <x v="591"/>
    <x v="1"/>
    <s v="Binders"/>
    <s v="Cardinal Holdit Business Card Pockets"/>
    <n v="8.9640000000000004"/>
  </r>
  <r>
    <n v="3015"/>
    <s v="CA-2018-134845"/>
    <x v="827"/>
    <d v="2018-04-23T00:00:00"/>
    <s v="Standard Class"/>
    <s v="SR-20425"/>
    <s v="Sharelle Roach"/>
    <s v="Home Office"/>
    <s v="United States"/>
    <s v="Louisville"/>
    <s v="Colorado"/>
    <n v="80027"/>
    <x v="1"/>
    <x v="510"/>
    <x v="1"/>
    <s v="Paper"/>
    <s v="Xerox 225"/>
    <n v="20.736000000000001"/>
  </r>
  <r>
    <n v="3016"/>
    <s v="US-2016-138919"/>
    <x v="14"/>
    <d v="2016-09-21T00:00:00"/>
    <s v="Standard Class"/>
    <s v="LS-16975"/>
    <s v="Lindsay Shagiari"/>
    <s v="Home Office"/>
    <s v="United States"/>
    <s v="New York City"/>
    <s v="New York"/>
    <n v="10035"/>
    <x v="3"/>
    <x v="738"/>
    <x v="0"/>
    <s v="Tables"/>
    <s v="Riverside Furniture Oval Coffee Table, Oval End Table, End Table with Drawer"/>
    <n v="344.22"/>
  </r>
  <r>
    <n v="3017"/>
    <s v="US-2017-160528"/>
    <x v="828"/>
    <d v="2017-08-30T00:00:00"/>
    <s v="Standard Class"/>
    <s v="MH-18115"/>
    <s v="Mick Hernandez"/>
    <s v="Home Office"/>
    <s v="United States"/>
    <s v="Pharr"/>
    <s v="Texas"/>
    <n v="78577"/>
    <x v="2"/>
    <x v="418"/>
    <x v="1"/>
    <s v="Storage"/>
    <s v="SAFCO Boltless Steel Shelving"/>
    <n v="727.29600000000005"/>
  </r>
  <r>
    <n v="3018"/>
    <s v="US-2017-160528"/>
    <x v="828"/>
    <d v="2017-08-30T00:00:00"/>
    <s v="Standard Class"/>
    <s v="MH-18115"/>
    <s v="Mick Hernandez"/>
    <s v="Home Office"/>
    <s v="United States"/>
    <s v="Pharr"/>
    <s v="Texas"/>
    <n v="78577"/>
    <x v="2"/>
    <x v="1155"/>
    <x v="0"/>
    <s v="Furnishings"/>
    <s v="Flat Face Poster Frame"/>
    <n v="22.608000000000001"/>
  </r>
  <r>
    <n v="3019"/>
    <s v="US-2017-160528"/>
    <x v="828"/>
    <d v="2017-08-30T00:00:00"/>
    <s v="Standard Class"/>
    <s v="MH-18115"/>
    <s v="Mick Hernandez"/>
    <s v="Home Office"/>
    <s v="United States"/>
    <s v="Pharr"/>
    <s v="Texas"/>
    <n v="78577"/>
    <x v="2"/>
    <x v="1200"/>
    <x v="2"/>
    <s v="Accessories"/>
    <s v="WD My Passport Ultra 2TB Portable External Hard Drive"/>
    <n v="666.4"/>
  </r>
  <r>
    <n v="3020"/>
    <s v="CA-2016-123568"/>
    <x v="627"/>
    <d v="2016-11-14T00:00:00"/>
    <s v="Standard Class"/>
    <s v="SC-20095"/>
    <s v="Sanjit Chand"/>
    <s v="Consumer"/>
    <s v="United States"/>
    <s v="West Jordan"/>
    <s v="Utah"/>
    <n v="84084"/>
    <x v="1"/>
    <x v="1471"/>
    <x v="1"/>
    <s v="Fasteners"/>
    <s v="Alliance Rubber Bands"/>
    <n v="5.04"/>
  </r>
  <r>
    <n v="3021"/>
    <s v="CA-2016-123568"/>
    <x v="627"/>
    <d v="2016-11-14T00:00:00"/>
    <s v="Standard Class"/>
    <s v="SC-20095"/>
    <s v="Sanjit Chand"/>
    <s v="Consumer"/>
    <s v="United States"/>
    <s v="West Jordan"/>
    <s v="Utah"/>
    <n v="84084"/>
    <x v="1"/>
    <x v="1030"/>
    <x v="1"/>
    <s v="Paper"/>
    <s v="Xerox 1988"/>
    <n v="92.94"/>
  </r>
  <r>
    <n v="3022"/>
    <s v="CA-2016-123568"/>
    <x v="627"/>
    <d v="2016-11-14T00:00:00"/>
    <s v="Standard Class"/>
    <s v="SC-20095"/>
    <s v="Sanjit Chand"/>
    <s v="Consumer"/>
    <s v="United States"/>
    <s v="West Jordan"/>
    <s v="Utah"/>
    <n v="84084"/>
    <x v="1"/>
    <x v="642"/>
    <x v="0"/>
    <s v="Furnishings"/>
    <s v="Executive Impressions 14&quot; Contract Wall Clock"/>
    <n v="66.69"/>
  </r>
  <r>
    <n v="3023"/>
    <s v="CA-2016-123568"/>
    <x v="627"/>
    <d v="2016-11-14T00:00:00"/>
    <s v="Standard Class"/>
    <s v="SC-20095"/>
    <s v="Sanjit Chand"/>
    <s v="Consumer"/>
    <s v="United States"/>
    <s v="West Jordan"/>
    <s v="Utah"/>
    <n v="84084"/>
    <x v="1"/>
    <x v="710"/>
    <x v="1"/>
    <s v="Binders"/>
    <s v="Deluxe Heavy-Duty Vinyl Round Ring Binder"/>
    <n v="91.68"/>
  </r>
  <r>
    <n v="3024"/>
    <s v="CA-2018-124674"/>
    <x v="701"/>
    <d v="2018-11-23T00:00:00"/>
    <s v="Standard Class"/>
    <s v="JB-16000"/>
    <s v="Joy Bell-"/>
    <s v="Consumer"/>
    <s v="United States"/>
    <s v="Brownsville"/>
    <s v="Texas"/>
    <n v="78521"/>
    <x v="2"/>
    <x v="1275"/>
    <x v="0"/>
    <s v="Bookcases"/>
    <s v="Atlantic Metals Mobile 2-Shelf Bookcases, Custom Colors"/>
    <n v="327.7328"/>
  </r>
  <r>
    <n v="3025"/>
    <s v="CA-2016-164441"/>
    <x v="627"/>
    <d v="2016-11-13T00:00:00"/>
    <s v="Standard Class"/>
    <s v="AC-10450"/>
    <s v="Amy Cox"/>
    <s v="Consumer"/>
    <s v="United States"/>
    <s v="New York City"/>
    <s v="New York"/>
    <n v="10011"/>
    <x v="3"/>
    <x v="305"/>
    <x v="1"/>
    <s v="Binders"/>
    <s v="Storex Dura Pro Binders"/>
    <n v="52.271999999999998"/>
  </r>
  <r>
    <n v="3026"/>
    <s v="CA-2016-164441"/>
    <x v="627"/>
    <d v="2016-11-13T00:00:00"/>
    <s v="Standard Class"/>
    <s v="AC-10450"/>
    <s v="Amy Cox"/>
    <s v="Consumer"/>
    <s v="United States"/>
    <s v="New York City"/>
    <s v="New York"/>
    <n v="10011"/>
    <x v="3"/>
    <x v="457"/>
    <x v="1"/>
    <s v="Paper"/>
    <s v="Great White Multi-Use Recycled Paper (20Lb. and 84 Bright)"/>
    <n v="17.940000000000001"/>
  </r>
  <r>
    <n v="3027"/>
    <s v="CA-2018-169054"/>
    <x v="300"/>
    <d v="2018-04-26T00:00:00"/>
    <s v="Standard Class"/>
    <s v="MO-17800"/>
    <s v="Meg O'Connel"/>
    <s v="Home Office"/>
    <s v="United States"/>
    <s v="Philadelphia"/>
    <s v="Pennsylvania"/>
    <n v="19140"/>
    <x v="3"/>
    <x v="1060"/>
    <x v="0"/>
    <s v="Furnishings"/>
    <s v="Tenex 46&quot; x 60&quot; Computer Anti-Static Chairmat, Rectangular Shaped"/>
    <n v="254.352"/>
  </r>
  <r>
    <n v="3028"/>
    <s v="CA-2015-106719"/>
    <x v="829"/>
    <d v="2015-08-24T00:00:00"/>
    <s v="Same Day"/>
    <s v="RB-19645"/>
    <s v="Robert Barroso"/>
    <s v="Corporate"/>
    <s v="United States"/>
    <s v="Billings"/>
    <s v="Montana"/>
    <n v="59102"/>
    <x v="1"/>
    <x v="1472"/>
    <x v="1"/>
    <s v="Binders"/>
    <s v="SlimView Poly Binder, 3/8&quot;"/>
    <n v="8.2880000000000003"/>
  </r>
  <r>
    <n v="3029"/>
    <s v="CA-2018-116855"/>
    <x v="94"/>
    <d v="2018-12-21T00:00:00"/>
    <s v="Standard Class"/>
    <s v="AI-10855"/>
    <s v="Arianne Irving"/>
    <s v="Consumer"/>
    <s v="United States"/>
    <s v="Chesapeake"/>
    <s v="Virginia"/>
    <n v="23320"/>
    <x v="0"/>
    <x v="931"/>
    <x v="0"/>
    <s v="Chairs"/>
    <s v="Hon Valutask Swivel Chairs"/>
    <n v="504.9"/>
  </r>
  <r>
    <n v="3030"/>
    <s v="US-2017-164189"/>
    <x v="830"/>
    <d v="2017-03-28T00:00:00"/>
    <s v="Standard Class"/>
    <s v="DR-12880"/>
    <s v="Dan Reichenbach"/>
    <s v="Corporate"/>
    <s v="United States"/>
    <s v="Gresham"/>
    <s v="Oregon"/>
    <n v="97030"/>
    <x v="1"/>
    <x v="1419"/>
    <x v="2"/>
    <s v="Phones"/>
    <s v="BlackBerry Q10"/>
    <n v="403.16800000000001"/>
  </r>
  <r>
    <n v="3031"/>
    <s v="CA-2016-168480"/>
    <x v="481"/>
    <d v="2016-09-27T00:00:00"/>
    <s v="Standard Class"/>
    <s v="DM-12955"/>
    <s v="Dario Medina"/>
    <s v="Corporate"/>
    <s v="United States"/>
    <s v="Lincoln Park"/>
    <s v="Michigan"/>
    <n v="48146"/>
    <x v="2"/>
    <x v="1195"/>
    <x v="0"/>
    <s v="Bookcases"/>
    <s v="O'Sullivan 2-Shelf Heavy-Duty Bookcases"/>
    <n v="194.32"/>
  </r>
  <r>
    <n v="3032"/>
    <s v="CA-2016-168480"/>
    <x v="481"/>
    <d v="2016-09-27T00:00:00"/>
    <s v="Standard Class"/>
    <s v="DM-12955"/>
    <s v="Dario Medina"/>
    <s v="Corporate"/>
    <s v="United States"/>
    <s v="Lincoln Park"/>
    <s v="Michigan"/>
    <n v="48146"/>
    <x v="2"/>
    <x v="1062"/>
    <x v="1"/>
    <s v="Art"/>
    <s v="BOSTON Ranger #55 Pencil Sharpener, Black"/>
    <n v="25.99"/>
  </r>
  <r>
    <n v="3033"/>
    <s v="US-2017-114293"/>
    <x v="831"/>
    <d v="2017-11-26T00:00:00"/>
    <s v="Standard Class"/>
    <s v="JH-16180"/>
    <s v="Justin Hirsh"/>
    <s v="Consumer"/>
    <s v="United States"/>
    <s v="Gresham"/>
    <s v="Oregon"/>
    <n v="97030"/>
    <x v="1"/>
    <x v="1225"/>
    <x v="0"/>
    <s v="Chairs"/>
    <s v="Novimex Fabric Task Chair"/>
    <n v="195.136"/>
  </r>
  <r>
    <n v="3034"/>
    <s v="CA-2018-134173"/>
    <x v="118"/>
    <d v="2018-09-21T00:00:00"/>
    <s v="Standard Class"/>
    <s v="AB-10060"/>
    <s v="Adam Bellavance"/>
    <s v="Home Office"/>
    <s v="United States"/>
    <s v="Philadelphia"/>
    <s v="Pennsylvania"/>
    <n v="19143"/>
    <x v="3"/>
    <x v="1114"/>
    <x v="1"/>
    <s v="Paper"/>
    <s v="Xerox 231"/>
    <n v="20.736000000000001"/>
  </r>
  <r>
    <n v="3035"/>
    <s v="US-2016-123960"/>
    <x v="832"/>
    <d v="2016-06-16T00:00:00"/>
    <s v="Standard Class"/>
    <s v="BD-11605"/>
    <s v="Brian Dahlen"/>
    <s v="Consumer"/>
    <s v="United States"/>
    <s v="Monroe"/>
    <s v="Louisiana"/>
    <n v="71203"/>
    <x v="0"/>
    <x v="1044"/>
    <x v="2"/>
    <s v="Accessories"/>
    <s v="Kingston Digital DataTraveler 16GB USB 2.0"/>
    <n v="53.7"/>
  </r>
  <r>
    <n v="3036"/>
    <s v="US-2016-123960"/>
    <x v="832"/>
    <d v="2016-06-16T00:00:00"/>
    <s v="Standard Class"/>
    <s v="BD-11605"/>
    <s v="Brian Dahlen"/>
    <s v="Consumer"/>
    <s v="United States"/>
    <s v="Monroe"/>
    <s v="Louisiana"/>
    <n v="71203"/>
    <x v="0"/>
    <x v="1472"/>
    <x v="1"/>
    <s v="Binders"/>
    <s v="SlimView Poly Binder, 3/8&quot;"/>
    <n v="36.26"/>
  </r>
  <r>
    <n v="3037"/>
    <s v="US-2016-123960"/>
    <x v="832"/>
    <d v="2016-06-16T00:00:00"/>
    <s v="Standard Class"/>
    <s v="BD-11605"/>
    <s v="Brian Dahlen"/>
    <s v="Consumer"/>
    <s v="United States"/>
    <s v="Monroe"/>
    <s v="Louisiana"/>
    <n v="71203"/>
    <x v="0"/>
    <x v="1473"/>
    <x v="1"/>
    <s v="Art"/>
    <s v="Boston Electric Pencil Sharpener, Model 1818, Charcoal Black"/>
    <n v="56.3"/>
  </r>
  <r>
    <n v="3038"/>
    <s v="US-2016-123960"/>
    <x v="832"/>
    <d v="2016-06-16T00:00:00"/>
    <s v="Standard Class"/>
    <s v="BD-11605"/>
    <s v="Brian Dahlen"/>
    <s v="Consumer"/>
    <s v="United States"/>
    <s v="Monroe"/>
    <s v="Louisiana"/>
    <n v="71203"/>
    <x v="0"/>
    <x v="498"/>
    <x v="1"/>
    <s v="Paper"/>
    <s v="Xerox 222"/>
    <n v="32.4"/>
  </r>
  <r>
    <n v="3039"/>
    <s v="US-2016-123960"/>
    <x v="832"/>
    <d v="2016-06-16T00:00:00"/>
    <s v="Standard Class"/>
    <s v="BD-11605"/>
    <s v="Brian Dahlen"/>
    <s v="Consumer"/>
    <s v="United States"/>
    <s v="Monroe"/>
    <s v="Louisiana"/>
    <n v="71203"/>
    <x v="0"/>
    <x v="1474"/>
    <x v="0"/>
    <s v="Furnishings"/>
    <s v="DAX Clear Channel Poster Frame"/>
    <n v="29.16"/>
  </r>
  <r>
    <n v="3040"/>
    <s v="CA-2018-101749"/>
    <x v="621"/>
    <d v="2018-10-08T00:00:00"/>
    <s v="Standard Class"/>
    <s v="AS-10045"/>
    <s v="Aaron Smayling"/>
    <s v="Corporate"/>
    <s v="United States"/>
    <s v="Pasadena"/>
    <s v="California"/>
    <n v="91104"/>
    <x v="1"/>
    <x v="719"/>
    <x v="0"/>
    <s v="Tables"/>
    <s v="Lesro Sheffield Collection Coffee Table, End Table, Center Table, Corner Table"/>
    <n v="171.28800000000001"/>
  </r>
  <r>
    <n v="3041"/>
    <s v="US-2017-147991"/>
    <x v="465"/>
    <d v="2017-05-09T00:00:00"/>
    <s v="Standard Class"/>
    <s v="ZD-21925"/>
    <s v="Zuschuss Donatelli"/>
    <s v="Consumer"/>
    <s v="United States"/>
    <s v="Chattanooga"/>
    <s v="Tennessee"/>
    <n v="37421"/>
    <x v="0"/>
    <x v="1006"/>
    <x v="0"/>
    <s v="Furnishings"/>
    <s v="Eldon Image Series Desk Accessories, Burgundy"/>
    <n v="16.72"/>
  </r>
  <r>
    <n v="3042"/>
    <s v="CA-2018-149559"/>
    <x v="220"/>
    <d v="2018-09-12T00:00:00"/>
    <s v="Same Day"/>
    <s v="KF-16285"/>
    <s v="Karen Ferguson"/>
    <s v="Home Office"/>
    <s v="United States"/>
    <s v="Long Beach"/>
    <s v="California"/>
    <n v="90805"/>
    <x v="1"/>
    <x v="860"/>
    <x v="1"/>
    <s v="Paper"/>
    <s v="Xerox 1996"/>
    <n v="12.96"/>
  </r>
  <r>
    <n v="3043"/>
    <s v="CA-2018-149559"/>
    <x v="220"/>
    <d v="2018-09-12T00:00:00"/>
    <s v="Same Day"/>
    <s v="KF-16285"/>
    <s v="Karen Ferguson"/>
    <s v="Home Office"/>
    <s v="United States"/>
    <s v="Long Beach"/>
    <s v="California"/>
    <n v="90805"/>
    <x v="1"/>
    <x v="1475"/>
    <x v="1"/>
    <s v="Envelopes"/>
    <s v="#10 Self-Seal White Envelopes"/>
    <n v="22.18"/>
  </r>
  <r>
    <n v="3044"/>
    <s v="CA-2018-149559"/>
    <x v="220"/>
    <d v="2018-09-12T00:00:00"/>
    <s v="Same Day"/>
    <s v="KF-16285"/>
    <s v="Karen Ferguson"/>
    <s v="Home Office"/>
    <s v="United States"/>
    <s v="Long Beach"/>
    <s v="California"/>
    <n v="90805"/>
    <x v="1"/>
    <x v="1476"/>
    <x v="0"/>
    <s v="Chairs"/>
    <s v="Hon Pagoda Stacking Chairs"/>
    <n v="2054.2719999999999"/>
  </r>
  <r>
    <n v="3045"/>
    <s v="CA-2016-135174"/>
    <x v="28"/>
    <d v="2016-05-02T00:00:00"/>
    <s v="Second Class"/>
    <s v="BP-11230"/>
    <s v="Benjamin Patterson"/>
    <s v="Consumer"/>
    <s v="United States"/>
    <s v="Troy"/>
    <s v="Ohio"/>
    <n v="45373"/>
    <x v="3"/>
    <x v="638"/>
    <x v="2"/>
    <s v="Phones"/>
    <s v="Cisco Unified IP Phone 7945G VoIP phone"/>
    <n v="1022.97"/>
  </r>
  <r>
    <n v="3046"/>
    <s v="CA-2018-125290"/>
    <x v="44"/>
    <d v="2018-11-10T00:00:00"/>
    <s v="Second Class"/>
    <s v="CC-12430"/>
    <s v="Chuck Clark"/>
    <s v="Home Office"/>
    <s v="United States"/>
    <s v="Minneapolis"/>
    <s v="Minnesota"/>
    <n v="55407"/>
    <x v="2"/>
    <x v="1477"/>
    <x v="1"/>
    <s v="Art"/>
    <s v="Newell 339"/>
    <n v="13.9"/>
  </r>
  <r>
    <n v="3047"/>
    <s v="CA-2018-125290"/>
    <x v="44"/>
    <d v="2018-11-10T00:00:00"/>
    <s v="Second Class"/>
    <s v="CC-12430"/>
    <s v="Chuck Clark"/>
    <s v="Home Office"/>
    <s v="United States"/>
    <s v="Minneapolis"/>
    <s v="Minnesota"/>
    <n v="55407"/>
    <x v="2"/>
    <x v="813"/>
    <x v="1"/>
    <s v="Paper"/>
    <s v="Easy-staple paper"/>
    <n v="26.38"/>
  </r>
  <r>
    <n v="3048"/>
    <s v="CA-2015-137351"/>
    <x v="587"/>
    <d v="2015-10-04T00:00:00"/>
    <s v="Standard Class"/>
    <s v="DB-13615"/>
    <s v="Doug Bickford"/>
    <s v="Consumer"/>
    <s v="United States"/>
    <s v="Seattle"/>
    <s v="Washington"/>
    <n v="98105"/>
    <x v="1"/>
    <x v="8"/>
    <x v="1"/>
    <s v="Binders"/>
    <s v="DXL Angle-View Binders with Locking Rings by Samsill"/>
    <n v="43.176000000000002"/>
  </r>
  <r>
    <n v="3049"/>
    <s v="CA-2018-121419"/>
    <x v="459"/>
    <d v="2018-04-04T00:00:00"/>
    <s v="First Class"/>
    <s v="TC-21475"/>
    <s v="Tony Chapman"/>
    <s v="Home Office"/>
    <s v="United States"/>
    <s v="Columbus"/>
    <s v="Georgia"/>
    <n v="31907"/>
    <x v="0"/>
    <x v="121"/>
    <x v="0"/>
    <s v="Tables"/>
    <s v="Bevis 44 x 96 Conference Tables"/>
    <n v="411.8"/>
  </r>
  <r>
    <n v="3050"/>
    <s v="CA-2018-121419"/>
    <x v="459"/>
    <d v="2018-04-04T00:00:00"/>
    <s v="First Class"/>
    <s v="TC-21475"/>
    <s v="Tony Chapman"/>
    <s v="Home Office"/>
    <s v="United States"/>
    <s v="Columbus"/>
    <s v="Georgia"/>
    <n v="31907"/>
    <x v="0"/>
    <x v="293"/>
    <x v="2"/>
    <s v="Accessories"/>
    <s v="NETGEAR N750 Dual Band Wi-Fi Gigabit Router"/>
    <n v="360"/>
  </r>
  <r>
    <n v="3051"/>
    <s v="US-2018-148054"/>
    <x v="833"/>
    <d v="2018-10-11T00:00:00"/>
    <s v="Standard Class"/>
    <s v="NZ-18565"/>
    <s v="Nick Zandusky"/>
    <s v="Home Office"/>
    <s v="United States"/>
    <s v="Meridian"/>
    <s v="Idaho"/>
    <n v="83642"/>
    <x v="1"/>
    <x v="1478"/>
    <x v="0"/>
    <s v="Furnishings"/>
    <s v="36X48 HARDFLOOR CHAIRMAT"/>
    <n v="41.96"/>
  </r>
  <r>
    <n v="3052"/>
    <s v="US-2018-148054"/>
    <x v="833"/>
    <d v="2018-10-11T00:00:00"/>
    <s v="Standard Class"/>
    <s v="NZ-18565"/>
    <s v="Nick Zandusky"/>
    <s v="Home Office"/>
    <s v="United States"/>
    <s v="Meridian"/>
    <s v="Idaho"/>
    <n v="83642"/>
    <x v="1"/>
    <x v="1051"/>
    <x v="1"/>
    <s v="Appliances"/>
    <s v="Conquest 14 Commercial Heavy-Duty Upright Vacuum, Collection System, Accessory Kit"/>
    <n v="227.84"/>
  </r>
  <r>
    <n v="3053"/>
    <s v="US-2018-148054"/>
    <x v="833"/>
    <d v="2018-10-11T00:00:00"/>
    <s v="Standard Class"/>
    <s v="NZ-18565"/>
    <s v="Nick Zandusky"/>
    <s v="Home Office"/>
    <s v="United States"/>
    <s v="Meridian"/>
    <s v="Idaho"/>
    <n v="83642"/>
    <x v="1"/>
    <x v="1237"/>
    <x v="1"/>
    <s v="Paper"/>
    <s v="Computer Printout Paper with Letter-Trim Perforations"/>
    <n v="37.94"/>
  </r>
  <r>
    <n v="3054"/>
    <s v="CA-2017-128517"/>
    <x v="526"/>
    <d v="2017-04-14T00:00:00"/>
    <s v="Second Class"/>
    <s v="SW-20350"/>
    <s v="Sean Wendt"/>
    <s v="Home Office"/>
    <s v="United States"/>
    <s v="Detroit"/>
    <s v="Michigan"/>
    <n v="48227"/>
    <x v="2"/>
    <x v="1367"/>
    <x v="2"/>
    <s v="Phones"/>
    <s v="Nortel Meridian M5316 Digital phone"/>
    <n v="517.9"/>
  </r>
  <r>
    <n v="3055"/>
    <s v="CA-2017-128517"/>
    <x v="526"/>
    <d v="2017-04-14T00:00:00"/>
    <s v="Second Class"/>
    <s v="SW-20350"/>
    <s v="Sean Wendt"/>
    <s v="Home Office"/>
    <s v="United States"/>
    <s v="Detroit"/>
    <s v="Michigan"/>
    <n v="48227"/>
    <x v="2"/>
    <x v="446"/>
    <x v="1"/>
    <s v="Binders"/>
    <s v="Storex Flexible Poly Binders with Double Pockets"/>
    <n v="5.28"/>
  </r>
  <r>
    <n v="3056"/>
    <s v="US-2016-100377"/>
    <x v="834"/>
    <d v="2016-09-01T00:00:00"/>
    <s v="Standard Class"/>
    <s v="TS-21370"/>
    <s v="Todd Sumrall"/>
    <s v="Corporate"/>
    <s v="United States"/>
    <s v="Chicago"/>
    <s v="Illinois"/>
    <n v="60623"/>
    <x v="2"/>
    <x v="890"/>
    <x v="2"/>
    <s v="Copiers"/>
    <s v="Canon Imageclass D680 Copier / Fax"/>
    <n v="2799.96"/>
  </r>
  <r>
    <n v="3057"/>
    <s v="CA-2018-131492"/>
    <x v="15"/>
    <d v="2018-10-24T00:00:00"/>
    <s v="Second Class"/>
    <s v="HH-15010"/>
    <s v="Hilary Holden"/>
    <s v="Corporate"/>
    <s v="United States"/>
    <s v="San Francisco"/>
    <s v="California"/>
    <n v="94110"/>
    <x v="1"/>
    <x v="1343"/>
    <x v="1"/>
    <s v="Envelopes"/>
    <s v="Ampad #10 Peel &amp; Seel Holiday Envelopes"/>
    <n v="8.9600000000000009"/>
  </r>
  <r>
    <n v="3058"/>
    <s v="CA-2018-131492"/>
    <x v="15"/>
    <d v="2018-10-24T00:00:00"/>
    <s v="Second Class"/>
    <s v="HH-15010"/>
    <s v="Hilary Holden"/>
    <s v="Corporate"/>
    <s v="United States"/>
    <s v="San Francisco"/>
    <s v="California"/>
    <n v="94110"/>
    <x v="1"/>
    <x v="1042"/>
    <x v="1"/>
    <s v="Labels"/>
    <s v="Avery 518"/>
    <n v="31.5"/>
  </r>
  <r>
    <n v="3059"/>
    <s v="CA-2018-131492"/>
    <x v="15"/>
    <d v="2018-10-24T00:00:00"/>
    <s v="Second Class"/>
    <s v="HH-15010"/>
    <s v="Hilary Holden"/>
    <s v="Corporate"/>
    <s v="United States"/>
    <s v="San Francisco"/>
    <s v="California"/>
    <n v="94110"/>
    <x v="1"/>
    <x v="677"/>
    <x v="0"/>
    <s v="Furnishings"/>
    <s v="Linden 10&quot; Round Wall Clock, Black"/>
    <n v="30.56"/>
  </r>
  <r>
    <n v="3060"/>
    <s v="CA-2018-131492"/>
    <x v="15"/>
    <d v="2018-10-24T00:00:00"/>
    <s v="Second Class"/>
    <s v="HH-15010"/>
    <s v="Hilary Holden"/>
    <s v="Corporate"/>
    <s v="United States"/>
    <s v="San Francisco"/>
    <s v="California"/>
    <n v="94110"/>
    <x v="1"/>
    <x v="1479"/>
    <x v="0"/>
    <s v="Tables"/>
    <s v="Anderson Hickey Conga Table Tops &amp; Accessories"/>
    <n v="24.367999999999999"/>
  </r>
  <r>
    <n v="3061"/>
    <s v="CA-2017-144554"/>
    <x v="77"/>
    <d v="2017-11-12T00:00:00"/>
    <s v="Standard Class"/>
    <s v="DM-13345"/>
    <s v="Denise Monton"/>
    <s v="Corporate"/>
    <s v="United States"/>
    <s v="Newark"/>
    <s v="Ohio"/>
    <n v="43055"/>
    <x v="3"/>
    <x v="1233"/>
    <x v="2"/>
    <s v="Accessories"/>
    <s v="Plantronics Audio 478 Stereo USB Headset"/>
    <n v="119.976"/>
  </r>
  <r>
    <n v="3062"/>
    <s v="CA-2018-127621"/>
    <x v="448"/>
    <d v="2018-03-07T00:00:00"/>
    <s v="Standard Class"/>
    <s v="RE-19450"/>
    <s v="Richard Eichhorn"/>
    <s v="Consumer"/>
    <s v="United States"/>
    <s v="Dallas"/>
    <s v="Texas"/>
    <n v="75081"/>
    <x v="2"/>
    <x v="794"/>
    <x v="1"/>
    <s v="Paper"/>
    <s v="Important Message Pads, 50 4-1/4 x 5-1/2 Forms per Pad"/>
    <n v="26.88"/>
  </r>
  <r>
    <n v="3063"/>
    <s v="CA-2016-145184"/>
    <x v="154"/>
    <d v="2016-11-29T00:00:00"/>
    <s v="First Class"/>
    <s v="JD-16150"/>
    <s v="Justin Deggeller"/>
    <s v="Corporate"/>
    <s v="United States"/>
    <s v="Newark"/>
    <s v="Delaware"/>
    <n v="19711"/>
    <x v="3"/>
    <x v="1480"/>
    <x v="2"/>
    <s v="Phones"/>
    <s v="Apple EarPods with Remote and Mic"/>
    <n v="83.97"/>
  </r>
  <r>
    <n v="3064"/>
    <s v="CA-2016-145184"/>
    <x v="154"/>
    <d v="2016-11-29T00:00:00"/>
    <s v="First Class"/>
    <s v="JD-16150"/>
    <s v="Justin Deggeller"/>
    <s v="Corporate"/>
    <s v="United States"/>
    <s v="Newark"/>
    <s v="Delaware"/>
    <n v="19711"/>
    <x v="3"/>
    <x v="1481"/>
    <x v="2"/>
    <s v="Accessories"/>
    <s v="Perixx PERIBOARD-512B, Ergonomic Split Keyboard"/>
    <n v="104.97"/>
  </r>
  <r>
    <n v="3065"/>
    <s v="CA-2018-106859"/>
    <x v="677"/>
    <d v="2018-03-18T00:00:00"/>
    <s v="Second Class"/>
    <s v="BF-11215"/>
    <s v="Benjamin Farhat"/>
    <s v="Home Office"/>
    <s v="United States"/>
    <s v="Albuquerque"/>
    <s v="New Mexico"/>
    <n v="87105"/>
    <x v="1"/>
    <x v="75"/>
    <x v="1"/>
    <s v="Storage"/>
    <s v="SimpliFile Personal File, Black Granite, 15w x 6-15/16d x 11-1/4h"/>
    <n v="90.8"/>
  </r>
  <r>
    <n v="3066"/>
    <s v="CA-2018-106859"/>
    <x v="677"/>
    <d v="2018-03-18T00:00:00"/>
    <s v="Second Class"/>
    <s v="BF-11215"/>
    <s v="Benjamin Farhat"/>
    <s v="Home Office"/>
    <s v="United States"/>
    <s v="Albuquerque"/>
    <s v="New Mexico"/>
    <n v="87105"/>
    <x v="1"/>
    <x v="722"/>
    <x v="2"/>
    <s v="Phones"/>
    <s v="OtterBox Commuter Series Case - iPhone 5 &amp; 5s"/>
    <n v="140.73599999999999"/>
  </r>
  <r>
    <n v="3067"/>
    <s v="CA-2018-106859"/>
    <x v="677"/>
    <d v="2018-03-18T00:00:00"/>
    <s v="Second Class"/>
    <s v="BF-11215"/>
    <s v="Benjamin Farhat"/>
    <s v="Home Office"/>
    <s v="United States"/>
    <s v="Albuquerque"/>
    <s v="New Mexico"/>
    <n v="87105"/>
    <x v="1"/>
    <x v="1482"/>
    <x v="2"/>
    <s v="Accessories"/>
    <s v="Logitech Wireless Headset H600 Over-The-Head Design"/>
    <n v="214.95"/>
  </r>
  <r>
    <n v="3068"/>
    <s v="CA-2018-106859"/>
    <x v="677"/>
    <d v="2018-03-18T00:00:00"/>
    <s v="Second Class"/>
    <s v="BF-11215"/>
    <s v="Benjamin Farhat"/>
    <s v="Home Office"/>
    <s v="United States"/>
    <s v="Albuquerque"/>
    <s v="New Mexico"/>
    <n v="87105"/>
    <x v="1"/>
    <x v="1483"/>
    <x v="1"/>
    <s v="Paper"/>
    <s v="Xerox 230"/>
    <n v="45.36"/>
  </r>
  <r>
    <n v="3069"/>
    <s v="CA-2018-106859"/>
    <x v="677"/>
    <d v="2018-03-18T00:00:00"/>
    <s v="Second Class"/>
    <s v="BF-11215"/>
    <s v="Benjamin Farhat"/>
    <s v="Home Office"/>
    <s v="United States"/>
    <s v="Albuquerque"/>
    <s v="New Mexico"/>
    <n v="87105"/>
    <x v="1"/>
    <x v="1415"/>
    <x v="1"/>
    <s v="Paper"/>
    <s v="Xerox 1885"/>
    <n v="288.24"/>
  </r>
  <r>
    <n v="3070"/>
    <s v="US-2018-120089"/>
    <x v="329"/>
    <d v="2018-11-30T00:00:00"/>
    <s v="Same Day"/>
    <s v="ML-17755"/>
    <s v="Max Ludwig"/>
    <s v="Home Office"/>
    <s v="United States"/>
    <s v="Toledo"/>
    <s v="Ohio"/>
    <n v="43615"/>
    <x v="3"/>
    <x v="1470"/>
    <x v="1"/>
    <s v="Appliances"/>
    <s v="Kensington 7 Outlet MasterPiece Power Center with Fax/Phone Line Protection"/>
    <n v="663.93600000000004"/>
  </r>
  <r>
    <n v="3071"/>
    <s v="CA-2015-119375"/>
    <x v="664"/>
    <d v="2015-11-22T00:00:00"/>
    <s v="Standard Class"/>
    <s v="YC-21895"/>
    <s v="Yoseph Carroll"/>
    <s v="Corporate"/>
    <s v="United States"/>
    <s v="Newark"/>
    <s v="Delaware"/>
    <n v="19711"/>
    <x v="3"/>
    <x v="1074"/>
    <x v="1"/>
    <s v="Storage"/>
    <s v="Smead Adjustable Mobile File Trolley with Lockable Top"/>
    <n v="2934.33"/>
  </r>
  <r>
    <n v="3072"/>
    <s v="CA-2015-119375"/>
    <x v="664"/>
    <d v="2015-11-22T00:00:00"/>
    <s v="Standard Class"/>
    <s v="YC-21895"/>
    <s v="Yoseph Carroll"/>
    <s v="Corporate"/>
    <s v="United States"/>
    <s v="Newark"/>
    <s v="Delaware"/>
    <n v="19711"/>
    <x v="3"/>
    <x v="1484"/>
    <x v="0"/>
    <s v="Furnishings"/>
    <s v="Eldon Econocleat Chair Mats for Low Pile Carpets"/>
    <n v="124.41"/>
  </r>
  <r>
    <n v="3073"/>
    <s v="CA-2015-119375"/>
    <x v="664"/>
    <d v="2015-11-22T00:00:00"/>
    <s v="Standard Class"/>
    <s v="YC-21895"/>
    <s v="Yoseph Carroll"/>
    <s v="Corporate"/>
    <s v="United States"/>
    <s v="Newark"/>
    <s v="Delaware"/>
    <n v="19711"/>
    <x v="3"/>
    <x v="684"/>
    <x v="1"/>
    <s v="Art"/>
    <s v="Deluxe Chalkboard Eraser Cleaner"/>
    <n v="57.75"/>
  </r>
  <r>
    <n v="3074"/>
    <s v="CA-2017-125206"/>
    <x v="835"/>
    <d v="2017-01-05T00:00:00"/>
    <s v="First Class"/>
    <s v="LR-16915"/>
    <s v="Lena Radford"/>
    <s v="Consumer"/>
    <s v="United States"/>
    <s v="Los Angeles"/>
    <s v="California"/>
    <n v="90045"/>
    <x v="1"/>
    <x v="1277"/>
    <x v="1"/>
    <s v="Storage"/>
    <s v="Recycled Steel Personal File for Hanging File Folders"/>
    <n v="114.46"/>
  </r>
  <r>
    <n v="3075"/>
    <s v="CA-2016-126137"/>
    <x v="292"/>
    <d v="2016-10-08T00:00:00"/>
    <s v="Standard Class"/>
    <s v="BS-11755"/>
    <s v="Bruce Stewart"/>
    <s v="Consumer"/>
    <s v="United States"/>
    <s v="Los Angeles"/>
    <s v="California"/>
    <n v="90032"/>
    <x v="1"/>
    <x v="631"/>
    <x v="0"/>
    <s v="Bookcases"/>
    <s v="Safco Value Mate Series Steel Bookcases, Baked Enamel Finish on Steel, Gray"/>
    <n v="120.666"/>
  </r>
  <r>
    <n v="3076"/>
    <s v="CA-2015-143903"/>
    <x v="836"/>
    <d v="2015-07-24T00:00:00"/>
    <s v="Standard Class"/>
    <s v="KM-16375"/>
    <s v="Katherine Murray"/>
    <s v="Home Office"/>
    <s v="United States"/>
    <s v="Dallas"/>
    <s v="Texas"/>
    <n v="75217"/>
    <x v="2"/>
    <x v="384"/>
    <x v="1"/>
    <s v="Storage"/>
    <s v="Letter Size Cart"/>
    <n v="342.86399999999998"/>
  </r>
  <r>
    <n v="3077"/>
    <s v="CA-2015-143903"/>
    <x v="836"/>
    <d v="2015-07-24T00:00:00"/>
    <s v="Standard Class"/>
    <s v="KM-16375"/>
    <s v="Katherine Murray"/>
    <s v="Home Office"/>
    <s v="United States"/>
    <s v="Dallas"/>
    <s v="Texas"/>
    <n v="75217"/>
    <x v="2"/>
    <x v="904"/>
    <x v="0"/>
    <s v="Furnishings"/>
    <s v="Westinghouse Clip-On Gooseneck Lamps"/>
    <n v="16.739999999999998"/>
  </r>
  <r>
    <n v="3078"/>
    <s v="CA-2015-143903"/>
    <x v="836"/>
    <d v="2015-07-24T00:00:00"/>
    <s v="Standard Class"/>
    <s v="KM-16375"/>
    <s v="Katherine Murray"/>
    <s v="Home Office"/>
    <s v="United States"/>
    <s v="Dallas"/>
    <s v="Texas"/>
    <n v="75217"/>
    <x v="2"/>
    <x v="483"/>
    <x v="0"/>
    <s v="Chairs"/>
    <s v="HON 5400 Series Task Chairs for Big and Tall"/>
    <n v="981.37199999999996"/>
  </r>
  <r>
    <n v="3079"/>
    <s v="CA-2015-104780"/>
    <x v="371"/>
    <d v="2015-05-25T00:00:00"/>
    <s v="Standard Class"/>
    <s v="BT-11530"/>
    <s v="Bradley Talbott"/>
    <s v="Home Office"/>
    <s v="United States"/>
    <s v="San Diego"/>
    <s v="California"/>
    <n v="92037"/>
    <x v="1"/>
    <x v="181"/>
    <x v="1"/>
    <s v="Art"/>
    <s v="4009 Highlighters by Sanford"/>
    <n v="31.84"/>
  </r>
  <r>
    <n v="3080"/>
    <s v="CA-2018-101182"/>
    <x v="507"/>
    <d v="2018-09-05T00:00:00"/>
    <s v="First Class"/>
    <s v="KB-16405"/>
    <s v="Katrina Bavinger"/>
    <s v="Home Office"/>
    <s v="United States"/>
    <s v="Apple Valley"/>
    <s v="California"/>
    <n v="92307"/>
    <x v="1"/>
    <x v="585"/>
    <x v="1"/>
    <s v="Paper"/>
    <s v="Xerox 220"/>
    <n v="12.96"/>
  </r>
  <r>
    <n v="3081"/>
    <s v="CA-2018-101182"/>
    <x v="507"/>
    <d v="2018-09-05T00:00:00"/>
    <s v="First Class"/>
    <s v="KB-16405"/>
    <s v="Katrina Bavinger"/>
    <s v="Home Office"/>
    <s v="United States"/>
    <s v="Apple Valley"/>
    <s v="California"/>
    <n v="92307"/>
    <x v="1"/>
    <x v="831"/>
    <x v="2"/>
    <s v="Phones"/>
    <s v="invisibleSHIELD by ZAGG Smudge-Free Screen Protector"/>
    <n v="43.176000000000002"/>
  </r>
  <r>
    <n v="3082"/>
    <s v="US-2018-132297"/>
    <x v="837"/>
    <d v="2018-06-02T00:00:00"/>
    <s v="Standard Class"/>
    <s v="DW-13480"/>
    <s v="Dianna Wilson"/>
    <s v="Home Office"/>
    <s v="United States"/>
    <s v="Louisville"/>
    <s v="Kentucky"/>
    <n v="40214"/>
    <x v="0"/>
    <x v="705"/>
    <x v="1"/>
    <s v="Binders"/>
    <s v="Binding Machine Supplies"/>
    <n v="58.34"/>
  </r>
  <r>
    <n v="3083"/>
    <s v="US-2018-132297"/>
    <x v="837"/>
    <d v="2018-06-02T00:00:00"/>
    <s v="Standard Class"/>
    <s v="DW-13480"/>
    <s v="Dianna Wilson"/>
    <s v="Home Office"/>
    <s v="United States"/>
    <s v="Louisville"/>
    <s v="Kentucky"/>
    <n v="40214"/>
    <x v="0"/>
    <x v="1400"/>
    <x v="2"/>
    <s v="Phones"/>
    <s v="Google Nexus 5"/>
    <n v="539.97"/>
  </r>
  <r>
    <n v="3084"/>
    <s v="CA-2015-100328"/>
    <x v="838"/>
    <d v="2015-02-03T00:00:00"/>
    <s v="Standard Class"/>
    <s v="JC-15340"/>
    <s v="Jasper Cacioppo"/>
    <s v="Consumer"/>
    <s v="United States"/>
    <s v="New York City"/>
    <s v="New York"/>
    <n v="10024"/>
    <x v="3"/>
    <x v="185"/>
    <x v="1"/>
    <s v="Binders"/>
    <s v="Pressboard Covers with Storage Hooks, 9 1/2&quot; x 11&quot;, Light Blue"/>
    <n v="3.9279999999999999"/>
  </r>
  <r>
    <n v="3085"/>
    <s v="CA-2018-118773"/>
    <x v="839"/>
    <d v="2018-02-14T00:00:00"/>
    <s v="Standard Class"/>
    <s v="TP-21415"/>
    <s v="Tom Prescott"/>
    <s v="Consumer"/>
    <s v="United States"/>
    <s v="Houston"/>
    <s v="Texas"/>
    <n v="77070"/>
    <x v="2"/>
    <x v="382"/>
    <x v="1"/>
    <s v="Binders"/>
    <s v="GBC ProClick 150 Presentation Binding System"/>
    <n v="252.78399999999999"/>
  </r>
  <r>
    <n v="3086"/>
    <s v="CA-2018-118773"/>
    <x v="839"/>
    <d v="2018-02-14T00:00:00"/>
    <s v="Standard Class"/>
    <s v="TP-21415"/>
    <s v="Tom Prescott"/>
    <s v="Consumer"/>
    <s v="United States"/>
    <s v="Houston"/>
    <s v="Texas"/>
    <n v="77070"/>
    <x v="2"/>
    <x v="657"/>
    <x v="2"/>
    <s v="Accessories"/>
    <s v="Razer Kraken PRO Over Ear PC and Music Headset"/>
    <n v="127.98399999999999"/>
  </r>
  <r>
    <n v="3087"/>
    <s v="CA-2018-118773"/>
    <x v="839"/>
    <d v="2018-02-14T00:00:00"/>
    <s v="Standard Class"/>
    <s v="TP-21415"/>
    <s v="Tom Prescott"/>
    <s v="Consumer"/>
    <s v="United States"/>
    <s v="Houston"/>
    <s v="Texas"/>
    <n v="77070"/>
    <x v="2"/>
    <x v="1467"/>
    <x v="0"/>
    <s v="Furnishings"/>
    <s v="Stacking Trays by OIC"/>
    <n v="3.984"/>
  </r>
  <r>
    <n v="3088"/>
    <s v="CA-2018-118773"/>
    <x v="839"/>
    <d v="2018-02-14T00:00:00"/>
    <s v="Standard Class"/>
    <s v="TP-21415"/>
    <s v="Tom Prescott"/>
    <s v="Consumer"/>
    <s v="United States"/>
    <s v="Houston"/>
    <s v="Texas"/>
    <n v="77070"/>
    <x v="2"/>
    <x v="791"/>
    <x v="1"/>
    <s v="Appliances"/>
    <s v="Belkin F9S820V06 8 Outlet Surge"/>
    <n v="12.992000000000001"/>
  </r>
  <r>
    <n v="3089"/>
    <s v="US-2018-159205"/>
    <x v="185"/>
    <d v="2018-04-02T00:00:00"/>
    <s v="Second Class"/>
    <s v="DB-12910"/>
    <s v="Daniel Byrd"/>
    <s v="Home Office"/>
    <s v="United States"/>
    <s v="Henderson"/>
    <s v="Kentucky"/>
    <n v="42420"/>
    <x v="0"/>
    <x v="1122"/>
    <x v="0"/>
    <s v="Furnishings"/>
    <s v="Advantus Panel Wall Certificate Holder - 8.5x11"/>
    <n v="61"/>
  </r>
  <r>
    <n v="3090"/>
    <s v="US-2018-159205"/>
    <x v="185"/>
    <d v="2018-04-02T00:00:00"/>
    <s v="Second Class"/>
    <s v="DB-12910"/>
    <s v="Daniel Byrd"/>
    <s v="Home Office"/>
    <s v="United States"/>
    <s v="Henderson"/>
    <s v="Kentucky"/>
    <n v="42420"/>
    <x v="0"/>
    <x v="1485"/>
    <x v="2"/>
    <s v="Phones"/>
    <s v="Vtech CS6719"/>
    <n v="671.93"/>
  </r>
  <r>
    <n v="3091"/>
    <s v="CA-2017-112123"/>
    <x v="840"/>
    <d v="2017-03-08T00:00:00"/>
    <s v="Standard Class"/>
    <s v="BH-11710"/>
    <s v="Brosina Hoffman"/>
    <s v="Consumer"/>
    <s v="United States"/>
    <s v="Newark"/>
    <s v="Delaware"/>
    <n v="19711"/>
    <x v="3"/>
    <x v="669"/>
    <x v="1"/>
    <s v="Binders"/>
    <s v="GBC ProClick Punch Binding System"/>
    <n v="447.86"/>
  </r>
  <r>
    <n v="3092"/>
    <s v="CA-2017-112123"/>
    <x v="840"/>
    <d v="2017-03-08T00:00:00"/>
    <s v="Standard Class"/>
    <s v="BH-11710"/>
    <s v="Brosina Hoffman"/>
    <s v="Consumer"/>
    <s v="United States"/>
    <s v="Newark"/>
    <s v="Delaware"/>
    <n v="19711"/>
    <x v="3"/>
    <x v="664"/>
    <x v="2"/>
    <s v="Phones"/>
    <s v="Pyle PMP37LED"/>
    <n v="479.95"/>
  </r>
  <r>
    <n v="3093"/>
    <s v="CA-2017-112123"/>
    <x v="840"/>
    <d v="2017-03-08T00:00:00"/>
    <s v="Standard Class"/>
    <s v="BH-11710"/>
    <s v="Brosina Hoffman"/>
    <s v="Consumer"/>
    <s v="United States"/>
    <s v="Newark"/>
    <s v="Delaware"/>
    <n v="19711"/>
    <x v="3"/>
    <x v="1486"/>
    <x v="1"/>
    <s v="Paper"/>
    <s v="Xerox 194"/>
    <n v="166.44"/>
  </r>
  <r>
    <n v="3094"/>
    <s v="CA-2016-114468"/>
    <x v="841"/>
    <d v="2016-08-23T00:00:00"/>
    <s v="Same Day"/>
    <s v="TD-20995"/>
    <s v="Tamara Dahlen"/>
    <s v="Consumer"/>
    <s v="United States"/>
    <s v="Bolingbrook"/>
    <s v="Illinois"/>
    <n v="60440"/>
    <x v="2"/>
    <x v="558"/>
    <x v="1"/>
    <s v="Supplies"/>
    <s v="Acme Tagit Stainless Steel Antibacterial Scissors"/>
    <n v="31.68"/>
  </r>
  <r>
    <n v="3095"/>
    <s v="CA-2016-114468"/>
    <x v="841"/>
    <d v="2016-08-23T00:00:00"/>
    <s v="Same Day"/>
    <s v="TD-20995"/>
    <s v="Tamara Dahlen"/>
    <s v="Consumer"/>
    <s v="United States"/>
    <s v="Bolingbrook"/>
    <s v="Illinois"/>
    <n v="60440"/>
    <x v="2"/>
    <x v="1145"/>
    <x v="1"/>
    <s v="Paper"/>
    <s v="Xerox 206"/>
    <n v="10.368"/>
  </r>
  <r>
    <n v="3096"/>
    <s v="CA-2016-114468"/>
    <x v="841"/>
    <d v="2016-08-23T00:00:00"/>
    <s v="Same Day"/>
    <s v="TD-20995"/>
    <s v="Tamara Dahlen"/>
    <s v="Consumer"/>
    <s v="United States"/>
    <s v="Bolingbrook"/>
    <s v="Illinois"/>
    <n v="60440"/>
    <x v="2"/>
    <x v="1014"/>
    <x v="1"/>
    <s v="Fasteners"/>
    <s v="Staples"/>
    <n v="12.032"/>
  </r>
  <r>
    <n v="3097"/>
    <s v="CA-2016-114468"/>
    <x v="841"/>
    <d v="2016-08-23T00:00:00"/>
    <s v="Same Day"/>
    <s v="TD-20995"/>
    <s v="Tamara Dahlen"/>
    <s v="Consumer"/>
    <s v="United States"/>
    <s v="Bolingbrook"/>
    <s v="Illinois"/>
    <n v="60440"/>
    <x v="2"/>
    <x v="336"/>
    <x v="1"/>
    <s v="Appliances"/>
    <s v="Holmes Odor Grabber"/>
    <n v="5.7679999999999998"/>
  </r>
  <r>
    <n v="3098"/>
    <s v="CA-2018-135692"/>
    <x v="842"/>
    <d v="2018-05-01T00:00:00"/>
    <s v="Standard Class"/>
    <s v="CV-12805"/>
    <s v="Cynthia Voltz"/>
    <s v="Corporate"/>
    <s v="United States"/>
    <s v="Fort Worth"/>
    <s v="Texas"/>
    <n v="76106"/>
    <x v="2"/>
    <x v="322"/>
    <x v="1"/>
    <s v="Labels"/>
    <s v="Avery Address/Shipping Labels for Typewriters, 4&quot; x 2&quot;"/>
    <n v="33.119999999999997"/>
  </r>
  <r>
    <n v="3099"/>
    <s v="CA-2018-135692"/>
    <x v="842"/>
    <d v="2018-05-01T00:00:00"/>
    <s v="Standard Class"/>
    <s v="CV-12805"/>
    <s v="Cynthia Voltz"/>
    <s v="Corporate"/>
    <s v="United States"/>
    <s v="Fort Worth"/>
    <s v="Texas"/>
    <n v="76106"/>
    <x v="2"/>
    <x v="317"/>
    <x v="0"/>
    <s v="Bookcases"/>
    <s v="Sauder Barrister Bookcases"/>
    <n v="220.26560000000001"/>
  </r>
  <r>
    <n v="3100"/>
    <s v="CA-2018-131233"/>
    <x v="349"/>
    <d v="2018-04-19T00:00:00"/>
    <s v="Standard Class"/>
    <s v="CS-12355"/>
    <s v="Christine Sundaresam"/>
    <s v="Consumer"/>
    <s v="United States"/>
    <s v="New York City"/>
    <s v="New York"/>
    <n v="10024"/>
    <x v="3"/>
    <x v="1366"/>
    <x v="1"/>
    <s v="Binders"/>
    <s v="Avery Non-Stick Binders"/>
    <n v="10.776"/>
  </r>
  <r>
    <n v="3101"/>
    <s v="CA-2018-131233"/>
    <x v="349"/>
    <d v="2018-04-19T00:00:00"/>
    <s v="Standard Class"/>
    <s v="CS-12355"/>
    <s v="Christine Sundaresam"/>
    <s v="Consumer"/>
    <s v="United States"/>
    <s v="New York City"/>
    <s v="New York"/>
    <n v="10024"/>
    <x v="3"/>
    <x v="713"/>
    <x v="0"/>
    <s v="Bookcases"/>
    <s v="Bush Westfield Collection Bookcases, Fully Assembled"/>
    <n v="242.352"/>
  </r>
  <r>
    <n v="3102"/>
    <s v="CA-2018-119578"/>
    <x v="66"/>
    <d v="2018-12-27T00:00:00"/>
    <s v="Second Class"/>
    <s v="JG-15310"/>
    <s v="Jason Gross"/>
    <s v="Corporate"/>
    <s v="United States"/>
    <s v="Providence"/>
    <s v="Rhode Island"/>
    <n v="2908"/>
    <x v="3"/>
    <x v="413"/>
    <x v="1"/>
    <s v="Supplies"/>
    <s v="Premier Electric Letter Opener"/>
    <n v="695.16"/>
  </r>
  <r>
    <n v="3103"/>
    <s v="CA-2018-119578"/>
    <x v="66"/>
    <d v="2018-12-27T00:00:00"/>
    <s v="Second Class"/>
    <s v="JG-15310"/>
    <s v="Jason Gross"/>
    <s v="Corporate"/>
    <s v="United States"/>
    <s v="Providence"/>
    <s v="Rhode Island"/>
    <n v="2908"/>
    <x v="3"/>
    <x v="1487"/>
    <x v="0"/>
    <s v="Bookcases"/>
    <s v="Bush Cubix Collection Bookcases, Fully Assembled"/>
    <n v="220.98"/>
  </r>
  <r>
    <n v="3104"/>
    <s v="CA-2017-124562"/>
    <x v="16"/>
    <d v="2017-12-12T00:00:00"/>
    <s v="Standard Class"/>
    <s v="JP-16135"/>
    <s v="Julie Prescott"/>
    <s v="Home Office"/>
    <s v="United States"/>
    <s v="Columbus"/>
    <s v="Ohio"/>
    <n v="43229"/>
    <x v="3"/>
    <x v="1488"/>
    <x v="1"/>
    <s v="Binders"/>
    <s v="Universal Recycled Hanging Pressboard Report Binders, Letter Size"/>
    <n v="12.957000000000001"/>
  </r>
  <r>
    <n v="3105"/>
    <s v="US-2018-140074"/>
    <x v="721"/>
    <d v="2018-03-29T00:00:00"/>
    <s v="Standard Class"/>
    <s v="EC-14050"/>
    <s v="Erin Creighton"/>
    <s v="Consumer"/>
    <s v="United States"/>
    <s v="New York City"/>
    <s v="New York"/>
    <n v="10024"/>
    <x v="3"/>
    <x v="1489"/>
    <x v="1"/>
    <s v="Paper"/>
    <s v="Xerox 1980"/>
    <n v="25.68"/>
  </r>
  <r>
    <n v="3106"/>
    <s v="CA-2017-103037"/>
    <x v="197"/>
    <d v="2017-07-29T00:00:00"/>
    <s v="Standard Class"/>
    <s v="KH-16630"/>
    <s v="Ken Heidel"/>
    <s v="Corporate"/>
    <s v="United States"/>
    <s v="Houston"/>
    <s v="Texas"/>
    <n v="77070"/>
    <x v="2"/>
    <x v="522"/>
    <x v="1"/>
    <s v="Labels"/>
    <s v="Avery 493"/>
    <n v="15.712"/>
  </r>
  <r>
    <n v="3107"/>
    <s v="CA-2018-127460"/>
    <x v="815"/>
    <d v="2018-07-14T00:00:00"/>
    <s v="Standard Class"/>
    <s v="FG-14260"/>
    <s v="Frank Gastineau"/>
    <s v="Home Office"/>
    <s v="United States"/>
    <s v="Aurora"/>
    <s v="Illinois"/>
    <n v="60505"/>
    <x v="2"/>
    <x v="821"/>
    <x v="1"/>
    <s v="Storage"/>
    <s v="Fellowes Mobile File Cart, Black"/>
    <n v="298.464"/>
  </r>
  <r>
    <n v="3108"/>
    <s v="CA-2017-121671"/>
    <x v="19"/>
    <d v="2017-07-22T00:00:00"/>
    <s v="Standard Class"/>
    <s v="AA-10480"/>
    <s v="Andrew Allen"/>
    <s v="Consumer"/>
    <s v="United States"/>
    <s v="Springfield"/>
    <s v="Missouri"/>
    <n v="65807"/>
    <x v="2"/>
    <x v="1490"/>
    <x v="1"/>
    <s v="Paper"/>
    <s v="Strathmore Photo Frame Cards"/>
    <n v="21.93"/>
  </r>
  <r>
    <n v="3109"/>
    <s v="CA-2017-121671"/>
    <x v="19"/>
    <d v="2017-07-22T00:00:00"/>
    <s v="Standard Class"/>
    <s v="AA-10480"/>
    <s v="Andrew Allen"/>
    <s v="Consumer"/>
    <s v="United States"/>
    <s v="Springfield"/>
    <s v="Missouri"/>
    <n v="65807"/>
    <x v="2"/>
    <x v="871"/>
    <x v="1"/>
    <s v="Storage"/>
    <s v="Carina 42&quot;Hx23 3/4&quot;W Media Storage Unit"/>
    <n v="242.94"/>
  </r>
  <r>
    <n v="3110"/>
    <s v="CA-2017-121671"/>
    <x v="19"/>
    <d v="2017-07-22T00:00:00"/>
    <s v="Standard Class"/>
    <s v="AA-10480"/>
    <s v="Andrew Allen"/>
    <s v="Consumer"/>
    <s v="United States"/>
    <s v="Springfield"/>
    <s v="Missouri"/>
    <n v="65807"/>
    <x v="2"/>
    <x v="827"/>
    <x v="1"/>
    <s v="Paper"/>
    <s v="Rediform Wirebound &quot;Phone Memo&quot; Message Book, 11 x 5-3/4"/>
    <n v="7.64"/>
  </r>
  <r>
    <n v="3111"/>
    <s v="CA-2017-121671"/>
    <x v="19"/>
    <d v="2017-07-22T00:00:00"/>
    <s v="Standard Class"/>
    <s v="AA-10480"/>
    <s v="Andrew Allen"/>
    <s v="Consumer"/>
    <s v="United States"/>
    <s v="Springfield"/>
    <s v="Missouri"/>
    <n v="65807"/>
    <x v="2"/>
    <x v="548"/>
    <x v="1"/>
    <s v="Paper"/>
    <s v="Xerox 1993"/>
    <n v="51.84"/>
  </r>
  <r>
    <n v="3112"/>
    <s v="CA-2017-121671"/>
    <x v="19"/>
    <d v="2017-07-22T00:00:00"/>
    <s v="Standard Class"/>
    <s v="AA-10480"/>
    <s v="Andrew Allen"/>
    <s v="Consumer"/>
    <s v="United States"/>
    <s v="Springfield"/>
    <s v="Missouri"/>
    <n v="65807"/>
    <x v="2"/>
    <x v="1244"/>
    <x v="1"/>
    <s v="Storage"/>
    <s v="Tennsco 6- and 18-Compartment Lockers"/>
    <n v="265.17"/>
  </r>
  <r>
    <n v="3113"/>
    <s v="CA-2017-150350"/>
    <x v="828"/>
    <d v="2017-08-30T00:00:00"/>
    <s v="Standard Class"/>
    <s v="MS-17770"/>
    <s v="Maxwell Schwartz"/>
    <s v="Consumer"/>
    <s v="United States"/>
    <s v="Seattle"/>
    <s v="Washington"/>
    <n v="98105"/>
    <x v="1"/>
    <x v="1491"/>
    <x v="2"/>
    <s v="Machines"/>
    <s v="Okidata C331dn Printer"/>
    <n v="837.6"/>
  </r>
  <r>
    <n v="3114"/>
    <s v="CA-2017-150350"/>
    <x v="828"/>
    <d v="2017-08-30T00:00:00"/>
    <s v="Standard Class"/>
    <s v="MS-17770"/>
    <s v="Maxwell Schwartz"/>
    <s v="Consumer"/>
    <s v="United States"/>
    <s v="Seattle"/>
    <s v="Washington"/>
    <n v="98105"/>
    <x v="1"/>
    <x v="113"/>
    <x v="1"/>
    <s v="Envelopes"/>
    <s v="Tyvek  Top-Opening Peel &amp; Seel Envelopes, Plain White"/>
    <n v="135.9"/>
  </r>
  <r>
    <n v="3115"/>
    <s v="CA-2017-150350"/>
    <x v="828"/>
    <d v="2017-08-30T00:00:00"/>
    <s v="Standard Class"/>
    <s v="MS-17770"/>
    <s v="Maxwell Schwartz"/>
    <s v="Consumer"/>
    <s v="United States"/>
    <s v="Seattle"/>
    <s v="Washington"/>
    <n v="98105"/>
    <x v="1"/>
    <x v="1215"/>
    <x v="1"/>
    <s v="Paper"/>
    <s v="Xerox 1978"/>
    <n v="34.68"/>
  </r>
  <r>
    <n v="3116"/>
    <s v="CA-2017-150350"/>
    <x v="828"/>
    <d v="2017-08-30T00:00:00"/>
    <s v="Standard Class"/>
    <s v="MS-17770"/>
    <s v="Maxwell Schwartz"/>
    <s v="Consumer"/>
    <s v="United States"/>
    <s v="Seattle"/>
    <s v="Washington"/>
    <n v="98105"/>
    <x v="1"/>
    <x v="913"/>
    <x v="0"/>
    <s v="Chairs"/>
    <s v="Office Star Flex Back Scooter Chair with White Frame"/>
    <n v="532.70399999999995"/>
  </r>
  <r>
    <n v="3117"/>
    <s v="CA-2017-150350"/>
    <x v="828"/>
    <d v="2017-08-30T00:00:00"/>
    <s v="Standard Class"/>
    <s v="MS-17770"/>
    <s v="Maxwell Schwartz"/>
    <s v="Consumer"/>
    <s v="United States"/>
    <s v="Seattle"/>
    <s v="Washington"/>
    <n v="98105"/>
    <x v="1"/>
    <x v="22"/>
    <x v="1"/>
    <s v="Appliances"/>
    <s v="Acco Six-Outlet Power Strip, 4' Cord Length"/>
    <n v="43.1"/>
  </r>
  <r>
    <n v="3118"/>
    <s v="CA-2017-150350"/>
    <x v="828"/>
    <d v="2017-08-30T00:00:00"/>
    <s v="Standard Class"/>
    <s v="MS-17770"/>
    <s v="Maxwell Schwartz"/>
    <s v="Consumer"/>
    <s v="United States"/>
    <s v="Seattle"/>
    <s v="Washington"/>
    <n v="98105"/>
    <x v="1"/>
    <x v="168"/>
    <x v="1"/>
    <s v="Supplies"/>
    <s v="Acme Rosewood Handle Letter Opener"/>
    <n v="15.88"/>
  </r>
  <r>
    <n v="3119"/>
    <s v="CA-2016-121720"/>
    <x v="832"/>
    <d v="2016-06-12T00:00:00"/>
    <s v="First Class"/>
    <s v="JE-15610"/>
    <s v="Jim Epp"/>
    <s v="Corporate"/>
    <s v="United States"/>
    <s v="Lakeland"/>
    <s v="Florida"/>
    <n v="33801"/>
    <x v="0"/>
    <x v="299"/>
    <x v="0"/>
    <s v="Chairs"/>
    <s v="Hon 2090 â€œPillow Softâ€ Series Mid Back Swivel/Tilt Chairs"/>
    <n v="1123.92"/>
  </r>
  <r>
    <n v="3120"/>
    <s v="CA-2016-121720"/>
    <x v="832"/>
    <d v="2016-06-12T00:00:00"/>
    <s v="First Class"/>
    <s v="JE-15610"/>
    <s v="Jim Epp"/>
    <s v="Corporate"/>
    <s v="United States"/>
    <s v="Lakeland"/>
    <s v="Florida"/>
    <n v="33801"/>
    <x v="0"/>
    <x v="495"/>
    <x v="2"/>
    <s v="Phones"/>
    <s v="Cisco SPA301"/>
    <n v="249.584"/>
  </r>
  <r>
    <n v="3121"/>
    <s v="CA-2016-121720"/>
    <x v="832"/>
    <d v="2016-06-12T00:00:00"/>
    <s v="First Class"/>
    <s v="JE-15610"/>
    <s v="Jim Epp"/>
    <s v="Corporate"/>
    <s v="United States"/>
    <s v="Lakeland"/>
    <s v="Florida"/>
    <n v="33801"/>
    <x v="0"/>
    <x v="1492"/>
    <x v="0"/>
    <s v="Furnishings"/>
    <s v="Seth Thomas 8 1/2&quot; Cubicle Clock"/>
    <n v="48.671999999999997"/>
  </r>
  <r>
    <n v="3122"/>
    <s v="CA-2016-121720"/>
    <x v="832"/>
    <d v="2016-06-12T00:00:00"/>
    <s v="First Class"/>
    <s v="JE-15610"/>
    <s v="Jim Epp"/>
    <s v="Corporate"/>
    <s v="United States"/>
    <s v="Lakeland"/>
    <s v="Florida"/>
    <n v="33801"/>
    <x v="0"/>
    <x v="108"/>
    <x v="1"/>
    <s v="Art"/>
    <s v="Hunt PowerHouse Electric Pencil Sharpener, Blue"/>
    <n v="60.768000000000001"/>
  </r>
  <r>
    <n v="3123"/>
    <s v="CA-2016-121720"/>
    <x v="832"/>
    <d v="2016-06-12T00:00:00"/>
    <s v="First Class"/>
    <s v="JE-15610"/>
    <s v="Jim Epp"/>
    <s v="Corporate"/>
    <s v="United States"/>
    <s v="Lakeland"/>
    <s v="Florida"/>
    <n v="33801"/>
    <x v="0"/>
    <x v="270"/>
    <x v="1"/>
    <s v="Binders"/>
    <s v="Ibico Laser Imprintable Binding System Covers"/>
    <n v="78.599999999999994"/>
  </r>
  <r>
    <n v="3124"/>
    <s v="CA-2016-121720"/>
    <x v="832"/>
    <d v="2016-06-12T00:00:00"/>
    <s v="First Class"/>
    <s v="JE-15610"/>
    <s v="Jim Epp"/>
    <s v="Corporate"/>
    <s v="United States"/>
    <s v="Lakeland"/>
    <s v="Florida"/>
    <n v="33801"/>
    <x v="0"/>
    <x v="1375"/>
    <x v="1"/>
    <s v="Binders"/>
    <s v="GBC Standard Plastic Binding Systems' Combs"/>
    <n v="3.7679999999999998"/>
  </r>
  <r>
    <n v="3125"/>
    <s v="CA-2016-121720"/>
    <x v="832"/>
    <d v="2016-06-12T00:00:00"/>
    <s v="First Class"/>
    <s v="JE-15610"/>
    <s v="Jim Epp"/>
    <s v="Corporate"/>
    <s v="United States"/>
    <s v="Lakeland"/>
    <s v="Florida"/>
    <n v="33801"/>
    <x v="0"/>
    <x v="486"/>
    <x v="1"/>
    <s v="Storage"/>
    <s v="Tennsco 16-Compartment Lockers with Coat Rack"/>
    <n v="1036.624"/>
  </r>
  <r>
    <n v="3126"/>
    <s v="CA-2016-121720"/>
    <x v="832"/>
    <d v="2016-06-12T00:00:00"/>
    <s v="First Class"/>
    <s v="JE-15610"/>
    <s v="Jim Epp"/>
    <s v="Corporate"/>
    <s v="United States"/>
    <s v="Lakeland"/>
    <s v="Florida"/>
    <n v="33801"/>
    <x v="0"/>
    <x v="718"/>
    <x v="1"/>
    <s v="Storage"/>
    <s v="Fellowes High-Stak Drawer Files"/>
    <n v="563.80799999999999"/>
  </r>
  <r>
    <n v="3127"/>
    <s v="CA-2018-149895"/>
    <x v="565"/>
    <d v="2018-09-12T00:00:00"/>
    <s v="Standard Class"/>
    <s v="EB-14110"/>
    <s v="Eugene Barchas"/>
    <s v="Consumer"/>
    <s v="United States"/>
    <s v="Philadelphia"/>
    <s v="Pennsylvania"/>
    <n v="19134"/>
    <x v="3"/>
    <x v="883"/>
    <x v="2"/>
    <s v="Phones"/>
    <s v="Aastra 6757i CT Wireless VoIP phone"/>
    <n v="258.52800000000002"/>
  </r>
  <r>
    <n v="3128"/>
    <s v="CA-2018-147564"/>
    <x v="280"/>
    <d v="2018-10-06T00:00:00"/>
    <s v="Standard Class"/>
    <s v="BP-11155"/>
    <s v="Becky Pak"/>
    <s v="Consumer"/>
    <s v="United States"/>
    <s v="New York City"/>
    <s v="New York"/>
    <n v="10011"/>
    <x v="3"/>
    <x v="1493"/>
    <x v="1"/>
    <s v="Paper"/>
    <s v="Xerox 1907"/>
    <n v="49.12"/>
  </r>
  <r>
    <n v="3129"/>
    <s v="CA-2015-136399"/>
    <x v="757"/>
    <d v="2015-12-17T00:00:00"/>
    <s v="First Class"/>
    <s v="CC-12100"/>
    <s v="Chad Cunningham"/>
    <s v="Home Office"/>
    <s v="United States"/>
    <s v="Los Angeles"/>
    <s v="California"/>
    <n v="90049"/>
    <x v="1"/>
    <x v="642"/>
    <x v="0"/>
    <s v="Furnishings"/>
    <s v="Executive Impressions 14&quot; Contract Wall Clock"/>
    <n v="44.46"/>
  </r>
  <r>
    <n v="3130"/>
    <s v="CA-2015-136399"/>
    <x v="757"/>
    <d v="2015-12-17T00:00:00"/>
    <s v="First Class"/>
    <s v="CC-12100"/>
    <s v="Chad Cunningham"/>
    <s v="Home Office"/>
    <s v="United States"/>
    <s v="Los Angeles"/>
    <s v="California"/>
    <n v="90049"/>
    <x v="1"/>
    <x v="291"/>
    <x v="0"/>
    <s v="Chairs"/>
    <s v="DMI Arturo Collection Mission-style Design Wood Chair"/>
    <n v="241.56800000000001"/>
  </r>
  <r>
    <n v="3131"/>
    <s v="CA-2015-136399"/>
    <x v="757"/>
    <d v="2015-12-17T00:00:00"/>
    <s v="First Class"/>
    <s v="CC-12100"/>
    <s v="Chad Cunningham"/>
    <s v="Home Office"/>
    <s v="United States"/>
    <s v="Los Angeles"/>
    <s v="California"/>
    <n v="90049"/>
    <x v="1"/>
    <x v="552"/>
    <x v="2"/>
    <s v="Accessories"/>
    <s v="First Data FD10 PIN Pad"/>
    <n v="395"/>
  </r>
  <r>
    <n v="3132"/>
    <s v="CA-2015-136399"/>
    <x v="757"/>
    <d v="2015-12-17T00:00:00"/>
    <s v="First Class"/>
    <s v="CC-12100"/>
    <s v="Chad Cunningham"/>
    <s v="Home Office"/>
    <s v="United States"/>
    <s v="Los Angeles"/>
    <s v="California"/>
    <n v="90049"/>
    <x v="1"/>
    <x v="34"/>
    <x v="2"/>
    <s v="Phones"/>
    <s v="GE 30524EE4"/>
    <n v="627.16800000000001"/>
  </r>
  <r>
    <n v="3133"/>
    <s v="CA-2015-107916"/>
    <x v="829"/>
    <d v="2015-08-26T00:00:00"/>
    <s v="First Class"/>
    <s v="JP-15460"/>
    <s v="Jennifer Patt"/>
    <s v="Corporate"/>
    <s v="United States"/>
    <s v="Oceanside"/>
    <s v="New York"/>
    <n v="11572"/>
    <x v="3"/>
    <x v="1494"/>
    <x v="0"/>
    <s v="Furnishings"/>
    <s v="G.E. Longer-Life Indoor Recessed Floodlight Bulbs"/>
    <n v="13.28"/>
  </r>
  <r>
    <n v="3134"/>
    <s v="CA-2015-107916"/>
    <x v="829"/>
    <d v="2015-08-26T00:00:00"/>
    <s v="First Class"/>
    <s v="JP-15460"/>
    <s v="Jennifer Patt"/>
    <s v="Corporate"/>
    <s v="United States"/>
    <s v="Oceanside"/>
    <s v="New York"/>
    <n v="11572"/>
    <x v="3"/>
    <x v="1085"/>
    <x v="1"/>
    <s v="Binders"/>
    <s v="Wilson Jones 1&quot; Hanging DublLock Ring Binders"/>
    <n v="12.672000000000001"/>
  </r>
  <r>
    <n v="3135"/>
    <s v="CA-2018-164168"/>
    <x v="105"/>
    <d v="2018-11-18T00:00:00"/>
    <s v="Standard Class"/>
    <s v="LS-16975"/>
    <s v="Lindsay Shagiari"/>
    <s v="Home Office"/>
    <s v="United States"/>
    <s v="Dallas"/>
    <s v="Texas"/>
    <n v="75081"/>
    <x v="2"/>
    <x v="997"/>
    <x v="1"/>
    <s v="Binders"/>
    <s v="Surelock Post Binders"/>
    <n v="30.56"/>
  </r>
  <r>
    <n v="3136"/>
    <s v="CA-2018-164168"/>
    <x v="105"/>
    <d v="2018-11-18T00:00:00"/>
    <s v="Standard Class"/>
    <s v="LS-16975"/>
    <s v="Lindsay Shagiari"/>
    <s v="Home Office"/>
    <s v="United States"/>
    <s v="Dallas"/>
    <s v="Texas"/>
    <n v="75081"/>
    <x v="2"/>
    <x v="571"/>
    <x v="1"/>
    <s v="Storage"/>
    <s v="Fellowes Neat Ideas Storage Cubes"/>
    <n v="77.951999999999998"/>
  </r>
  <r>
    <n v="3137"/>
    <s v="CA-2018-164168"/>
    <x v="105"/>
    <d v="2018-11-18T00:00:00"/>
    <s v="Standard Class"/>
    <s v="LS-16975"/>
    <s v="Lindsay Shagiari"/>
    <s v="Home Office"/>
    <s v="United States"/>
    <s v="Dallas"/>
    <s v="Texas"/>
    <n v="75081"/>
    <x v="2"/>
    <x v="1495"/>
    <x v="2"/>
    <s v="Phones"/>
    <s v="Panasonic KX TS3282W Corded phone"/>
    <n v="67.992000000000004"/>
  </r>
  <r>
    <n v="3138"/>
    <s v="CA-2018-164168"/>
    <x v="105"/>
    <d v="2018-11-18T00:00:00"/>
    <s v="Standard Class"/>
    <s v="LS-16975"/>
    <s v="Lindsay Shagiari"/>
    <s v="Home Office"/>
    <s v="United States"/>
    <s v="Dallas"/>
    <s v="Texas"/>
    <n v="75081"/>
    <x v="2"/>
    <x v="588"/>
    <x v="1"/>
    <s v="Envelopes"/>
    <s v="#10- 4 1/8&quot; x 9 1/2&quot; Security-Tint Envelopes"/>
    <n v="12.224"/>
  </r>
  <r>
    <n v="3139"/>
    <s v="CA-2018-164168"/>
    <x v="105"/>
    <d v="2018-11-18T00:00:00"/>
    <s v="Standard Class"/>
    <s v="LS-16975"/>
    <s v="Lindsay Shagiari"/>
    <s v="Home Office"/>
    <s v="United States"/>
    <s v="Dallas"/>
    <s v="Texas"/>
    <n v="75081"/>
    <x v="2"/>
    <x v="1130"/>
    <x v="2"/>
    <s v="Accessories"/>
    <s v="MaxellÂ LTO Ultrium - 800 GB"/>
    <n v="44.783999999999999"/>
  </r>
  <r>
    <n v="3140"/>
    <s v="CA-2018-164168"/>
    <x v="105"/>
    <d v="2018-11-18T00:00:00"/>
    <s v="Standard Class"/>
    <s v="LS-16975"/>
    <s v="Lindsay Shagiari"/>
    <s v="Home Office"/>
    <s v="United States"/>
    <s v="Dallas"/>
    <s v="Texas"/>
    <n v="75081"/>
    <x v="2"/>
    <x v="285"/>
    <x v="0"/>
    <s v="Furnishings"/>
    <s v="Eldon Expressions Desk Accessory, Wood Photo Frame, Mahogany"/>
    <n v="22.847999999999999"/>
  </r>
  <r>
    <n v="3141"/>
    <s v="CA-2016-112557"/>
    <x v="334"/>
    <d v="2016-04-28T00:00:00"/>
    <s v="First Class"/>
    <s v="JL-15850"/>
    <s v="John Lucas"/>
    <s v="Consumer"/>
    <s v="United States"/>
    <s v="New York City"/>
    <s v="New York"/>
    <n v="10035"/>
    <x v="3"/>
    <x v="14"/>
    <x v="1"/>
    <s v="Appliances"/>
    <s v="Holmes Replacement Filter for HEPA Air Cleaner, Very Large Room, HEPA Filter"/>
    <n v="206.43"/>
  </r>
  <r>
    <n v="3142"/>
    <s v="US-2015-122959"/>
    <x v="432"/>
    <d v="2015-12-12T00:00:00"/>
    <s v="Same Day"/>
    <s v="CY-12745"/>
    <s v="Craig Yedwab"/>
    <s v="Corporate"/>
    <s v="United States"/>
    <s v="San Antonio"/>
    <s v="Texas"/>
    <n v="78207"/>
    <x v="2"/>
    <x v="115"/>
    <x v="1"/>
    <s v="Binders"/>
    <s v="GBC DocuBind 300 Electric Binding Machine"/>
    <n v="210.392"/>
  </r>
  <r>
    <n v="3143"/>
    <s v="CA-2018-162572"/>
    <x v="145"/>
    <d v="2018-09-27T00:00:00"/>
    <s v="Second Class"/>
    <s v="RB-19360"/>
    <s v="Raymond Buch"/>
    <s v="Consumer"/>
    <s v="United States"/>
    <s v="Cincinnati"/>
    <s v="Ohio"/>
    <n v="45231"/>
    <x v="3"/>
    <x v="246"/>
    <x v="2"/>
    <s v="Accessories"/>
    <s v="Logitech 910-002974 M325 Wireless Mouse for Web Scrolling"/>
    <n v="119.96"/>
  </r>
  <r>
    <n v="3144"/>
    <s v="CA-2018-162572"/>
    <x v="145"/>
    <d v="2018-09-27T00:00:00"/>
    <s v="Second Class"/>
    <s v="RB-19360"/>
    <s v="Raymond Buch"/>
    <s v="Consumer"/>
    <s v="United States"/>
    <s v="Cincinnati"/>
    <s v="Ohio"/>
    <n v="45231"/>
    <x v="3"/>
    <x v="147"/>
    <x v="1"/>
    <s v="Art"/>
    <s v="Newell 311"/>
    <n v="10.608000000000001"/>
  </r>
  <r>
    <n v="3145"/>
    <s v="US-2017-148110"/>
    <x v="64"/>
    <d v="2017-09-11T00:00:00"/>
    <s v="Standard Class"/>
    <s v="AR-10825"/>
    <s v="Anthony Rawles"/>
    <s v="Corporate"/>
    <s v="United States"/>
    <s v="Austin"/>
    <s v="Texas"/>
    <n v="78745"/>
    <x v="2"/>
    <x v="474"/>
    <x v="0"/>
    <s v="Chairs"/>
    <s v="Situations Contoured Folding Chairs, 4/Set"/>
    <n v="347.80200000000002"/>
  </r>
  <r>
    <n v="3146"/>
    <s v="CA-2018-131828"/>
    <x v="512"/>
    <d v="2018-02-13T00:00:00"/>
    <s v="Second Class"/>
    <s v="CS-11845"/>
    <s v="Cari Sayre"/>
    <s v="Corporate"/>
    <s v="United States"/>
    <s v="Seattle"/>
    <s v="Washington"/>
    <n v="98105"/>
    <x v="1"/>
    <x v="1496"/>
    <x v="0"/>
    <s v="Chairs"/>
    <s v="Global Leather and Oak Executive Chair, Black"/>
    <n v="963.13599999999997"/>
  </r>
  <r>
    <n v="3147"/>
    <s v="CA-2018-131828"/>
    <x v="512"/>
    <d v="2018-02-13T00:00:00"/>
    <s v="Second Class"/>
    <s v="CS-11845"/>
    <s v="Cari Sayre"/>
    <s v="Corporate"/>
    <s v="United States"/>
    <s v="Seattle"/>
    <s v="Washington"/>
    <n v="98105"/>
    <x v="1"/>
    <x v="687"/>
    <x v="2"/>
    <s v="Phones"/>
    <s v="Logitech B530 USBÂ HeadsetÂ -Â headsetÂ - Full size, Binaural"/>
    <n v="88.775999999999996"/>
  </r>
  <r>
    <n v="3148"/>
    <s v="CA-2015-109218"/>
    <x v="479"/>
    <d v="2015-07-03T00:00:00"/>
    <s v="Second Class"/>
    <s v="AR-10825"/>
    <s v="Anthony Rawles"/>
    <s v="Corporate"/>
    <s v="United States"/>
    <s v="Los Angeles"/>
    <s v="California"/>
    <n v="90004"/>
    <x v="1"/>
    <x v="313"/>
    <x v="1"/>
    <s v="Art"/>
    <s v="BIC Brite Liner Highlighters, Chisel Tip"/>
    <n v="32.4"/>
  </r>
  <r>
    <n v="3149"/>
    <s v="CA-2017-120558"/>
    <x v="843"/>
    <d v="2017-06-10T00:00:00"/>
    <s v="First Class"/>
    <s v="RD-19810"/>
    <s v="Ross DeVincentis"/>
    <s v="Home Office"/>
    <s v="United States"/>
    <s v="New York City"/>
    <s v="New York"/>
    <n v="10035"/>
    <x v="3"/>
    <x v="490"/>
    <x v="1"/>
    <s v="Paper"/>
    <s v="Xerox 226"/>
    <n v="32.4"/>
  </r>
  <r>
    <n v="3150"/>
    <s v="US-2015-109036"/>
    <x v="414"/>
    <d v="2015-12-25T00:00:00"/>
    <s v="Standard Class"/>
    <s v="KH-16510"/>
    <s v="Keith Herrera"/>
    <s v="Consumer"/>
    <s v="United States"/>
    <s v="Seattle"/>
    <s v="Washington"/>
    <n v="98103"/>
    <x v="1"/>
    <x v="254"/>
    <x v="1"/>
    <s v="Labels"/>
    <s v="Avery 489"/>
    <n v="31.05"/>
  </r>
  <r>
    <n v="3151"/>
    <s v="CA-2016-147830"/>
    <x v="83"/>
    <d v="2016-12-18T00:00:00"/>
    <s v="First Class"/>
    <s v="NF-18385"/>
    <s v="Natalie Fritzler"/>
    <s v="Consumer"/>
    <s v="United States"/>
    <s v="Newark"/>
    <s v="Ohio"/>
    <n v="43055"/>
    <x v="3"/>
    <x v="695"/>
    <x v="2"/>
    <s v="Accessories"/>
    <s v="Plantronics Savi W720 Multi-Device Wireless Headset System"/>
    <n v="2025.36"/>
  </r>
  <r>
    <n v="3152"/>
    <s v="CA-2016-147830"/>
    <x v="83"/>
    <d v="2016-12-18T00:00:00"/>
    <s v="First Class"/>
    <s v="NF-18385"/>
    <s v="Natalie Fritzler"/>
    <s v="Consumer"/>
    <s v="United States"/>
    <s v="Newark"/>
    <s v="Ohio"/>
    <n v="43055"/>
    <x v="3"/>
    <x v="1497"/>
    <x v="2"/>
    <s v="Machines"/>
    <s v="Cubify CubeX 3D Printer Double Head Print"/>
    <n v="1799.9939999999999"/>
  </r>
  <r>
    <n v="3153"/>
    <s v="CA-2016-147830"/>
    <x v="83"/>
    <d v="2016-12-18T00:00:00"/>
    <s v="First Class"/>
    <s v="NF-18385"/>
    <s v="Natalie Fritzler"/>
    <s v="Consumer"/>
    <s v="United States"/>
    <s v="Newark"/>
    <s v="Ohio"/>
    <n v="43055"/>
    <x v="3"/>
    <x v="1495"/>
    <x v="2"/>
    <s v="Phones"/>
    <s v="Panasonic KX TS3282W Corded phone"/>
    <n v="101.988"/>
  </r>
  <r>
    <n v="3154"/>
    <s v="CA-2016-147830"/>
    <x v="83"/>
    <d v="2016-12-18T00:00:00"/>
    <s v="First Class"/>
    <s v="NF-18385"/>
    <s v="Natalie Fritzler"/>
    <s v="Consumer"/>
    <s v="United States"/>
    <s v="Newark"/>
    <s v="Ohio"/>
    <n v="43055"/>
    <x v="3"/>
    <x v="267"/>
    <x v="0"/>
    <s v="Furnishings"/>
    <s v="Howard Miller 13&quot; Diameter Goldtone Round Wall Clock"/>
    <n v="262.86399999999998"/>
  </r>
  <r>
    <n v="3155"/>
    <s v="CA-2018-150497"/>
    <x v="228"/>
    <d v="2018-07-24T00:00:00"/>
    <s v="Standard Class"/>
    <s v="SM-20950"/>
    <s v="Suzanne McNair"/>
    <s v="Corporate"/>
    <s v="United States"/>
    <s v="Maple Grove"/>
    <s v="Minnesota"/>
    <n v="55369"/>
    <x v="2"/>
    <x v="1498"/>
    <x v="1"/>
    <s v="Binders"/>
    <s v="Ibico Ibimaster 300 Manual Binding System"/>
    <n v="735.98"/>
  </r>
  <r>
    <n v="3156"/>
    <s v="CA-2015-128986"/>
    <x v="93"/>
    <d v="2015-08-05T00:00:00"/>
    <s v="Second Class"/>
    <s v="GH-14410"/>
    <s v="Gary Hansen"/>
    <s v="Home Office"/>
    <s v="United States"/>
    <s v="Glendale"/>
    <s v="Arizona"/>
    <n v="85301"/>
    <x v="1"/>
    <x v="968"/>
    <x v="1"/>
    <s v="Paper"/>
    <s v="White Computer Printout Paper by Universal"/>
    <n v="93.024000000000001"/>
  </r>
  <r>
    <n v="3157"/>
    <s v="CA-2016-139584"/>
    <x v="252"/>
    <d v="2016-08-28T00:00:00"/>
    <s v="Standard Class"/>
    <s v="EM-13810"/>
    <s v="Eleni McCrary"/>
    <s v="Corporate"/>
    <s v="United States"/>
    <s v="New York City"/>
    <s v="New York"/>
    <n v="10009"/>
    <x v="3"/>
    <x v="10"/>
    <x v="0"/>
    <s v="Tables"/>
    <s v="Chromcraft Rectangular Conference Tables"/>
    <n v="284.36399999999998"/>
  </r>
  <r>
    <n v="3158"/>
    <s v="CA-2016-139584"/>
    <x v="252"/>
    <d v="2016-08-28T00:00:00"/>
    <s v="Standard Class"/>
    <s v="EM-13810"/>
    <s v="Eleni McCrary"/>
    <s v="Corporate"/>
    <s v="United States"/>
    <s v="New York City"/>
    <s v="New York"/>
    <n v="10009"/>
    <x v="3"/>
    <x v="197"/>
    <x v="2"/>
    <s v="Accessories"/>
    <s v="Memorex Micro Travel Drive 8 GB"/>
    <n v="26"/>
  </r>
  <r>
    <n v="3159"/>
    <s v="US-2017-162677"/>
    <x v="253"/>
    <d v="2017-03-27T00:00:00"/>
    <s v="First Class"/>
    <s v="DB-13210"/>
    <s v="Dean Braden"/>
    <s v="Consumer"/>
    <s v="United States"/>
    <s v="Jacksonville"/>
    <s v="North Carolina"/>
    <n v="28540"/>
    <x v="0"/>
    <x v="1036"/>
    <x v="1"/>
    <s v="Storage"/>
    <s v="Tenex Personal Self-Stacking Standard File Box, Black/Gray"/>
    <n v="67.64"/>
  </r>
  <r>
    <n v="3160"/>
    <s v="US-2017-162677"/>
    <x v="253"/>
    <d v="2017-03-27T00:00:00"/>
    <s v="First Class"/>
    <s v="DB-13210"/>
    <s v="Dean Braden"/>
    <s v="Consumer"/>
    <s v="United States"/>
    <s v="Jacksonville"/>
    <s v="North Carolina"/>
    <n v="28540"/>
    <x v="0"/>
    <x v="959"/>
    <x v="2"/>
    <s v="Accessories"/>
    <s v="Case Logic 2.4GHz Wireless Keyboard"/>
    <n v="119.976"/>
  </r>
  <r>
    <n v="3161"/>
    <s v="US-2015-150924"/>
    <x v="171"/>
    <d v="2015-09-16T00:00:00"/>
    <s v="Second Class"/>
    <s v="PT-19090"/>
    <s v="Pete Takahito"/>
    <s v="Consumer"/>
    <s v="United States"/>
    <s v="Houston"/>
    <s v="Texas"/>
    <n v="77070"/>
    <x v="2"/>
    <x v="1499"/>
    <x v="1"/>
    <s v="Binders"/>
    <s v="Wilson Jones Impact Binders"/>
    <n v="5.18"/>
  </r>
  <r>
    <n v="3162"/>
    <s v="CA-2015-153969"/>
    <x v="158"/>
    <d v="2015-09-25T00:00:00"/>
    <s v="Standard Class"/>
    <s v="HF-14995"/>
    <s v="Herbert Flentye"/>
    <s v="Consumer"/>
    <s v="United States"/>
    <s v="San Francisco"/>
    <s v="California"/>
    <n v="94109"/>
    <x v="1"/>
    <x v="837"/>
    <x v="1"/>
    <s v="Envelopes"/>
    <s v="Staple envelope"/>
    <n v="15.56"/>
  </r>
  <r>
    <n v="3163"/>
    <s v="CA-2015-153969"/>
    <x v="158"/>
    <d v="2015-09-25T00:00:00"/>
    <s v="Standard Class"/>
    <s v="HF-14995"/>
    <s v="Herbert Flentye"/>
    <s v="Consumer"/>
    <s v="United States"/>
    <s v="San Francisco"/>
    <s v="California"/>
    <n v="94109"/>
    <x v="1"/>
    <x v="1358"/>
    <x v="1"/>
    <s v="Envelopes"/>
    <s v="#10 White Business Envelopes,4 1/8 x 9 1/2"/>
    <n v="78.349999999999994"/>
  </r>
  <r>
    <n v="3164"/>
    <s v="CA-2015-153969"/>
    <x v="158"/>
    <d v="2015-09-25T00:00:00"/>
    <s v="Standard Class"/>
    <s v="HF-14995"/>
    <s v="Herbert Flentye"/>
    <s v="Consumer"/>
    <s v="United States"/>
    <s v="San Francisco"/>
    <s v="California"/>
    <n v="94109"/>
    <x v="1"/>
    <x v="1500"/>
    <x v="1"/>
    <s v="Art"/>
    <s v="Newell 34"/>
    <n v="59.52"/>
  </r>
  <r>
    <n v="3165"/>
    <s v="CA-2015-153969"/>
    <x v="158"/>
    <d v="2015-09-25T00:00:00"/>
    <s v="Standard Class"/>
    <s v="HF-14995"/>
    <s v="Herbert Flentye"/>
    <s v="Consumer"/>
    <s v="United States"/>
    <s v="San Francisco"/>
    <s v="California"/>
    <n v="94109"/>
    <x v="1"/>
    <x v="1450"/>
    <x v="1"/>
    <s v="Paper"/>
    <s v="Xerox 1971"/>
    <n v="38.520000000000003"/>
  </r>
  <r>
    <n v="3166"/>
    <s v="CA-2015-153969"/>
    <x v="158"/>
    <d v="2015-09-25T00:00:00"/>
    <s v="Standard Class"/>
    <s v="HF-14995"/>
    <s v="Herbert Flentye"/>
    <s v="Consumer"/>
    <s v="United States"/>
    <s v="San Francisco"/>
    <s v="California"/>
    <n v="94109"/>
    <x v="1"/>
    <x v="1501"/>
    <x v="2"/>
    <s v="Phones"/>
    <s v="Polycom CX300 Desktop Phone USB VoIP phone"/>
    <n v="239.98400000000001"/>
  </r>
  <r>
    <n v="3167"/>
    <s v="CA-2015-153969"/>
    <x v="158"/>
    <d v="2015-09-25T00:00:00"/>
    <s v="Standard Class"/>
    <s v="HF-14995"/>
    <s v="Herbert Flentye"/>
    <s v="Consumer"/>
    <s v="United States"/>
    <s v="San Francisco"/>
    <s v="California"/>
    <n v="94109"/>
    <x v="1"/>
    <x v="1408"/>
    <x v="1"/>
    <s v="Paper"/>
    <s v="Wirebound Four 2-3/4 x 5 Forms per Page, 400 Sets per Book"/>
    <n v="19.350000000000001"/>
  </r>
  <r>
    <n v="3168"/>
    <s v="CA-2017-146682"/>
    <x v="517"/>
    <d v="2017-10-31T00:00:00"/>
    <s v="First Class"/>
    <s v="KW-16435"/>
    <s v="Katrina Willman"/>
    <s v="Consumer"/>
    <s v="United States"/>
    <s v="Lansing"/>
    <s v="Michigan"/>
    <n v="48911"/>
    <x v="2"/>
    <x v="278"/>
    <x v="0"/>
    <s v="Furnishings"/>
    <s v="Electrix 20W Halogen Replacement Bulb for Zoom-In Desk Lamp"/>
    <n v="67"/>
  </r>
  <r>
    <n v="3169"/>
    <s v="CA-2017-138695"/>
    <x v="316"/>
    <d v="2017-06-03T00:00:00"/>
    <s v="Standard Class"/>
    <s v="KC-16675"/>
    <s v="Kimberly Carter"/>
    <s v="Corporate"/>
    <s v="United States"/>
    <s v="Tallahassee"/>
    <s v="Florida"/>
    <n v="32303"/>
    <x v="0"/>
    <x v="1225"/>
    <x v="0"/>
    <s v="Chairs"/>
    <s v="Novimex Fabric Task Chair"/>
    <n v="390.27199999999999"/>
  </r>
  <r>
    <n v="3170"/>
    <s v="CA-2017-138695"/>
    <x v="316"/>
    <d v="2017-06-03T00:00:00"/>
    <s v="Standard Class"/>
    <s v="KC-16675"/>
    <s v="Kimberly Carter"/>
    <s v="Corporate"/>
    <s v="United States"/>
    <s v="Tallahassee"/>
    <s v="Florida"/>
    <n v="32303"/>
    <x v="0"/>
    <x v="457"/>
    <x v="1"/>
    <s v="Paper"/>
    <s v="Great White Multi-Use Recycled Paper (20Lb. and 84 Bright)"/>
    <n v="62.192"/>
  </r>
  <r>
    <n v="3171"/>
    <s v="CA-2018-107461"/>
    <x v="202"/>
    <d v="2018-12-26T00:00:00"/>
    <s v="Second Class"/>
    <s v="PK-19075"/>
    <s v="Pete Kriz"/>
    <s v="Consumer"/>
    <s v="United States"/>
    <s v="Columbia"/>
    <s v="South Carolina"/>
    <n v="29203"/>
    <x v="0"/>
    <x v="1406"/>
    <x v="1"/>
    <s v="Binders"/>
    <s v="Ibico Presentation Index for Binding Systems"/>
    <n v="23.88"/>
  </r>
  <r>
    <n v="3172"/>
    <s v="US-2017-133879"/>
    <x v="844"/>
    <d v="2017-03-28T00:00:00"/>
    <s v="Standard Class"/>
    <s v="KT-16465"/>
    <s v="Kean Takahito"/>
    <s v="Consumer"/>
    <s v="United States"/>
    <s v="Chicago"/>
    <s v="Illinois"/>
    <n v="60623"/>
    <x v="2"/>
    <x v="741"/>
    <x v="1"/>
    <s v="Binders"/>
    <s v="Avery Durable Slant Ring Binders"/>
    <n v="3.1680000000000001"/>
  </r>
  <r>
    <n v="3173"/>
    <s v="US-2017-133879"/>
    <x v="844"/>
    <d v="2017-03-28T00:00:00"/>
    <s v="Standard Class"/>
    <s v="KT-16465"/>
    <s v="Kean Takahito"/>
    <s v="Consumer"/>
    <s v="United States"/>
    <s v="Chicago"/>
    <s v="Illinois"/>
    <n v="60623"/>
    <x v="2"/>
    <x v="662"/>
    <x v="0"/>
    <s v="Chairs"/>
    <s v="Global Airflow Leather Mesh Back Chair, Black"/>
    <n v="528.42999999999995"/>
  </r>
  <r>
    <n v="3174"/>
    <s v="US-2017-133879"/>
    <x v="844"/>
    <d v="2017-03-28T00:00:00"/>
    <s v="Standard Class"/>
    <s v="KT-16465"/>
    <s v="Kean Takahito"/>
    <s v="Consumer"/>
    <s v="United States"/>
    <s v="Chicago"/>
    <s v="Illinois"/>
    <n v="60623"/>
    <x v="2"/>
    <x v="1260"/>
    <x v="1"/>
    <s v="Art"/>
    <s v="Newell 33"/>
    <n v="13.391999999999999"/>
  </r>
  <r>
    <n v="3175"/>
    <s v="CA-2018-157483"/>
    <x v="343"/>
    <d v="2018-11-18T00:00:00"/>
    <s v="Standard Class"/>
    <s v="EP-13915"/>
    <s v="Emily Phan"/>
    <s v="Consumer"/>
    <s v="United States"/>
    <s v="Detroit"/>
    <s v="Michigan"/>
    <n v="48227"/>
    <x v="2"/>
    <x v="1502"/>
    <x v="1"/>
    <s v="Art"/>
    <s v="Boston 1799 Powerhouse Electric Pencil Sharpener"/>
    <n v="181.86"/>
  </r>
  <r>
    <n v="3176"/>
    <s v="US-2018-132059"/>
    <x v="397"/>
    <d v="2018-09-29T00:00:00"/>
    <s v="Standard Class"/>
    <s v="AP-10915"/>
    <s v="Arthur Prichep"/>
    <s v="Consumer"/>
    <s v="United States"/>
    <s v="Fort Collins"/>
    <s v="Colorado"/>
    <n v="80525"/>
    <x v="1"/>
    <x v="789"/>
    <x v="0"/>
    <s v="Bookcases"/>
    <s v="Atlantic Metals Mobile 5-Shelf Bookcases, Custom Colors"/>
    <n v="180.58799999999999"/>
  </r>
  <r>
    <n v="3177"/>
    <s v="US-2018-132059"/>
    <x v="397"/>
    <d v="2018-09-29T00:00:00"/>
    <s v="Standard Class"/>
    <s v="AP-10915"/>
    <s v="Arthur Prichep"/>
    <s v="Consumer"/>
    <s v="United States"/>
    <s v="Fort Collins"/>
    <s v="Colorado"/>
    <n v="80525"/>
    <x v="1"/>
    <x v="1048"/>
    <x v="2"/>
    <s v="Accessories"/>
    <s v="Belkin F8E887 USB Wired Ergonomic Keyboard"/>
    <n v="47.984000000000002"/>
  </r>
  <r>
    <n v="3178"/>
    <s v="CA-2018-122280"/>
    <x v="18"/>
    <d v="2018-09-10T00:00:00"/>
    <s v="Same Day"/>
    <s v="SH-20395"/>
    <s v="Shahid Hopkins"/>
    <s v="Consumer"/>
    <s v="United States"/>
    <s v="New York City"/>
    <s v="New York"/>
    <n v="10024"/>
    <x v="3"/>
    <x v="945"/>
    <x v="1"/>
    <s v="Paper"/>
    <s v="Rediform S.O.S. 1-Up Phone Message Bk, 4-1/4x3-1/16 Bk, 1 Form/Pg, 40 Messages/Bk, 3/Pk"/>
    <n v="18.760000000000002"/>
  </r>
  <r>
    <n v="3179"/>
    <s v="CA-2018-105235"/>
    <x v="256"/>
    <d v="2018-12-11T00:00:00"/>
    <s v="Standard Class"/>
    <s v="SM-20950"/>
    <s v="Suzanne McNair"/>
    <s v="Corporate"/>
    <s v="United States"/>
    <s v="New York City"/>
    <s v="New York"/>
    <n v="10011"/>
    <x v="3"/>
    <x v="5"/>
    <x v="0"/>
    <s v="Furnishings"/>
    <s v="Eldon Expressions Wood and Plastic Desk Accessories, Cherry Wood"/>
    <n v="20.94"/>
  </r>
  <r>
    <n v="3180"/>
    <s v="CA-2018-105235"/>
    <x v="256"/>
    <d v="2018-12-11T00:00:00"/>
    <s v="Standard Class"/>
    <s v="SM-20950"/>
    <s v="Suzanne McNair"/>
    <s v="Corporate"/>
    <s v="United States"/>
    <s v="New York City"/>
    <s v="New York"/>
    <n v="10011"/>
    <x v="3"/>
    <x v="138"/>
    <x v="0"/>
    <s v="Furnishings"/>
    <s v="Seth Thomas 14&quot; Putty-Colored Wall Clock"/>
    <n v="58.68"/>
  </r>
  <r>
    <n v="3181"/>
    <s v="CA-2018-105235"/>
    <x v="256"/>
    <d v="2018-12-11T00:00:00"/>
    <s v="Standard Class"/>
    <s v="SM-20950"/>
    <s v="Suzanne McNair"/>
    <s v="Corporate"/>
    <s v="United States"/>
    <s v="New York City"/>
    <s v="New York"/>
    <n v="10011"/>
    <x v="3"/>
    <x v="473"/>
    <x v="1"/>
    <s v="Appliances"/>
    <s v="Eureka The Boss Cordless Rechargeable Stick Vac"/>
    <n v="254.9"/>
  </r>
  <r>
    <n v="3182"/>
    <s v="CA-2018-152912"/>
    <x v="45"/>
    <d v="2018-11-12T00:00:00"/>
    <s v="Second Class"/>
    <s v="BM-11650"/>
    <s v="Brian Moss"/>
    <s v="Corporate"/>
    <s v="United States"/>
    <s v="Columbia"/>
    <s v="Maryland"/>
    <n v="21044"/>
    <x v="3"/>
    <x v="544"/>
    <x v="1"/>
    <s v="Binders"/>
    <s v="Wilson Jones Turn Tabs Binder Tool for Ring Binders"/>
    <n v="9.64"/>
  </r>
  <r>
    <n v="3183"/>
    <s v="CA-2018-152912"/>
    <x v="45"/>
    <d v="2018-11-12T00:00:00"/>
    <s v="Second Class"/>
    <s v="BM-11650"/>
    <s v="Brian Moss"/>
    <s v="Corporate"/>
    <s v="United States"/>
    <s v="Columbia"/>
    <s v="Maryland"/>
    <n v="21044"/>
    <x v="3"/>
    <x v="717"/>
    <x v="2"/>
    <s v="Accessories"/>
    <s v="MaxellÂ iVDR EX 500GB Cartridge"/>
    <n v="826.62"/>
  </r>
  <r>
    <n v="3184"/>
    <s v="CA-2018-152912"/>
    <x v="45"/>
    <d v="2018-11-12T00:00:00"/>
    <s v="Second Class"/>
    <s v="BM-11650"/>
    <s v="Brian Moss"/>
    <s v="Corporate"/>
    <s v="United States"/>
    <s v="Columbia"/>
    <s v="Maryland"/>
    <n v="21044"/>
    <x v="3"/>
    <x v="245"/>
    <x v="1"/>
    <s v="Storage"/>
    <s v="Adjustable Depth Letter/Legal Cart"/>
    <n v="1633.14"/>
  </r>
  <r>
    <n v="3185"/>
    <s v="CA-2018-152912"/>
    <x v="45"/>
    <d v="2018-11-12T00:00:00"/>
    <s v="Second Class"/>
    <s v="BM-11650"/>
    <s v="Brian Moss"/>
    <s v="Corporate"/>
    <s v="United States"/>
    <s v="Columbia"/>
    <s v="Maryland"/>
    <n v="21044"/>
    <x v="3"/>
    <x v="245"/>
    <x v="1"/>
    <s v="Storage"/>
    <s v="Adjustable Depth Letter/Legal Cart"/>
    <n v="544.38"/>
  </r>
  <r>
    <n v="3186"/>
    <s v="CA-2015-123498"/>
    <x v="845"/>
    <d v="2015-11-09T00:00:00"/>
    <s v="First Class"/>
    <s v="TC-20980"/>
    <s v="Tamara Chand"/>
    <s v="Corporate"/>
    <s v="United States"/>
    <s v="Houston"/>
    <s v="Texas"/>
    <n v="77041"/>
    <x v="2"/>
    <x v="1311"/>
    <x v="1"/>
    <s v="Binders"/>
    <s v="Satellite Sectional Post Binders"/>
    <n v="26.045999999999999"/>
  </r>
  <r>
    <n v="3187"/>
    <s v="CA-2015-123498"/>
    <x v="845"/>
    <d v="2015-11-09T00:00:00"/>
    <s v="First Class"/>
    <s v="TC-20980"/>
    <s v="Tamara Chand"/>
    <s v="Corporate"/>
    <s v="United States"/>
    <s v="Houston"/>
    <s v="Texas"/>
    <n v="77041"/>
    <x v="2"/>
    <x v="1503"/>
    <x v="1"/>
    <s v="Envelopes"/>
    <s v="Staple envelope"/>
    <n v="74.352000000000004"/>
  </r>
  <r>
    <n v="3188"/>
    <s v="CA-2018-159352"/>
    <x v="846"/>
    <d v="2018-03-17T00:00:00"/>
    <s v="Standard Class"/>
    <s v="KB-16585"/>
    <s v="Ken Black"/>
    <s v="Corporate"/>
    <s v="United States"/>
    <s v="Lowell"/>
    <s v="Massachusetts"/>
    <n v="1852"/>
    <x v="3"/>
    <x v="857"/>
    <x v="2"/>
    <s v="Phones"/>
    <s v="PowerGen Dual USB Car Charger"/>
    <n v="69.930000000000007"/>
  </r>
  <r>
    <n v="3189"/>
    <s v="US-2018-146416"/>
    <x v="179"/>
    <d v="2018-10-22T00:00:00"/>
    <s v="Second Class"/>
    <s v="JE-16165"/>
    <s v="Justin Ellison"/>
    <s v="Corporate"/>
    <s v="United States"/>
    <s v="Woodland"/>
    <s v="California"/>
    <n v="95695"/>
    <x v="1"/>
    <x v="1171"/>
    <x v="1"/>
    <s v="Labels"/>
    <s v="Avery 510"/>
    <n v="3.75"/>
  </r>
  <r>
    <n v="3190"/>
    <s v="US-2018-146416"/>
    <x v="179"/>
    <d v="2018-10-22T00:00:00"/>
    <s v="Second Class"/>
    <s v="JE-16165"/>
    <s v="Justin Ellison"/>
    <s v="Corporate"/>
    <s v="United States"/>
    <s v="Woodland"/>
    <s v="California"/>
    <n v="95695"/>
    <x v="1"/>
    <x v="1504"/>
    <x v="1"/>
    <s v="Binders"/>
    <s v="Wilson Jones Four-Pocket Poly Binders"/>
    <n v="20.928000000000001"/>
  </r>
  <r>
    <n v="3191"/>
    <s v="US-2016-163783"/>
    <x v="17"/>
    <d v="2017-01-01T00:00:00"/>
    <s v="Standard Class"/>
    <s v="DR-12940"/>
    <s v="Daniel Raglin"/>
    <s v="Home Office"/>
    <s v="United States"/>
    <s v="Chicago"/>
    <s v="Illinois"/>
    <n v="60610"/>
    <x v="2"/>
    <x v="1505"/>
    <x v="1"/>
    <s v="Storage"/>
    <s v="Sterilite Show Offs Storage Containers"/>
    <n v="12.672000000000001"/>
  </r>
  <r>
    <n v="3192"/>
    <s v="CA-2018-123981"/>
    <x v="280"/>
    <d v="2018-10-08T00:00:00"/>
    <s v="Standard Class"/>
    <s v="RW-19630"/>
    <s v="Rob Williams"/>
    <s v="Corporate"/>
    <s v="United States"/>
    <s v="New York City"/>
    <s v="New York"/>
    <n v="10035"/>
    <x v="3"/>
    <x v="803"/>
    <x v="2"/>
    <s v="Phones"/>
    <s v="Plantronics 81402"/>
    <n v="65.989999999999995"/>
  </r>
  <r>
    <n v="3193"/>
    <s v="CA-2018-158953"/>
    <x v="400"/>
    <d v="2018-06-08T00:00:00"/>
    <s v="Standard Class"/>
    <s v="ML-18040"/>
    <s v="Michelle Lonsdale"/>
    <s v="Corporate"/>
    <s v="United States"/>
    <s v="Missouri City"/>
    <s v="Texas"/>
    <n v="77489"/>
    <x v="2"/>
    <x v="248"/>
    <x v="1"/>
    <s v="Binders"/>
    <s v="Presstex Flexible Ring Binders"/>
    <n v="6.37"/>
  </r>
  <r>
    <n v="3194"/>
    <s v="CA-2015-165428"/>
    <x v="416"/>
    <d v="2015-09-04T00:00:00"/>
    <s v="First Class"/>
    <s v="JL-15130"/>
    <s v="Jack Lebron"/>
    <s v="Consumer"/>
    <s v="United States"/>
    <s v="Houston"/>
    <s v="Texas"/>
    <n v="77036"/>
    <x v="2"/>
    <x v="525"/>
    <x v="1"/>
    <s v="Binders"/>
    <s v="Prestige Round Ring Binders"/>
    <n v="3.6480000000000001"/>
  </r>
  <r>
    <n v="3195"/>
    <s v="CA-2015-165428"/>
    <x v="416"/>
    <d v="2015-09-04T00:00:00"/>
    <s v="First Class"/>
    <s v="JL-15130"/>
    <s v="Jack Lebron"/>
    <s v="Consumer"/>
    <s v="United States"/>
    <s v="Houston"/>
    <s v="Texas"/>
    <n v="77036"/>
    <x v="2"/>
    <x v="260"/>
    <x v="1"/>
    <s v="Paper"/>
    <s v="Xerox 216"/>
    <n v="31.103999999999999"/>
  </r>
  <r>
    <n v="3196"/>
    <s v="CA-2017-169026"/>
    <x v="590"/>
    <d v="2017-08-13T00:00:00"/>
    <s v="Standard Class"/>
    <s v="CM-12655"/>
    <s v="Corinna Mitchell"/>
    <s v="Home Office"/>
    <s v="United States"/>
    <s v="Jackson"/>
    <s v="Mississippi"/>
    <n v="39212"/>
    <x v="0"/>
    <x v="1506"/>
    <x v="1"/>
    <s v="Fasteners"/>
    <s v="Alliance Super-Size Bands, Assorted Sizes"/>
    <n v="23.34"/>
  </r>
  <r>
    <n v="3197"/>
    <s v="CA-2018-109750"/>
    <x v="847"/>
    <d v="2018-07-28T00:00:00"/>
    <s v="Standard Class"/>
    <s v="FH-14365"/>
    <s v="Fred Hopkins"/>
    <s v="Corporate"/>
    <s v="United States"/>
    <s v="New York City"/>
    <s v="New York"/>
    <n v="10009"/>
    <x v="3"/>
    <x v="312"/>
    <x v="2"/>
    <s v="Phones"/>
    <s v="Square Credit Card Reader, 4 1/2&quot; x 4 1/2&quot; x 1&quot;, White"/>
    <n v="29.97"/>
  </r>
  <r>
    <n v="3198"/>
    <s v="CA-2016-149384"/>
    <x v="848"/>
    <d v="2016-07-10T00:00:00"/>
    <s v="Same Day"/>
    <s v="EH-13945"/>
    <s v="Eric Hoffmann"/>
    <s v="Consumer"/>
    <s v="United States"/>
    <s v="Tempe"/>
    <s v="Arizona"/>
    <n v="85281"/>
    <x v="1"/>
    <x v="1390"/>
    <x v="1"/>
    <s v="Binders"/>
    <s v="Accohide Poly Flexible Ring Binders"/>
    <n v="3.3660000000000001"/>
  </r>
  <r>
    <n v="3199"/>
    <s v="CA-2015-131527"/>
    <x v="588"/>
    <d v="2015-12-07T00:00:00"/>
    <s v="Standard Class"/>
    <s v="TB-21280"/>
    <s v="Toby Braunhardt"/>
    <s v="Consumer"/>
    <s v="United States"/>
    <s v="Jacksonville"/>
    <s v="North Carolina"/>
    <n v="28540"/>
    <x v="0"/>
    <x v="1507"/>
    <x v="2"/>
    <s v="Phones"/>
    <s v="BlueLounge Milo Smartphone Stand, White/Metallic"/>
    <n v="95.968000000000004"/>
  </r>
  <r>
    <n v="3200"/>
    <s v="CA-2018-164000"/>
    <x v="404"/>
    <d v="2018-12-22T00:00:00"/>
    <s v="Standard Class"/>
    <s v="AH-10030"/>
    <s v="Aaron Hawkins"/>
    <s v="Corporate"/>
    <s v="United States"/>
    <s v="Philadelphia"/>
    <s v="Pennsylvania"/>
    <n v="19134"/>
    <x v="3"/>
    <x v="1412"/>
    <x v="1"/>
    <s v="Art"/>
    <s v="Avery Fluorescent Highlighter Four-Color Set"/>
    <n v="18.704000000000001"/>
  </r>
  <r>
    <n v="3201"/>
    <s v="CA-2015-164224"/>
    <x v="598"/>
    <d v="2015-05-20T00:00:00"/>
    <s v="Second Class"/>
    <s v="TT-21070"/>
    <s v="Ted Trevino"/>
    <s v="Consumer"/>
    <s v="United States"/>
    <s v="Akron"/>
    <s v="Ohio"/>
    <n v="44312"/>
    <x v="3"/>
    <x v="1292"/>
    <x v="0"/>
    <s v="Furnishings"/>
    <s v="Deflect-o Glass Clear Studded Chair Mats"/>
    <n v="149.232"/>
  </r>
  <r>
    <n v="3202"/>
    <s v="CA-2015-164224"/>
    <x v="598"/>
    <d v="2015-05-20T00:00:00"/>
    <s v="Second Class"/>
    <s v="TT-21070"/>
    <s v="Ted Trevino"/>
    <s v="Consumer"/>
    <s v="United States"/>
    <s v="Akron"/>
    <s v="Ohio"/>
    <n v="44312"/>
    <x v="3"/>
    <x v="1050"/>
    <x v="1"/>
    <s v="Paper"/>
    <s v="Xerox 1949"/>
    <n v="15.936"/>
  </r>
  <r>
    <n v="3203"/>
    <s v="CA-2015-158372"/>
    <x v="849"/>
    <d v="2015-11-16T00:00:00"/>
    <s v="Standard Class"/>
    <s v="RD-19900"/>
    <s v="Ruben Dartt"/>
    <s v="Consumer"/>
    <s v="United States"/>
    <s v="San Diego"/>
    <s v="California"/>
    <n v="92037"/>
    <x v="1"/>
    <x v="539"/>
    <x v="2"/>
    <s v="Phones"/>
    <s v="Jabra SPEAK 410"/>
    <n v="601.53599999999994"/>
  </r>
  <r>
    <n v="3204"/>
    <s v="CA-2015-158372"/>
    <x v="849"/>
    <d v="2015-11-16T00:00:00"/>
    <s v="Standard Class"/>
    <s v="RD-19900"/>
    <s v="Ruben Dartt"/>
    <s v="Consumer"/>
    <s v="United States"/>
    <s v="San Diego"/>
    <s v="California"/>
    <n v="92037"/>
    <x v="1"/>
    <x v="916"/>
    <x v="2"/>
    <s v="Accessories"/>
    <s v="Memorex Froggy Flash Drive 4 GB"/>
    <n v="10.99"/>
  </r>
  <r>
    <n v="3205"/>
    <s v="CA-2015-158372"/>
    <x v="849"/>
    <d v="2015-11-16T00:00:00"/>
    <s v="Standard Class"/>
    <s v="RD-19900"/>
    <s v="Ruben Dartt"/>
    <s v="Consumer"/>
    <s v="United States"/>
    <s v="San Diego"/>
    <s v="California"/>
    <n v="92037"/>
    <x v="1"/>
    <x v="63"/>
    <x v="0"/>
    <s v="Furnishings"/>
    <s v="Luxo Economy Swing Arm Lamp"/>
    <n v="39.880000000000003"/>
  </r>
  <r>
    <n v="3206"/>
    <s v="CA-2015-158372"/>
    <x v="849"/>
    <d v="2015-11-16T00:00:00"/>
    <s v="Standard Class"/>
    <s v="RD-19900"/>
    <s v="Ruben Dartt"/>
    <s v="Consumer"/>
    <s v="United States"/>
    <s v="San Diego"/>
    <s v="California"/>
    <n v="92037"/>
    <x v="1"/>
    <x v="565"/>
    <x v="1"/>
    <s v="Paper"/>
    <s v="Southworth 100% RÃ©sumÃ© Paper, 24lb."/>
    <n v="62.24"/>
  </r>
  <r>
    <n v="3207"/>
    <s v="CA-2015-158372"/>
    <x v="849"/>
    <d v="2015-11-16T00:00:00"/>
    <s v="Standard Class"/>
    <s v="RD-19900"/>
    <s v="Ruben Dartt"/>
    <s v="Consumer"/>
    <s v="United States"/>
    <s v="San Diego"/>
    <s v="California"/>
    <n v="92037"/>
    <x v="1"/>
    <x v="882"/>
    <x v="0"/>
    <s v="Furnishings"/>
    <s v="Eldon Expressions Punched Metal &amp; Wood Desk Accessories, Pewter &amp; Cherry"/>
    <n v="53.2"/>
  </r>
  <r>
    <n v="3208"/>
    <s v="CA-2015-158372"/>
    <x v="849"/>
    <d v="2015-11-16T00:00:00"/>
    <s v="Standard Class"/>
    <s v="RD-19900"/>
    <s v="Ruben Dartt"/>
    <s v="Consumer"/>
    <s v="United States"/>
    <s v="San Diego"/>
    <s v="California"/>
    <n v="92037"/>
    <x v="1"/>
    <x v="1508"/>
    <x v="1"/>
    <s v="Labels"/>
    <s v="Avery White Multi-Purpose Labels"/>
    <n v="39.840000000000003"/>
  </r>
  <r>
    <n v="3209"/>
    <s v="CA-2017-108882"/>
    <x v="850"/>
    <d v="2017-01-15T00:00:00"/>
    <s v="Standard Class"/>
    <s v="LA-16780"/>
    <s v="Laura Armstrong"/>
    <s v="Corporate"/>
    <s v="United States"/>
    <s v="Fresno"/>
    <s v="California"/>
    <n v="93727"/>
    <x v="1"/>
    <x v="1509"/>
    <x v="2"/>
    <s v="Accessories"/>
    <s v="Logitech G500s Laser Gaming Mouse with Adjustable Weight Tuning"/>
    <n v="349.95"/>
  </r>
  <r>
    <n v="3210"/>
    <s v="CA-2017-108882"/>
    <x v="850"/>
    <d v="2017-01-15T00:00:00"/>
    <s v="Standard Class"/>
    <s v="LA-16780"/>
    <s v="Laura Armstrong"/>
    <s v="Corporate"/>
    <s v="United States"/>
    <s v="Fresno"/>
    <s v="California"/>
    <n v="93727"/>
    <x v="1"/>
    <x v="66"/>
    <x v="2"/>
    <s v="Phones"/>
    <s v="netTALK DUO VoIP Telephone Service"/>
    <n v="377.928"/>
  </r>
  <r>
    <n v="3211"/>
    <s v="US-2018-108245"/>
    <x v="585"/>
    <d v="2018-09-27T00:00:00"/>
    <s v="Standard Class"/>
    <s v="SH-19975"/>
    <s v="Sally Hughsby"/>
    <s v="Corporate"/>
    <s v="United States"/>
    <s v="Pearland"/>
    <s v="Texas"/>
    <n v="77581"/>
    <x v="2"/>
    <x v="407"/>
    <x v="1"/>
    <s v="Envelopes"/>
    <s v="Staple envelope"/>
    <n v="13.391999999999999"/>
  </r>
  <r>
    <n v="3212"/>
    <s v="US-2018-108245"/>
    <x v="585"/>
    <d v="2018-09-27T00:00:00"/>
    <s v="Standard Class"/>
    <s v="SH-19975"/>
    <s v="Sally Hughsby"/>
    <s v="Corporate"/>
    <s v="United States"/>
    <s v="Pearland"/>
    <s v="Texas"/>
    <n v="77581"/>
    <x v="2"/>
    <x v="385"/>
    <x v="1"/>
    <s v="Binders"/>
    <s v="Insertable Tab Post Binder Dividers"/>
    <n v="11.228"/>
  </r>
  <r>
    <n v="3213"/>
    <s v="CA-2015-142314"/>
    <x v="851"/>
    <d v="2015-12-28T00:00:00"/>
    <s v="Standard Class"/>
    <s v="SF-20200"/>
    <s v="Sarah Foster"/>
    <s v="Consumer"/>
    <s v="United States"/>
    <s v="Richmond"/>
    <s v="Indiana"/>
    <n v="47374"/>
    <x v="2"/>
    <x v="551"/>
    <x v="1"/>
    <s v="Appliances"/>
    <s v="Belkin F9H710-06 7 Outlet SurgeMaster Surge Protector"/>
    <n v="207.24"/>
  </r>
  <r>
    <n v="3214"/>
    <s v="CA-2017-132409"/>
    <x v="439"/>
    <d v="2017-06-01T00:00:00"/>
    <s v="Standard Class"/>
    <s v="TH-21235"/>
    <s v="Tiffany House"/>
    <s v="Corporate"/>
    <s v="United States"/>
    <s v="Philadelphia"/>
    <s v="Pennsylvania"/>
    <n v="19134"/>
    <x v="3"/>
    <x v="868"/>
    <x v="1"/>
    <s v="Art"/>
    <s v="OIC #2 Pencils, Medium Soft"/>
    <n v="1.504"/>
  </r>
  <r>
    <n v="3215"/>
    <s v="CA-2017-132409"/>
    <x v="439"/>
    <d v="2017-06-01T00:00:00"/>
    <s v="Standard Class"/>
    <s v="TH-21235"/>
    <s v="Tiffany House"/>
    <s v="Corporate"/>
    <s v="United States"/>
    <s v="Philadelphia"/>
    <s v="Pennsylvania"/>
    <n v="19134"/>
    <x v="3"/>
    <x v="1112"/>
    <x v="1"/>
    <s v="Appliances"/>
    <s v="Holmes HEPA Air Purifier"/>
    <n v="34.847999999999999"/>
  </r>
  <r>
    <n v="3216"/>
    <s v="CA-2018-150189"/>
    <x v="141"/>
    <d v="2018-07-10T00:00:00"/>
    <s v="First Class"/>
    <s v="VG-21790"/>
    <s v="Vivek Gonzalez"/>
    <s v="Consumer"/>
    <s v="United States"/>
    <s v="San Mateo"/>
    <s v="California"/>
    <n v="94403"/>
    <x v="1"/>
    <x v="49"/>
    <x v="1"/>
    <s v="Labels"/>
    <s v="Avery 485"/>
    <n v="75.180000000000007"/>
  </r>
  <r>
    <n v="3217"/>
    <s v="CA-2015-114433"/>
    <x v="8"/>
    <d v="2015-05-17T00:00:00"/>
    <s v="Standard Class"/>
    <s v="NP-18325"/>
    <s v="Naresj Patel"/>
    <s v="Consumer"/>
    <s v="United States"/>
    <s v="Oakland"/>
    <s v="California"/>
    <n v="94601"/>
    <x v="1"/>
    <x v="1233"/>
    <x v="2"/>
    <s v="Accessories"/>
    <s v="Plantronics Audio 478 Stereo USB Headset"/>
    <n v="149.97"/>
  </r>
  <r>
    <n v="3218"/>
    <s v="CA-2018-104640"/>
    <x v="468"/>
    <d v="2018-11-16T00:00:00"/>
    <s v="Standard Class"/>
    <s v="FH-14275"/>
    <s v="Frank Hawley"/>
    <s v="Corporate"/>
    <s v="United States"/>
    <s v="New York City"/>
    <s v="New York"/>
    <n v="10024"/>
    <x v="3"/>
    <x v="760"/>
    <x v="1"/>
    <s v="Binders"/>
    <s v="Fellowes PB300 Plastic Comb Binding Machine"/>
    <n v="931.17600000000004"/>
  </r>
  <r>
    <n v="3219"/>
    <s v="CA-2018-104640"/>
    <x v="468"/>
    <d v="2018-11-16T00:00:00"/>
    <s v="Standard Class"/>
    <s v="FH-14275"/>
    <s v="Frank Hawley"/>
    <s v="Corporate"/>
    <s v="United States"/>
    <s v="New York City"/>
    <s v="New York"/>
    <n v="10024"/>
    <x v="3"/>
    <x v="883"/>
    <x v="2"/>
    <s v="Phones"/>
    <s v="Aastra 6757i CT Wireless VoIP phone"/>
    <n v="430.88"/>
  </r>
  <r>
    <n v="3220"/>
    <s v="US-2016-137008"/>
    <x v="653"/>
    <d v="2016-10-08T00:00:00"/>
    <s v="Standard Class"/>
    <s v="JP-15460"/>
    <s v="Jennifer Patt"/>
    <s v="Corporate"/>
    <s v="United States"/>
    <s v="Lakewood"/>
    <s v="New Jersey"/>
    <n v="8701"/>
    <x v="3"/>
    <x v="1237"/>
    <x v="1"/>
    <s v="Paper"/>
    <s v="Computer Printout Paper with Letter-Trim Perforations"/>
    <n v="94.85"/>
  </r>
  <r>
    <n v="3221"/>
    <s v="US-2016-137008"/>
    <x v="653"/>
    <d v="2016-10-08T00:00:00"/>
    <s v="Standard Class"/>
    <s v="JP-15460"/>
    <s v="Jennifer Patt"/>
    <s v="Corporate"/>
    <s v="United States"/>
    <s v="Lakewood"/>
    <s v="New Jersey"/>
    <n v="8701"/>
    <x v="3"/>
    <x v="118"/>
    <x v="1"/>
    <s v="Envelopes"/>
    <s v="Globe Weis Peel &amp; Seel First Class Envelopes"/>
    <n v="51.12"/>
  </r>
  <r>
    <n v="3222"/>
    <s v="US-2016-137008"/>
    <x v="653"/>
    <d v="2016-10-08T00:00:00"/>
    <s v="Standard Class"/>
    <s v="JP-15460"/>
    <s v="Jennifer Patt"/>
    <s v="Corporate"/>
    <s v="United States"/>
    <s v="Lakewood"/>
    <s v="New Jersey"/>
    <n v="8701"/>
    <x v="3"/>
    <x v="293"/>
    <x v="2"/>
    <s v="Accessories"/>
    <s v="NETGEAR N750 Dual Band Wi-Fi Gigabit Router"/>
    <n v="90"/>
  </r>
  <r>
    <n v="3223"/>
    <s v="CA-2015-108189"/>
    <x v="852"/>
    <d v="2015-10-05T00:00:00"/>
    <s v="First Class"/>
    <s v="ES-14080"/>
    <s v="Erin Smith"/>
    <s v="Corporate"/>
    <s v="United States"/>
    <s v="Tempe"/>
    <s v="Arizona"/>
    <n v="85281"/>
    <x v="1"/>
    <x v="1017"/>
    <x v="1"/>
    <s v="Paper"/>
    <s v="Adams Telephone Message Book W/Dividers/Space For Phone Numbers, 5 1/4&quot;X8 1/2&quot;, 300/Messages"/>
    <n v="9.4079999999999995"/>
  </r>
  <r>
    <n v="3224"/>
    <s v="CA-2015-108189"/>
    <x v="852"/>
    <d v="2015-10-05T00:00:00"/>
    <s v="First Class"/>
    <s v="ES-14080"/>
    <s v="Erin Smith"/>
    <s v="Corporate"/>
    <s v="United States"/>
    <s v="Tempe"/>
    <s v="Arizona"/>
    <n v="85281"/>
    <x v="1"/>
    <x v="848"/>
    <x v="1"/>
    <s v="Fasteners"/>
    <s v="Staples"/>
    <n v="4.6719999999999997"/>
  </r>
  <r>
    <n v="3225"/>
    <s v="CA-2015-108189"/>
    <x v="852"/>
    <d v="2015-10-05T00:00:00"/>
    <s v="First Class"/>
    <s v="ES-14080"/>
    <s v="Erin Smith"/>
    <s v="Corporate"/>
    <s v="United States"/>
    <s v="Tempe"/>
    <s v="Arizona"/>
    <n v="85281"/>
    <x v="1"/>
    <x v="256"/>
    <x v="2"/>
    <s v="Phones"/>
    <s v="Bose SoundLink Bluetooth Speaker"/>
    <n v="318.39999999999998"/>
  </r>
  <r>
    <n v="3226"/>
    <s v="CA-2015-108189"/>
    <x v="852"/>
    <d v="2015-10-05T00:00:00"/>
    <s v="First Class"/>
    <s v="ES-14080"/>
    <s v="Erin Smith"/>
    <s v="Corporate"/>
    <s v="United States"/>
    <s v="Tempe"/>
    <s v="Arizona"/>
    <n v="85281"/>
    <x v="1"/>
    <x v="1510"/>
    <x v="1"/>
    <s v="Envelopes"/>
    <s v="Letter or Legal Size Expandable Poly String Tie Envelopes"/>
    <n v="12.768000000000001"/>
  </r>
  <r>
    <n v="3227"/>
    <s v="CA-2015-108189"/>
    <x v="852"/>
    <d v="2015-10-05T00:00:00"/>
    <s v="First Class"/>
    <s v="ES-14080"/>
    <s v="Erin Smith"/>
    <s v="Corporate"/>
    <s v="United States"/>
    <s v="Tempe"/>
    <s v="Arizona"/>
    <n v="85281"/>
    <x v="1"/>
    <x v="1511"/>
    <x v="1"/>
    <s v="Supplies"/>
    <s v="Stiletto Hand Letter Openers"/>
    <n v="15.36"/>
  </r>
  <r>
    <n v="3228"/>
    <s v="CA-2015-108189"/>
    <x v="852"/>
    <d v="2015-10-05T00:00:00"/>
    <s v="First Class"/>
    <s v="ES-14080"/>
    <s v="Erin Smith"/>
    <s v="Corporate"/>
    <s v="United States"/>
    <s v="Tempe"/>
    <s v="Arizona"/>
    <n v="85281"/>
    <x v="1"/>
    <x v="664"/>
    <x v="2"/>
    <s v="Phones"/>
    <s v="Pyle PMP37LED"/>
    <n v="230.376"/>
  </r>
  <r>
    <n v="3229"/>
    <s v="CA-2015-108189"/>
    <x v="852"/>
    <d v="2015-10-05T00:00:00"/>
    <s v="First Class"/>
    <s v="ES-14080"/>
    <s v="Erin Smith"/>
    <s v="Corporate"/>
    <s v="United States"/>
    <s v="Tempe"/>
    <s v="Arizona"/>
    <n v="85281"/>
    <x v="1"/>
    <x v="1044"/>
    <x v="2"/>
    <s v="Accessories"/>
    <s v="Kingston Digital DataTraveler 16GB USB 2.0"/>
    <n v="7.16"/>
  </r>
  <r>
    <n v="3230"/>
    <s v="CA-2015-154641"/>
    <x v="430"/>
    <d v="2015-08-16T00:00:00"/>
    <s v="Standard Class"/>
    <s v="KL-16645"/>
    <s v="Ken Lonsdale"/>
    <s v="Consumer"/>
    <s v="United States"/>
    <s v="New York City"/>
    <s v="New York"/>
    <n v="10035"/>
    <x v="3"/>
    <x v="458"/>
    <x v="1"/>
    <s v="Storage"/>
    <s v="Tennsco Single-Tier Lockers"/>
    <n v="375.34"/>
  </r>
  <r>
    <n v="3231"/>
    <s v="CA-2018-131625"/>
    <x v="853"/>
    <d v="2018-09-05T00:00:00"/>
    <s v="Second Class"/>
    <s v="BN-11515"/>
    <s v="Bradley Nguyen"/>
    <s v="Consumer"/>
    <s v="United States"/>
    <s v="New York City"/>
    <s v="New York"/>
    <n v="10009"/>
    <x v="3"/>
    <x v="935"/>
    <x v="0"/>
    <s v="Furnishings"/>
    <s v="Seth Thomas 12&quot; Clock w/ Goldtone Case"/>
    <n v="114.9"/>
  </r>
  <r>
    <n v="3232"/>
    <s v="US-2018-156356"/>
    <x v="513"/>
    <d v="2018-04-22T00:00:00"/>
    <s v="Standard Class"/>
    <s v="ND-18370"/>
    <s v="Natalie DeCherney"/>
    <s v="Consumer"/>
    <s v="United States"/>
    <s v="Houston"/>
    <s v="Texas"/>
    <n v="77095"/>
    <x v="2"/>
    <x v="1311"/>
    <x v="1"/>
    <s v="Binders"/>
    <s v="Satellite Sectional Post Binders"/>
    <n v="26.045999999999999"/>
  </r>
  <r>
    <n v="3233"/>
    <s v="US-2018-156356"/>
    <x v="513"/>
    <d v="2018-04-22T00:00:00"/>
    <s v="Standard Class"/>
    <s v="ND-18370"/>
    <s v="Natalie DeCherney"/>
    <s v="Consumer"/>
    <s v="United States"/>
    <s v="Houston"/>
    <s v="Texas"/>
    <n v="77095"/>
    <x v="2"/>
    <x v="497"/>
    <x v="1"/>
    <s v="Binders"/>
    <s v="GBC White Gloss Covers, Plain Front"/>
    <n v="2.8959999999999999"/>
  </r>
  <r>
    <n v="3234"/>
    <s v="US-2018-156356"/>
    <x v="513"/>
    <d v="2018-04-22T00:00:00"/>
    <s v="Standard Class"/>
    <s v="ND-18370"/>
    <s v="Natalie DeCherney"/>
    <s v="Consumer"/>
    <s v="United States"/>
    <s v="Houston"/>
    <s v="Texas"/>
    <n v="77095"/>
    <x v="2"/>
    <x v="1512"/>
    <x v="1"/>
    <s v="Storage"/>
    <s v="Tennsco Commercial Shelving"/>
    <n v="32.543999999999997"/>
  </r>
  <r>
    <n v="3235"/>
    <s v="CA-2017-138933"/>
    <x v="423"/>
    <d v="2017-04-27T00:00:00"/>
    <s v="First Class"/>
    <s v="JL-15130"/>
    <s v="Jack Lebron"/>
    <s v="Consumer"/>
    <s v="United States"/>
    <s v="Riverside"/>
    <s v="California"/>
    <n v="92503"/>
    <x v="1"/>
    <x v="591"/>
    <x v="1"/>
    <s v="Binders"/>
    <s v="Cardinal Holdit Business Card Pockets"/>
    <n v="3.984"/>
  </r>
  <r>
    <n v="3236"/>
    <s v="CA-2017-140746"/>
    <x v="804"/>
    <d v="2017-01-15T00:00:00"/>
    <s v="Same Day"/>
    <s v="RC-19825"/>
    <s v="Roy Collins"/>
    <s v="Consumer"/>
    <s v="United States"/>
    <s v="Fairfield"/>
    <s v="Connecticut"/>
    <n v="6824"/>
    <x v="3"/>
    <x v="257"/>
    <x v="0"/>
    <s v="Tables"/>
    <s v="Bevis Round Bullnose 29&quot; High Table Top"/>
    <n v="181.797"/>
  </r>
  <r>
    <n v="3237"/>
    <s v="CA-2017-146836"/>
    <x v="440"/>
    <d v="2017-05-02T00:00:00"/>
    <s v="Same Day"/>
    <s v="CC-12475"/>
    <s v="Cindy Chapman"/>
    <s v="Consumer"/>
    <s v="United States"/>
    <s v="New York City"/>
    <s v="New York"/>
    <n v="10024"/>
    <x v="3"/>
    <x v="355"/>
    <x v="1"/>
    <s v="Storage"/>
    <s v="Super Decoflex Portable Personal File"/>
    <n v="44.94"/>
  </r>
  <r>
    <n v="3238"/>
    <s v="CA-2017-146836"/>
    <x v="440"/>
    <d v="2017-05-02T00:00:00"/>
    <s v="Same Day"/>
    <s v="CC-12475"/>
    <s v="Cindy Chapman"/>
    <s v="Consumer"/>
    <s v="United States"/>
    <s v="New York City"/>
    <s v="New York"/>
    <n v="10024"/>
    <x v="3"/>
    <x v="412"/>
    <x v="1"/>
    <s v="Binders"/>
    <s v="Poly Designer Cover &amp; Back"/>
    <n v="45.576000000000001"/>
  </r>
  <r>
    <n v="3239"/>
    <s v="US-2017-127971"/>
    <x v="73"/>
    <d v="2017-11-27T00:00:00"/>
    <s v="Standard Class"/>
    <s v="DW-13195"/>
    <s v="David Wiener"/>
    <s v="Corporate"/>
    <s v="United States"/>
    <s v="Houston"/>
    <s v="Texas"/>
    <n v="77095"/>
    <x v="2"/>
    <x v="1209"/>
    <x v="0"/>
    <s v="Chairs"/>
    <s v="Global Wood Trimmed Manager's Task Chair, Khaki"/>
    <n v="318.43"/>
  </r>
  <r>
    <n v="3240"/>
    <s v="US-2017-127971"/>
    <x v="73"/>
    <d v="2017-11-27T00:00:00"/>
    <s v="Standard Class"/>
    <s v="DW-13195"/>
    <s v="David Wiener"/>
    <s v="Corporate"/>
    <s v="United States"/>
    <s v="Houston"/>
    <s v="Texas"/>
    <n v="77095"/>
    <x v="2"/>
    <x v="1513"/>
    <x v="2"/>
    <s v="Phones"/>
    <s v="Samsung HM1900 Bluetooth Headset"/>
    <n v="122.92"/>
  </r>
  <r>
    <n v="3241"/>
    <s v="US-2017-127971"/>
    <x v="73"/>
    <d v="2017-11-27T00:00:00"/>
    <s v="Standard Class"/>
    <s v="DW-13195"/>
    <s v="David Wiener"/>
    <s v="Corporate"/>
    <s v="United States"/>
    <s v="Houston"/>
    <s v="Texas"/>
    <n v="77095"/>
    <x v="2"/>
    <x v="325"/>
    <x v="0"/>
    <s v="Furnishings"/>
    <s v="Eldon Wave Desk Accessories"/>
    <n v="7.0679999999999996"/>
  </r>
  <r>
    <n v="3242"/>
    <s v="US-2017-140809"/>
    <x v="854"/>
    <d v="2017-02-03T00:00:00"/>
    <s v="First Class"/>
    <s v="CK-12760"/>
    <s v="Cyma Kinney"/>
    <s v="Corporate"/>
    <s v="United States"/>
    <s v="Arlington"/>
    <s v="Virginia"/>
    <n v="22204"/>
    <x v="0"/>
    <x v="1011"/>
    <x v="1"/>
    <s v="Storage"/>
    <s v="X-Rack File for Hanging Folders"/>
    <n v="56.45"/>
  </r>
  <r>
    <n v="3243"/>
    <s v="CA-2018-114524"/>
    <x v="185"/>
    <d v="2018-04-05T00:00:00"/>
    <s v="Second Class"/>
    <s v="EG-13900"/>
    <s v="Emily Grady"/>
    <s v="Consumer"/>
    <s v="United States"/>
    <s v="Chicago"/>
    <s v="Illinois"/>
    <n v="60623"/>
    <x v="2"/>
    <x v="1472"/>
    <x v="1"/>
    <s v="Binders"/>
    <s v="SlimView Poly Binder, 3/8&quot;"/>
    <n v="13.468"/>
  </r>
  <r>
    <n v="3244"/>
    <s v="CA-2018-113355"/>
    <x v="96"/>
    <d v="2018-12-05T00:00:00"/>
    <s v="Standard Class"/>
    <s v="SJ-20215"/>
    <s v="Sarah Jordon"/>
    <s v="Consumer"/>
    <s v="United States"/>
    <s v="Grand Prairie"/>
    <s v="Texas"/>
    <n v="75051"/>
    <x v="2"/>
    <x v="1514"/>
    <x v="2"/>
    <s v="Phones"/>
    <s v="Cisco SPA112 2 Port Phone Adapter"/>
    <n v="219.8"/>
  </r>
  <r>
    <n v="3245"/>
    <s v="CA-2018-113355"/>
    <x v="96"/>
    <d v="2018-12-05T00:00:00"/>
    <s v="Standard Class"/>
    <s v="SJ-20215"/>
    <s v="Sarah Jordon"/>
    <s v="Consumer"/>
    <s v="United States"/>
    <s v="Grand Prairie"/>
    <s v="Texas"/>
    <n v="75051"/>
    <x v="2"/>
    <x v="291"/>
    <x v="0"/>
    <s v="Chairs"/>
    <s v="DMI Arturo Collection Mission-style Design Wood Chair"/>
    <n v="317.05799999999999"/>
  </r>
  <r>
    <n v="3246"/>
    <s v="US-2018-140907"/>
    <x v="389"/>
    <d v="2018-12-12T00:00:00"/>
    <s v="Second Class"/>
    <s v="BP-11185"/>
    <s v="Ben Peterman"/>
    <s v="Corporate"/>
    <s v="United States"/>
    <s v="Seattle"/>
    <s v="Washington"/>
    <n v="98103"/>
    <x v="1"/>
    <x v="960"/>
    <x v="2"/>
    <s v="Accessories"/>
    <s v="Logitech Desktop MK120 Mouse and keyboard Combo"/>
    <n v="49.08"/>
  </r>
  <r>
    <n v="3247"/>
    <s v="US-2018-140907"/>
    <x v="389"/>
    <d v="2018-12-12T00:00:00"/>
    <s v="Second Class"/>
    <s v="BP-11185"/>
    <s v="Ben Peterman"/>
    <s v="Corporate"/>
    <s v="United States"/>
    <s v="Seattle"/>
    <s v="Washington"/>
    <n v="98103"/>
    <x v="1"/>
    <x v="391"/>
    <x v="1"/>
    <s v="Storage"/>
    <s v="Fellowes Bankers Box Staxonsteel Drawer File/Stacking System"/>
    <n v="324.89999999999998"/>
  </r>
  <r>
    <n v="3248"/>
    <s v="US-2018-140907"/>
    <x v="389"/>
    <d v="2018-12-12T00:00:00"/>
    <s v="Second Class"/>
    <s v="BP-11185"/>
    <s v="Ben Peterman"/>
    <s v="Corporate"/>
    <s v="United States"/>
    <s v="Seattle"/>
    <s v="Washington"/>
    <n v="98103"/>
    <x v="1"/>
    <x v="1515"/>
    <x v="1"/>
    <s v="Art"/>
    <s v="Col-Erase Pencils with Erasers"/>
    <n v="18.239999999999998"/>
  </r>
  <r>
    <n v="3249"/>
    <s v="CA-2017-159730"/>
    <x v="42"/>
    <d v="2017-09-21T00:00:00"/>
    <s v="Standard Class"/>
    <s v="SJ-20125"/>
    <s v="Sanjit Jacobs"/>
    <s v="Home Office"/>
    <s v="United States"/>
    <s v="Seattle"/>
    <s v="Washington"/>
    <n v="98103"/>
    <x v="1"/>
    <x v="1459"/>
    <x v="0"/>
    <s v="Chairs"/>
    <s v="Harbour Creations 67200 Series Stacking Chairs"/>
    <n v="113.88800000000001"/>
  </r>
  <r>
    <n v="3250"/>
    <s v="CA-2017-159730"/>
    <x v="42"/>
    <d v="2017-09-21T00:00:00"/>
    <s v="Standard Class"/>
    <s v="SJ-20125"/>
    <s v="Sanjit Jacobs"/>
    <s v="Home Office"/>
    <s v="United States"/>
    <s v="Seattle"/>
    <s v="Washington"/>
    <n v="98103"/>
    <x v="1"/>
    <x v="665"/>
    <x v="2"/>
    <s v="Phones"/>
    <s v="Clarity 53712"/>
    <n v="105.584"/>
  </r>
  <r>
    <n v="3251"/>
    <s v="CA-2017-157868"/>
    <x v="443"/>
    <d v="2017-12-29T00:00:00"/>
    <s v="Standard Class"/>
    <s v="MC-17590"/>
    <s v="Matt Collister"/>
    <s v="Corporate"/>
    <s v="United States"/>
    <s v="Grand Rapids"/>
    <s v="Michigan"/>
    <n v="49505"/>
    <x v="2"/>
    <x v="1053"/>
    <x v="1"/>
    <s v="Fasteners"/>
    <s v="Acco Clips to Go Binder Clips, 24 Clips in Two Sizes"/>
    <n v="24.85"/>
  </r>
  <r>
    <n v="3252"/>
    <s v="CA-2018-119389"/>
    <x v="827"/>
    <d v="2018-04-19T00:00:00"/>
    <s v="First Class"/>
    <s v="BG-11740"/>
    <s v="Bruce Geld"/>
    <s v="Consumer"/>
    <s v="United States"/>
    <s v="Philadelphia"/>
    <s v="Pennsylvania"/>
    <n v="19120"/>
    <x v="3"/>
    <x v="1001"/>
    <x v="0"/>
    <s v="Furnishings"/>
    <s v="Eldon Executive Woodline II Desk Accessories, Mahogany"/>
    <n v="60.311999999999998"/>
  </r>
  <r>
    <n v="3253"/>
    <s v="CA-2018-110373"/>
    <x v="855"/>
    <d v="2018-10-30T00:00:00"/>
    <s v="Second Class"/>
    <s v="MA-17560"/>
    <s v="Matt Abelman"/>
    <s v="Home Office"/>
    <s v="United States"/>
    <s v="Chicago"/>
    <s v="Illinois"/>
    <n v="60610"/>
    <x v="2"/>
    <x v="425"/>
    <x v="1"/>
    <s v="Art"/>
    <s v="Prang Colored Pencils"/>
    <n v="7.056"/>
  </r>
  <r>
    <n v="3254"/>
    <s v="CA-2018-110373"/>
    <x v="855"/>
    <d v="2018-10-30T00:00:00"/>
    <s v="Second Class"/>
    <s v="MA-17560"/>
    <s v="Matt Abelman"/>
    <s v="Home Office"/>
    <s v="United States"/>
    <s v="Chicago"/>
    <s v="Illinois"/>
    <n v="60610"/>
    <x v="2"/>
    <x v="1259"/>
    <x v="2"/>
    <s v="Phones"/>
    <s v="Spigen Samsung Galaxy S5 Case Wallet"/>
    <n v="27.184000000000001"/>
  </r>
  <r>
    <n v="3255"/>
    <s v="CA-2017-155474"/>
    <x v="630"/>
    <d v="2017-07-14T00:00:00"/>
    <s v="Standard Class"/>
    <s v="CC-12220"/>
    <s v="Chris Cortes"/>
    <s v="Consumer"/>
    <s v="United States"/>
    <s v="Seattle"/>
    <s v="Washington"/>
    <n v="98105"/>
    <x v="1"/>
    <x v="233"/>
    <x v="2"/>
    <s v="Phones"/>
    <s v="Logitech Mobile Speakerphone P710e -Â speaker phone"/>
    <n v="107.98399999999999"/>
  </r>
  <r>
    <n v="3256"/>
    <s v="CA-2017-155474"/>
    <x v="630"/>
    <d v="2017-07-14T00:00:00"/>
    <s v="Standard Class"/>
    <s v="CC-12220"/>
    <s v="Chris Cortes"/>
    <s v="Consumer"/>
    <s v="United States"/>
    <s v="Seattle"/>
    <s v="Washington"/>
    <n v="98105"/>
    <x v="1"/>
    <x v="1232"/>
    <x v="1"/>
    <s v="Binders"/>
    <s v="Fellowes Twister Kit, Gray/Clear, 3/pkg"/>
    <n v="19.295999999999999"/>
  </r>
  <r>
    <n v="3257"/>
    <s v="CA-2016-155453"/>
    <x v="101"/>
    <d v="2016-08-14T00:00:00"/>
    <s v="Standard Class"/>
    <s v="RA-19885"/>
    <s v="Ruben Ausman"/>
    <s v="Corporate"/>
    <s v="United States"/>
    <s v="Jacksonville"/>
    <s v="Florida"/>
    <n v="32216"/>
    <x v="0"/>
    <x v="745"/>
    <x v="1"/>
    <s v="Labels"/>
    <s v="Avery File Folder Labels"/>
    <n v="4.6079999999999997"/>
  </r>
  <r>
    <n v="3258"/>
    <s v="US-2017-161844"/>
    <x v="10"/>
    <d v="2017-12-14T00:00:00"/>
    <s v="Second Class"/>
    <s v="DK-12835"/>
    <s v="Damala Kotsonis"/>
    <s v="Corporate"/>
    <s v="United States"/>
    <s v="Franklin"/>
    <s v="Tennessee"/>
    <n v="37064"/>
    <x v="0"/>
    <x v="972"/>
    <x v="0"/>
    <s v="Tables"/>
    <s v="Hon 61000 Series Interactive Training Tables"/>
    <n v="79.974000000000004"/>
  </r>
  <r>
    <n v="3259"/>
    <s v="US-2017-161844"/>
    <x v="10"/>
    <d v="2017-12-14T00:00:00"/>
    <s v="Second Class"/>
    <s v="DK-12835"/>
    <s v="Damala Kotsonis"/>
    <s v="Corporate"/>
    <s v="United States"/>
    <s v="Franklin"/>
    <s v="Tennessee"/>
    <n v="37064"/>
    <x v="0"/>
    <x v="696"/>
    <x v="1"/>
    <s v="Binders"/>
    <s v="Acco Pressboard Covers with Storage Hooks, 14 7/8&quot; x 11&quot;, Light Blue"/>
    <n v="2.9460000000000002"/>
  </r>
  <r>
    <n v="3260"/>
    <s v="US-2017-162103"/>
    <x v="373"/>
    <d v="2017-11-17T00:00:00"/>
    <s v="Standard Class"/>
    <s v="LB-16795"/>
    <s v="Laurel Beltran"/>
    <s v="Home Office"/>
    <s v="United States"/>
    <s v="Highland Park"/>
    <s v="Illinois"/>
    <n v="60035"/>
    <x v="2"/>
    <x v="460"/>
    <x v="1"/>
    <s v="Binders"/>
    <s v="XtraLife ClearVue Slant-D Ring Binders by Cardinal"/>
    <n v="3.1360000000000001"/>
  </r>
  <r>
    <n v="3261"/>
    <s v="CA-2015-151554"/>
    <x v="687"/>
    <d v="2015-11-15T00:00:00"/>
    <s v="First Class"/>
    <s v="CM-11815"/>
    <s v="Candace McMahon"/>
    <s v="Corporate"/>
    <s v="United States"/>
    <s v="Pasadena"/>
    <s v="Texas"/>
    <n v="77506"/>
    <x v="2"/>
    <x v="1516"/>
    <x v="1"/>
    <s v="Paper"/>
    <s v="Xerox 221"/>
    <n v="20.736000000000001"/>
  </r>
  <r>
    <n v="3262"/>
    <s v="CA-2015-140662"/>
    <x v="664"/>
    <d v="2015-11-19T00:00:00"/>
    <s v="First Class"/>
    <s v="TS-21205"/>
    <s v="Thomas Seio"/>
    <s v="Corporate"/>
    <s v="United States"/>
    <s v="San Francisco"/>
    <s v="California"/>
    <n v="94109"/>
    <x v="1"/>
    <x v="959"/>
    <x v="2"/>
    <s v="Accessories"/>
    <s v="Case Logic 2.4GHz Wireless Keyboard"/>
    <n v="99.98"/>
  </r>
  <r>
    <n v="3263"/>
    <s v="CA-2015-140662"/>
    <x v="664"/>
    <d v="2015-11-19T00:00:00"/>
    <s v="First Class"/>
    <s v="TS-21205"/>
    <s v="Thomas Seio"/>
    <s v="Corporate"/>
    <s v="United States"/>
    <s v="San Francisco"/>
    <s v="California"/>
    <n v="94109"/>
    <x v="1"/>
    <x v="656"/>
    <x v="1"/>
    <s v="Paper"/>
    <s v="Xerox 1941"/>
    <n v="733.95"/>
  </r>
  <r>
    <n v="3264"/>
    <s v="CA-2015-140662"/>
    <x v="664"/>
    <d v="2015-11-19T00:00:00"/>
    <s v="First Class"/>
    <s v="TS-21205"/>
    <s v="Thomas Seio"/>
    <s v="Corporate"/>
    <s v="United States"/>
    <s v="San Francisco"/>
    <s v="California"/>
    <n v="94109"/>
    <x v="1"/>
    <x v="1429"/>
    <x v="1"/>
    <s v="Appliances"/>
    <s v="APC 7 Outlet Network SurgeArrest Surge Protector"/>
    <n v="241.44"/>
  </r>
  <r>
    <n v="3265"/>
    <s v="CA-2017-122518"/>
    <x v="758"/>
    <d v="2017-03-08T00:00:00"/>
    <s v="Second Class"/>
    <s v="RF-19345"/>
    <s v="Randy Ferguson"/>
    <s v="Corporate"/>
    <s v="United States"/>
    <s v="Miami"/>
    <s v="Florida"/>
    <n v="33180"/>
    <x v="0"/>
    <x v="1042"/>
    <x v="1"/>
    <s v="Labels"/>
    <s v="Avery 518"/>
    <n v="10.08"/>
  </r>
  <r>
    <n v="3266"/>
    <s v="US-2015-126571"/>
    <x v="856"/>
    <d v="2015-10-15T00:00:00"/>
    <s v="Standard Class"/>
    <s v="JF-15565"/>
    <s v="Jill Fjeld"/>
    <s v="Consumer"/>
    <s v="United States"/>
    <s v="Philadelphia"/>
    <s v="Pennsylvania"/>
    <n v="19120"/>
    <x v="3"/>
    <x v="718"/>
    <x v="1"/>
    <s v="Storage"/>
    <s v="Fellowes High-Stak Drawer Files"/>
    <n v="281.904"/>
  </r>
  <r>
    <n v="3267"/>
    <s v="US-2015-126571"/>
    <x v="856"/>
    <d v="2015-10-15T00:00:00"/>
    <s v="Standard Class"/>
    <s v="JF-15565"/>
    <s v="Jill Fjeld"/>
    <s v="Consumer"/>
    <s v="United States"/>
    <s v="Philadelphia"/>
    <s v="Pennsylvania"/>
    <n v="19120"/>
    <x v="3"/>
    <x v="556"/>
    <x v="1"/>
    <s v="Envelopes"/>
    <s v="Airmail Envelopes"/>
    <n v="201.43199999999999"/>
  </r>
  <r>
    <n v="3268"/>
    <s v="CA-2015-143840"/>
    <x v="857"/>
    <d v="2015-05-29T00:00:00"/>
    <s v="Standard Class"/>
    <s v="EH-14185"/>
    <s v="Evan Henry"/>
    <s v="Consumer"/>
    <s v="United States"/>
    <s v="Decatur"/>
    <s v="Alabama"/>
    <n v="35601"/>
    <x v="0"/>
    <x v="704"/>
    <x v="2"/>
    <s v="Phones"/>
    <s v="Nortel Networks T7316 E Nt8 B27"/>
    <n v="135.97999999999999"/>
  </r>
  <r>
    <n v="3269"/>
    <s v="CA-2015-143840"/>
    <x v="857"/>
    <d v="2015-05-29T00:00:00"/>
    <s v="Standard Class"/>
    <s v="EH-14185"/>
    <s v="Evan Henry"/>
    <s v="Consumer"/>
    <s v="United States"/>
    <s v="Decatur"/>
    <s v="Alabama"/>
    <n v="35601"/>
    <x v="0"/>
    <x v="1517"/>
    <x v="2"/>
    <s v="Phones"/>
    <s v="Plantronics Encore H101 Dual EarpiecesÂ Headset"/>
    <n v="44.95"/>
  </r>
  <r>
    <n v="3270"/>
    <s v="CA-2015-115980"/>
    <x v="858"/>
    <d v="2015-07-19T00:00:00"/>
    <s v="Standard Class"/>
    <s v="VW-21775"/>
    <s v="Victoria Wilson"/>
    <s v="Corporate"/>
    <s v="United States"/>
    <s v="Sioux Falls"/>
    <s v="South Dakota"/>
    <n v="57103"/>
    <x v="2"/>
    <x v="1425"/>
    <x v="2"/>
    <s v="Accessories"/>
    <s v="Maxell 4.7GB DVD-R 5/Pack"/>
    <n v="2.97"/>
  </r>
  <r>
    <n v="3271"/>
    <s v="CA-2015-115980"/>
    <x v="858"/>
    <d v="2015-07-19T00:00:00"/>
    <s v="Standard Class"/>
    <s v="VW-21775"/>
    <s v="Victoria Wilson"/>
    <s v="Corporate"/>
    <s v="United States"/>
    <s v="Sioux Falls"/>
    <s v="South Dakota"/>
    <n v="57103"/>
    <x v="2"/>
    <x v="52"/>
    <x v="1"/>
    <s v="Fasteners"/>
    <s v="Advantus Push Pins"/>
    <n v="6.54"/>
  </r>
  <r>
    <n v="3272"/>
    <s v="CA-2016-155145"/>
    <x v="17"/>
    <d v="2016-12-29T00:00:00"/>
    <s v="Second Class"/>
    <s v="KN-16450"/>
    <s v="Kean Nguyen"/>
    <s v="Corporate"/>
    <s v="United States"/>
    <s v="Visalia"/>
    <s v="California"/>
    <n v="93277"/>
    <x v="1"/>
    <x v="1425"/>
    <x v="2"/>
    <s v="Accessories"/>
    <s v="Maxell 4.7GB DVD-R 5/Pack"/>
    <n v="7.92"/>
  </r>
  <r>
    <n v="3273"/>
    <s v="CA-2016-146038"/>
    <x v="97"/>
    <d v="2016-02-16T00:00:00"/>
    <s v="Standard Class"/>
    <s v="SJ-20215"/>
    <s v="Sarah Jordon"/>
    <s v="Consumer"/>
    <s v="United States"/>
    <s v="Los Angeles"/>
    <s v="California"/>
    <n v="90049"/>
    <x v="1"/>
    <x v="23"/>
    <x v="0"/>
    <s v="Chairs"/>
    <s v="Global Deluxe Stacking Chair, Gray"/>
    <n v="203.92"/>
  </r>
  <r>
    <n v="3274"/>
    <s v="CA-2018-133865"/>
    <x v="540"/>
    <d v="2018-05-12T00:00:00"/>
    <s v="Standard Class"/>
    <s v="PS-19045"/>
    <s v="Penelope Sewall"/>
    <s v="Home Office"/>
    <s v="United States"/>
    <s v="Los Angeles"/>
    <s v="California"/>
    <n v="90032"/>
    <x v="1"/>
    <x v="890"/>
    <x v="2"/>
    <s v="Copiers"/>
    <s v="Canon Imageclass D680 Copier / Fax"/>
    <n v="3359.9520000000002"/>
  </r>
  <r>
    <n v="3275"/>
    <s v="CA-2018-116358"/>
    <x v="808"/>
    <d v="2018-11-06T00:00:00"/>
    <s v="Standard Class"/>
    <s v="KM-16225"/>
    <s v="Kalyca Meade"/>
    <s v="Corporate"/>
    <s v="United States"/>
    <s v="Overland Park"/>
    <s v="Kansas"/>
    <n v="66212"/>
    <x v="2"/>
    <x v="829"/>
    <x v="1"/>
    <s v="Fasteners"/>
    <s v="Staples"/>
    <n v="18.239999999999998"/>
  </r>
  <r>
    <n v="3276"/>
    <s v="CA-2018-116358"/>
    <x v="808"/>
    <d v="2018-11-06T00:00:00"/>
    <s v="Standard Class"/>
    <s v="KM-16225"/>
    <s v="Kalyca Meade"/>
    <s v="Corporate"/>
    <s v="United States"/>
    <s v="Overland Park"/>
    <s v="Kansas"/>
    <n v="66212"/>
    <x v="2"/>
    <x v="182"/>
    <x v="1"/>
    <s v="Art"/>
    <s v="Binney &amp; Smith Crayola Metallic Colored Pencils, 8-Color Set"/>
    <n v="27.78"/>
  </r>
  <r>
    <n v="3277"/>
    <s v="CA-2015-102988"/>
    <x v="267"/>
    <d v="2015-04-09T00:00:00"/>
    <s v="Second Class"/>
    <s v="GM-14695"/>
    <s v="Greg Maxwell"/>
    <s v="Corporate"/>
    <s v="United States"/>
    <s v="Alexandria"/>
    <s v="Virginia"/>
    <n v="22304"/>
    <x v="0"/>
    <x v="346"/>
    <x v="1"/>
    <s v="Art"/>
    <s v="Crayola Colored Pencils"/>
    <n v="22.96"/>
  </r>
  <r>
    <n v="3278"/>
    <s v="CA-2015-102988"/>
    <x v="267"/>
    <d v="2015-04-09T00:00:00"/>
    <s v="Second Class"/>
    <s v="GM-14695"/>
    <s v="Greg Maxwell"/>
    <s v="Corporate"/>
    <s v="United States"/>
    <s v="Alexandria"/>
    <s v="Virginia"/>
    <n v="22304"/>
    <x v="0"/>
    <x v="1129"/>
    <x v="2"/>
    <s v="Phones"/>
    <s v="AT&amp;T CL82213"/>
    <n v="28.99"/>
  </r>
  <r>
    <n v="3279"/>
    <s v="CA-2015-102988"/>
    <x v="267"/>
    <d v="2015-04-09T00:00:00"/>
    <s v="Second Class"/>
    <s v="GM-14695"/>
    <s v="Greg Maxwell"/>
    <s v="Corporate"/>
    <s v="United States"/>
    <s v="Alexandria"/>
    <s v="Virginia"/>
    <n v="22304"/>
    <x v="0"/>
    <x v="219"/>
    <x v="1"/>
    <s v="Paper"/>
    <s v="Xerox 1957"/>
    <n v="12.96"/>
  </r>
  <r>
    <n v="3280"/>
    <s v="CA-2015-102988"/>
    <x v="267"/>
    <d v="2015-04-09T00:00:00"/>
    <s v="Second Class"/>
    <s v="GM-14695"/>
    <s v="Greg Maxwell"/>
    <s v="Corporate"/>
    <s v="United States"/>
    <s v="Alexandria"/>
    <s v="Virginia"/>
    <n v="22304"/>
    <x v="0"/>
    <x v="1210"/>
    <x v="1"/>
    <s v="Art"/>
    <s v="Newell 321"/>
    <n v="22.96"/>
  </r>
  <r>
    <n v="3281"/>
    <s v="CA-2015-102988"/>
    <x v="267"/>
    <d v="2015-04-09T00:00:00"/>
    <s v="Second Class"/>
    <s v="GM-14695"/>
    <s v="Greg Maxwell"/>
    <s v="Corporate"/>
    <s v="United States"/>
    <s v="Alexandria"/>
    <s v="Virginia"/>
    <n v="22304"/>
    <x v="0"/>
    <x v="465"/>
    <x v="1"/>
    <s v="Supplies"/>
    <s v="Martin Yale Chadless Opener Electric Letter Opener"/>
    <n v="4164.05"/>
  </r>
  <r>
    <n v="3282"/>
    <s v="US-2015-117170"/>
    <x v="328"/>
    <d v="2015-09-24T00:00:00"/>
    <s v="Standard Class"/>
    <s v="KT-16465"/>
    <s v="Kean Takahito"/>
    <s v="Consumer"/>
    <s v="United States"/>
    <s v="Raleigh"/>
    <s v="North Carolina"/>
    <n v="27604"/>
    <x v="0"/>
    <x v="1016"/>
    <x v="2"/>
    <s v="Accessories"/>
    <s v="Logitech Trackman Marble Mouse"/>
    <n v="47.984000000000002"/>
  </r>
  <r>
    <n v="3283"/>
    <s v="US-2015-117170"/>
    <x v="328"/>
    <d v="2015-09-24T00:00:00"/>
    <s v="Standard Class"/>
    <s v="KT-16465"/>
    <s v="Kean Takahito"/>
    <s v="Consumer"/>
    <s v="United States"/>
    <s v="Raleigh"/>
    <s v="North Carolina"/>
    <n v="27604"/>
    <x v="0"/>
    <x v="874"/>
    <x v="1"/>
    <s v="Paper"/>
    <s v="Xerox 1924"/>
    <n v="4.6239999999999997"/>
  </r>
  <r>
    <n v="3284"/>
    <s v="CA-2015-159478"/>
    <x v="587"/>
    <d v="2015-10-06T00:00:00"/>
    <s v="Standard Class"/>
    <s v="MH-17785"/>
    <s v="Maya Herman"/>
    <s v="Corporate"/>
    <s v="United States"/>
    <s v="New York City"/>
    <s v="New York"/>
    <n v="10035"/>
    <x v="3"/>
    <x v="534"/>
    <x v="0"/>
    <s v="Furnishings"/>
    <s v="Master Caster Door Stop, Brown"/>
    <n v="15.24"/>
  </r>
  <r>
    <n v="3285"/>
    <s v="CA-2015-103702"/>
    <x v="171"/>
    <d v="2015-09-17T00:00:00"/>
    <s v="Standard Class"/>
    <s v="AF-10885"/>
    <s v="Art Foster"/>
    <s v="Consumer"/>
    <s v="United States"/>
    <s v="Fairfield"/>
    <s v="Ohio"/>
    <n v="45014"/>
    <x v="3"/>
    <x v="471"/>
    <x v="1"/>
    <s v="Binders"/>
    <s v="Premier Elliptical Ring Binder, Black"/>
    <n v="63.923999999999999"/>
  </r>
  <r>
    <n v="3286"/>
    <s v="CA-2018-150525"/>
    <x v="297"/>
    <d v="2018-02-25T00:00:00"/>
    <s v="Standard Class"/>
    <s v="JP-16135"/>
    <s v="Julie Prescott"/>
    <s v="Home Office"/>
    <s v="United States"/>
    <s v="Muskogee"/>
    <s v="Oklahoma"/>
    <n v="74403"/>
    <x v="2"/>
    <x v="836"/>
    <x v="1"/>
    <s v="Art"/>
    <s v="Newell 351"/>
    <n v="6.56"/>
  </r>
  <r>
    <n v="3287"/>
    <s v="CA-2018-150525"/>
    <x v="297"/>
    <d v="2018-02-25T00:00:00"/>
    <s v="Standard Class"/>
    <s v="JP-16135"/>
    <s v="Julie Prescott"/>
    <s v="Home Office"/>
    <s v="United States"/>
    <s v="Muskogee"/>
    <s v="Oklahoma"/>
    <n v="74403"/>
    <x v="2"/>
    <x v="1518"/>
    <x v="1"/>
    <s v="Appliances"/>
    <s v="Disposable Triple-Filter Dust Bags"/>
    <n v="13.11"/>
  </r>
  <r>
    <n v="3288"/>
    <s v="CA-2016-157770"/>
    <x v="350"/>
    <d v="2016-12-15T00:00:00"/>
    <s v="First Class"/>
    <s v="RD-19585"/>
    <s v="Rob Dowd"/>
    <s v="Consumer"/>
    <s v="United States"/>
    <s v="Temecula"/>
    <s v="California"/>
    <n v="92592"/>
    <x v="1"/>
    <x v="638"/>
    <x v="2"/>
    <s v="Phones"/>
    <s v="Plantronics Voyager Pro Legend"/>
    <n v="494.37599999999998"/>
  </r>
  <r>
    <n v="3289"/>
    <s v="CA-2016-157770"/>
    <x v="350"/>
    <d v="2016-12-15T00:00:00"/>
    <s v="First Class"/>
    <s v="RD-19585"/>
    <s v="Rob Dowd"/>
    <s v="Consumer"/>
    <s v="United States"/>
    <s v="Temecula"/>
    <s v="California"/>
    <n v="92592"/>
    <x v="1"/>
    <x v="347"/>
    <x v="1"/>
    <s v="Binders"/>
    <s v="Angle-D Binders with Locking Rings, Label Holders"/>
    <n v="29.2"/>
  </r>
  <r>
    <n v="3290"/>
    <s v="CA-2016-157770"/>
    <x v="350"/>
    <d v="2016-12-15T00:00:00"/>
    <s v="First Class"/>
    <s v="RD-19585"/>
    <s v="Rob Dowd"/>
    <s v="Consumer"/>
    <s v="United States"/>
    <s v="Temecula"/>
    <s v="California"/>
    <n v="92592"/>
    <x v="1"/>
    <x v="100"/>
    <x v="2"/>
    <s v="Accessories"/>
    <s v="Logitech K350 2.4Ghz Wireless Keyboard"/>
    <n v="248.85"/>
  </r>
  <r>
    <n v="3291"/>
    <s v="CA-2016-157770"/>
    <x v="350"/>
    <d v="2016-12-15T00:00:00"/>
    <s v="First Class"/>
    <s v="RD-19585"/>
    <s v="Rob Dowd"/>
    <s v="Consumer"/>
    <s v="United States"/>
    <s v="Temecula"/>
    <s v="California"/>
    <n v="92592"/>
    <x v="1"/>
    <x v="1519"/>
    <x v="2"/>
    <s v="Accessories"/>
    <s v="Memorex Mini Travel Drive 64 GB USB 2.0 Flash Drive"/>
    <n v="36.24"/>
  </r>
  <r>
    <n v="3292"/>
    <s v="CA-2017-167290"/>
    <x v="859"/>
    <d v="2017-11-04T00:00:00"/>
    <s v="Standard Class"/>
    <s v="JF-15295"/>
    <s v="Jason Fortune-"/>
    <s v="Consumer"/>
    <s v="United States"/>
    <s v="Sterling Heights"/>
    <s v="Michigan"/>
    <n v="48310"/>
    <x v="2"/>
    <x v="512"/>
    <x v="1"/>
    <s v="Art"/>
    <s v="Newell 312"/>
    <n v="11.68"/>
  </r>
  <r>
    <n v="3293"/>
    <s v="CA-2015-106264"/>
    <x v="58"/>
    <d v="2015-12-30T00:00:00"/>
    <s v="Standard Class"/>
    <s v="CK-12595"/>
    <s v="Clytie Kelty"/>
    <s v="Consumer"/>
    <s v="United States"/>
    <s v="San Diego"/>
    <s v="California"/>
    <n v="92024"/>
    <x v="1"/>
    <x v="168"/>
    <x v="1"/>
    <s v="Supplies"/>
    <s v="Acme Rosewood Handle Letter Opener"/>
    <n v="11.91"/>
  </r>
  <r>
    <n v="3294"/>
    <s v="CA-2015-106264"/>
    <x v="58"/>
    <d v="2015-12-30T00:00:00"/>
    <s v="Standard Class"/>
    <s v="CK-12595"/>
    <s v="Clytie Kelty"/>
    <s v="Consumer"/>
    <s v="United States"/>
    <s v="San Diego"/>
    <s v="California"/>
    <n v="92024"/>
    <x v="1"/>
    <x v="852"/>
    <x v="0"/>
    <s v="Furnishings"/>
    <s v="Eldon Regeneration Recycled Desk Accessories, Smoke"/>
    <n v="3.48"/>
  </r>
  <r>
    <n v="3295"/>
    <s v="CA-2015-138023"/>
    <x v="860"/>
    <d v="2015-08-18T00:00:00"/>
    <s v="First Class"/>
    <s v="KH-16510"/>
    <s v="Keith Herrera"/>
    <s v="Consumer"/>
    <s v="United States"/>
    <s v="Dallas"/>
    <s v="Texas"/>
    <n v="75081"/>
    <x v="2"/>
    <x v="612"/>
    <x v="1"/>
    <s v="Binders"/>
    <s v="GBC Durable Plastic Covers"/>
    <n v="30.96"/>
  </r>
  <r>
    <n v="3296"/>
    <s v="CA-2018-113418"/>
    <x v="172"/>
    <d v="2018-10-03T00:00:00"/>
    <s v="First Class"/>
    <s v="CM-12655"/>
    <s v="Corinna Mitchell"/>
    <s v="Home Office"/>
    <s v="United States"/>
    <s v="New York City"/>
    <s v="New York"/>
    <n v="10035"/>
    <x v="3"/>
    <x v="1520"/>
    <x v="2"/>
    <s v="Machines"/>
    <s v="Fellowes Powershred HS-440 4-Sheet High Security Shredder"/>
    <n v="1704.89"/>
  </r>
  <r>
    <n v="3297"/>
    <s v="US-2016-110569"/>
    <x v="293"/>
    <d v="2016-05-30T00:00:00"/>
    <s v="Standard Class"/>
    <s v="EB-13870"/>
    <s v="Emily Burns"/>
    <s v="Consumer"/>
    <s v="United States"/>
    <s v="Phoenix"/>
    <s v="Arizona"/>
    <n v="85023"/>
    <x v="1"/>
    <x v="624"/>
    <x v="1"/>
    <s v="Binders"/>
    <s v="Cardinal EasyOpen D-Ring Binders"/>
    <n v="19.193999999999999"/>
  </r>
  <r>
    <n v="3298"/>
    <s v="US-2016-110569"/>
    <x v="293"/>
    <d v="2016-05-30T00:00:00"/>
    <s v="Standard Class"/>
    <s v="EB-13870"/>
    <s v="Emily Burns"/>
    <s v="Consumer"/>
    <s v="United States"/>
    <s v="Phoenix"/>
    <s v="Arizona"/>
    <n v="85023"/>
    <x v="1"/>
    <x v="513"/>
    <x v="1"/>
    <s v="Appliances"/>
    <s v="Fellowes Superior 10 Outlet Split Surge Protector"/>
    <n v="121.792"/>
  </r>
  <r>
    <n v="3299"/>
    <s v="CA-2018-136308"/>
    <x v="673"/>
    <d v="2018-11-16T00:00:00"/>
    <s v="Same Day"/>
    <s v="MW-18235"/>
    <s v="Mitch Willingham"/>
    <s v="Corporate"/>
    <s v="United States"/>
    <s v="San Francisco"/>
    <s v="California"/>
    <n v="94122"/>
    <x v="1"/>
    <x v="1150"/>
    <x v="2"/>
    <s v="Machines"/>
    <s v="Bady BDG101FRU Card Printer"/>
    <n v="1919.9760000000001"/>
  </r>
  <r>
    <n v="3300"/>
    <s v="US-2015-159926"/>
    <x v="728"/>
    <d v="2015-11-22T00:00:00"/>
    <s v="Standard Class"/>
    <s v="CS-11950"/>
    <s v="Carlos Soltero"/>
    <s v="Consumer"/>
    <s v="United States"/>
    <s v="Philadelphia"/>
    <s v="Pennsylvania"/>
    <n v="19140"/>
    <x v="3"/>
    <x v="13"/>
    <x v="1"/>
    <s v="Binders"/>
    <s v="Fellowes PB200 Plastic Comb Binding Machine"/>
    <n v="50.997"/>
  </r>
  <r>
    <n v="3301"/>
    <s v="US-2015-159926"/>
    <x v="728"/>
    <d v="2015-11-22T00:00:00"/>
    <s v="Standard Class"/>
    <s v="CS-11950"/>
    <s v="Carlos Soltero"/>
    <s v="Consumer"/>
    <s v="United States"/>
    <s v="Philadelphia"/>
    <s v="Pennsylvania"/>
    <n v="19140"/>
    <x v="3"/>
    <x v="82"/>
    <x v="1"/>
    <s v="Storage"/>
    <s v="Safco Industrial Wire Shelving"/>
    <n v="76.792000000000002"/>
  </r>
  <r>
    <n v="3302"/>
    <s v="US-2015-159926"/>
    <x v="728"/>
    <d v="2015-11-22T00:00:00"/>
    <s v="Standard Class"/>
    <s v="CS-11950"/>
    <s v="Carlos Soltero"/>
    <s v="Consumer"/>
    <s v="United States"/>
    <s v="Philadelphia"/>
    <s v="Pennsylvania"/>
    <n v="19140"/>
    <x v="3"/>
    <x v="1521"/>
    <x v="2"/>
    <s v="Phones"/>
    <s v="Motorola Droid Maxx"/>
    <n v="539.96400000000006"/>
  </r>
  <r>
    <n v="3303"/>
    <s v="US-2015-159926"/>
    <x v="728"/>
    <d v="2015-11-22T00:00:00"/>
    <s v="Standard Class"/>
    <s v="CS-11950"/>
    <s v="Carlos Soltero"/>
    <s v="Consumer"/>
    <s v="United States"/>
    <s v="Philadelphia"/>
    <s v="Pennsylvania"/>
    <n v="19140"/>
    <x v="3"/>
    <x v="1001"/>
    <x v="0"/>
    <s v="Furnishings"/>
    <s v="Eldon Executive Woodline II Desk Accessories, Mahogany"/>
    <n v="60.311999999999998"/>
  </r>
  <r>
    <n v="3304"/>
    <s v="US-2015-159926"/>
    <x v="728"/>
    <d v="2015-11-22T00:00:00"/>
    <s v="Standard Class"/>
    <s v="CS-11950"/>
    <s v="Carlos Soltero"/>
    <s v="Consumer"/>
    <s v="United States"/>
    <s v="Philadelphia"/>
    <s v="Pennsylvania"/>
    <n v="19140"/>
    <x v="3"/>
    <x v="870"/>
    <x v="1"/>
    <s v="Binders"/>
    <s v="Peel &amp; Stick Add-On Corner Pockets"/>
    <n v="1.944"/>
  </r>
  <r>
    <n v="3305"/>
    <s v="CA-2015-104738"/>
    <x v="125"/>
    <d v="2016-01-01T00:00:00"/>
    <s v="Second Class"/>
    <s v="SP-20620"/>
    <s v="Stefania Perrino"/>
    <s v="Corporate"/>
    <s v="United States"/>
    <s v="Laredo"/>
    <s v="Texas"/>
    <n v="78041"/>
    <x v="2"/>
    <x v="897"/>
    <x v="1"/>
    <s v="Envelopes"/>
    <s v="Fashion Color Clasp Envelopes"/>
    <n v="12.984"/>
  </r>
  <r>
    <n v="3306"/>
    <s v="CA-2015-104738"/>
    <x v="125"/>
    <d v="2016-01-01T00:00:00"/>
    <s v="Second Class"/>
    <s v="SP-20620"/>
    <s v="Stefania Perrino"/>
    <s v="Corporate"/>
    <s v="United States"/>
    <s v="Laredo"/>
    <s v="Texas"/>
    <n v="78041"/>
    <x v="2"/>
    <x v="1236"/>
    <x v="2"/>
    <s v="Phones"/>
    <s v="Plantronics CS 50-USB -Â headsetÂ - Convertible, Monaural"/>
    <n v="217.584"/>
  </r>
  <r>
    <n v="3307"/>
    <s v="CA-2015-104738"/>
    <x v="125"/>
    <d v="2016-01-01T00:00:00"/>
    <s v="Second Class"/>
    <s v="SP-20620"/>
    <s v="Stefania Perrino"/>
    <s v="Corporate"/>
    <s v="United States"/>
    <s v="Laredo"/>
    <s v="Texas"/>
    <n v="78041"/>
    <x v="2"/>
    <x v="819"/>
    <x v="2"/>
    <s v="Phones"/>
    <s v="AT&amp;T 1080 Corded phone"/>
    <n v="328.77600000000001"/>
  </r>
  <r>
    <n v="3308"/>
    <s v="CA-2015-104738"/>
    <x v="125"/>
    <d v="2016-01-01T00:00:00"/>
    <s v="Second Class"/>
    <s v="SP-20620"/>
    <s v="Stefania Perrino"/>
    <s v="Corporate"/>
    <s v="United States"/>
    <s v="Laredo"/>
    <s v="Texas"/>
    <n v="78041"/>
    <x v="2"/>
    <x v="315"/>
    <x v="1"/>
    <s v="Binders"/>
    <s v="Acco Hanging Data Binders"/>
    <n v="2.286"/>
  </r>
  <r>
    <n v="3309"/>
    <s v="CA-2015-104738"/>
    <x v="125"/>
    <d v="2016-01-01T00:00:00"/>
    <s v="Second Class"/>
    <s v="SP-20620"/>
    <s v="Stefania Perrino"/>
    <s v="Corporate"/>
    <s v="United States"/>
    <s v="Laredo"/>
    <s v="Texas"/>
    <n v="78041"/>
    <x v="2"/>
    <x v="246"/>
    <x v="2"/>
    <s v="Accessories"/>
    <s v="Logitech 910-002974 M325 Wireless Mouse for Web Scrolling"/>
    <n v="47.984000000000002"/>
  </r>
  <r>
    <n v="3310"/>
    <s v="CA-2016-144386"/>
    <x v="599"/>
    <d v="2016-11-11T00:00:00"/>
    <s v="Standard Class"/>
    <s v="GT-14635"/>
    <s v="Grant Thornton"/>
    <s v="Corporate"/>
    <s v="United States"/>
    <s v="New York City"/>
    <s v="New York"/>
    <n v="10009"/>
    <x v="3"/>
    <x v="1085"/>
    <x v="1"/>
    <s v="Binders"/>
    <s v="Wilson Jones 1&quot; Hanging DublLock Ring Binders"/>
    <n v="25.344000000000001"/>
  </r>
  <r>
    <n v="3311"/>
    <s v="CA-2017-111416"/>
    <x v="42"/>
    <d v="2017-09-22T00:00:00"/>
    <s v="Standard Class"/>
    <s v="LW-17215"/>
    <s v="Luke Weiss"/>
    <s v="Consumer"/>
    <s v="United States"/>
    <s v="New York City"/>
    <s v="New York"/>
    <n v="10035"/>
    <x v="3"/>
    <x v="920"/>
    <x v="1"/>
    <s v="Binders"/>
    <s v="Avery Arch Ring Binders"/>
    <n v="232.4"/>
  </r>
  <r>
    <n v="3312"/>
    <s v="CA-2017-162747"/>
    <x v="231"/>
    <d v="2017-03-25T00:00:00"/>
    <s v="Second Class"/>
    <s v="AH-10030"/>
    <s v="Aaron Hawkins"/>
    <s v="Corporate"/>
    <s v="United States"/>
    <s v="Gulfport"/>
    <s v="Mississippi"/>
    <n v="39503"/>
    <x v="0"/>
    <x v="893"/>
    <x v="0"/>
    <s v="Furnishings"/>
    <s v="Eldon Image Series Desk Accessories, Ebony"/>
    <n v="86.45"/>
  </r>
  <r>
    <n v="3313"/>
    <s v="US-2015-133130"/>
    <x v="127"/>
    <d v="2015-10-01T00:00:00"/>
    <s v="Standard Class"/>
    <s v="TH-21100"/>
    <s v="Thea Hendricks"/>
    <s v="Consumer"/>
    <s v="United States"/>
    <s v="San Diego"/>
    <s v="California"/>
    <n v="92037"/>
    <x v="1"/>
    <x v="291"/>
    <x v="0"/>
    <s v="Chairs"/>
    <s v="DMI Arturo Collection Mission-style Design Wood Chair"/>
    <n v="603.91999999999996"/>
  </r>
  <r>
    <n v="3314"/>
    <s v="US-2015-133130"/>
    <x v="127"/>
    <d v="2015-10-01T00:00:00"/>
    <s v="Standard Class"/>
    <s v="TH-21100"/>
    <s v="Thea Hendricks"/>
    <s v="Consumer"/>
    <s v="United States"/>
    <s v="San Diego"/>
    <s v="California"/>
    <n v="92037"/>
    <x v="1"/>
    <x v="1127"/>
    <x v="1"/>
    <s v="Paper"/>
    <s v="Xerox 1919"/>
    <n v="81.98"/>
  </r>
  <r>
    <n v="3315"/>
    <s v="CA-2018-169978"/>
    <x v="165"/>
    <d v="2018-12-28T00:00:00"/>
    <s v="Standard Class"/>
    <s v="HG-15025"/>
    <s v="Hunter Glantz"/>
    <s v="Consumer"/>
    <s v="United States"/>
    <s v="Oceanside"/>
    <s v="New York"/>
    <n v="11572"/>
    <x v="3"/>
    <x v="291"/>
    <x v="0"/>
    <s v="Chairs"/>
    <s v="DMI Arturo Collection Mission-style Design Wood Chair"/>
    <n v="271.76400000000001"/>
  </r>
  <r>
    <n v="3316"/>
    <s v="CA-2018-169978"/>
    <x v="165"/>
    <d v="2018-12-28T00:00:00"/>
    <s v="Standard Class"/>
    <s v="HG-15025"/>
    <s v="Hunter Glantz"/>
    <s v="Consumer"/>
    <s v="United States"/>
    <s v="Oceanside"/>
    <s v="New York"/>
    <n v="11572"/>
    <x v="3"/>
    <x v="1120"/>
    <x v="1"/>
    <s v="Binders"/>
    <s v="DXL Angle-View Binders with Locking Rings, Black"/>
    <n v="14.375999999999999"/>
  </r>
  <r>
    <n v="3317"/>
    <s v="CA-2018-161739"/>
    <x v="468"/>
    <d v="2018-11-15T00:00:00"/>
    <s v="Second Class"/>
    <s v="EB-13750"/>
    <s v="Edward Becker"/>
    <s v="Corporate"/>
    <s v="United States"/>
    <s v="Round Rock"/>
    <s v="Texas"/>
    <n v="78664"/>
    <x v="2"/>
    <x v="1304"/>
    <x v="0"/>
    <s v="Furnishings"/>
    <s v="Tenex Antistatic Computer Chair Mats"/>
    <n v="341.96"/>
  </r>
  <r>
    <n v="3318"/>
    <s v="CA-2016-165057"/>
    <x v="861"/>
    <d v="2016-09-15T00:00:00"/>
    <s v="Standard Class"/>
    <s v="SC-20725"/>
    <s v="Steven Cartwright"/>
    <s v="Consumer"/>
    <s v="United States"/>
    <s v="Redlands"/>
    <s v="California"/>
    <n v="92374"/>
    <x v="1"/>
    <x v="626"/>
    <x v="1"/>
    <s v="Art"/>
    <s v="Boston 19500 Mighty Mite Electric Pencil Sharpener"/>
    <n v="181.35"/>
  </r>
  <r>
    <n v="3319"/>
    <s v="CA-2016-165057"/>
    <x v="861"/>
    <d v="2016-09-15T00:00:00"/>
    <s v="Standard Class"/>
    <s v="SC-20725"/>
    <s v="Steven Cartwright"/>
    <s v="Consumer"/>
    <s v="United States"/>
    <s v="Redlands"/>
    <s v="California"/>
    <n v="92374"/>
    <x v="1"/>
    <x v="1186"/>
    <x v="1"/>
    <s v="Labels"/>
    <s v="Avery 474"/>
    <n v="8.64"/>
  </r>
  <r>
    <n v="3320"/>
    <s v="CA-2015-134551"/>
    <x v="414"/>
    <d v="2015-12-25T00:00:00"/>
    <s v="Standard Class"/>
    <s v="TS-21505"/>
    <s v="Tony Sayre"/>
    <s v="Consumer"/>
    <s v="United States"/>
    <s v="Columbia"/>
    <s v="Tennessee"/>
    <n v="38401"/>
    <x v="0"/>
    <x v="1037"/>
    <x v="1"/>
    <s v="Appliances"/>
    <s v="Hoover Commercial Soft Guard Upright Vacuum And Disposable Filtration Bags"/>
    <n v="43.512"/>
  </r>
  <r>
    <n v="3321"/>
    <s v="CA-2015-134551"/>
    <x v="414"/>
    <d v="2015-12-25T00:00:00"/>
    <s v="Standard Class"/>
    <s v="TS-21505"/>
    <s v="Tony Sayre"/>
    <s v="Consumer"/>
    <s v="United States"/>
    <s v="Columbia"/>
    <s v="Tennessee"/>
    <n v="38401"/>
    <x v="0"/>
    <x v="157"/>
    <x v="0"/>
    <s v="Chairs"/>
    <s v="SAFCO Arco Folding Chair"/>
    <n v="662.88"/>
  </r>
  <r>
    <n v="3322"/>
    <s v="CA-2015-134551"/>
    <x v="414"/>
    <d v="2015-12-25T00:00:00"/>
    <s v="Standard Class"/>
    <s v="TS-21505"/>
    <s v="Tony Sayre"/>
    <s v="Consumer"/>
    <s v="United States"/>
    <s v="Columbia"/>
    <s v="Tennessee"/>
    <n v="38401"/>
    <x v="0"/>
    <x v="1076"/>
    <x v="1"/>
    <s v="Paper"/>
    <s v="Weyerhaeuser First Choice Laser/Copy Paper (20Lb. and 88 Bright)"/>
    <n v="25.92"/>
  </r>
  <r>
    <n v="3323"/>
    <s v="CA-2016-120810"/>
    <x v="862"/>
    <d v="2016-07-27T00:00:00"/>
    <s v="Standard Class"/>
    <s v="TH-21550"/>
    <s v="Tracy Hopkins"/>
    <s v="Home Office"/>
    <s v="United States"/>
    <s v="New York City"/>
    <s v="New York"/>
    <n v="10009"/>
    <x v="3"/>
    <x v="9"/>
    <x v="1"/>
    <s v="Appliances"/>
    <s v="Belkin F5C206VTEL 6 Outlet Surge"/>
    <n v="68.94"/>
  </r>
  <r>
    <n v="3324"/>
    <s v="CA-2016-120810"/>
    <x v="862"/>
    <d v="2016-07-27T00:00:00"/>
    <s v="Standard Class"/>
    <s v="TH-21550"/>
    <s v="Tracy Hopkins"/>
    <s v="Home Office"/>
    <s v="United States"/>
    <s v="New York City"/>
    <s v="New York"/>
    <n v="10009"/>
    <x v="3"/>
    <x v="592"/>
    <x v="0"/>
    <s v="Furnishings"/>
    <s v="Howard Miller 13&quot; Diameter Pewter Finish Round Wall Clock"/>
    <n v="128.82"/>
  </r>
  <r>
    <n v="3325"/>
    <s v="CA-2015-165309"/>
    <x v="7"/>
    <d v="2015-11-15T00:00:00"/>
    <s v="Standard Class"/>
    <s v="KD-16270"/>
    <s v="Karen Daniels"/>
    <s v="Consumer"/>
    <s v="United States"/>
    <s v="Houston"/>
    <s v="Texas"/>
    <n v="77095"/>
    <x v="2"/>
    <x v="1176"/>
    <x v="1"/>
    <s v="Binders"/>
    <s v="GBC DocuBind TL300 Electric Binding System"/>
    <n v="896.99"/>
  </r>
  <r>
    <n v="3326"/>
    <s v="CA-2015-165309"/>
    <x v="7"/>
    <d v="2015-11-15T00:00:00"/>
    <s v="Standard Class"/>
    <s v="KD-16270"/>
    <s v="Karen Daniels"/>
    <s v="Consumer"/>
    <s v="United States"/>
    <s v="Houston"/>
    <s v="Texas"/>
    <n v="77095"/>
    <x v="2"/>
    <x v="1488"/>
    <x v="1"/>
    <s v="Binders"/>
    <s v="Universal Recycled Hanging Pressboard Report Binders, Letter Size"/>
    <n v="1.234"/>
  </r>
  <r>
    <n v="3327"/>
    <s v="CA-2015-165309"/>
    <x v="7"/>
    <d v="2015-11-15T00:00:00"/>
    <s v="Standard Class"/>
    <s v="KD-16270"/>
    <s v="Karen Daniels"/>
    <s v="Consumer"/>
    <s v="United States"/>
    <s v="Houston"/>
    <s v="Texas"/>
    <n v="77095"/>
    <x v="2"/>
    <x v="1473"/>
    <x v="1"/>
    <s v="Art"/>
    <s v="Boston Electric Pencil Sharpener, Model 1818, Charcoal Black"/>
    <n v="67.56"/>
  </r>
  <r>
    <n v="3328"/>
    <s v="CA-2015-165309"/>
    <x v="7"/>
    <d v="2015-11-15T00:00:00"/>
    <s v="Standard Class"/>
    <s v="KD-16270"/>
    <s v="Karen Daniels"/>
    <s v="Consumer"/>
    <s v="United States"/>
    <s v="Houston"/>
    <s v="Texas"/>
    <n v="77095"/>
    <x v="2"/>
    <x v="362"/>
    <x v="1"/>
    <s v="Paper"/>
    <s v="Wirebound Message Book, 4 per Page"/>
    <n v="21.72"/>
  </r>
  <r>
    <n v="3329"/>
    <s v="CA-2015-165309"/>
    <x v="7"/>
    <d v="2015-11-15T00:00:00"/>
    <s v="Standard Class"/>
    <s v="KD-16270"/>
    <s v="Karen Daniels"/>
    <s v="Consumer"/>
    <s v="United States"/>
    <s v="Houston"/>
    <s v="Texas"/>
    <n v="77095"/>
    <x v="2"/>
    <x v="1522"/>
    <x v="1"/>
    <s v="Paper"/>
    <s v="Xerox 1893"/>
    <n v="262.33600000000001"/>
  </r>
  <r>
    <n v="3330"/>
    <s v="CA-2015-165309"/>
    <x v="7"/>
    <d v="2015-11-15T00:00:00"/>
    <s v="Standard Class"/>
    <s v="KD-16270"/>
    <s v="Karen Daniels"/>
    <s v="Consumer"/>
    <s v="United States"/>
    <s v="Houston"/>
    <s v="Texas"/>
    <n v="77095"/>
    <x v="2"/>
    <x v="918"/>
    <x v="2"/>
    <s v="Phones"/>
    <s v="Geemarc AmpliPOWER60"/>
    <n v="148.47999999999999"/>
  </r>
  <r>
    <n v="3331"/>
    <s v="CA-2015-165309"/>
    <x v="7"/>
    <d v="2015-11-15T00:00:00"/>
    <s v="Standard Class"/>
    <s v="KD-16270"/>
    <s v="Karen Daniels"/>
    <s v="Consumer"/>
    <s v="United States"/>
    <s v="Houston"/>
    <s v="Texas"/>
    <n v="77095"/>
    <x v="2"/>
    <x v="1161"/>
    <x v="2"/>
    <s v="Phones"/>
    <s v="Classic Ivory AntiqueÂ TelephoneÂ ZL1810"/>
    <n v="241.17599999999999"/>
  </r>
  <r>
    <n v="3332"/>
    <s v="CA-2018-122595"/>
    <x v="817"/>
    <d v="2018-12-20T00:00:00"/>
    <s v="Standard Class"/>
    <s v="GM-14455"/>
    <s v="Gary Mitchum"/>
    <s v="Home Office"/>
    <s v="United States"/>
    <s v="Chicago"/>
    <s v="Illinois"/>
    <n v="60653"/>
    <x v="2"/>
    <x v="1523"/>
    <x v="2"/>
    <s v="Accessories"/>
    <s v="Kensington Expert Mouse Optical USB Trackball for PC or Mac"/>
    <n v="227.976"/>
  </r>
  <r>
    <n v="3333"/>
    <s v="CA-2018-122595"/>
    <x v="817"/>
    <d v="2018-12-20T00:00:00"/>
    <s v="Standard Class"/>
    <s v="GM-14455"/>
    <s v="Gary Mitchum"/>
    <s v="Home Office"/>
    <s v="United States"/>
    <s v="Chicago"/>
    <s v="Illinois"/>
    <n v="60653"/>
    <x v="2"/>
    <x v="1513"/>
    <x v="2"/>
    <s v="Phones"/>
    <s v="Samsung HM1900 Bluetooth Headset"/>
    <n v="52.68"/>
  </r>
  <r>
    <n v="3334"/>
    <s v="CA-2018-122595"/>
    <x v="817"/>
    <d v="2018-12-20T00:00:00"/>
    <s v="Standard Class"/>
    <s v="GM-14455"/>
    <s v="Gary Mitchum"/>
    <s v="Home Office"/>
    <s v="United States"/>
    <s v="Chicago"/>
    <s v="Illinois"/>
    <n v="60653"/>
    <x v="2"/>
    <x v="1524"/>
    <x v="0"/>
    <s v="Furnishings"/>
    <s v="Master Caster Door Stop, Gray"/>
    <n v="2.032"/>
  </r>
  <r>
    <n v="3335"/>
    <s v="US-2018-109253"/>
    <x v="170"/>
    <d v="2018-08-22T00:00:00"/>
    <s v="First Class"/>
    <s v="PR-18880"/>
    <s v="Patrick Ryan"/>
    <s v="Consumer"/>
    <s v="United States"/>
    <s v="Oakland"/>
    <s v="California"/>
    <n v="94601"/>
    <x v="1"/>
    <x v="786"/>
    <x v="1"/>
    <s v="Art"/>
    <s v="Newell 336"/>
    <n v="17.12"/>
  </r>
  <r>
    <n v="3336"/>
    <s v="US-2018-109253"/>
    <x v="170"/>
    <d v="2018-08-22T00:00:00"/>
    <s v="First Class"/>
    <s v="PR-18880"/>
    <s v="Patrick Ryan"/>
    <s v="Consumer"/>
    <s v="United States"/>
    <s v="Oakland"/>
    <s v="California"/>
    <n v="94601"/>
    <x v="1"/>
    <x v="524"/>
    <x v="2"/>
    <s v="Phones"/>
    <s v="Cisco 8x8 Inc. 6753i IP Business Phone System"/>
    <n v="431.96800000000002"/>
  </r>
  <r>
    <n v="3337"/>
    <s v="US-2018-109253"/>
    <x v="170"/>
    <d v="2018-08-22T00:00:00"/>
    <s v="First Class"/>
    <s v="PR-18880"/>
    <s v="Patrick Ryan"/>
    <s v="Consumer"/>
    <s v="United States"/>
    <s v="Oakland"/>
    <s v="California"/>
    <n v="94601"/>
    <x v="1"/>
    <x v="1525"/>
    <x v="0"/>
    <s v="Furnishings"/>
    <s v="Tenex Chairmats For Use with Hard Floors"/>
    <n v="129.91999999999999"/>
  </r>
  <r>
    <n v="3338"/>
    <s v="US-2018-109253"/>
    <x v="170"/>
    <d v="2018-08-22T00:00:00"/>
    <s v="First Class"/>
    <s v="PR-18880"/>
    <s v="Patrick Ryan"/>
    <s v="Consumer"/>
    <s v="United States"/>
    <s v="Oakland"/>
    <s v="California"/>
    <n v="94601"/>
    <x v="1"/>
    <x v="10"/>
    <x v="0"/>
    <s v="Tables"/>
    <s v="Chromcraft Rectangular Conference Tables"/>
    <n v="568.72799999999995"/>
  </r>
  <r>
    <n v="3339"/>
    <s v="US-2018-109253"/>
    <x v="170"/>
    <d v="2018-08-22T00:00:00"/>
    <s v="First Class"/>
    <s v="PR-18880"/>
    <s v="Patrick Ryan"/>
    <s v="Consumer"/>
    <s v="United States"/>
    <s v="Oakland"/>
    <s v="California"/>
    <n v="94601"/>
    <x v="1"/>
    <x v="1526"/>
    <x v="1"/>
    <s v="Binders"/>
    <s v="Acco Flexible ACCOHIDE Square Ring Data Binder, Dark Blue, 11 1/2&quot; X 14&quot; 7/8&quot;"/>
    <n v="117.14400000000001"/>
  </r>
  <r>
    <n v="3340"/>
    <s v="US-2018-109253"/>
    <x v="170"/>
    <d v="2018-08-22T00:00:00"/>
    <s v="First Class"/>
    <s v="PR-18880"/>
    <s v="Patrick Ryan"/>
    <s v="Consumer"/>
    <s v="United States"/>
    <s v="Oakland"/>
    <s v="California"/>
    <n v="94601"/>
    <x v="1"/>
    <x v="1527"/>
    <x v="1"/>
    <s v="Appliances"/>
    <s v="Fellowes Command Center 5-outlet power strip"/>
    <n v="203.52"/>
  </r>
  <r>
    <n v="3341"/>
    <s v="US-2018-109253"/>
    <x v="170"/>
    <d v="2018-08-22T00:00:00"/>
    <s v="First Class"/>
    <s v="PR-18880"/>
    <s v="Patrick Ryan"/>
    <s v="Consumer"/>
    <s v="United States"/>
    <s v="Oakland"/>
    <s v="California"/>
    <n v="94601"/>
    <x v="1"/>
    <x v="322"/>
    <x v="1"/>
    <s v="Labels"/>
    <s v="Avery Address/Shipping Labels for Typewriters, 4&quot; x 2&quot;"/>
    <n v="51.75"/>
  </r>
  <r>
    <n v="3342"/>
    <s v="CA-2017-145982"/>
    <x v="278"/>
    <d v="2017-09-01T00:00:00"/>
    <s v="Second Class"/>
    <s v="TB-21055"/>
    <s v="Ted Butterfield"/>
    <s v="Consumer"/>
    <s v="United States"/>
    <s v="Quincy"/>
    <s v="Massachusetts"/>
    <n v="2169"/>
    <x v="3"/>
    <x v="1127"/>
    <x v="1"/>
    <s v="Paper"/>
    <s v="Xerox 1919"/>
    <n v="122.97"/>
  </r>
  <r>
    <n v="3343"/>
    <s v="CA-2017-145982"/>
    <x v="278"/>
    <d v="2017-09-01T00:00:00"/>
    <s v="Second Class"/>
    <s v="TB-21055"/>
    <s v="Ted Butterfield"/>
    <s v="Consumer"/>
    <s v="United States"/>
    <s v="Quincy"/>
    <s v="Massachusetts"/>
    <n v="2169"/>
    <x v="3"/>
    <x v="1110"/>
    <x v="0"/>
    <s v="Tables"/>
    <s v="SAFCO PlanMaster Heigh-Adjustable Drafting Table Base, 43w x 30d x 30-37h, Black"/>
    <n v="244.61500000000001"/>
  </r>
  <r>
    <n v="3344"/>
    <s v="CA-2017-145982"/>
    <x v="278"/>
    <d v="2017-09-01T00:00:00"/>
    <s v="Second Class"/>
    <s v="TB-21055"/>
    <s v="Ted Butterfield"/>
    <s v="Consumer"/>
    <s v="United States"/>
    <s v="Quincy"/>
    <s v="Massachusetts"/>
    <n v="2169"/>
    <x v="3"/>
    <x v="222"/>
    <x v="2"/>
    <s v="Phones"/>
    <s v="PureGear Roll-On Screen Protector"/>
    <n v="59.97"/>
  </r>
  <r>
    <n v="3345"/>
    <s v="CA-2017-145982"/>
    <x v="278"/>
    <d v="2017-09-01T00:00:00"/>
    <s v="Second Class"/>
    <s v="TB-21055"/>
    <s v="Ted Butterfield"/>
    <s v="Consumer"/>
    <s v="United States"/>
    <s v="Quincy"/>
    <s v="Massachusetts"/>
    <n v="2169"/>
    <x v="3"/>
    <x v="187"/>
    <x v="1"/>
    <s v="Paper"/>
    <s v="Southworth 25% Cotton Linen-Finish Paper &amp; Envelopes"/>
    <n v="81.540000000000006"/>
  </r>
  <r>
    <n v="3346"/>
    <s v="CA-2017-145982"/>
    <x v="278"/>
    <d v="2017-09-01T00:00:00"/>
    <s v="Second Class"/>
    <s v="TB-21055"/>
    <s v="Ted Butterfield"/>
    <s v="Consumer"/>
    <s v="United States"/>
    <s v="Quincy"/>
    <s v="Massachusetts"/>
    <n v="2169"/>
    <x v="3"/>
    <x v="848"/>
    <x v="1"/>
    <s v="Fasteners"/>
    <s v="Staples"/>
    <n v="11.68"/>
  </r>
  <r>
    <n v="3347"/>
    <s v="CA-2017-145982"/>
    <x v="278"/>
    <d v="2017-09-01T00:00:00"/>
    <s v="Second Class"/>
    <s v="TB-21055"/>
    <s v="Ted Butterfield"/>
    <s v="Consumer"/>
    <s v="United States"/>
    <s v="Quincy"/>
    <s v="Massachusetts"/>
    <n v="2169"/>
    <x v="3"/>
    <x v="1458"/>
    <x v="1"/>
    <s v="Binders"/>
    <s v="Wilson Jones Clip &amp; Carry Folder Binder Tool for Ring Binders, Clear"/>
    <n v="29"/>
  </r>
  <r>
    <n v="3348"/>
    <s v="CA-2016-112014"/>
    <x v="863"/>
    <d v="2016-08-20T00:00:00"/>
    <s v="Standard Class"/>
    <s v="ON-18715"/>
    <s v="Odella Nelson"/>
    <s v="Corporate"/>
    <s v="United States"/>
    <s v="Yucaipa"/>
    <s v="California"/>
    <n v="92399"/>
    <x v="1"/>
    <x v="400"/>
    <x v="1"/>
    <s v="Art"/>
    <s v="50 Colored Long Pencils"/>
    <n v="50.8"/>
  </r>
  <r>
    <n v="3349"/>
    <s v="CA-2018-154732"/>
    <x v="60"/>
    <d v="2018-11-07T00:00:00"/>
    <s v="First Class"/>
    <s v="AH-10195"/>
    <s v="Alan Haines"/>
    <s v="Corporate"/>
    <s v="United States"/>
    <s v="Chicago"/>
    <s v="Illinois"/>
    <n v="60623"/>
    <x v="2"/>
    <x v="27"/>
    <x v="1"/>
    <s v="Binders"/>
    <s v="Avery Recycled Flexi-View Covers for Binding Systems"/>
    <n v="16.03"/>
  </r>
  <r>
    <n v="3350"/>
    <s v="US-2017-157308"/>
    <x v="864"/>
    <d v="2017-08-21T00:00:00"/>
    <s v="Standard Class"/>
    <s v="NM-18520"/>
    <s v="Neoma Murray"/>
    <s v="Consumer"/>
    <s v="United States"/>
    <s v="Seattle"/>
    <s v="Washington"/>
    <n v="98105"/>
    <x v="1"/>
    <x v="696"/>
    <x v="1"/>
    <s v="Binders"/>
    <s v="Acco Pressboard Covers with Storage Hooks, 14 7/8&quot; x 11&quot;, Light Blue"/>
    <n v="15.712"/>
  </r>
  <r>
    <n v="3351"/>
    <s v="CA-2017-147536"/>
    <x v="482"/>
    <d v="2017-12-31T00:00:00"/>
    <s v="Standard Class"/>
    <s v="AR-10510"/>
    <s v="Andrew Roberts"/>
    <s v="Consumer"/>
    <s v="United States"/>
    <s v="New York City"/>
    <s v="New York"/>
    <n v="10024"/>
    <x v="3"/>
    <x v="1048"/>
    <x v="2"/>
    <s v="Accessories"/>
    <s v="Belkin F8E887 USB Wired Ergonomic Keyboard"/>
    <n v="89.97"/>
  </r>
  <r>
    <n v="3352"/>
    <s v="US-2015-134733"/>
    <x v="865"/>
    <d v="2015-09-28T00:00:00"/>
    <s v="Standard Class"/>
    <s v="BM-11650"/>
    <s v="Brian Moss"/>
    <s v="Corporate"/>
    <s v="United States"/>
    <s v="San Diego"/>
    <s v="California"/>
    <n v="92037"/>
    <x v="1"/>
    <x v="1528"/>
    <x v="0"/>
    <s v="Bookcases"/>
    <s v="Rush Hierlooms Collection 1&quot; Thick Stackable Bookcases"/>
    <n v="435.99900000000002"/>
  </r>
  <r>
    <n v="3353"/>
    <s v="US-2015-134733"/>
    <x v="865"/>
    <d v="2015-09-28T00:00:00"/>
    <s v="Standard Class"/>
    <s v="BM-11650"/>
    <s v="Brian Moss"/>
    <s v="Corporate"/>
    <s v="United States"/>
    <s v="San Diego"/>
    <s v="California"/>
    <n v="92037"/>
    <x v="1"/>
    <x v="66"/>
    <x v="2"/>
    <s v="Phones"/>
    <s v="netTALK DUO VoIP Telephone Service"/>
    <n v="83.983999999999995"/>
  </r>
  <r>
    <n v="3354"/>
    <s v="US-2015-150434"/>
    <x v="866"/>
    <d v="2015-07-24T00:00:00"/>
    <s v="Standard Class"/>
    <s v="CA-12310"/>
    <s v="Christine Abelman"/>
    <s v="Corporate"/>
    <s v="United States"/>
    <s v="Bristol"/>
    <s v="Connecticut"/>
    <n v="6010"/>
    <x v="3"/>
    <x v="1149"/>
    <x v="2"/>
    <s v="Phones"/>
    <s v="Polycom VVX 310 VoIP phone"/>
    <n v="359.98"/>
  </r>
  <r>
    <n v="3355"/>
    <s v="US-2015-150434"/>
    <x v="866"/>
    <d v="2015-07-24T00:00:00"/>
    <s v="Standard Class"/>
    <s v="CA-12310"/>
    <s v="Christine Abelman"/>
    <s v="Corporate"/>
    <s v="United States"/>
    <s v="Bristol"/>
    <s v="Connecticut"/>
    <n v="6010"/>
    <x v="3"/>
    <x v="1529"/>
    <x v="0"/>
    <s v="Tables"/>
    <s v="Barricks 18&quot; x 48&quot; Non-Folding Utility Table with Bottom Storage Shelf"/>
    <n v="70.56"/>
  </r>
  <r>
    <n v="3356"/>
    <s v="US-2015-150434"/>
    <x v="866"/>
    <d v="2015-07-24T00:00:00"/>
    <s v="Standard Class"/>
    <s v="CA-12310"/>
    <s v="Christine Abelman"/>
    <s v="Corporate"/>
    <s v="United States"/>
    <s v="Bristol"/>
    <s v="Connecticut"/>
    <n v="6010"/>
    <x v="3"/>
    <x v="864"/>
    <x v="1"/>
    <s v="Binders"/>
    <s v="Avery 3 1/2&quot; Diskette Storage Pages, 10/Pack"/>
    <n v="20.88"/>
  </r>
  <r>
    <n v="3357"/>
    <s v="US-2015-150434"/>
    <x v="866"/>
    <d v="2015-07-24T00:00:00"/>
    <s v="Standard Class"/>
    <s v="CA-12310"/>
    <s v="Christine Abelman"/>
    <s v="Corporate"/>
    <s v="United States"/>
    <s v="Bristol"/>
    <s v="Connecticut"/>
    <n v="6010"/>
    <x v="3"/>
    <x v="315"/>
    <x v="1"/>
    <s v="Binders"/>
    <s v="Acco Hanging Data Binders"/>
    <n v="3.81"/>
  </r>
  <r>
    <n v="3358"/>
    <s v="CA-2018-100335"/>
    <x v="210"/>
    <d v="2018-09-13T00:00:00"/>
    <s v="Standard Class"/>
    <s v="NF-18595"/>
    <s v="Nicole Fjeld"/>
    <s v="Home Office"/>
    <s v="United States"/>
    <s v="Chicago"/>
    <s v="Illinois"/>
    <n v="60610"/>
    <x v="2"/>
    <x v="885"/>
    <x v="1"/>
    <s v="Paper"/>
    <s v="Easy-staple paper"/>
    <n v="73.007999999999996"/>
  </r>
  <r>
    <n v="3359"/>
    <s v="CA-2017-139234"/>
    <x v="715"/>
    <d v="2017-05-10T00:00:00"/>
    <s v="Standard Class"/>
    <s v="AF-10870"/>
    <s v="Art Ferguson"/>
    <s v="Consumer"/>
    <s v="United States"/>
    <s v="Chicago"/>
    <s v="Illinois"/>
    <n v="60610"/>
    <x v="2"/>
    <x v="385"/>
    <x v="1"/>
    <s v="Binders"/>
    <s v="Insertable Tab Post Binder Dividers"/>
    <n v="3.2080000000000002"/>
  </r>
  <r>
    <n v="3360"/>
    <s v="CA-2017-139234"/>
    <x v="715"/>
    <d v="2017-05-10T00:00:00"/>
    <s v="Standard Class"/>
    <s v="AF-10870"/>
    <s v="Art Ferguson"/>
    <s v="Consumer"/>
    <s v="United States"/>
    <s v="Chicago"/>
    <s v="Illinois"/>
    <n v="60610"/>
    <x v="2"/>
    <x v="960"/>
    <x v="2"/>
    <s v="Accessories"/>
    <s v="Logitech Desktop MK120 Mouse and keyboard Combo"/>
    <n v="26.175999999999998"/>
  </r>
  <r>
    <n v="3361"/>
    <s v="US-2016-142020"/>
    <x v="593"/>
    <d v="2016-06-08T00:00:00"/>
    <s v="Second Class"/>
    <s v="TC-21535"/>
    <s v="Tracy Collins"/>
    <s v="Home Office"/>
    <s v="United States"/>
    <s v="New York City"/>
    <s v="New York"/>
    <n v="10024"/>
    <x v="3"/>
    <x v="229"/>
    <x v="1"/>
    <s v="Paper"/>
    <s v="Wirebound Message Books, Two 4 1/4&quot; x 5&quot; Forms per Page"/>
    <n v="30.44"/>
  </r>
  <r>
    <n v="3362"/>
    <s v="US-2016-142020"/>
    <x v="593"/>
    <d v="2016-06-08T00:00:00"/>
    <s v="Second Class"/>
    <s v="TC-21535"/>
    <s v="Tracy Collins"/>
    <s v="Home Office"/>
    <s v="United States"/>
    <s v="New York City"/>
    <s v="New York"/>
    <n v="10024"/>
    <x v="3"/>
    <x v="1530"/>
    <x v="0"/>
    <s v="Furnishings"/>
    <s v="Executive Impressions 10&quot; Spectator Wall Clock"/>
    <n v="35.28"/>
  </r>
  <r>
    <n v="3363"/>
    <s v="CA-2016-139962"/>
    <x v="350"/>
    <d v="2016-12-20T00:00:00"/>
    <s v="Standard Class"/>
    <s v="Dp-13240"/>
    <s v="Dean percer"/>
    <s v="Home Office"/>
    <s v="United States"/>
    <s v="Revere"/>
    <s v="Massachusetts"/>
    <n v="2151"/>
    <x v="3"/>
    <x v="498"/>
    <x v="1"/>
    <s v="Paper"/>
    <s v="Xerox 222"/>
    <n v="19.440000000000001"/>
  </r>
  <r>
    <n v="3364"/>
    <s v="CA-2016-139962"/>
    <x v="350"/>
    <d v="2016-12-20T00:00:00"/>
    <s v="Standard Class"/>
    <s v="Dp-13240"/>
    <s v="Dean percer"/>
    <s v="Home Office"/>
    <s v="United States"/>
    <s v="Revere"/>
    <s v="Massachusetts"/>
    <n v="2151"/>
    <x v="3"/>
    <x v="92"/>
    <x v="1"/>
    <s v="Binders"/>
    <s v="Flexible Leather- Look Classic Collection Ring Binder"/>
    <n v="37.880000000000003"/>
  </r>
  <r>
    <n v="3365"/>
    <s v="CA-2017-130050"/>
    <x v="87"/>
    <d v="2017-07-18T00:00:00"/>
    <s v="Second Class"/>
    <s v="MC-17425"/>
    <s v="Mark Cousins"/>
    <s v="Corporate"/>
    <s v="United States"/>
    <s v="Houston"/>
    <s v="Texas"/>
    <n v="77036"/>
    <x v="2"/>
    <x v="740"/>
    <x v="0"/>
    <s v="Furnishings"/>
    <s v="Staple-based wall hangings"/>
    <n v="9.5519999999999996"/>
  </r>
  <r>
    <n v="3366"/>
    <s v="CA-2015-115161"/>
    <x v="867"/>
    <d v="2015-02-02T00:00:00"/>
    <s v="First Class"/>
    <s v="LC-17050"/>
    <s v="Liz Carlisle"/>
    <s v="Consumer"/>
    <s v="United States"/>
    <s v="Mission Viejo"/>
    <s v="California"/>
    <n v="92691"/>
    <x v="1"/>
    <x v="1106"/>
    <x v="0"/>
    <s v="Bookcases"/>
    <s v="Sauder Facets Collection Library, Sky Alder Finish"/>
    <n v="290.666"/>
  </r>
  <r>
    <n v="3367"/>
    <s v="CA-2015-165379"/>
    <x v="868"/>
    <d v="2015-07-15T00:00:00"/>
    <s v="Standard Class"/>
    <s v="BM-11650"/>
    <s v="Brian Moss"/>
    <s v="Corporate"/>
    <s v="United States"/>
    <s v="Dallas"/>
    <s v="Texas"/>
    <n v="75217"/>
    <x v="2"/>
    <x v="934"/>
    <x v="1"/>
    <s v="Paper"/>
    <s v="Eureka Recycled Copy Paper 8 1/2&quot; x 11&quot;, Ream"/>
    <n v="10.368"/>
  </r>
  <r>
    <n v="3368"/>
    <s v="CA-2015-165379"/>
    <x v="868"/>
    <d v="2015-07-15T00:00:00"/>
    <s v="Standard Class"/>
    <s v="BM-11650"/>
    <s v="Brian Moss"/>
    <s v="Corporate"/>
    <s v="United States"/>
    <s v="Dallas"/>
    <s v="Texas"/>
    <n v="75217"/>
    <x v="2"/>
    <x v="1357"/>
    <x v="1"/>
    <s v="Paper"/>
    <s v="Xerox 1895"/>
    <n v="14.352"/>
  </r>
  <r>
    <n v="3369"/>
    <s v="CA-2016-115511"/>
    <x v="82"/>
    <d v="2016-11-25T00:00:00"/>
    <s v="Standard Class"/>
    <s v="NW-18400"/>
    <s v="Natalie Webber"/>
    <s v="Consumer"/>
    <s v="United States"/>
    <s v="Las Vegas"/>
    <s v="Nevada"/>
    <n v="89115"/>
    <x v="1"/>
    <x v="1531"/>
    <x v="0"/>
    <s v="Bookcases"/>
    <s v="Hon Metal Bookcases, Putty"/>
    <n v="141.96"/>
  </r>
  <r>
    <n v="3370"/>
    <s v="CA-2016-115511"/>
    <x v="82"/>
    <d v="2016-11-25T00:00:00"/>
    <s v="Standard Class"/>
    <s v="NW-18400"/>
    <s v="Natalie Webber"/>
    <s v="Consumer"/>
    <s v="United States"/>
    <s v="Las Vegas"/>
    <s v="Nevada"/>
    <n v="89115"/>
    <x v="1"/>
    <x v="340"/>
    <x v="1"/>
    <s v="Binders"/>
    <s v="Square Ring Data Binders, Rigid 75 Pt. Covers, 11&quot; x 14-7/8&quot;"/>
    <n v="66.048000000000002"/>
  </r>
  <r>
    <n v="3371"/>
    <s v="CA-2017-134887"/>
    <x v="869"/>
    <d v="2017-03-25T00:00:00"/>
    <s v="Same Day"/>
    <s v="TB-21280"/>
    <s v="Toby Braunhardt"/>
    <s v="Consumer"/>
    <s v="United States"/>
    <s v="Norman"/>
    <s v="Oklahoma"/>
    <n v="73071"/>
    <x v="2"/>
    <x v="217"/>
    <x v="2"/>
    <s v="Accessories"/>
    <s v="LogitechÂ P710e Mobile Speakerphone"/>
    <n v="1287.45"/>
  </r>
  <r>
    <n v="3372"/>
    <s v="CA-2018-123778"/>
    <x v="397"/>
    <d v="2018-09-30T00:00:00"/>
    <s v="Standard Class"/>
    <s v="BS-11755"/>
    <s v="Bruce Stewart"/>
    <s v="Consumer"/>
    <s v="United States"/>
    <s v="San Francisco"/>
    <s v="California"/>
    <n v="94122"/>
    <x v="1"/>
    <x v="973"/>
    <x v="1"/>
    <s v="Binders"/>
    <s v="Acco PRESSTEX Data Binder with Storage Hooks, Light Blue, 9 1/2&quot; X 11&quot;"/>
    <n v="25.824000000000002"/>
  </r>
  <r>
    <n v="3373"/>
    <s v="CA-2018-123778"/>
    <x v="397"/>
    <d v="2018-09-30T00:00:00"/>
    <s v="Standard Class"/>
    <s v="BS-11755"/>
    <s v="Bruce Stewart"/>
    <s v="Consumer"/>
    <s v="United States"/>
    <s v="San Francisco"/>
    <s v="California"/>
    <n v="94122"/>
    <x v="1"/>
    <x v="1429"/>
    <x v="1"/>
    <s v="Appliances"/>
    <s v="APC 7 Outlet Network SurgeArrest Surge Protector"/>
    <n v="160.96"/>
  </r>
  <r>
    <n v="3374"/>
    <s v="CA-2016-161718"/>
    <x v="784"/>
    <d v="2016-12-10T00:00:00"/>
    <s v="Standard Class"/>
    <s v="SO-20335"/>
    <s v="Sean O'Donnell"/>
    <s v="Consumer"/>
    <s v="United States"/>
    <s v="Hempstead"/>
    <s v="New York"/>
    <n v="11550"/>
    <x v="3"/>
    <x v="1462"/>
    <x v="0"/>
    <s v="Furnishings"/>
    <s v="DAX Two-Tone Rosewood/Black Document Frame, Desktop, 5 x 7"/>
    <n v="28.44"/>
  </r>
  <r>
    <n v="3375"/>
    <s v="CA-2016-161718"/>
    <x v="784"/>
    <d v="2016-12-10T00:00:00"/>
    <s v="Standard Class"/>
    <s v="SO-20335"/>
    <s v="Sean O'Donnell"/>
    <s v="Consumer"/>
    <s v="United States"/>
    <s v="Hempstead"/>
    <s v="New York"/>
    <n v="11550"/>
    <x v="3"/>
    <x v="394"/>
    <x v="0"/>
    <s v="Chairs"/>
    <s v="Office Star - Ergonomically Designed Knee Chair"/>
    <n v="364.41"/>
  </r>
  <r>
    <n v="3376"/>
    <s v="CA-2016-161718"/>
    <x v="784"/>
    <d v="2016-12-10T00:00:00"/>
    <s v="Standard Class"/>
    <s v="SO-20335"/>
    <s v="Sean O'Donnell"/>
    <s v="Consumer"/>
    <s v="United States"/>
    <s v="Hempstead"/>
    <s v="New York"/>
    <n v="11550"/>
    <x v="3"/>
    <x v="433"/>
    <x v="2"/>
    <s v="Phones"/>
    <s v="Square Credit Card Reader"/>
    <n v="39.96"/>
  </r>
  <r>
    <n v="3377"/>
    <s v="CA-2016-161718"/>
    <x v="784"/>
    <d v="2016-12-10T00:00:00"/>
    <s v="Standard Class"/>
    <s v="SO-20335"/>
    <s v="Sean O'Donnell"/>
    <s v="Consumer"/>
    <s v="United States"/>
    <s v="Hempstead"/>
    <s v="New York"/>
    <n v="11550"/>
    <x v="3"/>
    <x v="228"/>
    <x v="0"/>
    <s v="Chairs"/>
    <s v="Global Leather Highback Executive Chair with Pneumatic Height Adjustment, Black"/>
    <n v="361.76400000000001"/>
  </r>
  <r>
    <n v="3378"/>
    <s v="CA-2017-100671"/>
    <x v="474"/>
    <d v="2017-11-04T00:00:00"/>
    <s v="First Class"/>
    <s v="CS-12490"/>
    <s v="Cindy Schnelling"/>
    <s v="Corporate"/>
    <s v="United States"/>
    <s v="Conroe"/>
    <s v="Texas"/>
    <n v="77301"/>
    <x v="2"/>
    <x v="1018"/>
    <x v="1"/>
    <s v="Storage"/>
    <s v="Tenex Personal Filing Tote With Secure Closure Lid, Black/Frost"/>
    <n v="111.672"/>
  </r>
  <r>
    <n v="3379"/>
    <s v="CA-2018-142867"/>
    <x v="294"/>
    <d v="2018-03-21T00:00:00"/>
    <s v="Standard Class"/>
    <s v="PO-19180"/>
    <s v="Philisse Overcash"/>
    <s v="Home Office"/>
    <s v="United States"/>
    <s v="Houston"/>
    <s v="Texas"/>
    <n v="77095"/>
    <x v="2"/>
    <x v="1426"/>
    <x v="1"/>
    <s v="Binders"/>
    <s v="GBC Plasticlear Binding Covers"/>
    <n v="13.776"/>
  </r>
  <r>
    <n v="3380"/>
    <s v="CA-2018-142867"/>
    <x v="294"/>
    <d v="2018-03-21T00:00:00"/>
    <s v="Standard Class"/>
    <s v="PO-19180"/>
    <s v="Philisse Overcash"/>
    <s v="Home Office"/>
    <s v="United States"/>
    <s v="Houston"/>
    <s v="Texas"/>
    <n v="77095"/>
    <x v="2"/>
    <x v="1532"/>
    <x v="1"/>
    <s v="Paper"/>
    <s v="Xerox 1900"/>
    <n v="10.272"/>
  </r>
  <r>
    <n v="3381"/>
    <s v="CA-2018-103156"/>
    <x v="51"/>
    <d v="2018-11-24T00:00:00"/>
    <s v="First Class"/>
    <s v="TD-20995"/>
    <s v="Tamara Dahlen"/>
    <s v="Consumer"/>
    <s v="United States"/>
    <s v="Philadelphia"/>
    <s v="Pennsylvania"/>
    <n v="19120"/>
    <x v="3"/>
    <x v="1533"/>
    <x v="0"/>
    <s v="Furnishings"/>
    <s v="OIC Stacking Trays"/>
    <n v="24.047999999999998"/>
  </r>
  <r>
    <n v="3382"/>
    <s v="US-2018-162208"/>
    <x v="151"/>
    <d v="2018-08-30T00:00:00"/>
    <s v="First Class"/>
    <s v="SP-20620"/>
    <s v="Stefania Perrino"/>
    <s v="Corporate"/>
    <s v="United States"/>
    <s v="Tampa"/>
    <s v="Florida"/>
    <n v="33614"/>
    <x v="0"/>
    <x v="135"/>
    <x v="1"/>
    <s v="Envelopes"/>
    <s v="Convenience Packs of Business Envelopes"/>
    <n v="2.8959999999999999"/>
  </r>
  <r>
    <n v="3383"/>
    <s v="CA-2016-130659"/>
    <x v="784"/>
    <d v="2016-12-09T00:00:00"/>
    <s v="Second Class"/>
    <s v="MS-17365"/>
    <s v="Maribeth Schnelling"/>
    <s v="Consumer"/>
    <s v="United States"/>
    <s v="New York City"/>
    <s v="New York"/>
    <n v="10035"/>
    <x v="3"/>
    <x v="1303"/>
    <x v="1"/>
    <s v="Envelopes"/>
    <s v="Wausau Papers Astrobrights Colored Envelopes"/>
    <n v="17.940000000000001"/>
  </r>
  <r>
    <n v="3384"/>
    <s v="CA-2016-130659"/>
    <x v="784"/>
    <d v="2016-12-09T00:00:00"/>
    <s v="Second Class"/>
    <s v="MS-17365"/>
    <s v="Maribeth Schnelling"/>
    <s v="Consumer"/>
    <s v="United States"/>
    <s v="New York City"/>
    <s v="New York"/>
    <n v="10035"/>
    <x v="3"/>
    <x v="1534"/>
    <x v="0"/>
    <s v="Chairs"/>
    <s v="Global Armless Task Chair, Royal Blue"/>
    <n v="384.17399999999998"/>
  </r>
  <r>
    <n v="3385"/>
    <s v="CA-2016-130659"/>
    <x v="784"/>
    <d v="2016-12-09T00:00:00"/>
    <s v="Second Class"/>
    <s v="MS-17365"/>
    <s v="Maribeth Schnelling"/>
    <s v="Consumer"/>
    <s v="United States"/>
    <s v="New York City"/>
    <s v="New York"/>
    <n v="10035"/>
    <x v="3"/>
    <x v="907"/>
    <x v="2"/>
    <s v="Phones"/>
    <s v="Wilson SignalBoost 841262 DB PRO Amplifier Kit"/>
    <n v="1799.75"/>
  </r>
  <r>
    <n v="3386"/>
    <s v="CA-2018-148404"/>
    <x v="566"/>
    <d v="2018-10-11T00:00:00"/>
    <s v="Standard Class"/>
    <s v="Dp-13240"/>
    <s v="Dean percer"/>
    <s v="Home Office"/>
    <s v="United States"/>
    <s v="Charlotte"/>
    <s v="North Carolina"/>
    <n v="28205"/>
    <x v="0"/>
    <x v="245"/>
    <x v="1"/>
    <s v="Storage"/>
    <s v="Adjustable Depth Letter/Legal Cart"/>
    <n v="580.67200000000003"/>
  </r>
  <r>
    <n v="3387"/>
    <s v="CA-2018-148404"/>
    <x v="566"/>
    <d v="2018-10-11T00:00:00"/>
    <s v="Standard Class"/>
    <s v="Dp-13240"/>
    <s v="Dean percer"/>
    <s v="Home Office"/>
    <s v="United States"/>
    <s v="Charlotte"/>
    <s v="North Carolina"/>
    <n v="28205"/>
    <x v="0"/>
    <x v="550"/>
    <x v="1"/>
    <s v="Fasteners"/>
    <s v="Staples"/>
    <n v="18.936"/>
  </r>
  <r>
    <n v="3388"/>
    <s v="CA-2018-148404"/>
    <x v="566"/>
    <d v="2018-10-11T00:00:00"/>
    <s v="Standard Class"/>
    <s v="Dp-13240"/>
    <s v="Dean percer"/>
    <s v="Home Office"/>
    <s v="United States"/>
    <s v="Charlotte"/>
    <s v="North Carolina"/>
    <n v="28205"/>
    <x v="0"/>
    <x v="872"/>
    <x v="2"/>
    <s v="Phones"/>
    <s v="Toshiba IPT2010-SD IPÂ Telephone"/>
    <n v="222.38399999999999"/>
  </r>
  <r>
    <n v="3389"/>
    <s v="CA-2018-148404"/>
    <x v="566"/>
    <d v="2018-10-11T00:00:00"/>
    <s v="Standard Class"/>
    <s v="Dp-13240"/>
    <s v="Dean percer"/>
    <s v="Home Office"/>
    <s v="United States"/>
    <s v="Charlotte"/>
    <s v="North Carolina"/>
    <n v="28205"/>
    <x v="0"/>
    <x v="912"/>
    <x v="1"/>
    <s v="Binders"/>
    <s v="Performers Binder/Pad Holder, Black"/>
    <n v="50.454000000000001"/>
  </r>
  <r>
    <n v="3390"/>
    <s v="CA-2018-148404"/>
    <x v="566"/>
    <d v="2018-10-11T00:00:00"/>
    <s v="Standard Class"/>
    <s v="Dp-13240"/>
    <s v="Dean percer"/>
    <s v="Home Office"/>
    <s v="United States"/>
    <s v="Charlotte"/>
    <s v="North Carolina"/>
    <n v="28205"/>
    <x v="0"/>
    <x v="977"/>
    <x v="0"/>
    <s v="Tables"/>
    <s v="KI Adjustable-Height Table"/>
    <n v="154.76400000000001"/>
  </r>
  <r>
    <n v="3391"/>
    <s v="CA-2018-101077"/>
    <x v="613"/>
    <d v="2018-03-30T00:00:00"/>
    <s v="Second Class"/>
    <s v="DB-13660"/>
    <s v="Duane Benoit"/>
    <s v="Consumer"/>
    <s v="United States"/>
    <s v="Dallas"/>
    <s v="Texas"/>
    <n v="75081"/>
    <x v="2"/>
    <x v="1433"/>
    <x v="1"/>
    <s v="Paper"/>
    <s v="Xerox 1953"/>
    <n v="6.8479999999999999"/>
  </r>
  <r>
    <n v="3392"/>
    <s v="CA-2015-166471"/>
    <x v="128"/>
    <d v="2015-08-13T00:00:00"/>
    <s v="Standard Class"/>
    <s v="MG-17650"/>
    <s v="Matthew Grinstein"/>
    <s v="Home Office"/>
    <s v="United States"/>
    <s v="Seattle"/>
    <s v="Washington"/>
    <n v="98103"/>
    <x v="1"/>
    <x v="638"/>
    <x v="2"/>
    <s v="Phones"/>
    <s v="Cisco Unified IP Phone 7945G VoIP phone"/>
    <n v="1091.1679999999999"/>
  </r>
  <r>
    <n v="3393"/>
    <s v="CA-2015-166471"/>
    <x v="128"/>
    <d v="2015-08-13T00:00:00"/>
    <s v="Standard Class"/>
    <s v="MG-17650"/>
    <s v="Matthew Grinstein"/>
    <s v="Home Office"/>
    <s v="United States"/>
    <s v="Seattle"/>
    <s v="Washington"/>
    <n v="98103"/>
    <x v="1"/>
    <x v="1075"/>
    <x v="2"/>
    <s v="Phones"/>
    <s v="Jawbone MINI JAMBOX Wireless Bluetooth Speaker"/>
    <n v="219.16800000000001"/>
  </r>
  <r>
    <n v="3394"/>
    <s v="CA-2015-105340"/>
    <x v="754"/>
    <d v="2015-11-25T00:00:00"/>
    <s v="First Class"/>
    <s v="EH-14185"/>
    <s v="Evan Henry"/>
    <s v="Consumer"/>
    <s v="United States"/>
    <s v="Pasadena"/>
    <s v="Texas"/>
    <n v="77506"/>
    <x v="2"/>
    <x v="1002"/>
    <x v="1"/>
    <s v="Binders"/>
    <s v="Wilson Jones Heavy-Duty Casebound Ring Binders with Metal Hinges"/>
    <n v="6.9279999999999999"/>
  </r>
  <r>
    <n v="3395"/>
    <s v="US-2018-131583"/>
    <x v="193"/>
    <d v="2018-06-10T00:00:00"/>
    <s v="Same Day"/>
    <s v="CL-11890"/>
    <s v="Carl Ludwig"/>
    <s v="Consumer"/>
    <s v="United States"/>
    <s v="Philadelphia"/>
    <s v="Pennsylvania"/>
    <n v="19143"/>
    <x v="3"/>
    <x v="1305"/>
    <x v="1"/>
    <s v="Paper"/>
    <s v="REDIFORM Incoming/Outgoing Call Register, 11&quot; X 8 1/2&quot;, 100 Messages"/>
    <n v="40.031999999999996"/>
  </r>
  <r>
    <n v="3396"/>
    <s v="US-2018-148362"/>
    <x v="870"/>
    <d v="2018-07-08T00:00:00"/>
    <s v="Standard Class"/>
    <s v="KF-16285"/>
    <s v="Karen Ferguson"/>
    <s v="Home Office"/>
    <s v="United States"/>
    <s v="Indianapolis"/>
    <s v="Indiana"/>
    <n v="46203"/>
    <x v="2"/>
    <x v="1439"/>
    <x v="1"/>
    <s v="Storage"/>
    <s v="Carina Mini System Audio Rack, Model AR050B"/>
    <n v="443.92"/>
  </r>
  <r>
    <n v="3397"/>
    <s v="US-2018-148362"/>
    <x v="870"/>
    <d v="2018-07-08T00:00:00"/>
    <s v="Standard Class"/>
    <s v="KF-16285"/>
    <s v="Karen Ferguson"/>
    <s v="Home Office"/>
    <s v="United States"/>
    <s v="Indianapolis"/>
    <s v="Indiana"/>
    <n v="46203"/>
    <x v="2"/>
    <x v="13"/>
    <x v="1"/>
    <s v="Binders"/>
    <s v="Fellowes PB200 Plastic Comb Binding Machine"/>
    <n v="169.99"/>
  </r>
  <r>
    <n v="3398"/>
    <s v="US-2018-148362"/>
    <x v="870"/>
    <d v="2018-07-08T00:00:00"/>
    <s v="Standard Class"/>
    <s v="KF-16285"/>
    <s v="Karen Ferguson"/>
    <s v="Home Office"/>
    <s v="United States"/>
    <s v="Indianapolis"/>
    <s v="Indiana"/>
    <n v="46203"/>
    <x v="2"/>
    <x v="490"/>
    <x v="1"/>
    <s v="Paper"/>
    <s v="Xerox 226"/>
    <n v="25.92"/>
  </r>
  <r>
    <n v="3399"/>
    <s v="CA-2015-102274"/>
    <x v="871"/>
    <d v="2015-11-26T00:00:00"/>
    <s v="Standard Class"/>
    <s v="DH-13075"/>
    <s v="Dave Hallsten"/>
    <s v="Corporate"/>
    <s v="United States"/>
    <s v="Richmond"/>
    <s v="Kentucky"/>
    <n v="40475"/>
    <x v="0"/>
    <x v="687"/>
    <x v="2"/>
    <s v="Phones"/>
    <s v="Logitech B530 USBÂ HeadsetÂ -Â headsetÂ - Full size, Binaural"/>
    <n v="36.99"/>
  </r>
  <r>
    <n v="3400"/>
    <s v="CA-2015-102274"/>
    <x v="871"/>
    <d v="2015-11-26T00:00:00"/>
    <s v="Standard Class"/>
    <s v="DH-13075"/>
    <s v="Dave Hallsten"/>
    <s v="Corporate"/>
    <s v="United States"/>
    <s v="Richmond"/>
    <s v="Kentucky"/>
    <n v="40475"/>
    <x v="0"/>
    <x v="1078"/>
    <x v="1"/>
    <s v="Paper"/>
    <s v="Multicolor Computer Printout Paper"/>
    <n v="629.1"/>
  </r>
  <r>
    <n v="3401"/>
    <s v="CA-2015-102274"/>
    <x v="871"/>
    <d v="2015-11-26T00:00:00"/>
    <s v="Standard Class"/>
    <s v="DH-13075"/>
    <s v="Dave Hallsten"/>
    <s v="Corporate"/>
    <s v="United States"/>
    <s v="Richmond"/>
    <s v="Kentucky"/>
    <n v="40475"/>
    <x v="0"/>
    <x v="557"/>
    <x v="1"/>
    <s v="Storage"/>
    <s v="Space Solutions Commercial Steel Shelving"/>
    <n v="193.95"/>
  </r>
  <r>
    <n v="3402"/>
    <s v="CA-2015-102274"/>
    <x v="871"/>
    <d v="2015-11-26T00:00:00"/>
    <s v="Standard Class"/>
    <s v="DH-13075"/>
    <s v="Dave Hallsten"/>
    <s v="Corporate"/>
    <s v="United States"/>
    <s v="Richmond"/>
    <s v="Kentucky"/>
    <n v="40475"/>
    <x v="0"/>
    <x v="6"/>
    <x v="1"/>
    <s v="Art"/>
    <s v="Newell 322"/>
    <n v="5.46"/>
  </r>
  <r>
    <n v="3403"/>
    <s v="CA-2016-129700"/>
    <x v="124"/>
    <d v="2016-05-05T00:00:00"/>
    <s v="First Class"/>
    <s v="LA-16780"/>
    <s v="Laura Armstrong"/>
    <s v="Corporate"/>
    <s v="United States"/>
    <s v="Tinley Park"/>
    <s v="Illinois"/>
    <n v="60477"/>
    <x v="2"/>
    <x v="740"/>
    <x v="0"/>
    <s v="Furnishings"/>
    <s v="Staple-based wall hangings"/>
    <n v="22.288"/>
  </r>
  <r>
    <n v="3404"/>
    <s v="CA-2018-168739"/>
    <x v="148"/>
    <d v="2018-06-05T00:00:00"/>
    <s v="Standard Class"/>
    <s v="HZ-14950"/>
    <s v="Henia Zydlo"/>
    <s v="Consumer"/>
    <s v="United States"/>
    <s v="Houston"/>
    <s v="Texas"/>
    <n v="77095"/>
    <x v="2"/>
    <x v="1535"/>
    <x v="0"/>
    <s v="Furnishings"/>
    <s v="Eldon Executive Woodline II Cherry Finish Desk Accessories"/>
    <n v="65.424000000000007"/>
  </r>
  <r>
    <n v="3405"/>
    <s v="CA-2016-152527"/>
    <x v="872"/>
    <d v="2016-10-17T00:00:00"/>
    <s v="Same Day"/>
    <s v="CM-12190"/>
    <s v="Charlotte Melton"/>
    <s v="Consumer"/>
    <s v="United States"/>
    <s v="Los Angeles"/>
    <s v="California"/>
    <n v="90004"/>
    <x v="1"/>
    <x v="41"/>
    <x v="1"/>
    <s v="Storage"/>
    <s v="Eldon Base for stackable storage shelf, platinum"/>
    <n v="77.88"/>
  </r>
  <r>
    <n v="3406"/>
    <s v="US-2015-150119"/>
    <x v="488"/>
    <d v="2015-04-27T00:00:00"/>
    <s v="Standard Class"/>
    <s v="LB-16795"/>
    <s v="Laurel Beltran"/>
    <s v="Home Office"/>
    <s v="United States"/>
    <s v="Columbus"/>
    <s v="Ohio"/>
    <n v="43229"/>
    <x v="3"/>
    <x v="228"/>
    <x v="0"/>
    <s v="Chairs"/>
    <s v="Global Leather Highback Executive Chair with Pneumatic Height Adjustment, Black"/>
    <n v="281.37200000000001"/>
  </r>
  <r>
    <n v="3407"/>
    <s v="US-2015-150119"/>
    <x v="488"/>
    <d v="2015-04-27T00:00:00"/>
    <s v="Standard Class"/>
    <s v="LB-16795"/>
    <s v="Laurel Beltran"/>
    <s v="Home Office"/>
    <s v="United States"/>
    <s v="Columbus"/>
    <s v="Ohio"/>
    <n v="43229"/>
    <x v="3"/>
    <x v="228"/>
    <x v="0"/>
    <s v="Chairs"/>
    <s v="Global Leather Highback Executive Chair with Pneumatic Height Adjustment, Black"/>
    <n v="281.37200000000001"/>
  </r>
  <r>
    <n v="3408"/>
    <s v="US-2015-150119"/>
    <x v="488"/>
    <d v="2015-04-27T00:00:00"/>
    <s v="Standard Class"/>
    <s v="LB-16795"/>
    <s v="Laurel Beltran"/>
    <s v="Home Office"/>
    <s v="United States"/>
    <s v="Columbus"/>
    <s v="Ohio"/>
    <n v="43229"/>
    <x v="3"/>
    <x v="744"/>
    <x v="1"/>
    <s v="Binders"/>
    <s v="Zipper Ring Binder Pockets"/>
    <n v="7.4880000000000004"/>
  </r>
  <r>
    <n v="3409"/>
    <s v="US-2015-150119"/>
    <x v="488"/>
    <d v="2015-04-27T00:00:00"/>
    <s v="Standard Class"/>
    <s v="LB-16795"/>
    <s v="Laurel Beltran"/>
    <s v="Home Office"/>
    <s v="United States"/>
    <s v="Columbus"/>
    <s v="Ohio"/>
    <n v="43229"/>
    <x v="3"/>
    <x v="770"/>
    <x v="0"/>
    <s v="Furnishings"/>
    <s v="G.E. Halogen Desk Lamp Bulbs"/>
    <n v="22.335999999999999"/>
  </r>
  <r>
    <n v="3410"/>
    <s v="US-2018-150847"/>
    <x v="504"/>
    <d v="2018-05-06T00:00:00"/>
    <s v="Standard Class"/>
    <s v="JF-15490"/>
    <s v="Jeremy Farry"/>
    <s v="Consumer"/>
    <s v="United States"/>
    <s v="Columbus"/>
    <s v="Ohio"/>
    <n v="43229"/>
    <x v="3"/>
    <x v="498"/>
    <x v="1"/>
    <s v="Paper"/>
    <s v="Xerox 222"/>
    <n v="10.368"/>
  </r>
  <r>
    <n v="3411"/>
    <s v="CA-2017-100244"/>
    <x v="873"/>
    <d v="2017-09-24T00:00:00"/>
    <s v="Standard Class"/>
    <s v="GM-14695"/>
    <s v="Greg Maxwell"/>
    <s v="Corporate"/>
    <s v="United States"/>
    <s v="San Francisco"/>
    <s v="California"/>
    <n v="94122"/>
    <x v="1"/>
    <x v="1490"/>
    <x v="1"/>
    <s v="Paper"/>
    <s v="Strathmore Photo Frame Cards"/>
    <n v="65.790000000000006"/>
  </r>
  <r>
    <n v="3412"/>
    <s v="CA-2017-100244"/>
    <x v="873"/>
    <d v="2017-09-24T00:00:00"/>
    <s v="Standard Class"/>
    <s v="GM-14695"/>
    <s v="Greg Maxwell"/>
    <s v="Corporate"/>
    <s v="United States"/>
    <s v="San Francisco"/>
    <s v="California"/>
    <n v="94122"/>
    <x v="1"/>
    <x v="13"/>
    <x v="1"/>
    <s v="Binders"/>
    <s v="Fellowes PB200 Plastic Comb Binding Machine"/>
    <n v="271.98399999999998"/>
  </r>
  <r>
    <n v="3413"/>
    <s v="CA-2017-100244"/>
    <x v="873"/>
    <d v="2017-09-24T00:00:00"/>
    <s v="Standard Class"/>
    <s v="GM-14695"/>
    <s v="Greg Maxwell"/>
    <s v="Corporate"/>
    <s v="United States"/>
    <s v="San Francisco"/>
    <s v="California"/>
    <n v="94122"/>
    <x v="1"/>
    <x v="134"/>
    <x v="1"/>
    <s v="Art"/>
    <s v="Newell 343"/>
    <n v="11.76"/>
  </r>
  <r>
    <n v="3414"/>
    <s v="CA-2017-100244"/>
    <x v="873"/>
    <d v="2017-09-24T00:00:00"/>
    <s v="Standard Class"/>
    <s v="GM-14695"/>
    <s v="Greg Maxwell"/>
    <s v="Corporate"/>
    <s v="United States"/>
    <s v="San Francisco"/>
    <s v="California"/>
    <n v="94122"/>
    <x v="1"/>
    <x v="1413"/>
    <x v="1"/>
    <s v="Paper"/>
    <s v="Xerox 1944"/>
    <n v="77.52"/>
  </r>
  <r>
    <n v="3415"/>
    <s v="CA-2017-100244"/>
    <x v="873"/>
    <d v="2017-09-24T00:00:00"/>
    <s v="Standard Class"/>
    <s v="GM-14695"/>
    <s v="Greg Maxwell"/>
    <s v="Corporate"/>
    <s v="United States"/>
    <s v="San Francisco"/>
    <s v="California"/>
    <n v="94122"/>
    <x v="1"/>
    <x v="999"/>
    <x v="1"/>
    <s v="Binders"/>
    <s v="Ibico Plastic Spiral Binding Combs"/>
    <n v="48.64"/>
  </r>
  <r>
    <n v="3416"/>
    <s v="CA-2017-116540"/>
    <x v="476"/>
    <d v="2017-09-02T00:00:00"/>
    <s v="Same Day"/>
    <s v="SS-20590"/>
    <s v="Sonia Sunley"/>
    <s v="Consumer"/>
    <s v="United States"/>
    <s v="Madison"/>
    <s v="Wisconsin"/>
    <n v="53711"/>
    <x v="2"/>
    <x v="1088"/>
    <x v="1"/>
    <s v="Fasteners"/>
    <s v="Colored Push Pins"/>
    <n v="1.81"/>
  </r>
  <r>
    <n v="3417"/>
    <s v="CA-2017-116540"/>
    <x v="476"/>
    <d v="2017-09-02T00:00:00"/>
    <s v="Same Day"/>
    <s v="SS-20590"/>
    <s v="Sonia Sunley"/>
    <s v="Consumer"/>
    <s v="United States"/>
    <s v="Madison"/>
    <s v="Wisconsin"/>
    <n v="53711"/>
    <x v="2"/>
    <x v="925"/>
    <x v="1"/>
    <s v="Binders"/>
    <s v="ACCOHIDE 3-Ring Binder, Blue, 1&quot;"/>
    <n v="8.26"/>
  </r>
  <r>
    <n v="3418"/>
    <s v="CA-2016-151841"/>
    <x v="381"/>
    <d v="2016-05-02T00:00:00"/>
    <s v="Standard Class"/>
    <s v="TC-21475"/>
    <s v="Tony Chapman"/>
    <s v="Home Office"/>
    <s v="United States"/>
    <s v="Aurora"/>
    <s v="Colorado"/>
    <n v="80013"/>
    <x v="1"/>
    <x v="930"/>
    <x v="1"/>
    <s v="Appliances"/>
    <s v="Belkin 6 Outlet Metallic Surge Strip"/>
    <n v="43.56"/>
  </r>
  <r>
    <n v="3419"/>
    <s v="CA-2016-151841"/>
    <x v="381"/>
    <d v="2016-05-02T00:00:00"/>
    <s v="Standard Class"/>
    <s v="TC-21475"/>
    <s v="Tony Chapman"/>
    <s v="Home Office"/>
    <s v="United States"/>
    <s v="Aurora"/>
    <s v="Colorado"/>
    <n v="80013"/>
    <x v="1"/>
    <x v="503"/>
    <x v="1"/>
    <s v="Supplies"/>
    <s v="Acme Value Line Scissors"/>
    <n v="5.84"/>
  </r>
  <r>
    <n v="3420"/>
    <s v="CA-2016-150791"/>
    <x v="684"/>
    <d v="2016-09-13T00:00:00"/>
    <s v="Standard Class"/>
    <s v="CC-12430"/>
    <s v="Chuck Clark"/>
    <s v="Home Office"/>
    <s v="United States"/>
    <s v="New York City"/>
    <s v="New York"/>
    <n v="10024"/>
    <x v="3"/>
    <x v="662"/>
    <x v="0"/>
    <s v="Chairs"/>
    <s v="Global Airflow Leather Mesh Back Chair, Black"/>
    <n v="271.76400000000001"/>
  </r>
  <r>
    <n v="3421"/>
    <s v="CA-2017-134803"/>
    <x v="316"/>
    <d v="2017-06-03T00:00:00"/>
    <s v="Standard Class"/>
    <s v="CL-12565"/>
    <s v="Clay Ludtke"/>
    <s v="Consumer"/>
    <s v="United States"/>
    <s v="Los Angeles"/>
    <s v="California"/>
    <n v="90004"/>
    <x v="1"/>
    <x v="164"/>
    <x v="1"/>
    <s v="Appliances"/>
    <s v="Kensington 7 Outlet MasterPiece HOMEOFFICE Power Control Center"/>
    <n v="262.24"/>
  </r>
  <r>
    <n v="3422"/>
    <s v="CA-2017-134803"/>
    <x v="316"/>
    <d v="2017-06-03T00:00:00"/>
    <s v="Standard Class"/>
    <s v="CL-12565"/>
    <s v="Clay Ludtke"/>
    <s v="Consumer"/>
    <s v="United States"/>
    <s v="Los Angeles"/>
    <s v="California"/>
    <n v="90004"/>
    <x v="1"/>
    <x v="1274"/>
    <x v="1"/>
    <s v="Paper"/>
    <s v="Xerox 1991"/>
    <n v="182.72"/>
  </r>
  <r>
    <n v="3423"/>
    <s v="CA-2017-134803"/>
    <x v="316"/>
    <d v="2017-06-03T00:00:00"/>
    <s v="Standard Class"/>
    <s v="CL-12565"/>
    <s v="Clay Ludtke"/>
    <s v="Consumer"/>
    <s v="United States"/>
    <s v="Los Angeles"/>
    <s v="California"/>
    <n v="90004"/>
    <x v="1"/>
    <x v="1202"/>
    <x v="2"/>
    <s v="Accessories"/>
    <s v="ImationÂ Clip USBÂ flash driveÂ - 8 GB"/>
    <n v="131.6"/>
  </r>
  <r>
    <n v="3424"/>
    <s v="CA-2017-134803"/>
    <x v="316"/>
    <d v="2017-06-03T00:00:00"/>
    <s v="Standard Class"/>
    <s v="CL-12565"/>
    <s v="Clay Ludtke"/>
    <s v="Consumer"/>
    <s v="United States"/>
    <s v="Los Angeles"/>
    <s v="California"/>
    <n v="90004"/>
    <x v="1"/>
    <x v="20"/>
    <x v="1"/>
    <s v="Binders"/>
    <s v="Wilson Jones Hanging View Binder, White, 1&quot;"/>
    <n v="22.72"/>
  </r>
  <r>
    <n v="3425"/>
    <s v="CA-2017-134803"/>
    <x v="316"/>
    <d v="2017-06-03T00:00:00"/>
    <s v="Standard Class"/>
    <s v="CL-12565"/>
    <s v="Clay Ludtke"/>
    <s v="Consumer"/>
    <s v="United States"/>
    <s v="Los Angeles"/>
    <s v="California"/>
    <n v="90004"/>
    <x v="1"/>
    <x v="1491"/>
    <x v="2"/>
    <s v="Machines"/>
    <s v="Okidata C331dn Printer"/>
    <n v="558.4"/>
  </r>
  <r>
    <n v="3426"/>
    <s v="CA-2016-153381"/>
    <x v="496"/>
    <d v="2016-09-28T00:00:00"/>
    <s v="Standard Class"/>
    <s v="DE-13255"/>
    <s v="Deanra Eno"/>
    <s v="Home Office"/>
    <s v="United States"/>
    <s v="Dubuque"/>
    <s v="Iowa"/>
    <n v="52001"/>
    <x v="2"/>
    <x v="31"/>
    <x v="1"/>
    <s v="Binders"/>
    <s v="Acco Pressboard Covers with Storage Hooks, 14 7/8&quot; x 11&quot;, Executive Red"/>
    <n v="15.24"/>
  </r>
  <r>
    <n v="3427"/>
    <s v="CA-2016-153381"/>
    <x v="496"/>
    <d v="2016-09-28T00:00:00"/>
    <s v="Standard Class"/>
    <s v="DE-13255"/>
    <s v="Deanra Eno"/>
    <s v="Home Office"/>
    <s v="United States"/>
    <s v="Dubuque"/>
    <s v="Iowa"/>
    <n v="52001"/>
    <x v="2"/>
    <x v="1153"/>
    <x v="0"/>
    <s v="Chairs"/>
    <s v="Hon Olson Stacker Stools"/>
    <n v="1408.1"/>
  </r>
  <r>
    <n v="3428"/>
    <s v="US-2018-111024"/>
    <x v="445"/>
    <d v="2018-07-06T00:00:00"/>
    <s v="Second Class"/>
    <s v="SZ-20035"/>
    <s v="Sam Zeldin"/>
    <s v="Home Office"/>
    <s v="United States"/>
    <s v="Lancaster"/>
    <s v="Ohio"/>
    <n v="43130"/>
    <x v="3"/>
    <x v="1536"/>
    <x v="1"/>
    <s v="Paper"/>
    <s v="Message Book, Wirebound, Four 5 1/2&quot; X 4&quot; Forms/Pg., 200 Dupl. Sets/Book"/>
    <n v="32.896000000000001"/>
  </r>
  <r>
    <n v="3429"/>
    <s v="US-2018-111024"/>
    <x v="445"/>
    <d v="2018-07-06T00:00:00"/>
    <s v="Second Class"/>
    <s v="SZ-20035"/>
    <s v="Sam Zeldin"/>
    <s v="Home Office"/>
    <s v="United States"/>
    <s v="Lancaster"/>
    <s v="Ohio"/>
    <n v="43130"/>
    <x v="3"/>
    <x v="363"/>
    <x v="0"/>
    <s v="Tables"/>
    <s v="Bevis Round Conference Table Top, X-Base"/>
    <n v="215.148"/>
  </r>
  <r>
    <n v="3430"/>
    <s v="US-2018-111024"/>
    <x v="445"/>
    <d v="2018-07-06T00:00:00"/>
    <s v="Second Class"/>
    <s v="SZ-20035"/>
    <s v="Sam Zeldin"/>
    <s v="Home Office"/>
    <s v="United States"/>
    <s v="Lancaster"/>
    <s v="Ohio"/>
    <n v="43130"/>
    <x v="3"/>
    <x v="1408"/>
    <x v="1"/>
    <s v="Paper"/>
    <s v="Wirebound Four 2-3/4 x 5 Forms per Page, 400 Sets per Book"/>
    <n v="30.96"/>
  </r>
  <r>
    <n v="3431"/>
    <s v="CA-2018-148264"/>
    <x v="166"/>
    <d v="2018-12-09T00:00:00"/>
    <s v="First Class"/>
    <s v="LF-17185"/>
    <s v="Luke Foster"/>
    <s v="Consumer"/>
    <s v="United States"/>
    <s v="Inglewood"/>
    <s v="California"/>
    <n v="90301"/>
    <x v="1"/>
    <x v="337"/>
    <x v="1"/>
    <s v="Storage"/>
    <s v="Akro-Mils 12-Gallon Tote"/>
    <n v="29.79"/>
  </r>
  <r>
    <n v="3432"/>
    <s v="CA-2018-148264"/>
    <x v="166"/>
    <d v="2018-12-09T00:00:00"/>
    <s v="First Class"/>
    <s v="LF-17185"/>
    <s v="Luke Foster"/>
    <s v="Consumer"/>
    <s v="United States"/>
    <s v="Inglewood"/>
    <s v="California"/>
    <n v="90301"/>
    <x v="1"/>
    <x v="1537"/>
    <x v="0"/>
    <s v="Furnishings"/>
    <s v="Tenex Traditional Chairmats for Hard Floors, Average Lip, 36&quot; x 48&quot;"/>
    <n v="128.9"/>
  </r>
  <r>
    <n v="3433"/>
    <s v="CA-2018-148264"/>
    <x v="166"/>
    <d v="2018-12-09T00:00:00"/>
    <s v="First Class"/>
    <s v="LF-17185"/>
    <s v="Luke Foster"/>
    <s v="Consumer"/>
    <s v="United States"/>
    <s v="Inglewood"/>
    <s v="California"/>
    <n v="90301"/>
    <x v="1"/>
    <x v="652"/>
    <x v="1"/>
    <s v="Paper"/>
    <s v="Xerox 1968"/>
    <n v="60.12"/>
  </r>
  <r>
    <n v="3434"/>
    <s v="CA-2018-131212"/>
    <x v="256"/>
    <d v="2018-12-09T00:00:00"/>
    <s v="Standard Class"/>
    <s v="AB-10165"/>
    <s v="Alan Barnes"/>
    <s v="Consumer"/>
    <s v="United States"/>
    <s v="Bellevue"/>
    <s v="Washington"/>
    <n v="98006"/>
    <x v="1"/>
    <x v="1339"/>
    <x v="1"/>
    <s v="Binders"/>
    <s v="GBC Wire Binding Combs"/>
    <n v="24.815999999999999"/>
  </r>
  <r>
    <n v="3435"/>
    <s v="CA-2018-131212"/>
    <x v="256"/>
    <d v="2018-12-09T00:00:00"/>
    <s v="Standard Class"/>
    <s v="AB-10165"/>
    <s v="Alan Barnes"/>
    <s v="Consumer"/>
    <s v="United States"/>
    <s v="Bellevue"/>
    <s v="Washington"/>
    <n v="98006"/>
    <x v="1"/>
    <x v="744"/>
    <x v="1"/>
    <s v="Binders"/>
    <s v="Zipper Ring Binder Pockets"/>
    <n v="14.976000000000001"/>
  </r>
  <r>
    <n v="3436"/>
    <s v="US-2016-100531"/>
    <x v="874"/>
    <d v="2016-09-29T00:00:00"/>
    <s v="First Class"/>
    <s v="NM-18520"/>
    <s v="Neoma Murray"/>
    <s v="Consumer"/>
    <s v="United States"/>
    <s v="Chicago"/>
    <s v="Illinois"/>
    <n v="60610"/>
    <x v="2"/>
    <x v="443"/>
    <x v="1"/>
    <s v="Binders"/>
    <s v="Vinyl Sectional Post Binders"/>
    <n v="15.08"/>
  </r>
  <r>
    <n v="3437"/>
    <s v="US-2016-100531"/>
    <x v="874"/>
    <d v="2016-09-29T00:00:00"/>
    <s v="First Class"/>
    <s v="NM-18520"/>
    <s v="Neoma Murray"/>
    <s v="Consumer"/>
    <s v="United States"/>
    <s v="Chicago"/>
    <s v="Illinois"/>
    <n v="60610"/>
    <x v="2"/>
    <x v="526"/>
    <x v="0"/>
    <s v="Furnishings"/>
    <s v="DAX Metal Frame, Desktop, Stepped-Edge"/>
    <n v="24.288"/>
  </r>
  <r>
    <n v="3438"/>
    <s v="CA-2018-152583"/>
    <x v="505"/>
    <d v="2018-10-30T00:00:00"/>
    <s v="Same Day"/>
    <s v="RA-19945"/>
    <s v="Ryan Akin"/>
    <s v="Consumer"/>
    <s v="United States"/>
    <s v="Dallas"/>
    <s v="Texas"/>
    <n v="75217"/>
    <x v="2"/>
    <x v="526"/>
    <x v="0"/>
    <s v="Furnishings"/>
    <s v="DAX Metal Frame, Desktop, Stepped-Edge"/>
    <n v="16.192"/>
  </r>
  <r>
    <n v="3439"/>
    <s v="CA-2018-152583"/>
    <x v="505"/>
    <d v="2018-10-30T00:00:00"/>
    <s v="Same Day"/>
    <s v="RA-19945"/>
    <s v="Ryan Akin"/>
    <s v="Consumer"/>
    <s v="United States"/>
    <s v="Dallas"/>
    <s v="Texas"/>
    <n v="75217"/>
    <x v="2"/>
    <x v="363"/>
    <x v="0"/>
    <s v="Tables"/>
    <s v="Bevis Round Conference Table Top, X-Base"/>
    <n v="251.006"/>
  </r>
  <r>
    <n v="3440"/>
    <s v="CA-2018-152583"/>
    <x v="505"/>
    <d v="2018-10-30T00:00:00"/>
    <s v="Same Day"/>
    <s v="RA-19945"/>
    <s v="Ryan Akin"/>
    <s v="Consumer"/>
    <s v="United States"/>
    <s v="Dallas"/>
    <s v="Texas"/>
    <n v="75217"/>
    <x v="2"/>
    <x v="1011"/>
    <x v="1"/>
    <s v="Storage"/>
    <s v="X-Rack File for Hanging Folders"/>
    <n v="54.192"/>
  </r>
  <r>
    <n v="3441"/>
    <s v="CA-2016-144099"/>
    <x v="239"/>
    <d v="2016-11-30T00:00:00"/>
    <s v="Same Day"/>
    <s v="PO-19195"/>
    <s v="Phillina Ober"/>
    <s v="Home Office"/>
    <s v="United States"/>
    <s v="San Francisco"/>
    <s v="California"/>
    <n v="94122"/>
    <x v="1"/>
    <x v="61"/>
    <x v="1"/>
    <s v="Binders"/>
    <s v="Acco PRESSTEX Data Binder with Storage Hooks, Dark Blue, 14 7/8&quot; X 11&quot;"/>
    <n v="4.3040000000000003"/>
  </r>
  <r>
    <n v="3442"/>
    <s v="CA-2015-158337"/>
    <x v="518"/>
    <d v="2015-03-14T00:00:00"/>
    <s v="Second Class"/>
    <s v="KA-16525"/>
    <s v="Kelly Andreada"/>
    <s v="Consumer"/>
    <s v="United States"/>
    <s v="New York City"/>
    <s v="New York"/>
    <n v="10024"/>
    <x v="3"/>
    <x v="565"/>
    <x v="1"/>
    <s v="Paper"/>
    <s v="Southworth 100% RÃ©sumÃ© Paper, 24lb."/>
    <n v="108.92"/>
  </r>
  <r>
    <n v="3443"/>
    <s v="CA-2018-168858"/>
    <x v="123"/>
    <d v="2018-11-23T00:00:00"/>
    <s v="Standard Class"/>
    <s v="JD-16150"/>
    <s v="Justin Deggeller"/>
    <s v="Corporate"/>
    <s v="United States"/>
    <s v="New York City"/>
    <s v="New York"/>
    <n v="10011"/>
    <x v="3"/>
    <x v="407"/>
    <x v="1"/>
    <s v="Envelopes"/>
    <s v="Staple envelope"/>
    <n v="16.739999999999998"/>
  </r>
  <r>
    <n v="3444"/>
    <s v="CA-2018-168858"/>
    <x v="123"/>
    <d v="2018-11-23T00:00:00"/>
    <s v="Standard Class"/>
    <s v="JD-16150"/>
    <s v="Justin Deggeller"/>
    <s v="Corporate"/>
    <s v="United States"/>
    <s v="New York City"/>
    <s v="New York"/>
    <n v="10011"/>
    <x v="3"/>
    <x v="847"/>
    <x v="1"/>
    <s v="Appliances"/>
    <s v="Hoover Shoulder Vac Commercial Portable Vacuum"/>
    <n v="2504.7399999999998"/>
  </r>
  <r>
    <n v="3445"/>
    <s v="CA-2017-116344"/>
    <x v="875"/>
    <d v="2017-08-02T00:00:00"/>
    <s v="Standard Class"/>
    <s v="JO-15145"/>
    <s v="Jack O'Briant"/>
    <s v="Corporate"/>
    <s v="United States"/>
    <s v="Philadelphia"/>
    <s v="Pennsylvania"/>
    <n v="19140"/>
    <x v="3"/>
    <x v="45"/>
    <x v="1"/>
    <s v="Storage"/>
    <s v="Gould Plastics 9-Pocket Panel Bin, 18-3/8w x 5-1/4d x 20-1/2h, Black"/>
    <n v="84.784000000000006"/>
  </r>
  <r>
    <n v="3446"/>
    <s v="CA-2016-131779"/>
    <x v="821"/>
    <d v="2016-06-17T00:00:00"/>
    <s v="Standard Class"/>
    <s v="LE-16810"/>
    <s v="Laurel Elliston"/>
    <s v="Consumer"/>
    <s v="United States"/>
    <s v="Newark"/>
    <s v="Delaware"/>
    <n v="19711"/>
    <x v="3"/>
    <x v="1198"/>
    <x v="1"/>
    <s v="Storage"/>
    <s v="Perma STOR-ALL Hanging File Box, 13 1/8&quot;W x 12 1/4&quot;D x 10 1/2&quot;H"/>
    <n v="29.9"/>
  </r>
  <r>
    <n v="3447"/>
    <s v="CA-2017-158869"/>
    <x v="876"/>
    <d v="2017-08-07T00:00:00"/>
    <s v="First Class"/>
    <s v="AH-10690"/>
    <s v="Anna HÃ¤berlin"/>
    <s v="Corporate"/>
    <s v="United States"/>
    <s v="New York City"/>
    <s v="New York"/>
    <n v="10024"/>
    <x v="3"/>
    <x v="258"/>
    <x v="1"/>
    <s v="Paper"/>
    <s v="Easy-staple paper"/>
    <n v="70.88"/>
  </r>
  <r>
    <n v="3448"/>
    <s v="CA-2018-102554"/>
    <x v="532"/>
    <d v="2018-06-15T00:00:00"/>
    <s v="Standard Class"/>
    <s v="KN-16705"/>
    <s v="Kristina Nunn"/>
    <s v="Home Office"/>
    <s v="United States"/>
    <s v="Auburn"/>
    <s v="Alabama"/>
    <n v="36830"/>
    <x v="0"/>
    <x v="868"/>
    <x v="1"/>
    <s v="Art"/>
    <s v="OIC #2 Pencils, Medium Soft"/>
    <n v="3.76"/>
  </r>
  <r>
    <n v="3449"/>
    <s v="CA-2017-162614"/>
    <x v="877"/>
    <d v="2017-10-13T00:00:00"/>
    <s v="Standard Class"/>
    <s v="TB-21250"/>
    <s v="Tim Brockman"/>
    <s v="Consumer"/>
    <s v="United States"/>
    <s v="Los Angeles"/>
    <s v="California"/>
    <n v="90049"/>
    <x v="1"/>
    <x v="822"/>
    <x v="1"/>
    <s v="Binders"/>
    <s v="GBC Recycled VeloBinder Covers"/>
    <n v="27.263999999999999"/>
  </r>
  <r>
    <n v="3450"/>
    <s v="CA-2015-168592"/>
    <x v="78"/>
    <d v="2015-09-14T00:00:00"/>
    <s v="Standard Class"/>
    <s v="DP-13390"/>
    <s v="Dennis Pardue"/>
    <s v="Home Office"/>
    <s v="United States"/>
    <s v="San Francisco"/>
    <s v="California"/>
    <n v="94110"/>
    <x v="1"/>
    <x v="1201"/>
    <x v="1"/>
    <s v="Appliances"/>
    <s v="Holmes Replacement Filter for HEPA Air Cleaner, Medium Room"/>
    <n v="56.65"/>
  </r>
  <r>
    <n v="3451"/>
    <s v="CA-2015-168592"/>
    <x v="78"/>
    <d v="2015-09-14T00:00:00"/>
    <s v="Standard Class"/>
    <s v="DP-13390"/>
    <s v="Dennis Pardue"/>
    <s v="Home Office"/>
    <s v="United States"/>
    <s v="San Francisco"/>
    <s v="California"/>
    <n v="94110"/>
    <x v="1"/>
    <x v="328"/>
    <x v="1"/>
    <s v="Storage"/>
    <s v="Pizazz Global Quick File"/>
    <n v="14.97"/>
  </r>
  <r>
    <n v="3452"/>
    <s v="CA-2015-168592"/>
    <x v="78"/>
    <d v="2015-09-14T00:00:00"/>
    <s v="Standard Class"/>
    <s v="DP-13390"/>
    <s v="Dennis Pardue"/>
    <s v="Home Office"/>
    <s v="United States"/>
    <s v="San Francisco"/>
    <s v="California"/>
    <n v="94110"/>
    <x v="1"/>
    <x v="131"/>
    <x v="1"/>
    <s v="Fasteners"/>
    <s v="Ideal Clamps"/>
    <n v="4.0199999999999996"/>
  </r>
  <r>
    <n v="3453"/>
    <s v="CA-2015-157609"/>
    <x v="878"/>
    <d v="2015-03-21T00:00:00"/>
    <s v="Second Class"/>
    <s v="KN-16705"/>
    <s v="Kristina Nunn"/>
    <s v="Home Office"/>
    <s v="United States"/>
    <s v="Raleigh"/>
    <s v="North Carolina"/>
    <n v="27604"/>
    <x v="0"/>
    <x v="1538"/>
    <x v="2"/>
    <s v="Phones"/>
    <s v="Polycom VoiceStation 500 ConferenceÂ phone"/>
    <n v="471.92"/>
  </r>
  <r>
    <n v="3454"/>
    <s v="CA-2016-153325"/>
    <x v="879"/>
    <d v="2016-03-02T00:00:00"/>
    <s v="Second Class"/>
    <s v="ST-20530"/>
    <s v="Shui Tom"/>
    <s v="Consumer"/>
    <s v="United States"/>
    <s v="Macon"/>
    <s v="Georgia"/>
    <n v="31204"/>
    <x v="0"/>
    <x v="908"/>
    <x v="1"/>
    <s v="Binders"/>
    <s v="XtraLife ClearVue Slant-D Ring Binder, White, 3&quot;"/>
    <n v="58.72"/>
  </r>
  <r>
    <n v="3455"/>
    <s v="CA-2016-153626"/>
    <x v="584"/>
    <d v="2016-07-14T00:00:00"/>
    <s v="Standard Class"/>
    <s v="EB-13870"/>
    <s v="Emily Burns"/>
    <s v="Consumer"/>
    <s v="United States"/>
    <s v="Nashville"/>
    <s v="Tennessee"/>
    <n v="37211"/>
    <x v="0"/>
    <x v="1539"/>
    <x v="1"/>
    <s v="Art"/>
    <s v="Binney &amp; Smith inkTank Desk Highlighter, Chisel Tip, Yellow, 12/Box"/>
    <n v="5.16"/>
  </r>
  <r>
    <n v="3456"/>
    <s v="CA-2017-166485"/>
    <x v="880"/>
    <d v="2017-02-27T00:00:00"/>
    <s v="Standard Class"/>
    <s v="AH-10210"/>
    <s v="Alan Hwang"/>
    <s v="Consumer"/>
    <s v="United States"/>
    <s v="Nashville"/>
    <s v="Tennessee"/>
    <n v="37211"/>
    <x v="0"/>
    <x v="1540"/>
    <x v="1"/>
    <s v="Paper"/>
    <s v="Speediset Carbonless Redi-Letter 7&quot; x 8 1/2&quot;"/>
    <n v="16.495999999999999"/>
  </r>
  <r>
    <n v="3457"/>
    <s v="CA-2018-136448"/>
    <x v="118"/>
    <d v="2018-09-18T00:00:00"/>
    <s v="First Class"/>
    <s v="AS-10090"/>
    <s v="Adam Shillingsburg"/>
    <s v="Consumer"/>
    <s v="United States"/>
    <s v="Philadelphia"/>
    <s v="Pennsylvania"/>
    <n v="19143"/>
    <x v="3"/>
    <x v="1016"/>
    <x v="2"/>
    <s v="Accessories"/>
    <s v="Logitech Trackman Marble Mouse"/>
    <n v="71.975999999999999"/>
  </r>
  <r>
    <n v="3458"/>
    <s v="CA-2018-136448"/>
    <x v="118"/>
    <d v="2018-09-18T00:00:00"/>
    <s v="First Class"/>
    <s v="AS-10090"/>
    <s v="Adam Shillingsburg"/>
    <s v="Consumer"/>
    <s v="United States"/>
    <s v="Philadelphia"/>
    <s v="Pennsylvania"/>
    <n v="19143"/>
    <x v="3"/>
    <x v="1441"/>
    <x v="0"/>
    <s v="Furnishings"/>
    <s v="Eldon Expressions Punched Metal &amp; Wood Desk Accessories, Black &amp; Cherry"/>
    <n v="22.512"/>
  </r>
  <r>
    <n v="3459"/>
    <s v="CA-2018-136448"/>
    <x v="118"/>
    <d v="2018-09-18T00:00:00"/>
    <s v="First Class"/>
    <s v="AS-10090"/>
    <s v="Adam Shillingsburg"/>
    <s v="Consumer"/>
    <s v="United States"/>
    <s v="Philadelphia"/>
    <s v="Pennsylvania"/>
    <n v="19143"/>
    <x v="3"/>
    <x v="1212"/>
    <x v="1"/>
    <s v="Binders"/>
    <s v="Binder Posts"/>
    <n v="3.444"/>
  </r>
  <r>
    <n v="3460"/>
    <s v="CA-2018-136448"/>
    <x v="118"/>
    <d v="2018-09-18T00:00:00"/>
    <s v="First Class"/>
    <s v="AS-10090"/>
    <s v="Adam Shillingsburg"/>
    <s v="Consumer"/>
    <s v="United States"/>
    <s v="Philadelphia"/>
    <s v="Pennsylvania"/>
    <n v="19143"/>
    <x v="3"/>
    <x v="1176"/>
    <x v="1"/>
    <s v="Binders"/>
    <s v="GBC DocuBind TL300 Electric Binding System"/>
    <n v="538.19399999999996"/>
  </r>
  <r>
    <n v="3461"/>
    <s v="CA-2018-136448"/>
    <x v="118"/>
    <d v="2018-09-18T00:00:00"/>
    <s v="First Class"/>
    <s v="AS-10090"/>
    <s v="Adam Shillingsburg"/>
    <s v="Consumer"/>
    <s v="United States"/>
    <s v="Philadelphia"/>
    <s v="Pennsylvania"/>
    <n v="19143"/>
    <x v="3"/>
    <x v="246"/>
    <x v="2"/>
    <s v="Accessories"/>
    <s v="Logitech 910-002974 M325 Wireless Mouse for Web Scrolling"/>
    <n v="47.984000000000002"/>
  </r>
  <r>
    <n v="3462"/>
    <s v="CA-2018-114258"/>
    <x v="60"/>
    <d v="2018-11-10T00:00:00"/>
    <s v="Second Class"/>
    <s v="EM-13825"/>
    <s v="Elizabeth Moffitt"/>
    <s v="Corporate"/>
    <s v="United States"/>
    <s v="Dallas"/>
    <s v="Texas"/>
    <n v="75081"/>
    <x v="2"/>
    <x v="348"/>
    <x v="2"/>
    <s v="Phones"/>
    <s v="Nortel Meridian M3904 Professional Digital phone"/>
    <n v="492.76799999999997"/>
  </r>
  <r>
    <n v="3463"/>
    <s v="CA-2016-152611"/>
    <x v="763"/>
    <d v="2016-02-23T00:00:00"/>
    <s v="Second Class"/>
    <s v="KA-16525"/>
    <s v="Kelly Andreada"/>
    <s v="Consumer"/>
    <s v="United States"/>
    <s v="Perth Amboy"/>
    <s v="New Jersey"/>
    <n v="8861"/>
    <x v="3"/>
    <x v="894"/>
    <x v="1"/>
    <s v="Art"/>
    <s v="Sanford 52201 APSCO Electric Pencil Sharpener"/>
    <n v="286.79000000000002"/>
  </r>
  <r>
    <n v="3464"/>
    <s v="CA-2017-165470"/>
    <x v="881"/>
    <d v="2017-11-30T00:00:00"/>
    <s v="Standard Class"/>
    <s v="HJ-14875"/>
    <s v="Heather Jas"/>
    <s v="Home Office"/>
    <s v="United States"/>
    <s v="Jacksonville"/>
    <s v="Florida"/>
    <n v="32216"/>
    <x v="0"/>
    <x v="69"/>
    <x v="1"/>
    <s v="Paper"/>
    <s v="Telephone Message Books with Fax/Mobile Section, 5 1/2&quot; x 3 3/16&quot;"/>
    <n v="5.08"/>
  </r>
  <r>
    <n v="3465"/>
    <s v="CA-2018-128699"/>
    <x v="734"/>
    <d v="2018-12-05T00:00:00"/>
    <s v="Second Class"/>
    <s v="ND-18370"/>
    <s v="Natalie DeCherney"/>
    <s v="Consumer"/>
    <s v="United States"/>
    <s v="Jacksonville"/>
    <s v="Florida"/>
    <n v="32216"/>
    <x v="0"/>
    <x v="876"/>
    <x v="2"/>
    <s v="Accessories"/>
    <s v="Kensington Orbit Wireless Mobile Trackball for PC and Mac"/>
    <n v="47.991999999999997"/>
  </r>
  <r>
    <n v="3466"/>
    <s v="US-2016-147242"/>
    <x v="229"/>
    <d v="2016-09-14T00:00:00"/>
    <s v="Standard Class"/>
    <s v="EH-13765"/>
    <s v="Edward Hooks"/>
    <s v="Corporate"/>
    <s v="United States"/>
    <s v="Revere"/>
    <s v="Massachusetts"/>
    <n v="2151"/>
    <x v="3"/>
    <x v="1271"/>
    <x v="1"/>
    <s v="Appliances"/>
    <s v="Euro-Pro Shark Turbo Vacuum"/>
    <n v="61.96"/>
  </r>
  <r>
    <n v="3467"/>
    <s v="US-2016-147242"/>
    <x v="229"/>
    <d v="2016-09-14T00:00:00"/>
    <s v="Standard Class"/>
    <s v="EH-13765"/>
    <s v="Edward Hooks"/>
    <s v="Corporate"/>
    <s v="United States"/>
    <s v="Revere"/>
    <s v="Massachusetts"/>
    <n v="2151"/>
    <x v="3"/>
    <x v="199"/>
    <x v="0"/>
    <s v="Bookcases"/>
    <s v="O'Sullivan 2-Door Barrister Bookcase in Odessa Pine"/>
    <n v="361.96"/>
  </r>
  <r>
    <n v="3468"/>
    <s v="US-2016-147242"/>
    <x v="229"/>
    <d v="2016-09-14T00:00:00"/>
    <s v="Standard Class"/>
    <s v="EH-13765"/>
    <s v="Edward Hooks"/>
    <s v="Corporate"/>
    <s v="United States"/>
    <s v="Revere"/>
    <s v="Massachusetts"/>
    <n v="2151"/>
    <x v="3"/>
    <x v="334"/>
    <x v="1"/>
    <s v="Paper"/>
    <s v="Xerox 1960"/>
    <n v="278.82"/>
  </r>
  <r>
    <n v="3469"/>
    <s v="CA-2017-146143"/>
    <x v="882"/>
    <d v="2017-12-19T00:00:00"/>
    <s v="Standard Class"/>
    <s v="MC-17845"/>
    <s v="Michael Chen"/>
    <s v="Consumer"/>
    <s v="United States"/>
    <s v="Jackson"/>
    <s v="Mississippi"/>
    <n v="39212"/>
    <x v="0"/>
    <x v="1380"/>
    <x v="0"/>
    <s v="Furnishings"/>
    <s v="Executive Impressions 14&quot;"/>
    <n v="133.38"/>
  </r>
  <r>
    <n v="3470"/>
    <s v="CA-2016-100888"/>
    <x v="744"/>
    <d v="2016-04-10T00:00:00"/>
    <s v="Standard Class"/>
    <s v="MH-17455"/>
    <s v="Mark Hamilton"/>
    <s v="Consumer"/>
    <s v="United States"/>
    <s v="Jacksonville"/>
    <s v="North Carolina"/>
    <n v="28540"/>
    <x v="0"/>
    <x v="681"/>
    <x v="1"/>
    <s v="Paper"/>
    <s v="Xerox 1884"/>
    <n v="47.951999999999998"/>
  </r>
  <r>
    <n v="3471"/>
    <s v="US-2017-150035"/>
    <x v="49"/>
    <d v="2017-12-05T00:00:00"/>
    <s v="Standard Class"/>
    <s v="CL-11890"/>
    <s v="Carl Ludwig"/>
    <s v="Consumer"/>
    <s v="United States"/>
    <s v="San Francisco"/>
    <s v="California"/>
    <n v="94122"/>
    <x v="1"/>
    <x v="904"/>
    <x v="0"/>
    <s v="Furnishings"/>
    <s v="Westinghouse Clip-On Gooseneck Lamps"/>
    <n v="16.739999999999998"/>
  </r>
  <r>
    <n v="3472"/>
    <s v="CA-2018-122644"/>
    <x v="105"/>
    <d v="2018-11-17T00:00:00"/>
    <s v="Standard Class"/>
    <s v="SF-20965"/>
    <s v="Sylvia Foulston"/>
    <s v="Corporate"/>
    <s v="United States"/>
    <s v="Columbus"/>
    <s v="Ohio"/>
    <n v="43229"/>
    <x v="3"/>
    <x v="987"/>
    <x v="1"/>
    <s v="Paper"/>
    <s v="Strathmore Photo Mount Cards"/>
    <n v="10.848000000000001"/>
  </r>
  <r>
    <n v="3473"/>
    <s v="CA-2018-122644"/>
    <x v="105"/>
    <d v="2018-11-17T00:00:00"/>
    <s v="Standard Class"/>
    <s v="SF-20965"/>
    <s v="Sylvia Foulston"/>
    <s v="Corporate"/>
    <s v="United States"/>
    <s v="Columbus"/>
    <s v="Ohio"/>
    <n v="43229"/>
    <x v="3"/>
    <x v="567"/>
    <x v="2"/>
    <s v="Accessories"/>
    <s v="Verbatim 25 GB 6x Blu-ray Single Layer Recordable Disc, 10/Pack"/>
    <n v="18.544"/>
  </r>
  <r>
    <n v="3474"/>
    <s v="CA-2018-111815"/>
    <x v="448"/>
    <d v="2018-03-10T00:00:00"/>
    <s v="Standard Class"/>
    <s v="EP-13915"/>
    <s v="Emily Phan"/>
    <s v="Consumer"/>
    <s v="United States"/>
    <s v="Dearborn Heights"/>
    <s v="Michigan"/>
    <n v="48127"/>
    <x v="2"/>
    <x v="323"/>
    <x v="0"/>
    <s v="Chairs"/>
    <s v="Global Ergonomic Managers Chair"/>
    <n v="180.98"/>
  </r>
  <r>
    <n v="3475"/>
    <s v="CA-2018-111815"/>
    <x v="448"/>
    <d v="2018-03-10T00:00:00"/>
    <s v="Standard Class"/>
    <s v="EP-13915"/>
    <s v="Emily Phan"/>
    <s v="Consumer"/>
    <s v="United States"/>
    <s v="Dearborn Heights"/>
    <s v="Michigan"/>
    <n v="48127"/>
    <x v="2"/>
    <x v="1135"/>
    <x v="2"/>
    <s v="Accessories"/>
    <s v="Logitech Wireless Marathon Mouse M705"/>
    <n v="99.98"/>
  </r>
  <r>
    <n v="3476"/>
    <s v="CA-2017-144911"/>
    <x v="581"/>
    <d v="2017-11-30T00:00:00"/>
    <s v="First Class"/>
    <s v="RW-19630"/>
    <s v="Rob Williams"/>
    <s v="Corporate"/>
    <s v="United States"/>
    <s v="Overland Park"/>
    <s v="Kansas"/>
    <n v="66212"/>
    <x v="2"/>
    <x v="60"/>
    <x v="2"/>
    <s v="Accessories"/>
    <s v="Verbatim 25 GB 6x Blu-ray Single Layer Recordable Disc, 3/Pack"/>
    <n v="34.950000000000003"/>
  </r>
  <r>
    <n v="3477"/>
    <s v="CA-2017-144911"/>
    <x v="581"/>
    <d v="2017-11-30T00:00:00"/>
    <s v="First Class"/>
    <s v="RW-19630"/>
    <s v="Rob Williams"/>
    <s v="Corporate"/>
    <s v="United States"/>
    <s v="Overland Park"/>
    <s v="Kansas"/>
    <n v="66212"/>
    <x v="2"/>
    <x v="999"/>
    <x v="1"/>
    <s v="Binders"/>
    <s v="Ibico Plastic Spiral Binding Combs"/>
    <n v="152"/>
  </r>
  <r>
    <n v="3478"/>
    <s v="CA-2015-143385"/>
    <x v="883"/>
    <d v="2015-09-05T00:00:00"/>
    <s v="Standard Class"/>
    <s v="SJ-20500"/>
    <s v="Shirley Jackson"/>
    <s v="Consumer"/>
    <s v="United States"/>
    <s v="Santa Fe"/>
    <s v="New Mexico"/>
    <n v="87505"/>
    <x v="1"/>
    <x v="1386"/>
    <x v="2"/>
    <s v="Accessories"/>
    <s v="KeyTronicÂ KT400U2 -Â KeyboardÂ - Black"/>
    <n v="92.52"/>
  </r>
  <r>
    <n v="3479"/>
    <s v="CA-2017-131289"/>
    <x v="16"/>
    <d v="2017-12-14T00:00:00"/>
    <s v="Standard Class"/>
    <s v="SP-20620"/>
    <s v="Stefania Perrino"/>
    <s v="Corporate"/>
    <s v="United States"/>
    <s v="San Francisco"/>
    <s v="California"/>
    <n v="94110"/>
    <x v="1"/>
    <x v="18"/>
    <x v="1"/>
    <s v="Art"/>
    <s v="Newell 341"/>
    <n v="8.56"/>
  </r>
  <r>
    <n v="3480"/>
    <s v="CA-2017-131289"/>
    <x v="16"/>
    <d v="2017-12-14T00:00:00"/>
    <s v="Standard Class"/>
    <s v="SP-20620"/>
    <s v="Stefania Perrino"/>
    <s v="Corporate"/>
    <s v="United States"/>
    <s v="San Francisco"/>
    <s v="California"/>
    <n v="94110"/>
    <x v="1"/>
    <x v="1541"/>
    <x v="1"/>
    <s v="Paper"/>
    <s v="Xerox 204"/>
    <n v="45.36"/>
  </r>
  <r>
    <n v="3481"/>
    <s v="CA-2017-131289"/>
    <x v="16"/>
    <d v="2017-12-14T00:00:00"/>
    <s v="Standard Class"/>
    <s v="SP-20620"/>
    <s v="Stefania Perrino"/>
    <s v="Corporate"/>
    <s v="United States"/>
    <s v="San Francisco"/>
    <s v="California"/>
    <n v="94110"/>
    <x v="1"/>
    <x v="1234"/>
    <x v="0"/>
    <s v="Tables"/>
    <s v="Hon 94000 Series Round Tables"/>
    <n v="1421.664"/>
  </r>
  <r>
    <n v="3482"/>
    <s v="CA-2015-124023"/>
    <x v="884"/>
    <d v="2015-04-10T00:00:00"/>
    <s v="First Class"/>
    <s v="PJ-19015"/>
    <s v="Pauline Johnson"/>
    <s v="Consumer"/>
    <s v="United States"/>
    <s v="Mobile"/>
    <s v="Alabama"/>
    <n v="36608"/>
    <x v="0"/>
    <x v="1073"/>
    <x v="0"/>
    <s v="Furnishings"/>
    <s v="Stacking Tray, Side-Loading, Legal, Smoke"/>
    <n v="8.9600000000000009"/>
  </r>
  <r>
    <n v="3483"/>
    <s v="CA-2015-124688"/>
    <x v="9"/>
    <d v="2015-08-29T00:00:00"/>
    <s v="First Class"/>
    <s v="CC-12610"/>
    <s v="Corey Catlett"/>
    <s v="Corporate"/>
    <s v="United States"/>
    <s v="Springfield"/>
    <s v="Virginia"/>
    <n v="22153"/>
    <x v="0"/>
    <x v="1133"/>
    <x v="2"/>
    <s v="Phones"/>
    <s v="GE 30522EE2"/>
    <n v="579.95000000000005"/>
  </r>
  <r>
    <n v="3484"/>
    <s v="CA-2015-124688"/>
    <x v="9"/>
    <d v="2015-08-29T00:00:00"/>
    <s v="First Class"/>
    <s v="CC-12610"/>
    <s v="Corey Catlett"/>
    <s v="Corporate"/>
    <s v="United States"/>
    <s v="Springfield"/>
    <s v="Virginia"/>
    <n v="22153"/>
    <x v="0"/>
    <x v="1027"/>
    <x v="0"/>
    <s v="Furnishings"/>
    <s v="Master Caster Door Stop, Large Neon Orange"/>
    <n v="29.12"/>
  </r>
  <r>
    <n v="3485"/>
    <s v="CA-2015-124688"/>
    <x v="9"/>
    <d v="2015-08-29T00:00:00"/>
    <s v="First Class"/>
    <s v="CC-12610"/>
    <s v="Corey Catlett"/>
    <s v="Corporate"/>
    <s v="United States"/>
    <s v="Springfield"/>
    <s v="Virginia"/>
    <n v="22153"/>
    <x v="0"/>
    <x v="1382"/>
    <x v="0"/>
    <s v="Tables"/>
    <s v="Bretford CR8500 Series Meeting Room Furniture"/>
    <n v="1202.94"/>
  </r>
  <r>
    <n v="3486"/>
    <s v="CA-2017-151169"/>
    <x v="147"/>
    <d v="2017-10-26T00:00:00"/>
    <s v="Standard Class"/>
    <s v="MY-18295"/>
    <s v="Muhammed Yedwab"/>
    <s v="Corporate"/>
    <s v="United States"/>
    <s v="Newark"/>
    <s v="Delaware"/>
    <n v="19711"/>
    <x v="3"/>
    <x v="922"/>
    <x v="1"/>
    <s v="Binders"/>
    <s v="Avery Reinforcements for Hole-Punch Pages"/>
    <n v="7.92"/>
  </r>
  <r>
    <n v="3487"/>
    <s v="US-2017-134761"/>
    <x v="885"/>
    <d v="2017-11-30T00:00:00"/>
    <s v="Same Day"/>
    <s v="DB-13210"/>
    <s v="Dean Braden"/>
    <s v="Consumer"/>
    <s v="United States"/>
    <s v="Hickory"/>
    <s v="North Carolina"/>
    <n v="28601"/>
    <x v="0"/>
    <x v="1409"/>
    <x v="2"/>
    <s v="Phones"/>
    <s v="AT&amp;T 17929 Lendline Telephone"/>
    <n v="36.192"/>
  </r>
  <r>
    <n v="3488"/>
    <s v="CA-2018-120705"/>
    <x v="528"/>
    <d v="2018-09-11T00:00:00"/>
    <s v="Standard Class"/>
    <s v="MG-17875"/>
    <s v="Michael Grace"/>
    <s v="Home Office"/>
    <s v="United States"/>
    <s v="Fort Lauderdale"/>
    <s v="Florida"/>
    <n v="33311"/>
    <x v="0"/>
    <x v="196"/>
    <x v="1"/>
    <s v="Storage"/>
    <s v="Gould Plastics 18-Pocket Panel Bin, 34w x 5-1/4d x 20-1/2h"/>
    <n v="147.184"/>
  </r>
  <r>
    <n v="3489"/>
    <s v="CA-2016-157322"/>
    <x v="740"/>
    <d v="2016-07-06T00:00:00"/>
    <s v="Standard Class"/>
    <s v="RH-19600"/>
    <s v="Rob Haberlin"/>
    <s v="Consumer"/>
    <s v="United States"/>
    <s v="Carol Stream"/>
    <s v="Illinois"/>
    <n v="60188"/>
    <x v="2"/>
    <x v="284"/>
    <x v="0"/>
    <s v="Chairs"/>
    <s v="Hon 4070 Series Pagoda Armless Upholstered Stacking Chairs"/>
    <n v="408.42200000000003"/>
  </r>
  <r>
    <n v="3490"/>
    <s v="CA-2016-157322"/>
    <x v="740"/>
    <d v="2016-07-06T00:00:00"/>
    <s v="Standard Class"/>
    <s v="RH-19600"/>
    <s v="Rob Haberlin"/>
    <s v="Consumer"/>
    <s v="United States"/>
    <s v="Carol Stream"/>
    <s v="Illinois"/>
    <n v="60188"/>
    <x v="2"/>
    <x v="1209"/>
    <x v="0"/>
    <s v="Chairs"/>
    <s v="Global Wood Trimmed Manager's Task Chair, Khaki"/>
    <n v="382.11599999999999"/>
  </r>
  <r>
    <n v="3491"/>
    <s v="CA-2016-157322"/>
    <x v="740"/>
    <d v="2016-07-06T00:00:00"/>
    <s v="Standard Class"/>
    <s v="RH-19600"/>
    <s v="Rob Haberlin"/>
    <s v="Consumer"/>
    <s v="United States"/>
    <s v="Carol Stream"/>
    <s v="Illinois"/>
    <n v="60188"/>
    <x v="2"/>
    <x v="456"/>
    <x v="1"/>
    <s v="Storage"/>
    <s v="Advantus Rolling Storage Box"/>
    <n v="68.599999999999994"/>
  </r>
  <r>
    <n v="3492"/>
    <s v="CA-2016-157322"/>
    <x v="740"/>
    <d v="2016-07-06T00:00:00"/>
    <s v="Standard Class"/>
    <s v="RH-19600"/>
    <s v="Rob Haberlin"/>
    <s v="Consumer"/>
    <s v="United States"/>
    <s v="Carol Stream"/>
    <s v="Illinois"/>
    <n v="60188"/>
    <x v="2"/>
    <x v="245"/>
    <x v="1"/>
    <s v="Storage"/>
    <s v="Adjustable Depth Letter/Legal Cart"/>
    <n v="435.50400000000002"/>
  </r>
  <r>
    <n v="3493"/>
    <s v="CA-2016-157322"/>
    <x v="740"/>
    <d v="2016-07-06T00:00:00"/>
    <s v="Standard Class"/>
    <s v="RH-19600"/>
    <s v="Rob Haberlin"/>
    <s v="Consumer"/>
    <s v="United States"/>
    <s v="Carol Stream"/>
    <s v="Illinois"/>
    <n v="60188"/>
    <x v="2"/>
    <x v="161"/>
    <x v="1"/>
    <s v="Paper"/>
    <s v="Adams Phone Message Book, Professional, 400 Message Capacity, 5 3/6â€ x 11â€"/>
    <n v="11.167999999999999"/>
  </r>
  <r>
    <n v="3494"/>
    <s v="CA-2018-142034"/>
    <x v="241"/>
    <d v="2018-09-28T00:00:00"/>
    <s v="Standard Class"/>
    <s v="KB-16240"/>
    <s v="Karen Bern"/>
    <s v="Corporate"/>
    <s v="United States"/>
    <s v="Saint Cloud"/>
    <s v="Minnesota"/>
    <n v="56301"/>
    <x v="2"/>
    <x v="1542"/>
    <x v="2"/>
    <s v="Accessories"/>
    <s v="KeyTronicÂ E03601U1 -Â KeyboardÂ - Beige"/>
    <n v="72"/>
  </r>
  <r>
    <n v="3495"/>
    <s v="CA-2018-142034"/>
    <x v="241"/>
    <d v="2018-09-28T00:00:00"/>
    <s v="Standard Class"/>
    <s v="KB-16240"/>
    <s v="Karen Bern"/>
    <s v="Corporate"/>
    <s v="United States"/>
    <s v="Saint Cloud"/>
    <s v="Minnesota"/>
    <n v="56301"/>
    <x v="2"/>
    <x v="1543"/>
    <x v="2"/>
    <s v="Accessories"/>
    <s v="Imation Bio 2GB USBÂ Flash Drive ImationÂ Corp"/>
    <n v="655.9"/>
  </r>
  <r>
    <n v="3496"/>
    <s v="CA-2018-142034"/>
    <x v="241"/>
    <d v="2018-09-28T00:00:00"/>
    <s v="Standard Class"/>
    <s v="KB-16240"/>
    <s v="Karen Bern"/>
    <s v="Corporate"/>
    <s v="United States"/>
    <s v="Saint Cloud"/>
    <s v="Minnesota"/>
    <n v="56301"/>
    <x v="2"/>
    <x v="662"/>
    <x v="0"/>
    <s v="Chairs"/>
    <s v="Global Airflow Leather Mesh Back Chair, Black"/>
    <n v="603.91999999999996"/>
  </r>
  <r>
    <n v="3497"/>
    <s v="CA-2017-107328"/>
    <x v="590"/>
    <d v="2017-08-15T00:00:00"/>
    <s v="Standard Class"/>
    <s v="CA-12055"/>
    <s v="Cathy Armstrong"/>
    <s v="Home Office"/>
    <s v="United States"/>
    <s v="Los Angeles"/>
    <s v="California"/>
    <n v="90036"/>
    <x v="1"/>
    <x v="855"/>
    <x v="0"/>
    <s v="Tables"/>
    <s v="Chromcraft 48&quot; x 96&quot; Racetrack Double Pedestal Table"/>
    <n v="513.024"/>
  </r>
  <r>
    <n v="3498"/>
    <s v="CA-2017-107328"/>
    <x v="590"/>
    <d v="2017-08-15T00:00:00"/>
    <s v="Standard Class"/>
    <s v="CA-12055"/>
    <s v="Cathy Armstrong"/>
    <s v="Home Office"/>
    <s v="United States"/>
    <s v="Los Angeles"/>
    <s v="California"/>
    <n v="90036"/>
    <x v="1"/>
    <x v="723"/>
    <x v="1"/>
    <s v="Appliances"/>
    <s v="Kensington 4 Outlet MasterPiece Compact Power Control Center"/>
    <n v="487.92"/>
  </r>
  <r>
    <n v="3499"/>
    <s v="CA-2017-107328"/>
    <x v="590"/>
    <d v="2017-08-15T00:00:00"/>
    <s v="Standard Class"/>
    <s v="CA-12055"/>
    <s v="Cathy Armstrong"/>
    <s v="Home Office"/>
    <s v="United States"/>
    <s v="Los Angeles"/>
    <s v="California"/>
    <n v="90036"/>
    <x v="1"/>
    <x v="315"/>
    <x v="1"/>
    <s v="Binders"/>
    <s v="Acco Hanging Data Binders"/>
    <n v="15.24"/>
  </r>
  <r>
    <n v="3500"/>
    <s v="CA-2017-108616"/>
    <x v="321"/>
    <d v="2017-10-03T00:00:00"/>
    <s v="Standard Class"/>
    <s v="JK-15730"/>
    <s v="Joe Kamberova"/>
    <s v="Consumer"/>
    <s v="United States"/>
    <s v="Mobile"/>
    <s v="Alabama"/>
    <n v="36608"/>
    <x v="0"/>
    <x v="1509"/>
    <x v="2"/>
    <s v="Accessories"/>
    <s v="Logitech G500s Laser Gaming Mouse with Adjustable Weight Tuning"/>
    <n v="209.97"/>
  </r>
  <r>
    <n v="3501"/>
    <s v="CA-2017-108616"/>
    <x v="321"/>
    <d v="2017-10-03T00:00:00"/>
    <s v="Standard Class"/>
    <s v="JK-15730"/>
    <s v="Joe Kamberova"/>
    <s v="Consumer"/>
    <s v="United States"/>
    <s v="Mobile"/>
    <s v="Alabama"/>
    <n v="36608"/>
    <x v="0"/>
    <x v="542"/>
    <x v="1"/>
    <s v="Binders"/>
    <s v="Premium Transparent Presentation Covers by GBC"/>
    <n v="62.94"/>
  </r>
  <r>
    <n v="3502"/>
    <s v="CA-2017-108616"/>
    <x v="321"/>
    <d v="2017-10-03T00:00:00"/>
    <s v="Standard Class"/>
    <s v="JK-15730"/>
    <s v="Joe Kamberova"/>
    <s v="Consumer"/>
    <s v="United States"/>
    <s v="Mobile"/>
    <s v="Alabama"/>
    <n v="36608"/>
    <x v="0"/>
    <x v="130"/>
    <x v="1"/>
    <s v="Art"/>
    <s v="Sanford Colorific Colored Pencils, 12/Box"/>
    <n v="25.92"/>
  </r>
  <r>
    <n v="3503"/>
    <s v="CA-2018-125115"/>
    <x v="318"/>
    <d v="2018-04-10T00:00:00"/>
    <s v="Same Day"/>
    <s v="RD-19930"/>
    <s v="Russell D'Ascenzo"/>
    <s v="Consumer"/>
    <s v="United States"/>
    <s v="Austin"/>
    <s v="Texas"/>
    <n v="78745"/>
    <x v="2"/>
    <x v="511"/>
    <x v="1"/>
    <s v="Paper"/>
    <s v="Xerox 1894"/>
    <n v="10.368"/>
  </r>
  <r>
    <n v="3504"/>
    <s v="CA-2018-125115"/>
    <x v="318"/>
    <d v="2018-04-10T00:00:00"/>
    <s v="Same Day"/>
    <s v="RD-19930"/>
    <s v="Russell D'Ascenzo"/>
    <s v="Consumer"/>
    <s v="United States"/>
    <s v="Austin"/>
    <s v="Texas"/>
    <n v="78745"/>
    <x v="2"/>
    <x v="685"/>
    <x v="2"/>
    <s v="Accessories"/>
    <s v="LogitechÂ MX Performance Wireless Mouse"/>
    <n v="95.736000000000004"/>
  </r>
  <r>
    <n v="3505"/>
    <s v="CA-2017-150945"/>
    <x v="122"/>
    <d v="2017-12-20T00:00:00"/>
    <s v="Second Class"/>
    <s v="JK-16120"/>
    <s v="Julie Kriz"/>
    <s v="Home Office"/>
    <s v="United States"/>
    <s v="New York City"/>
    <s v="New York"/>
    <n v="10009"/>
    <x v="3"/>
    <x v="906"/>
    <x v="1"/>
    <s v="Storage"/>
    <s v="Tennsco Double-Tier Lockers"/>
    <n v="900.08"/>
  </r>
  <r>
    <n v="3506"/>
    <s v="CA-2015-166863"/>
    <x v="886"/>
    <d v="2015-06-24T00:00:00"/>
    <s v="Standard Class"/>
    <s v="SC-20020"/>
    <s v="Sam Craven"/>
    <s v="Consumer"/>
    <s v="United States"/>
    <s v="Plano"/>
    <s v="Texas"/>
    <n v="75023"/>
    <x v="2"/>
    <x v="1370"/>
    <x v="2"/>
    <s v="Phones"/>
    <s v="HTC One Mini"/>
    <n v="201.584"/>
  </r>
  <r>
    <n v="3507"/>
    <s v="CA-2015-166863"/>
    <x v="886"/>
    <d v="2015-06-24T00:00:00"/>
    <s v="Standard Class"/>
    <s v="SC-20020"/>
    <s v="Sam Craven"/>
    <s v="Consumer"/>
    <s v="United States"/>
    <s v="Plano"/>
    <s v="Texas"/>
    <n v="75023"/>
    <x v="2"/>
    <x v="15"/>
    <x v="1"/>
    <s v="Binders"/>
    <s v="Storex DuraTech Recycled Plastic Frosted Binders"/>
    <n v="3.3919999999999999"/>
  </r>
  <r>
    <n v="3508"/>
    <s v="CA-2015-166863"/>
    <x v="886"/>
    <d v="2015-06-24T00:00:00"/>
    <s v="Standard Class"/>
    <s v="SC-20020"/>
    <s v="Sam Craven"/>
    <s v="Consumer"/>
    <s v="United States"/>
    <s v="Plano"/>
    <s v="Texas"/>
    <n v="75023"/>
    <x v="2"/>
    <x v="1544"/>
    <x v="0"/>
    <s v="Bookcases"/>
    <s v="Hon Metal Bookcases, Black"/>
    <n v="193.06559999999999"/>
  </r>
  <r>
    <n v="3509"/>
    <s v="CA-2015-166863"/>
    <x v="886"/>
    <d v="2015-06-24T00:00:00"/>
    <s v="Standard Class"/>
    <s v="SC-20020"/>
    <s v="Sam Craven"/>
    <s v="Consumer"/>
    <s v="United States"/>
    <s v="Plano"/>
    <s v="Texas"/>
    <n v="75023"/>
    <x v="2"/>
    <x v="778"/>
    <x v="1"/>
    <s v="Paper"/>
    <s v="Xerox 2"/>
    <n v="15.552"/>
  </r>
  <r>
    <n v="3510"/>
    <s v="CA-2015-166863"/>
    <x v="886"/>
    <d v="2015-06-24T00:00:00"/>
    <s v="Standard Class"/>
    <s v="SC-20020"/>
    <s v="Sam Craven"/>
    <s v="Consumer"/>
    <s v="United States"/>
    <s v="Plano"/>
    <s v="Texas"/>
    <n v="75023"/>
    <x v="2"/>
    <x v="57"/>
    <x v="1"/>
    <s v="Paper"/>
    <s v="Array Parchment Paper, Assorted Colors"/>
    <n v="11.648"/>
  </r>
  <r>
    <n v="3511"/>
    <s v="CA-2015-166863"/>
    <x v="886"/>
    <d v="2015-06-24T00:00:00"/>
    <s v="Standard Class"/>
    <s v="SC-20020"/>
    <s v="Sam Craven"/>
    <s v="Consumer"/>
    <s v="United States"/>
    <s v="Plano"/>
    <s v="Texas"/>
    <n v="75023"/>
    <x v="2"/>
    <x v="1491"/>
    <x v="2"/>
    <s v="Machines"/>
    <s v="Okidata C331dn Printer"/>
    <n v="418.8"/>
  </r>
  <r>
    <n v="3512"/>
    <s v="CA-2015-166863"/>
    <x v="886"/>
    <d v="2015-06-24T00:00:00"/>
    <s v="Standard Class"/>
    <s v="SC-20020"/>
    <s v="Sam Craven"/>
    <s v="Consumer"/>
    <s v="United States"/>
    <s v="Plano"/>
    <s v="Texas"/>
    <n v="75023"/>
    <x v="2"/>
    <x v="72"/>
    <x v="1"/>
    <s v="Storage"/>
    <s v="Safco Industrial Wire Shelving System"/>
    <n v="509.488"/>
  </r>
  <r>
    <n v="3513"/>
    <s v="CA-2018-140326"/>
    <x v="507"/>
    <d v="2018-09-06T00:00:00"/>
    <s v="First Class"/>
    <s v="HW-14935"/>
    <s v="Helen Wasserman"/>
    <s v="Corporate"/>
    <s v="United States"/>
    <s v="Chicago"/>
    <s v="Illinois"/>
    <n v="60653"/>
    <x v="2"/>
    <x v="1545"/>
    <x v="0"/>
    <s v="Bookcases"/>
    <s v="Bush Birmingham Collection Bookcase, Dark Cherry"/>
    <n v="825.17399999999998"/>
  </r>
  <r>
    <n v="3514"/>
    <s v="CA-2018-140326"/>
    <x v="507"/>
    <d v="2018-09-06T00:00:00"/>
    <s v="First Class"/>
    <s v="HW-14935"/>
    <s v="Helen Wasserman"/>
    <s v="Corporate"/>
    <s v="United States"/>
    <s v="Chicago"/>
    <s v="Illinois"/>
    <n v="60653"/>
    <x v="2"/>
    <x v="956"/>
    <x v="1"/>
    <s v="Paper"/>
    <s v="It's Hot Message Books with Stickers, 2 3/4&quot; x 5&quot;"/>
    <n v="17.760000000000002"/>
  </r>
  <r>
    <n v="3515"/>
    <s v="CA-2018-140326"/>
    <x v="507"/>
    <d v="2018-09-06T00:00:00"/>
    <s v="First Class"/>
    <s v="HW-14935"/>
    <s v="Helen Wasserman"/>
    <s v="Corporate"/>
    <s v="United States"/>
    <s v="Chicago"/>
    <s v="Illinois"/>
    <n v="60653"/>
    <x v="2"/>
    <x v="130"/>
    <x v="1"/>
    <s v="Art"/>
    <s v="Sanford Colorific Colored Pencils, 12/Box"/>
    <n v="6.9119999999999999"/>
  </r>
  <r>
    <n v="3516"/>
    <s v="CA-2017-168536"/>
    <x v="887"/>
    <d v="2017-12-24T00:00:00"/>
    <s v="Standard Class"/>
    <s v="SC-20800"/>
    <s v="Stuart Calhoun"/>
    <s v="Consumer"/>
    <s v="United States"/>
    <s v="Jackson"/>
    <s v="Mississippi"/>
    <n v="39212"/>
    <x v="0"/>
    <x v="176"/>
    <x v="2"/>
    <s v="Accessories"/>
    <s v="SanDisk Ultra 32 GB MicroSDHC Class 10 Memory Card"/>
    <n v="66.3"/>
  </r>
  <r>
    <n v="3517"/>
    <s v="US-2017-113649"/>
    <x v="888"/>
    <d v="2017-08-12T00:00:00"/>
    <s v="First Class"/>
    <s v="HA-14920"/>
    <s v="Helen Andreada"/>
    <s v="Consumer"/>
    <s v="United States"/>
    <s v="Fayetteville"/>
    <s v="North Carolina"/>
    <n v="28314"/>
    <x v="0"/>
    <x v="1012"/>
    <x v="1"/>
    <s v="Paper"/>
    <s v="Xerox 199"/>
    <n v="30.815999999999999"/>
  </r>
  <r>
    <n v="3518"/>
    <s v="US-2017-113649"/>
    <x v="888"/>
    <d v="2017-08-12T00:00:00"/>
    <s v="First Class"/>
    <s v="HA-14920"/>
    <s v="Helen Andreada"/>
    <s v="Consumer"/>
    <s v="United States"/>
    <s v="Fayetteville"/>
    <s v="North Carolina"/>
    <n v="28314"/>
    <x v="0"/>
    <x v="1480"/>
    <x v="2"/>
    <s v="Phones"/>
    <s v="Apple EarPods with Remote and Mic"/>
    <n v="44.783999999999999"/>
  </r>
  <r>
    <n v="3519"/>
    <s v="US-2017-113649"/>
    <x v="888"/>
    <d v="2017-08-12T00:00:00"/>
    <s v="First Class"/>
    <s v="HA-14920"/>
    <s v="Helen Andreada"/>
    <s v="Consumer"/>
    <s v="United States"/>
    <s v="Fayetteville"/>
    <s v="North Carolina"/>
    <n v="28314"/>
    <x v="0"/>
    <x v="159"/>
    <x v="1"/>
    <s v="Appliances"/>
    <s v="Kensington 7 Outlet MasterPiece Power Center"/>
    <n v="569.53599999999994"/>
  </r>
  <r>
    <n v="3520"/>
    <s v="CA-2016-124975"/>
    <x v="137"/>
    <d v="2016-06-25T00:00:00"/>
    <s v="First Class"/>
    <s v="MG-17875"/>
    <s v="Michael Grace"/>
    <s v="Home Office"/>
    <s v="United States"/>
    <s v="Aurora"/>
    <s v="Illinois"/>
    <n v="60505"/>
    <x v="2"/>
    <x v="1337"/>
    <x v="0"/>
    <s v="Tables"/>
    <s v="Hon Rectangular Conference Tables"/>
    <n v="796.42499999999995"/>
  </r>
  <r>
    <n v="3521"/>
    <s v="CA-2016-168767"/>
    <x v="889"/>
    <d v="2016-04-15T00:00:00"/>
    <s v="Standard Class"/>
    <s v="DM-12955"/>
    <s v="Dario Medina"/>
    <s v="Corporate"/>
    <s v="United States"/>
    <s v="Sacramento"/>
    <s v="California"/>
    <n v="95823"/>
    <x v="1"/>
    <x v="385"/>
    <x v="1"/>
    <s v="Binders"/>
    <s v="Insertable Tab Post Binder Dividers"/>
    <n v="12.832000000000001"/>
  </r>
  <r>
    <n v="3522"/>
    <s v="CA-2017-114482"/>
    <x v="831"/>
    <d v="2017-11-25T00:00:00"/>
    <s v="Second Class"/>
    <s v="DM-13345"/>
    <s v="Denise Monton"/>
    <s v="Corporate"/>
    <s v="United States"/>
    <s v="Des Moines"/>
    <s v="Iowa"/>
    <n v="50315"/>
    <x v="2"/>
    <x v="371"/>
    <x v="1"/>
    <s v="Paper"/>
    <s v="Xerox 1987"/>
    <n v="40.46"/>
  </r>
  <r>
    <n v="3523"/>
    <s v="CA-2017-114482"/>
    <x v="831"/>
    <d v="2017-11-25T00:00:00"/>
    <s v="Second Class"/>
    <s v="DM-13345"/>
    <s v="Denise Monton"/>
    <s v="Corporate"/>
    <s v="United States"/>
    <s v="Des Moines"/>
    <s v="Iowa"/>
    <n v="50315"/>
    <x v="2"/>
    <x v="233"/>
    <x v="2"/>
    <s v="Phones"/>
    <s v="Logitech Mobile Speakerphone P710e -Â speaker phone"/>
    <n v="404.94"/>
  </r>
  <r>
    <n v="3524"/>
    <s v="CA-2017-137673"/>
    <x v="64"/>
    <d v="2017-09-10T00:00:00"/>
    <s v="Standard Class"/>
    <s v="ML-17395"/>
    <s v="Marina Lichtenstein"/>
    <s v="Corporate"/>
    <s v="United States"/>
    <s v="San Diego"/>
    <s v="California"/>
    <n v="92105"/>
    <x v="1"/>
    <x v="174"/>
    <x v="2"/>
    <s v="Accessories"/>
    <s v="HP Standard 104 key PS/2 Keyboard"/>
    <n v="116"/>
  </r>
  <r>
    <n v="3525"/>
    <s v="CA-2017-132731"/>
    <x v="390"/>
    <d v="2017-11-28T00:00:00"/>
    <s v="Standard Class"/>
    <s v="GA-14515"/>
    <s v="George Ashbrook"/>
    <s v="Consumer"/>
    <s v="United States"/>
    <s v="Dallas"/>
    <s v="Texas"/>
    <n v="75081"/>
    <x v="2"/>
    <x v="1546"/>
    <x v="2"/>
    <s v="Phones"/>
    <s v="AT&amp;T 1080 Phone"/>
    <n v="657.55200000000002"/>
  </r>
  <r>
    <n v="3526"/>
    <s v="CA-2018-148922"/>
    <x v="389"/>
    <d v="2018-12-15T00:00:00"/>
    <s v="Second Class"/>
    <s v="SU-20665"/>
    <s v="Stephanie Ulpright"/>
    <s v="Home Office"/>
    <s v="United States"/>
    <s v="Jackson"/>
    <s v="Mississippi"/>
    <n v="39212"/>
    <x v="0"/>
    <x v="651"/>
    <x v="2"/>
    <s v="Accessories"/>
    <s v="Razer Tiamat Over Ear 7.1 Surround Sound PC Gaming Headset"/>
    <n v="599.97"/>
  </r>
  <r>
    <n v="3527"/>
    <s v="CA-2018-148922"/>
    <x v="389"/>
    <d v="2018-12-15T00:00:00"/>
    <s v="Second Class"/>
    <s v="SU-20665"/>
    <s v="Stephanie Ulpright"/>
    <s v="Home Office"/>
    <s v="United States"/>
    <s v="Jackson"/>
    <s v="Mississippi"/>
    <n v="39212"/>
    <x v="0"/>
    <x v="780"/>
    <x v="2"/>
    <s v="Phones"/>
    <s v="Cyber Acoustics AC-202b Speech Recognition Stereo Headset"/>
    <n v="38.97"/>
  </r>
  <r>
    <n v="3528"/>
    <s v="CA-2018-148922"/>
    <x v="389"/>
    <d v="2018-12-15T00:00:00"/>
    <s v="Second Class"/>
    <s v="SU-20665"/>
    <s v="Stephanie Ulpright"/>
    <s v="Home Office"/>
    <s v="United States"/>
    <s v="Jackson"/>
    <s v="Mississippi"/>
    <n v="39212"/>
    <x v="0"/>
    <x v="1547"/>
    <x v="1"/>
    <s v="Binders"/>
    <s v="Avery Metallic Poly Binders"/>
    <n v="45.84"/>
  </r>
  <r>
    <n v="3529"/>
    <s v="CA-2017-130680"/>
    <x v="890"/>
    <d v="2017-06-29T00:00:00"/>
    <s v="Standard Class"/>
    <s v="BD-11320"/>
    <s v="Bill Donatelli"/>
    <s v="Consumer"/>
    <s v="United States"/>
    <s v="San Diego"/>
    <s v="California"/>
    <n v="92024"/>
    <x v="1"/>
    <x v="1378"/>
    <x v="2"/>
    <s v="Phones"/>
    <s v="Macally Suction Cup Mount"/>
    <n v="38.24"/>
  </r>
  <r>
    <n v="3530"/>
    <s v="CA-2016-141145"/>
    <x v="14"/>
    <d v="2016-09-23T00:00:00"/>
    <s v="Standard Class"/>
    <s v="DB-13405"/>
    <s v="Denny Blanton"/>
    <s v="Consumer"/>
    <s v="United States"/>
    <s v="Orlando"/>
    <s v="Florida"/>
    <n v="32839"/>
    <x v="0"/>
    <x v="477"/>
    <x v="2"/>
    <s v="Accessories"/>
    <s v="SanDisk Cruzer 64 GB USB Flash Drive"/>
    <n v="87.168000000000006"/>
  </r>
  <r>
    <n v="3531"/>
    <s v="US-2017-152835"/>
    <x v="288"/>
    <d v="2017-05-23T00:00:00"/>
    <s v="Standard Class"/>
    <s v="RP-19855"/>
    <s v="Roy Phan"/>
    <s v="Corporate"/>
    <s v="United States"/>
    <s v="Lafayette"/>
    <s v="Indiana"/>
    <n v="47905"/>
    <x v="2"/>
    <x v="18"/>
    <x v="1"/>
    <s v="Art"/>
    <s v="Newell 341"/>
    <n v="21.4"/>
  </r>
  <r>
    <n v="3532"/>
    <s v="CA-2017-155565"/>
    <x v="316"/>
    <d v="2017-05-28T00:00:00"/>
    <s v="Same Day"/>
    <s v="EH-13765"/>
    <s v="Edward Hooks"/>
    <s v="Corporate"/>
    <s v="United States"/>
    <s v="New York City"/>
    <s v="New York"/>
    <n v="10035"/>
    <x v="3"/>
    <x v="133"/>
    <x v="1"/>
    <s v="Supplies"/>
    <s v="Fiskars Softgrip Scissors"/>
    <n v="54.9"/>
  </r>
  <r>
    <n v="3533"/>
    <s v="CA-2015-110849"/>
    <x v="891"/>
    <d v="2015-04-23T00:00:00"/>
    <s v="Standard Class"/>
    <s v="JL-15835"/>
    <s v="John Lee"/>
    <s v="Consumer"/>
    <s v="United States"/>
    <s v="Los Angeles"/>
    <s v="California"/>
    <n v="90049"/>
    <x v="1"/>
    <x v="1548"/>
    <x v="2"/>
    <s v="Machines"/>
    <s v="Ativa MDM8000 8-Sheet Micro-Cut Shredder"/>
    <n v="287.96800000000002"/>
  </r>
  <r>
    <n v="3534"/>
    <s v="CA-2015-110849"/>
    <x v="891"/>
    <d v="2015-04-23T00:00:00"/>
    <s v="Standard Class"/>
    <s v="JL-15835"/>
    <s v="John Lee"/>
    <s v="Consumer"/>
    <s v="United States"/>
    <s v="Los Angeles"/>
    <s v="California"/>
    <n v="90049"/>
    <x v="1"/>
    <x v="836"/>
    <x v="1"/>
    <s v="Art"/>
    <s v="Newell 351"/>
    <n v="13.12"/>
  </r>
  <r>
    <n v="3535"/>
    <s v="CA-2015-110849"/>
    <x v="891"/>
    <d v="2015-04-23T00:00:00"/>
    <s v="Standard Class"/>
    <s v="JL-15835"/>
    <s v="John Lee"/>
    <s v="Consumer"/>
    <s v="United States"/>
    <s v="Los Angeles"/>
    <s v="California"/>
    <n v="90049"/>
    <x v="1"/>
    <x v="1539"/>
    <x v="1"/>
    <s v="Art"/>
    <s v="Binney &amp; Smith inkTank Desk Highlighter, Chisel Tip, Yellow, 12/Box"/>
    <n v="10.75"/>
  </r>
  <r>
    <n v="3536"/>
    <s v="CA-2015-110849"/>
    <x v="891"/>
    <d v="2015-04-23T00:00:00"/>
    <s v="Standard Class"/>
    <s v="JL-15835"/>
    <s v="John Lee"/>
    <s v="Consumer"/>
    <s v="United States"/>
    <s v="Los Angeles"/>
    <s v="California"/>
    <n v="90049"/>
    <x v="1"/>
    <x v="195"/>
    <x v="1"/>
    <s v="Fasteners"/>
    <s v="Advantus Push Pins, Aluminum Head"/>
    <n v="11.62"/>
  </r>
  <r>
    <n v="3537"/>
    <s v="CA-2017-145842"/>
    <x v="26"/>
    <d v="2017-06-20T00:00:00"/>
    <s v="Second Class"/>
    <s v="FM-14380"/>
    <s v="Fred McMath"/>
    <s v="Consumer"/>
    <s v="United States"/>
    <s v="New York City"/>
    <s v="New York"/>
    <n v="10024"/>
    <x v="3"/>
    <x v="1033"/>
    <x v="1"/>
    <s v="Storage"/>
    <s v="Rogers Jumbo File, Granite"/>
    <n v="40.74"/>
  </r>
  <r>
    <n v="3538"/>
    <s v="CA-2015-158771"/>
    <x v="309"/>
    <d v="2015-05-09T00:00:00"/>
    <s v="Same Day"/>
    <s v="SB-20290"/>
    <s v="Sean Braxton"/>
    <s v="Corporate"/>
    <s v="United States"/>
    <s v="Henderson"/>
    <s v="Kentucky"/>
    <n v="42420"/>
    <x v="0"/>
    <x v="17"/>
    <x v="1"/>
    <s v="Storage"/>
    <s v="Fellowes Super Stor/Drawer"/>
    <n v="83.25"/>
  </r>
  <r>
    <n v="3539"/>
    <s v="CA-2015-158771"/>
    <x v="309"/>
    <d v="2015-05-09T00:00:00"/>
    <s v="Same Day"/>
    <s v="SB-20290"/>
    <s v="Sean Braxton"/>
    <s v="Corporate"/>
    <s v="United States"/>
    <s v="Henderson"/>
    <s v="Kentucky"/>
    <n v="42420"/>
    <x v="0"/>
    <x v="1042"/>
    <x v="1"/>
    <s v="Labels"/>
    <s v="Avery 518"/>
    <n v="9.4499999999999993"/>
  </r>
  <r>
    <n v="3540"/>
    <s v="CA-2015-158771"/>
    <x v="309"/>
    <d v="2015-05-09T00:00:00"/>
    <s v="Same Day"/>
    <s v="SB-20290"/>
    <s v="Sean Braxton"/>
    <s v="Corporate"/>
    <s v="United States"/>
    <s v="Henderson"/>
    <s v="Kentucky"/>
    <n v="42420"/>
    <x v="0"/>
    <x v="1008"/>
    <x v="1"/>
    <s v="Labels"/>
    <s v="Avery 506"/>
    <n v="20.65"/>
  </r>
  <r>
    <n v="3541"/>
    <s v="CA-2015-158771"/>
    <x v="309"/>
    <d v="2015-05-09T00:00:00"/>
    <s v="Same Day"/>
    <s v="SB-20290"/>
    <s v="Sean Braxton"/>
    <s v="Corporate"/>
    <s v="United States"/>
    <s v="Henderson"/>
    <s v="Kentucky"/>
    <n v="42420"/>
    <x v="0"/>
    <x v="1076"/>
    <x v="1"/>
    <s v="Paper"/>
    <s v="Weyerhaeuser First Choice Laser/Copy Paper (20Lb. and 88 Bright)"/>
    <n v="45.36"/>
  </r>
  <r>
    <n v="3542"/>
    <s v="CA-2017-157511"/>
    <x v="31"/>
    <d v="2017-09-20T00:00:00"/>
    <s v="First Class"/>
    <s v="SV-20365"/>
    <s v="Seth Vernon"/>
    <s v="Consumer"/>
    <s v="United States"/>
    <s v="Columbus"/>
    <s v="Ohio"/>
    <n v="43229"/>
    <x v="3"/>
    <x v="1348"/>
    <x v="0"/>
    <s v="Furnishings"/>
    <s v="Eldon Pizzaz Desk Accessories"/>
    <n v="5.3520000000000003"/>
  </r>
  <r>
    <n v="3543"/>
    <s v="CA-2017-157511"/>
    <x v="31"/>
    <d v="2017-09-20T00:00:00"/>
    <s v="First Class"/>
    <s v="SV-20365"/>
    <s v="Seth Vernon"/>
    <s v="Consumer"/>
    <s v="United States"/>
    <s v="Columbus"/>
    <s v="Ohio"/>
    <n v="43229"/>
    <x v="3"/>
    <x v="474"/>
    <x v="0"/>
    <s v="Chairs"/>
    <s v="Situations Contoured Folding Chairs, 4/Set"/>
    <n v="99.372"/>
  </r>
  <r>
    <n v="3544"/>
    <s v="CA-2017-157511"/>
    <x v="31"/>
    <d v="2017-09-20T00:00:00"/>
    <s v="First Class"/>
    <s v="SV-20365"/>
    <s v="Seth Vernon"/>
    <s v="Consumer"/>
    <s v="United States"/>
    <s v="Columbus"/>
    <s v="Ohio"/>
    <n v="43229"/>
    <x v="3"/>
    <x v="1216"/>
    <x v="1"/>
    <s v="Art"/>
    <s v="Eldon Spacemaker Box, Quick-Snap Lid, Clear"/>
    <n v="2.6720000000000002"/>
  </r>
  <r>
    <n v="3545"/>
    <s v="CA-2018-121216"/>
    <x v="331"/>
    <d v="2018-12-25T00:00:00"/>
    <s v="Second Class"/>
    <s v="MM-17920"/>
    <s v="Michael Moore"/>
    <s v="Consumer"/>
    <s v="United States"/>
    <s v="College Station"/>
    <s v="Texas"/>
    <n v="77840"/>
    <x v="2"/>
    <x v="1056"/>
    <x v="1"/>
    <s v="Paper"/>
    <s v="Spiral Phone Message Books with Labels by Adams"/>
    <n v="28.672000000000001"/>
  </r>
  <r>
    <n v="3546"/>
    <s v="CA-2018-121216"/>
    <x v="331"/>
    <d v="2018-12-25T00:00:00"/>
    <s v="Second Class"/>
    <s v="MM-17920"/>
    <s v="Michael Moore"/>
    <s v="Consumer"/>
    <s v="United States"/>
    <s v="College Station"/>
    <s v="Texas"/>
    <n v="77840"/>
    <x v="2"/>
    <x v="1549"/>
    <x v="1"/>
    <s v="Appliances"/>
    <s v="Acco 6 Outlet Guardian Premium Plus Surge Suppressor"/>
    <n v="29.312000000000001"/>
  </r>
  <r>
    <n v="3547"/>
    <s v="CA-2018-155292"/>
    <x v="505"/>
    <d v="2018-11-01T00:00:00"/>
    <s v="First Class"/>
    <s v="RD-19810"/>
    <s v="Ross DeVincentis"/>
    <s v="Home Office"/>
    <s v="United States"/>
    <s v="Richmond"/>
    <s v="Kentucky"/>
    <n v="40475"/>
    <x v="0"/>
    <x v="464"/>
    <x v="1"/>
    <s v="Storage"/>
    <s v="Eldon Gobal File Keepers"/>
    <n v="105.98"/>
  </r>
  <r>
    <n v="3548"/>
    <s v="CA-2018-155292"/>
    <x v="505"/>
    <d v="2018-11-01T00:00:00"/>
    <s v="First Class"/>
    <s v="RD-19810"/>
    <s v="Ross DeVincentis"/>
    <s v="Home Office"/>
    <s v="United States"/>
    <s v="Richmond"/>
    <s v="Kentucky"/>
    <n v="40475"/>
    <x v="0"/>
    <x v="354"/>
    <x v="1"/>
    <s v="Supplies"/>
    <s v="Acme 10&quot; Easy Grip Assistive Scissors"/>
    <n v="35.06"/>
  </r>
  <r>
    <n v="3549"/>
    <s v="CA-2018-155292"/>
    <x v="505"/>
    <d v="2018-11-01T00:00:00"/>
    <s v="First Class"/>
    <s v="RD-19810"/>
    <s v="Ross DeVincentis"/>
    <s v="Home Office"/>
    <s v="United States"/>
    <s v="Richmond"/>
    <s v="Kentucky"/>
    <n v="40475"/>
    <x v="0"/>
    <x v="1272"/>
    <x v="0"/>
    <s v="Chairs"/>
    <s v="Metal Folding Chairs, Beige, 4/Carton"/>
    <n v="33.94"/>
  </r>
  <r>
    <n v="3550"/>
    <s v="CA-2018-155292"/>
    <x v="505"/>
    <d v="2018-11-01T00:00:00"/>
    <s v="First Class"/>
    <s v="RD-19810"/>
    <s v="Ross DeVincentis"/>
    <s v="Home Office"/>
    <s v="United States"/>
    <s v="Richmond"/>
    <s v="Kentucky"/>
    <n v="40475"/>
    <x v="0"/>
    <x v="1550"/>
    <x v="1"/>
    <s v="Labels"/>
    <s v="Smead Alpha-Z Color-Coded Name Labels First Letter Starter Set"/>
    <n v="30"/>
  </r>
  <r>
    <n v="3551"/>
    <s v="CA-2017-152555"/>
    <x v="892"/>
    <d v="2017-04-02T00:00:00"/>
    <s v="Second Class"/>
    <s v="ME-17320"/>
    <s v="Maria Etezadi"/>
    <s v="Home Office"/>
    <s v="United States"/>
    <s v="Chicago"/>
    <s v="Illinois"/>
    <n v="60653"/>
    <x v="2"/>
    <x v="1237"/>
    <x v="1"/>
    <s v="Paper"/>
    <s v="Computer Printout Paper with Letter-Trim Perforations"/>
    <n v="45.527999999999999"/>
  </r>
  <r>
    <n v="3552"/>
    <s v="CA-2017-152555"/>
    <x v="892"/>
    <d v="2017-04-02T00:00:00"/>
    <s v="Second Class"/>
    <s v="ME-17320"/>
    <s v="Maria Etezadi"/>
    <s v="Home Office"/>
    <s v="United States"/>
    <s v="Chicago"/>
    <s v="Illinois"/>
    <n v="60653"/>
    <x v="2"/>
    <x v="228"/>
    <x v="0"/>
    <s v="Chairs"/>
    <s v="Global Leather Highback Executive Chair with Pneumatic Height Adjustment, Black"/>
    <n v="844.11599999999999"/>
  </r>
  <r>
    <n v="3553"/>
    <s v="CA-2017-152555"/>
    <x v="892"/>
    <d v="2017-04-02T00:00:00"/>
    <s v="Second Class"/>
    <s v="ME-17320"/>
    <s v="Maria Etezadi"/>
    <s v="Home Office"/>
    <s v="United States"/>
    <s v="Chicago"/>
    <s v="Illinois"/>
    <n v="60653"/>
    <x v="2"/>
    <x v="143"/>
    <x v="2"/>
    <s v="Phones"/>
    <s v="Jabra BIZ 2300 Duo QD Duo CordedÂ Headset"/>
    <n v="812.73599999999999"/>
  </r>
  <r>
    <n v="3554"/>
    <s v="CA-2018-107832"/>
    <x v="51"/>
    <d v="2018-11-26T00:00:00"/>
    <s v="Second Class"/>
    <s v="FH-14275"/>
    <s v="Frank Hawley"/>
    <s v="Corporate"/>
    <s v="United States"/>
    <s v="Philadelphia"/>
    <s v="Pennsylvania"/>
    <n v="19120"/>
    <x v="3"/>
    <x v="444"/>
    <x v="1"/>
    <s v="Binders"/>
    <s v="GBC Standard Therm-A-Bind Covers"/>
    <n v="7.476"/>
  </r>
  <r>
    <n v="3555"/>
    <s v="CA-2015-120838"/>
    <x v="893"/>
    <d v="2015-03-26T00:00:00"/>
    <s v="Second Class"/>
    <s v="PO-18865"/>
    <s v="Patrick O'Donnell"/>
    <s v="Consumer"/>
    <s v="United States"/>
    <s v="Los Angeles"/>
    <s v="California"/>
    <n v="90036"/>
    <x v="1"/>
    <x v="546"/>
    <x v="1"/>
    <s v="Storage"/>
    <s v="Economy Rollaway Files"/>
    <n v="330.4"/>
  </r>
  <r>
    <n v="3556"/>
    <s v="CA-2015-120838"/>
    <x v="893"/>
    <d v="2015-03-26T00:00:00"/>
    <s v="Second Class"/>
    <s v="PO-18865"/>
    <s v="Patrick O'Donnell"/>
    <s v="Consumer"/>
    <s v="United States"/>
    <s v="Los Angeles"/>
    <s v="California"/>
    <n v="90036"/>
    <x v="1"/>
    <x v="1551"/>
    <x v="2"/>
    <s v="Phones"/>
    <s v="Ooma Telo VoIP Home Phone System"/>
    <n v="604.75199999999995"/>
  </r>
  <r>
    <n v="3557"/>
    <s v="CA-2018-118542"/>
    <x v="96"/>
    <d v="2018-12-05T00:00:00"/>
    <s v="Standard Class"/>
    <s v="CC-12550"/>
    <s v="Clay Cheatham"/>
    <s v="Consumer"/>
    <s v="United States"/>
    <s v="Los Angeles"/>
    <s v="California"/>
    <n v="90008"/>
    <x v="1"/>
    <x v="832"/>
    <x v="1"/>
    <s v="Paper"/>
    <s v="Xerox 1905"/>
    <n v="45.36"/>
  </r>
  <r>
    <n v="3558"/>
    <s v="CA-2018-118542"/>
    <x v="96"/>
    <d v="2018-12-05T00:00:00"/>
    <s v="Standard Class"/>
    <s v="CC-12550"/>
    <s v="Clay Cheatham"/>
    <s v="Consumer"/>
    <s v="United States"/>
    <s v="Los Angeles"/>
    <s v="California"/>
    <n v="90008"/>
    <x v="1"/>
    <x v="858"/>
    <x v="1"/>
    <s v="Binders"/>
    <s v="Cardinal HOLDit! Binder Insert Strips,Extra Strips"/>
    <n v="10.128"/>
  </r>
  <r>
    <n v="3559"/>
    <s v="CA-2018-152737"/>
    <x v="659"/>
    <d v="2018-11-12T00:00:00"/>
    <s v="Standard Class"/>
    <s v="TS-21505"/>
    <s v="Tony Sayre"/>
    <s v="Consumer"/>
    <s v="United States"/>
    <s v="San Francisco"/>
    <s v="California"/>
    <n v="94122"/>
    <x v="1"/>
    <x v="1282"/>
    <x v="1"/>
    <s v="Binders"/>
    <s v="Avery Self-Adhesive Photo Pockets for Polaroid Photos"/>
    <n v="21.792000000000002"/>
  </r>
  <r>
    <n v="3560"/>
    <s v="CA-2018-152737"/>
    <x v="659"/>
    <d v="2018-11-12T00:00:00"/>
    <s v="Standard Class"/>
    <s v="TS-21505"/>
    <s v="Tony Sayre"/>
    <s v="Consumer"/>
    <s v="United States"/>
    <s v="San Francisco"/>
    <s v="California"/>
    <n v="94122"/>
    <x v="1"/>
    <x v="989"/>
    <x v="2"/>
    <s v="Accessories"/>
    <s v="Plantronics Audio 995 Wireless Stereo Headset"/>
    <n v="439.8"/>
  </r>
  <r>
    <n v="3561"/>
    <s v="CA-2018-109757"/>
    <x v="507"/>
    <d v="2018-09-09T00:00:00"/>
    <s v="Second Class"/>
    <s v="MD-17350"/>
    <s v="Maribeth Dona"/>
    <s v="Consumer"/>
    <s v="United States"/>
    <s v="Akron"/>
    <s v="Ohio"/>
    <n v="44312"/>
    <x v="3"/>
    <x v="679"/>
    <x v="1"/>
    <s v="Art"/>
    <s v="DIXON Oriole Pencils"/>
    <n v="8.2560000000000002"/>
  </r>
  <r>
    <n v="3562"/>
    <s v="CA-2018-109757"/>
    <x v="507"/>
    <d v="2018-09-09T00:00:00"/>
    <s v="Second Class"/>
    <s v="MD-17350"/>
    <s v="Maribeth Dona"/>
    <s v="Consumer"/>
    <s v="United States"/>
    <s v="Akron"/>
    <s v="Ohio"/>
    <n v="44312"/>
    <x v="3"/>
    <x v="822"/>
    <x v="1"/>
    <s v="Binders"/>
    <s v="GBC Recycled VeloBinder Covers"/>
    <n v="25.56"/>
  </r>
  <r>
    <n v="3563"/>
    <s v="CA-2018-109757"/>
    <x v="507"/>
    <d v="2018-09-09T00:00:00"/>
    <s v="Second Class"/>
    <s v="MD-17350"/>
    <s v="Maribeth Dona"/>
    <s v="Consumer"/>
    <s v="United States"/>
    <s v="Akron"/>
    <s v="Ohio"/>
    <n v="44312"/>
    <x v="3"/>
    <x v="24"/>
    <x v="1"/>
    <s v="Binders"/>
    <s v="Wilson Jones Active Use Binders"/>
    <n v="4.3680000000000003"/>
  </r>
  <r>
    <n v="3564"/>
    <s v="CA-2018-109757"/>
    <x v="507"/>
    <d v="2018-09-09T00:00:00"/>
    <s v="Second Class"/>
    <s v="MD-17350"/>
    <s v="Maribeth Dona"/>
    <s v="Consumer"/>
    <s v="United States"/>
    <s v="Akron"/>
    <s v="Ohio"/>
    <n v="44312"/>
    <x v="3"/>
    <x v="1552"/>
    <x v="1"/>
    <s v="Paper"/>
    <s v="Telephone Message Books with Fax/Mobile Section, 4 1/4&quot; x 6&quot;"/>
    <n v="11.52"/>
  </r>
  <r>
    <n v="3565"/>
    <s v="CA-2017-130029"/>
    <x v="894"/>
    <d v="2017-07-06T00:00:00"/>
    <s v="First Class"/>
    <s v="GT-14755"/>
    <s v="Guy Thornton"/>
    <s v="Consumer"/>
    <s v="United States"/>
    <s v="Los Angeles"/>
    <s v="California"/>
    <n v="90049"/>
    <x v="1"/>
    <x v="1553"/>
    <x v="1"/>
    <s v="Paper"/>
    <s v="Xerox 200"/>
    <n v="12.96"/>
  </r>
  <r>
    <n v="3566"/>
    <s v="CA-2017-130029"/>
    <x v="894"/>
    <d v="2017-07-06T00:00:00"/>
    <s v="First Class"/>
    <s v="GT-14755"/>
    <s v="Guy Thornton"/>
    <s v="Consumer"/>
    <s v="United States"/>
    <s v="Los Angeles"/>
    <s v="California"/>
    <n v="90049"/>
    <x v="1"/>
    <x v="1079"/>
    <x v="1"/>
    <s v="Fasteners"/>
    <s v="Brites Rubber Bands, 1 1/2 oz. Box"/>
    <n v="3.96"/>
  </r>
  <r>
    <n v="3567"/>
    <s v="CA-2018-103877"/>
    <x v="210"/>
    <d v="2018-09-14T00:00:00"/>
    <s v="Standard Class"/>
    <s v="RD-19660"/>
    <s v="Robert Dilbeck"/>
    <s v="Home Office"/>
    <s v="United States"/>
    <s v="Independence"/>
    <s v="Missouri"/>
    <n v="64055"/>
    <x v="2"/>
    <x v="115"/>
    <x v="1"/>
    <s v="Binders"/>
    <s v="GBC DocuBind 300 Electric Binding Machine"/>
    <n v="1577.94"/>
  </r>
  <r>
    <n v="3568"/>
    <s v="CA-2017-137176"/>
    <x v="369"/>
    <d v="2017-09-14T00:00:00"/>
    <s v="Second Class"/>
    <s v="DB-12910"/>
    <s v="Daniel Byrd"/>
    <s v="Home Office"/>
    <s v="United States"/>
    <s v="Dallas"/>
    <s v="Texas"/>
    <n v="75220"/>
    <x v="2"/>
    <x v="1441"/>
    <x v="0"/>
    <s v="Furnishings"/>
    <s v="Eldon Expressions Punched Metal &amp; Wood Desk Accessories, Black &amp; Cherry"/>
    <n v="15.007999999999999"/>
  </r>
  <r>
    <n v="3569"/>
    <s v="CA-2018-168109"/>
    <x v="445"/>
    <d v="2018-07-03T00:00:00"/>
    <s v="Same Day"/>
    <s v="JK-15640"/>
    <s v="Jim Kriz"/>
    <s v="Home Office"/>
    <s v="United States"/>
    <s v="Seattle"/>
    <s v="Washington"/>
    <n v="98105"/>
    <x v="1"/>
    <x v="246"/>
    <x v="2"/>
    <s v="Accessories"/>
    <s v="Logitech 910-002974 M325 Wireless Mouse for Web Scrolling"/>
    <n v="59.98"/>
  </r>
  <r>
    <n v="3570"/>
    <s v="CA-2018-168109"/>
    <x v="445"/>
    <d v="2018-07-03T00:00:00"/>
    <s v="Same Day"/>
    <s v="JK-15640"/>
    <s v="Jim Kriz"/>
    <s v="Home Office"/>
    <s v="United States"/>
    <s v="Seattle"/>
    <s v="Washington"/>
    <n v="98105"/>
    <x v="1"/>
    <x v="206"/>
    <x v="2"/>
    <s v="Machines"/>
    <s v="Okidata MB491 Multifunction Printer"/>
    <n v="2395.1999999999998"/>
  </r>
  <r>
    <n v="3571"/>
    <s v="CA-2018-168109"/>
    <x v="445"/>
    <d v="2018-07-03T00:00:00"/>
    <s v="Same Day"/>
    <s v="JK-15640"/>
    <s v="Jim Kriz"/>
    <s v="Home Office"/>
    <s v="United States"/>
    <s v="Seattle"/>
    <s v="Washington"/>
    <n v="98105"/>
    <x v="1"/>
    <x v="695"/>
    <x v="2"/>
    <s v="Accessories"/>
    <s v="Plantronics Savi W720 Multi-Device Wireless Headset System"/>
    <n v="1687.8"/>
  </r>
  <r>
    <n v="3572"/>
    <s v="CA-2018-168109"/>
    <x v="445"/>
    <d v="2018-07-03T00:00:00"/>
    <s v="Same Day"/>
    <s v="JK-15640"/>
    <s v="Jim Kriz"/>
    <s v="Home Office"/>
    <s v="United States"/>
    <s v="Seattle"/>
    <s v="Washington"/>
    <n v="98105"/>
    <x v="1"/>
    <x v="312"/>
    <x v="2"/>
    <s v="Phones"/>
    <s v="Square Credit Card Reader, 4 1/2&quot; x 4 1/2&quot; x 1&quot;, White"/>
    <n v="7.992"/>
  </r>
  <r>
    <n v="3573"/>
    <s v="US-2018-126081"/>
    <x v="222"/>
    <d v="2018-07-04T00:00:00"/>
    <s v="Standard Class"/>
    <s v="FC-14335"/>
    <s v="Fred Chung"/>
    <s v="Corporate"/>
    <s v="United States"/>
    <s v="Mesquite"/>
    <s v="Texas"/>
    <n v="75150"/>
    <x v="2"/>
    <x v="644"/>
    <x v="1"/>
    <s v="Paper"/>
    <s v="Xerox 218"/>
    <n v="5.1840000000000002"/>
  </r>
  <r>
    <n v="3574"/>
    <s v="CA-2018-117023"/>
    <x v="783"/>
    <d v="2018-08-12T00:00:00"/>
    <s v="Standard Class"/>
    <s v="JW-15955"/>
    <s v="Joni Wasserman"/>
    <s v="Consumer"/>
    <s v="United States"/>
    <s v="Long Beach"/>
    <s v="New York"/>
    <n v="11561"/>
    <x v="3"/>
    <x v="241"/>
    <x v="1"/>
    <s v="Art"/>
    <s v="Quartet Omega Colored Chalk, 12/Pack"/>
    <n v="11.68"/>
  </r>
  <r>
    <n v="3575"/>
    <s v="CA-2018-117023"/>
    <x v="783"/>
    <d v="2018-08-12T00:00:00"/>
    <s v="Standard Class"/>
    <s v="JW-15955"/>
    <s v="Joni Wasserman"/>
    <s v="Consumer"/>
    <s v="United States"/>
    <s v="Long Beach"/>
    <s v="New York"/>
    <n v="11561"/>
    <x v="3"/>
    <x v="1554"/>
    <x v="1"/>
    <s v="Art"/>
    <s v="Staples in misc. colors"/>
    <n v="104.8"/>
  </r>
  <r>
    <n v="3576"/>
    <s v="CA-2016-143532"/>
    <x v="531"/>
    <d v="2016-03-24T00:00:00"/>
    <s v="Standard Class"/>
    <s v="DC-12850"/>
    <s v="Dan Campbell"/>
    <s v="Consumer"/>
    <s v="United States"/>
    <s v="North Miami"/>
    <s v="Florida"/>
    <n v="33161"/>
    <x v="0"/>
    <x v="670"/>
    <x v="1"/>
    <s v="Paper"/>
    <s v="Adams Telephone Message Books, 5 1/4â€ x 11â€"/>
    <n v="14.496"/>
  </r>
  <r>
    <n v="3577"/>
    <s v="CA-2017-103163"/>
    <x v="843"/>
    <d v="2017-06-11T00:00:00"/>
    <s v="Standard Class"/>
    <s v="FM-14290"/>
    <s v="Frank Merwin"/>
    <s v="Home Office"/>
    <s v="United States"/>
    <s v="Bakersfield"/>
    <s v="California"/>
    <n v="93309"/>
    <x v="1"/>
    <x v="570"/>
    <x v="1"/>
    <s v="Binders"/>
    <s v="Avery Hanging File Binders"/>
    <n v="4.7839999999999998"/>
  </r>
  <r>
    <n v="3578"/>
    <s v="CA-2017-103163"/>
    <x v="843"/>
    <d v="2017-06-11T00:00:00"/>
    <s v="Standard Class"/>
    <s v="FM-14290"/>
    <s v="Frank Merwin"/>
    <s v="Home Office"/>
    <s v="United States"/>
    <s v="Bakersfield"/>
    <s v="California"/>
    <n v="93309"/>
    <x v="1"/>
    <x v="204"/>
    <x v="1"/>
    <s v="Paper"/>
    <s v="While You Were Out Pads, 50 per Pad, 4 x 5 1/4, Green Cycle"/>
    <n v="4.7300000000000004"/>
  </r>
  <r>
    <n v="3579"/>
    <s v="CA-2017-104157"/>
    <x v="197"/>
    <d v="2017-07-29T00:00:00"/>
    <s v="Standard Class"/>
    <s v="MT-17815"/>
    <s v="Meg Tillman"/>
    <s v="Consumer"/>
    <s v="United States"/>
    <s v="Jackson"/>
    <s v="Mississippi"/>
    <n v="39212"/>
    <x v="0"/>
    <x v="1555"/>
    <x v="1"/>
    <s v="Storage"/>
    <s v="Akro Stacking Bins"/>
    <n v="7.89"/>
  </r>
  <r>
    <n v="3580"/>
    <s v="CA-2017-104157"/>
    <x v="197"/>
    <d v="2017-07-29T00:00:00"/>
    <s v="Standard Class"/>
    <s v="MT-17815"/>
    <s v="Meg Tillman"/>
    <s v="Consumer"/>
    <s v="United States"/>
    <s v="Jackson"/>
    <s v="Mississippi"/>
    <n v="39212"/>
    <x v="0"/>
    <x v="1402"/>
    <x v="1"/>
    <s v="Paper"/>
    <s v="Advantus Motivational Note Cards"/>
    <n v="65.5"/>
  </r>
  <r>
    <n v="3581"/>
    <s v="CA-2017-104157"/>
    <x v="197"/>
    <d v="2017-07-29T00:00:00"/>
    <s v="Standard Class"/>
    <s v="MT-17815"/>
    <s v="Meg Tillman"/>
    <s v="Consumer"/>
    <s v="United States"/>
    <s v="Jackson"/>
    <s v="Mississippi"/>
    <n v="39212"/>
    <x v="0"/>
    <x v="335"/>
    <x v="0"/>
    <s v="Tables"/>
    <s v="Office Impressions End Table, 20-1/2&quot;H x 24&quot;W x 20&quot;D"/>
    <n v="2430.08"/>
  </r>
  <r>
    <n v="3582"/>
    <s v="CA-2018-117807"/>
    <x v="172"/>
    <d v="2018-10-07T00:00:00"/>
    <s v="Standard Class"/>
    <s v="DK-13090"/>
    <s v="Dave Kipp"/>
    <s v="Consumer"/>
    <s v="United States"/>
    <s v="Fremont"/>
    <s v="Nebraska"/>
    <n v="68025"/>
    <x v="2"/>
    <x v="921"/>
    <x v="1"/>
    <s v="Paper"/>
    <s v="Xerox 1915"/>
    <n v="104.85"/>
  </r>
  <r>
    <n v="3583"/>
    <s v="CA-2016-121650"/>
    <x v="895"/>
    <d v="2016-12-16T00:00:00"/>
    <s v="Standard Class"/>
    <s v="KD-16495"/>
    <s v="Keith Dawkins"/>
    <s v="Corporate"/>
    <s v="United States"/>
    <s v="Jackson"/>
    <s v="Michigan"/>
    <n v="49201"/>
    <x v="2"/>
    <x v="130"/>
    <x v="1"/>
    <s v="Art"/>
    <s v="Avery Hi-Liter Comfort Grip Fluorescent Highlighter, Yellow Ink"/>
    <n v="3.9"/>
  </r>
  <r>
    <n v="3584"/>
    <s v="CA-2016-121650"/>
    <x v="895"/>
    <d v="2016-12-16T00:00:00"/>
    <s v="Standard Class"/>
    <s v="KD-16495"/>
    <s v="Keith Dawkins"/>
    <s v="Corporate"/>
    <s v="United States"/>
    <s v="Jackson"/>
    <s v="Michigan"/>
    <n v="49201"/>
    <x v="2"/>
    <x v="1382"/>
    <x v="0"/>
    <s v="Tables"/>
    <s v="Bretford CR8500 Series Meeting Room Furniture"/>
    <n v="801.96"/>
  </r>
  <r>
    <n v="3585"/>
    <s v="CA-2016-121650"/>
    <x v="895"/>
    <d v="2016-12-16T00:00:00"/>
    <s v="Standard Class"/>
    <s v="KD-16495"/>
    <s v="Keith Dawkins"/>
    <s v="Corporate"/>
    <s v="United States"/>
    <s v="Jackson"/>
    <s v="Michigan"/>
    <n v="49201"/>
    <x v="2"/>
    <x v="992"/>
    <x v="0"/>
    <s v="Chairs"/>
    <s v="Global Super Steno Chair"/>
    <n v="191.96"/>
  </r>
  <r>
    <n v="3586"/>
    <s v="CA-2016-121650"/>
    <x v="895"/>
    <d v="2016-12-16T00:00:00"/>
    <s v="Standard Class"/>
    <s v="KD-16495"/>
    <s v="Keith Dawkins"/>
    <s v="Corporate"/>
    <s v="United States"/>
    <s v="Jackson"/>
    <s v="Michigan"/>
    <n v="49201"/>
    <x v="2"/>
    <x v="709"/>
    <x v="1"/>
    <s v="Labels"/>
    <s v="Permanent Self-Adhesive File Folder Labels for Typewriters by Universal"/>
    <n v="2.61"/>
  </r>
  <r>
    <n v="3587"/>
    <s v="CA-2018-161823"/>
    <x v="213"/>
    <d v="2018-09-08T00:00:00"/>
    <s v="Standard Class"/>
    <s v="AG-10300"/>
    <s v="Aleksandra Gannaway"/>
    <s v="Corporate"/>
    <s v="United States"/>
    <s v="San Francisco"/>
    <s v="California"/>
    <n v="94122"/>
    <x v="1"/>
    <x v="79"/>
    <x v="1"/>
    <s v="Art"/>
    <s v="Premium Writing Pencils, Soft, #2 by Central Association for the Blind"/>
    <n v="5.96"/>
  </r>
  <r>
    <n v="3588"/>
    <s v="CA-2018-121839"/>
    <x v="241"/>
    <d v="2018-09-28T00:00:00"/>
    <s v="Standard Class"/>
    <s v="MH-18115"/>
    <s v="Mick Hernandez"/>
    <s v="Home Office"/>
    <s v="United States"/>
    <s v="Lancaster"/>
    <s v="Ohio"/>
    <n v="43130"/>
    <x v="3"/>
    <x v="1148"/>
    <x v="2"/>
    <s v="Phones"/>
    <s v="Apple iPhone 5"/>
    <n v="1169.694"/>
  </r>
  <r>
    <n v="3589"/>
    <s v="CA-2018-158729"/>
    <x v="484"/>
    <d v="2018-12-21T00:00:00"/>
    <s v="First Class"/>
    <s v="AC-10450"/>
    <s v="Amy Cox"/>
    <s v="Consumer"/>
    <s v="United States"/>
    <s v="Lafayette"/>
    <s v="Louisiana"/>
    <n v="70506"/>
    <x v="0"/>
    <x v="465"/>
    <x v="1"/>
    <s v="Supplies"/>
    <s v="Martin Yale Chadless Opener Electric Letter Opener"/>
    <n v="1665.62"/>
  </r>
  <r>
    <n v="3590"/>
    <s v="CA-2018-146535"/>
    <x v="221"/>
    <d v="2018-11-30T00:00:00"/>
    <s v="Standard Class"/>
    <s v="FM-14290"/>
    <s v="Frank Merwin"/>
    <s v="Home Office"/>
    <s v="United States"/>
    <s v="Richmond"/>
    <s v="Kentucky"/>
    <n v="40475"/>
    <x v="0"/>
    <x v="614"/>
    <x v="1"/>
    <s v="Binders"/>
    <s v="Avery Durable Binders"/>
    <n v="2.88"/>
  </r>
  <r>
    <n v="3591"/>
    <s v="CA-2018-146535"/>
    <x v="221"/>
    <d v="2018-11-30T00:00:00"/>
    <s v="Standard Class"/>
    <s v="FM-14290"/>
    <s v="Frank Merwin"/>
    <s v="Home Office"/>
    <s v="United States"/>
    <s v="Richmond"/>
    <s v="Kentucky"/>
    <n v="40475"/>
    <x v="0"/>
    <x v="772"/>
    <x v="1"/>
    <s v="Storage"/>
    <s v="Iceberg Mobile Mega Data/Printer Cart"/>
    <n v="1443.96"/>
  </r>
  <r>
    <n v="3592"/>
    <s v="CA-2015-154186"/>
    <x v="736"/>
    <d v="2015-12-15T00:00:00"/>
    <s v="Second Class"/>
    <s v="RA-19285"/>
    <s v="Ralph Arnett"/>
    <s v="Consumer"/>
    <s v="United States"/>
    <s v="Houston"/>
    <s v="Texas"/>
    <n v="77070"/>
    <x v="2"/>
    <x v="503"/>
    <x v="1"/>
    <s v="Supplies"/>
    <s v="Acme Value Line Scissors"/>
    <n v="2.92"/>
  </r>
  <r>
    <n v="3593"/>
    <s v="CA-2017-108434"/>
    <x v="5"/>
    <d v="2017-12-07T00:00:00"/>
    <s v="Second Class"/>
    <s v="JG-15160"/>
    <s v="James Galang"/>
    <s v="Consumer"/>
    <s v="United States"/>
    <s v="New York City"/>
    <s v="New York"/>
    <n v="10024"/>
    <x v="3"/>
    <x v="1449"/>
    <x v="1"/>
    <s v="Storage"/>
    <s v="Dual Level, Single-Width Filing Carts"/>
    <n v="465.18"/>
  </r>
  <r>
    <n v="3594"/>
    <s v="CA-2017-164154"/>
    <x v="108"/>
    <d v="2017-09-17T00:00:00"/>
    <s v="Standard Class"/>
    <s v="NZ-18565"/>
    <s v="Nick Zandusky"/>
    <s v="Home Office"/>
    <s v="United States"/>
    <s v="Toledo"/>
    <s v="Ohio"/>
    <n v="43615"/>
    <x v="3"/>
    <x v="444"/>
    <x v="1"/>
    <s v="Binders"/>
    <s v="GBC Standard Therm-A-Bind Covers"/>
    <n v="22.428000000000001"/>
  </r>
  <r>
    <n v="3595"/>
    <s v="CA-2017-164154"/>
    <x v="108"/>
    <d v="2017-09-17T00:00:00"/>
    <s v="Standard Class"/>
    <s v="NZ-18565"/>
    <s v="Nick Zandusky"/>
    <s v="Home Office"/>
    <s v="United States"/>
    <s v="Toledo"/>
    <s v="Ohio"/>
    <n v="43615"/>
    <x v="3"/>
    <x v="1190"/>
    <x v="1"/>
    <s v="Storage"/>
    <s v="Staple magnet"/>
    <n v="37.520000000000003"/>
  </r>
  <r>
    <n v="3596"/>
    <s v="CA-2018-148012"/>
    <x v="34"/>
    <d v="2018-12-15T00:00:00"/>
    <s v="Standard Class"/>
    <s v="KM-16225"/>
    <s v="Kalyca Meade"/>
    <s v="Corporate"/>
    <s v="United States"/>
    <s v="Philadelphia"/>
    <s v="Pennsylvania"/>
    <n v="19143"/>
    <x v="3"/>
    <x v="346"/>
    <x v="1"/>
    <s v="Art"/>
    <s v="Crayola Colored Pencils"/>
    <n v="2.6240000000000001"/>
  </r>
  <r>
    <n v="3597"/>
    <s v="CA-2015-102869"/>
    <x v="340"/>
    <d v="2015-09-14T00:00:00"/>
    <s v="Second Class"/>
    <s v="LC-17140"/>
    <s v="Logan Currie"/>
    <s v="Consumer"/>
    <s v="United States"/>
    <s v="Philadelphia"/>
    <s v="Pennsylvania"/>
    <n v="19140"/>
    <x v="3"/>
    <x v="739"/>
    <x v="1"/>
    <s v="Paper"/>
    <s v="Xerox 210"/>
    <n v="15.552"/>
  </r>
  <r>
    <n v="3598"/>
    <s v="CA-2015-102869"/>
    <x v="340"/>
    <d v="2015-09-14T00:00:00"/>
    <s v="Second Class"/>
    <s v="LC-17140"/>
    <s v="Logan Currie"/>
    <s v="Consumer"/>
    <s v="United States"/>
    <s v="Philadelphia"/>
    <s v="Pennsylvania"/>
    <n v="19140"/>
    <x v="3"/>
    <x v="1556"/>
    <x v="2"/>
    <s v="Accessories"/>
    <s v="Rosewill 107 Normal Keys USB Wired Standard Keyboard"/>
    <n v="64.703999999999994"/>
  </r>
  <r>
    <n v="3599"/>
    <s v="CA-2015-102869"/>
    <x v="340"/>
    <d v="2015-09-14T00:00:00"/>
    <s v="Second Class"/>
    <s v="LC-17140"/>
    <s v="Logan Currie"/>
    <s v="Consumer"/>
    <s v="United States"/>
    <s v="Philadelphia"/>
    <s v="Pennsylvania"/>
    <n v="19140"/>
    <x v="3"/>
    <x v="1027"/>
    <x v="0"/>
    <s v="Furnishings"/>
    <s v="Master Caster Door Stop, Large Neon Orange"/>
    <n v="17.472000000000001"/>
  </r>
  <r>
    <n v="3600"/>
    <s v="CA-2015-102869"/>
    <x v="340"/>
    <d v="2015-09-14T00:00:00"/>
    <s v="Second Class"/>
    <s v="LC-17140"/>
    <s v="Logan Currie"/>
    <s v="Consumer"/>
    <s v="United States"/>
    <s v="Philadelphia"/>
    <s v="Pennsylvania"/>
    <n v="19140"/>
    <x v="3"/>
    <x v="944"/>
    <x v="2"/>
    <s v="Phones"/>
    <s v="Polycom SoundPoint IP 450 VoIP phone"/>
    <n v="135.51599999999999"/>
  </r>
  <r>
    <n v="3601"/>
    <s v="CA-2018-138310"/>
    <x v="335"/>
    <d v="2018-06-30T00:00:00"/>
    <s v="Standard Class"/>
    <s v="NP-18700"/>
    <s v="Nora Preis"/>
    <s v="Consumer"/>
    <s v="United States"/>
    <s v="Denver"/>
    <s v="Colorado"/>
    <n v="80219"/>
    <x v="1"/>
    <x v="876"/>
    <x v="2"/>
    <s v="Accessories"/>
    <s v="Kensington Orbit Wireless Mobile Trackball for PC and Mac"/>
    <n v="431.928"/>
  </r>
  <r>
    <n v="3602"/>
    <s v="CA-2015-159835"/>
    <x v="664"/>
    <d v="2015-11-24T00:00:00"/>
    <s v="Standard Class"/>
    <s v="RB-19330"/>
    <s v="Randy Bradley"/>
    <s v="Consumer"/>
    <s v="United States"/>
    <s v="Philadelphia"/>
    <s v="Pennsylvania"/>
    <n v="19143"/>
    <x v="3"/>
    <x v="565"/>
    <x v="1"/>
    <s v="Paper"/>
    <s v="Southworth 100% RÃ©sumÃ© Paper, 24lb."/>
    <n v="12.448"/>
  </r>
  <r>
    <n v="3603"/>
    <s v="CA-2015-159835"/>
    <x v="664"/>
    <d v="2015-11-24T00:00:00"/>
    <s v="Standard Class"/>
    <s v="RB-19330"/>
    <s v="Randy Bradley"/>
    <s v="Consumer"/>
    <s v="United States"/>
    <s v="Philadelphia"/>
    <s v="Pennsylvania"/>
    <n v="19143"/>
    <x v="3"/>
    <x v="499"/>
    <x v="0"/>
    <s v="Chairs"/>
    <s v="Hon Every-Day Series Multi-Task Chairs"/>
    <n v="657.93"/>
  </r>
  <r>
    <n v="3604"/>
    <s v="CA-2018-112956"/>
    <x v="170"/>
    <d v="2018-08-27T00:00:00"/>
    <s v="Standard Class"/>
    <s v="TH-21550"/>
    <s v="Tracy Hopkins"/>
    <s v="Home Office"/>
    <s v="United States"/>
    <s v="Columbia"/>
    <s v="Maryland"/>
    <n v="21044"/>
    <x v="3"/>
    <x v="447"/>
    <x v="1"/>
    <s v="Paper"/>
    <s v="Xerox 1888"/>
    <n v="277.39999999999998"/>
  </r>
  <r>
    <n v="3605"/>
    <s v="CA-2018-112956"/>
    <x v="170"/>
    <d v="2018-08-27T00:00:00"/>
    <s v="Standard Class"/>
    <s v="TH-21550"/>
    <s v="Tracy Hopkins"/>
    <s v="Home Office"/>
    <s v="United States"/>
    <s v="Columbia"/>
    <s v="Maryland"/>
    <n v="21044"/>
    <x v="3"/>
    <x v="980"/>
    <x v="0"/>
    <s v="Furnishings"/>
    <s v="DAX Executive Solid Wood Document Frame, Desktop or Hang, Mahogany, 5 x 7"/>
    <n v="25.16"/>
  </r>
  <r>
    <n v="3606"/>
    <s v="CA-2018-112956"/>
    <x v="170"/>
    <d v="2018-08-27T00:00:00"/>
    <s v="Standard Class"/>
    <s v="TH-21550"/>
    <s v="Tracy Hopkins"/>
    <s v="Home Office"/>
    <s v="United States"/>
    <s v="Columbia"/>
    <s v="Maryland"/>
    <n v="21044"/>
    <x v="3"/>
    <x v="935"/>
    <x v="0"/>
    <s v="Furnishings"/>
    <s v="Seth Thomas 12&quot; Clock w/ Goldtone Case"/>
    <n v="91.92"/>
  </r>
  <r>
    <n v="3607"/>
    <s v="CA-2017-119683"/>
    <x v="299"/>
    <d v="2017-03-16T00:00:00"/>
    <s v="Second Class"/>
    <s v="CK-12595"/>
    <s v="Clytie Kelty"/>
    <s v="Consumer"/>
    <s v="United States"/>
    <s v="New York City"/>
    <s v="New York"/>
    <n v="10024"/>
    <x v="3"/>
    <x v="706"/>
    <x v="1"/>
    <s v="Envelopes"/>
    <s v="Staple envelope"/>
    <n v="29.34"/>
  </r>
  <r>
    <n v="3608"/>
    <s v="CA-2015-163559"/>
    <x v="865"/>
    <d v="2015-09-28T00:00:00"/>
    <s v="Second Class"/>
    <s v="ST-20530"/>
    <s v="Shui Tom"/>
    <s v="Consumer"/>
    <s v="United States"/>
    <s v="New York City"/>
    <s v="New York"/>
    <n v="10035"/>
    <x v="3"/>
    <x v="920"/>
    <x v="1"/>
    <s v="Binders"/>
    <s v="Avery Arch Ring Binders"/>
    <n v="139.44"/>
  </r>
  <r>
    <n v="3609"/>
    <s v="CA-2015-140228"/>
    <x v="582"/>
    <d v="2015-05-03T00:00:00"/>
    <s v="Standard Class"/>
    <s v="GB-14530"/>
    <s v="George Bell"/>
    <s v="Corporate"/>
    <s v="United States"/>
    <s v="Newark"/>
    <s v="Ohio"/>
    <n v="43055"/>
    <x v="3"/>
    <x v="745"/>
    <x v="1"/>
    <s v="Labels"/>
    <s v="Avery File Folder Labels"/>
    <n v="6.9119999999999999"/>
  </r>
  <r>
    <n v="3610"/>
    <s v="CA-2015-140228"/>
    <x v="582"/>
    <d v="2015-05-03T00:00:00"/>
    <s v="Standard Class"/>
    <s v="GB-14530"/>
    <s v="George Bell"/>
    <s v="Corporate"/>
    <s v="United States"/>
    <s v="Newark"/>
    <s v="Ohio"/>
    <n v="43055"/>
    <x v="3"/>
    <x v="1011"/>
    <x v="1"/>
    <s v="Storage"/>
    <s v="X-Rack File for Hanging Folders"/>
    <n v="27.096"/>
  </r>
  <r>
    <n v="3611"/>
    <s v="CA-2015-140228"/>
    <x v="582"/>
    <d v="2015-05-03T00:00:00"/>
    <s v="Standard Class"/>
    <s v="GB-14530"/>
    <s v="George Bell"/>
    <s v="Corporate"/>
    <s v="United States"/>
    <s v="Newark"/>
    <s v="Ohio"/>
    <n v="43055"/>
    <x v="3"/>
    <x v="1439"/>
    <x v="1"/>
    <s v="Storage"/>
    <s v="Carina Mini System Audio Rack, Model AR050B"/>
    <n v="177.56800000000001"/>
  </r>
  <r>
    <n v="3612"/>
    <s v="US-2017-131674"/>
    <x v="896"/>
    <d v="2017-12-01T00:00:00"/>
    <s v="Second Class"/>
    <s v="NC-18535"/>
    <s v="Nick Crebassa"/>
    <s v="Corporate"/>
    <s v="United States"/>
    <s v="Dallas"/>
    <s v="Texas"/>
    <n v="75217"/>
    <x v="2"/>
    <x v="1312"/>
    <x v="2"/>
    <s v="Accessories"/>
    <s v="Memorex Micro Travel Drive 32 GB"/>
    <n v="58.415999999999997"/>
  </r>
  <r>
    <n v="3613"/>
    <s v="CA-2016-110093"/>
    <x v="155"/>
    <d v="2016-12-08T00:00:00"/>
    <s v="Standard Class"/>
    <s v="AB-10255"/>
    <s v="Alejandro Ballentine"/>
    <s v="Home Office"/>
    <s v="United States"/>
    <s v="Philadelphia"/>
    <s v="Pennsylvania"/>
    <n v="19134"/>
    <x v="3"/>
    <x v="1536"/>
    <x v="1"/>
    <s v="Paper"/>
    <s v="Message Book, Wirebound, Four 5 1/2&quot; X 4&quot; Forms/Pg., 200 Dupl. Sets/Book"/>
    <n v="16.448"/>
  </r>
  <r>
    <n v="3614"/>
    <s v="CA-2016-110093"/>
    <x v="155"/>
    <d v="2016-12-08T00:00:00"/>
    <s v="Standard Class"/>
    <s v="AB-10255"/>
    <s v="Alejandro Ballentine"/>
    <s v="Home Office"/>
    <s v="United States"/>
    <s v="Philadelphia"/>
    <s v="Pennsylvania"/>
    <n v="19134"/>
    <x v="3"/>
    <x v="43"/>
    <x v="2"/>
    <s v="Accessories"/>
    <s v="Verbatim 25 GB 6x Blu-ray Single Layer Recordable Disc, 25/Pack"/>
    <n v="36.783999999999999"/>
  </r>
  <r>
    <n v="3615"/>
    <s v="CA-2018-112529"/>
    <x v="123"/>
    <d v="2018-11-21T00:00:00"/>
    <s v="First Class"/>
    <s v="SC-20770"/>
    <s v="Stewart Carmichael"/>
    <s v="Corporate"/>
    <s v="United States"/>
    <s v="San Antonio"/>
    <s v="Texas"/>
    <n v="78207"/>
    <x v="2"/>
    <x v="975"/>
    <x v="0"/>
    <s v="Tables"/>
    <s v="Bush Andora Conference Table, Maple/Graphite Gray Finish"/>
    <n v="718.11599999999999"/>
  </r>
  <r>
    <n v="3616"/>
    <s v="CA-2018-112529"/>
    <x v="123"/>
    <d v="2018-11-21T00:00:00"/>
    <s v="First Class"/>
    <s v="SC-20770"/>
    <s v="Stewart Carmichael"/>
    <s v="Corporate"/>
    <s v="United States"/>
    <s v="San Antonio"/>
    <s v="Texas"/>
    <n v="78207"/>
    <x v="2"/>
    <x v="1068"/>
    <x v="1"/>
    <s v="Art"/>
    <s v="Peel-Off China Markers"/>
    <n v="31.776"/>
  </r>
  <r>
    <n v="3617"/>
    <s v="CA-2017-154536"/>
    <x v="64"/>
    <d v="2017-09-09T00:00:00"/>
    <s v="Standard Class"/>
    <s v="JC-15340"/>
    <s v="Jasper Cacioppo"/>
    <s v="Consumer"/>
    <s v="United States"/>
    <s v="Philadelphia"/>
    <s v="Pennsylvania"/>
    <n v="19120"/>
    <x v="3"/>
    <x v="48"/>
    <x v="1"/>
    <s v="Binders"/>
    <s v="C-Line Peel &amp; Stick Add-On Filing Pockets, 8-3/4 x 5-1/8, 10/Pack"/>
    <n v="9.5549999999999997"/>
  </r>
  <r>
    <n v="3618"/>
    <s v="CA-2018-141929"/>
    <x v="507"/>
    <d v="2018-09-08T00:00:00"/>
    <s v="Standard Class"/>
    <s v="RA-19285"/>
    <s v="Ralph Arnett"/>
    <s v="Consumer"/>
    <s v="United States"/>
    <s v="Los Angeles"/>
    <s v="California"/>
    <n v="90004"/>
    <x v="1"/>
    <x v="569"/>
    <x v="1"/>
    <s v="Binders"/>
    <s v="Ibico Hi-Tech Manual Binding System"/>
    <n v="487.98399999999998"/>
  </r>
  <r>
    <n v="3619"/>
    <s v="CA-2018-141929"/>
    <x v="507"/>
    <d v="2018-09-08T00:00:00"/>
    <s v="Standard Class"/>
    <s v="RA-19285"/>
    <s v="Ralph Arnett"/>
    <s v="Consumer"/>
    <s v="United States"/>
    <s v="Los Angeles"/>
    <s v="California"/>
    <n v="90004"/>
    <x v="1"/>
    <x v="1091"/>
    <x v="2"/>
    <s v="Phones"/>
    <s v="QVS USB Car Charger 2-Port 2.1Amp for iPod/iPhone/iPad/iPad 2/iPad 3"/>
    <n v="5.56"/>
  </r>
  <r>
    <n v="3620"/>
    <s v="CA-2018-141929"/>
    <x v="507"/>
    <d v="2018-09-08T00:00:00"/>
    <s v="Standard Class"/>
    <s v="RA-19285"/>
    <s v="Ralph Arnett"/>
    <s v="Consumer"/>
    <s v="United States"/>
    <s v="Los Angeles"/>
    <s v="California"/>
    <n v="90004"/>
    <x v="1"/>
    <x v="123"/>
    <x v="1"/>
    <s v="Storage"/>
    <s v="Trav-L-File Heavy-Duty Shuttle II, Black"/>
    <n v="217.85"/>
  </r>
  <r>
    <n v="3621"/>
    <s v="CA-2017-109743"/>
    <x v="897"/>
    <d v="2017-09-29T00:00:00"/>
    <s v="Standard Class"/>
    <s v="SH-19975"/>
    <s v="Sally Hughsby"/>
    <s v="Corporate"/>
    <s v="United States"/>
    <s v="Smyrna"/>
    <s v="Tennessee"/>
    <n v="37167"/>
    <x v="0"/>
    <x v="1385"/>
    <x v="1"/>
    <s v="Art"/>
    <s v="Berol Giant Pencil Sharpener"/>
    <n v="40.776000000000003"/>
  </r>
  <r>
    <n v="3622"/>
    <s v="CA-2017-109743"/>
    <x v="897"/>
    <d v="2017-09-29T00:00:00"/>
    <s v="Standard Class"/>
    <s v="SH-19975"/>
    <s v="Sally Hughsby"/>
    <s v="Corporate"/>
    <s v="United States"/>
    <s v="Smyrna"/>
    <s v="Tennessee"/>
    <n v="37167"/>
    <x v="0"/>
    <x v="1557"/>
    <x v="2"/>
    <s v="Phones"/>
    <s v="PayAnywhere Card Reader"/>
    <n v="63.936"/>
  </r>
  <r>
    <n v="3623"/>
    <s v="CA-2015-159184"/>
    <x v="80"/>
    <d v="2015-09-19T00:00:00"/>
    <s v="Standard Class"/>
    <s v="JC-15775"/>
    <s v="John Castell"/>
    <s v="Consumer"/>
    <s v="United States"/>
    <s v="Macon"/>
    <s v="Georgia"/>
    <n v="31204"/>
    <x v="0"/>
    <x v="1146"/>
    <x v="0"/>
    <s v="Furnishings"/>
    <s v="Seth Thomas 14&quot; Day/Date Wall Clock"/>
    <n v="142.4"/>
  </r>
  <r>
    <n v="3624"/>
    <s v="CA-2015-159184"/>
    <x v="80"/>
    <d v="2015-09-19T00:00:00"/>
    <s v="Standard Class"/>
    <s v="JC-15775"/>
    <s v="John Castell"/>
    <s v="Consumer"/>
    <s v="United States"/>
    <s v="Macon"/>
    <s v="Georgia"/>
    <n v="31204"/>
    <x v="0"/>
    <x v="175"/>
    <x v="1"/>
    <s v="Binders"/>
    <s v="Avery Poly Binder Pockets"/>
    <n v="7.16"/>
  </r>
  <r>
    <n v="3625"/>
    <s v="CA-2018-113530"/>
    <x v="240"/>
    <d v="2018-05-21T00:00:00"/>
    <s v="Second Class"/>
    <s v="BC-11125"/>
    <s v="Becky Castell"/>
    <s v="Home Office"/>
    <s v="United States"/>
    <s v="San Francisco"/>
    <s v="California"/>
    <n v="94109"/>
    <x v="1"/>
    <x v="474"/>
    <x v="0"/>
    <s v="Chairs"/>
    <s v="Situations Contoured Folding Chairs, 4/Set"/>
    <n v="681.40800000000002"/>
  </r>
  <r>
    <n v="3626"/>
    <s v="CA-2018-113530"/>
    <x v="240"/>
    <d v="2018-05-21T00:00:00"/>
    <s v="Second Class"/>
    <s v="BC-11125"/>
    <s v="Becky Castell"/>
    <s v="Home Office"/>
    <s v="United States"/>
    <s v="San Francisco"/>
    <s v="California"/>
    <n v="94109"/>
    <x v="1"/>
    <x v="1039"/>
    <x v="1"/>
    <s v="Art"/>
    <s v="Newell 310"/>
    <n v="3.52"/>
  </r>
  <r>
    <n v="3627"/>
    <s v="CA-2018-113530"/>
    <x v="240"/>
    <d v="2018-05-21T00:00:00"/>
    <s v="Second Class"/>
    <s v="BC-11125"/>
    <s v="Becky Castell"/>
    <s v="Home Office"/>
    <s v="United States"/>
    <s v="San Francisco"/>
    <s v="California"/>
    <n v="94109"/>
    <x v="1"/>
    <x v="311"/>
    <x v="1"/>
    <s v="Art"/>
    <s v="Newell 314"/>
    <n v="5.58"/>
  </r>
  <r>
    <n v="3628"/>
    <s v="CA-2018-113530"/>
    <x v="240"/>
    <d v="2018-05-21T00:00:00"/>
    <s v="Second Class"/>
    <s v="BC-11125"/>
    <s v="Becky Castell"/>
    <s v="Home Office"/>
    <s v="United States"/>
    <s v="San Francisco"/>
    <s v="California"/>
    <n v="94109"/>
    <x v="1"/>
    <x v="477"/>
    <x v="2"/>
    <s v="Accessories"/>
    <s v="SanDisk Cruzer 64 GB USB Flash Drive"/>
    <n v="36.32"/>
  </r>
  <r>
    <n v="3629"/>
    <s v="CA-2015-169726"/>
    <x v="128"/>
    <d v="2015-08-13T00:00:00"/>
    <s v="Standard Class"/>
    <s v="JH-15985"/>
    <s v="Joseph Holt"/>
    <s v="Consumer"/>
    <s v="United States"/>
    <s v="Seattle"/>
    <s v="Washington"/>
    <n v="98103"/>
    <x v="1"/>
    <x v="1498"/>
    <x v="1"/>
    <s v="Binders"/>
    <s v="Ibico Ibimaster 300 Manual Binding System"/>
    <n v="2060.7440000000001"/>
  </r>
  <r>
    <n v="3630"/>
    <s v="CA-2018-155957"/>
    <x v="200"/>
    <d v="2018-11-30T00:00:00"/>
    <s v="Standard Class"/>
    <s v="CC-12610"/>
    <s v="Corey Catlett"/>
    <s v="Corporate"/>
    <s v="United States"/>
    <s v="Columbus"/>
    <s v="Ohio"/>
    <n v="43229"/>
    <x v="3"/>
    <x v="1112"/>
    <x v="1"/>
    <s v="Appliances"/>
    <s v="Holmes HEPA Air Purifier"/>
    <n v="52.271999999999998"/>
  </r>
  <r>
    <n v="3631"/>
    <s v="CA-2018-155957"/>
    <x v="200"/>
    <d v="2018-11-30T00:00:00"/>
    <s v="Standard Class"/>
    <s v="CC-12610"/>
    <s v="Corey Catlett"/>
    <s v="Corporate"/>
    <s v="United States"/>
    <s v="Columbus"/>
    <s v="Ohio"/>
    <n v="43229"/>
    <x v="3"/>
    <x v="513"/>
    <x v="1"/>
    <s v="Appliances"/>
    <s v="Fellowes Superior 10 Outlet Split Surge Protector"/>
    <n v="213.136"/>
  </r>
  <r>
    <n v="3632"/>
    <s v="CA-2018-132178"/>
    <x v="898"/>
    <d v="2018-05-08T00:00:00"/>
    <s v="Second Class"/>
    <s v="DB-12970"/>
    <s v="Darren Budd"/>
    <s v="Corporate"/>
    <s v="United States"/>
    <s v="Los Angeles"/>
    <s v="California"/>
    <n v="90004"/>
    <x v="1"/>
    <x v="1156"/>
    <x v="1"/>
    <s v="Storage"/>
    <s v="Multi-Use Personal File Cart and Caster Set, Three Stacking Bins"/>
    <n v="69.52"/>
  </r>
  <r>
    <n v="3633"/>
    <s v="CA-2018-132178"/>
    <x v="898"/>
    <d v="2018-05-08T00:00:00"/>
    <s v="Second Class"/>
    <s v="DB-12970"/>
    <s v="Darren Budd"/>
    <s v="Corporate"/>
    <s v="United States"/>
    <s v="Los Angeles"/>
    <s v="California"/>
    <n v="90004"/>
    <x v="1"/>
    <x v="621"/>
    <x v="1"/>
    <s v="Storage"/>
    <s v="Fellowes Stor/Drawer Steel Plus Storage Drawers"/>
    <n v="763.44"/>
  </r>
  <r>
    <n v="3634"/>
    <s v="CA-2017-145177"/>
    <x v="338"/>
    <d v="2017-11-14T00:00:00"/>
    <s v="Standard Class"/>
    <s v="PP-18955"/>
    <s v="Paul Prost"/>
    <s v="Home Office"/>
    <s v="United States"/>
    <s v="Springfield"/>
    <s v="Ohio"/>
    <n v="45503"/>
    <x v="3"/>
    <x v="745"/>
    <x v="1"/>
    <s v="Labels"/>
    <s v="Avery File Folder Labels"/>
    <n v="9.2159999999999993"/>
  </r>
  <r>
    <n v="3635"/>
    <s v="CA-2017-145177"/>
    <x v="338"/>
    <d v="2017-11-14T00:00:00"/>
    <s v="Standard Class"/>
    <s v="PP-18955"/>
    <s v="Paul Prost"/>
    <s v="Home Office"/>
    <s v="United States"/>
    <s v="Springfield"/>
    <s v="Ohio"/>
    <n v="45503"/>
    <x v="3"/>
    <x v="433"/>
    <x v="2"/>
    <s v="Phones"/>
    <s v="Square Credit Card Reader"/>
    <n v="41.957999999999998"/>
  </r>
  <r>
    <n v="3636"/>
    <s v="CA-2017-145177"/>
    <x v="338"/>
    <d v="2017-11-14T00:00:00"/>
    <s v="Standard Class"/>
    <s v="PP-18955"/>
    <s v="Paul Prost"/>
    <s v="Home Office"/>
    <s v="United States"/>
    <s v="Springfield"/>
    <s v="Ohio"/>
    <n v="45503"/>
    <x v="3"/>
    <x v="1558"/>
    <x v="1"/>
    <s v="Paper"/>
    <s v="Xerox 1882"/>
    <n v="89.567999999999998"/>
  </r>
  <r>
    <n v="3637"/>
    <s v="CA-2017-145177"/>
    <x v="338"/>
    <d v="2017-11-14T00:00:00"/>
    <s v="Standard Class"/>
    <s v="PP-18955"/>
    <s v="Paul Prost"/>
    <s v="Home Office"/>
    <s v="United States"/>
    <s v="Springfield"/>
    <s v="Ohio"/>
    <n v="45503"/>
    <x v="3"/>
    <x v="1286"/>
    <x v="1"/>
    <s v="Paper"/>
    <s v="Wirebound Message Books, Four 2 3/4&quot; x 5&quot; Forms per Page, 600 Sets per Book"/>
    <n v="22.248000000000001"/>
  </r>
  <r>
    <n v="3638"/>
    <s v="CA-2017-145177"/>
    <x v="338"/>
    <d v="2017-11-14T00:00:00"/>
    <s v="Standard Class"/>
    <s v="PP-18955"/>
    <s v="Paul Prost"/>
    <s v="Home Office"/>
    <s v="United States"/>
    <s v="Springfield"/>
    <s v="Ohio"/>
    <n v="45503"/>
    <x v="3"/>
    <x v="549"/>
    <x v="1"/>
    <s v="Appliances"/>
    <s v="Eureka The Boss Plus 12-Amp Hard Box Upright Vacuum, Red"/>
    <n v="334.88"/>
  </r>
  <r>
    <n v="3639"/>
    <s v="CA-2017-145177"/>
    <x v="338"/>
    <d v="2017-11-14T00:00:00"/>
    <s v="Standard Class"/>
    <s v="PP-18955"/>
    <s v="Paul Prost"/>
    <s v="Home Office"/>
    <s v="United States"/>
    <s v="Springfield"/>
    <s v="Ohio"/>
    <n v="45503"/>
    <x v="3"/>
    <x v="1092"/>
    <x v="0"/>
    <s v="Furnishings"/>
    <s v="DAX Natural Wood-Tone Poster Frame"/>
    <n v="148.28800000000001"/>
  </r>
  <r>
    <n v="3640"/>
    <s v="CA-2017-145177"/>
    <x v="338"/>
    <d v="2017-11-14T00:00:00"/>
    <s v="Standard Class"/>
    <s v="PP-18955"/>
    <s v="Paul Prost"/>
    <s v="Home Office"/>
    <s v="United States"/>
    <s v="Springfield"/>
    <s v="Ohio"/>
    <n v="45503"/>
    <x v="3"/>
    <x v="874"/>
    <x v="1"/>
    <s v="Paper"/>
    <s v="Xerox 1924"/>
    <n v="4.6239999999999997"/>
  </r>
  <r>
    <n v="3641"/>
    <s v="CA-2017-145177"/>
    <x v="338"/>
    <d v="2017-11-14T00:00:00"/>
    <s v="Standard Class"/>
    <s v="PP-18955"/>
    <s v="Paul Prost"/>
    <s v="Home Office"/>
    <s v="United States"/>
    <s v="Springfield"/>
    <s v="Ohio"/>
    <n v="45503"/>
    <x v="3"/>
    <x v="1365"/>
    <x v="2"/>
    <s v="Accessories"/>
    <s v="Memorex 25GB 6X Branded Blu-Ray Recordable Disc, 30/Pack"/>
    <n v="178.92"/>
  </r>
  <r>
    <n v="3642"/>
    <s v="CA-2017-145177"/>
    <x v="338"/>
    <d v="2017-11-14T00:00:00"/>
    <s v="Standard Class"/>
    <s v="PP-18955"/>
    <s v="Paul Prost"/>
    <s v="Home Office"/>
    <s v="United States"/>
    <s v="Springfield"/>
    <s v="Ohio"/>
    <n v="45503"/>
    <x v="3"/>
    <x v="1197"/>
    <x v="1"/>
    <s v="Binders"/>
    <s v="GBC Twin Loop Wire Binding Elements"/>
    <n v="69.888000000000005"/>
  </r>
  <r>
    <n v="3643"/>
    <s v="CA-2015-156594"/>
    <x v="414"/>
    <d v="2015-12-23T00:00:00"/>
    <s v="Second Class"/>
    <s v="MC-17845"/>
    <s v="Michael Chen"/>
    <s v="Consumer"/>
    <s v="United States"/>
    <s v="Los Angeles"/>
    <s v="California"/>
    <n v="90008"/>
    <x v="1"/>
    <x v="569"/>
    <x v="1"/>
    <s v="Binders"/>
    <s v="Ibico Hi-Tech Manual Binding System"/>
    <n v="487.98399999999998"/>
  </r>
  <r>
    <n v="3644"/>
    <s v="CA-2015-156594"/>
    <x v="414"/>
    <d v="2015-12-23T00:00:00"/>
    <s v="Second Class"/>
    <s v="MC-17845"/>
    <s v="Michael Chen"/>
    <s v="Consumer"/>
    <s v="United States"/>
    <s v="Los Angeles"/>
    <s v="California"/>
    <n v="90008"/>
    <x v="1"/>
    <x v="1559"/>
    <x v="1"/>
    <s v="Art"/>
    <s v="Boston Home &amp; Office Model 2000 Electric Pencil Sharpeners"/>
    <n v="47.3"/>
  </r>
  <r>
    <n v="3645"/>
    <s v="CA-2015-156594"/>
    <x v="414"/>
    <d v="2015-12-23T00:00:00"/>
    <s v="Second Class"/>
    <s v="MC-17845"/>
    <s v="Michael Chen"/>
    <s v="Consumer"/>
    <s v="United States"/>
    <s v="Los Angeles"/>
    <s v="California"/>
    <n v="90008"/>
    <x v="1"/>
    <x v="1560"/>
    <x v="1"/>
    <s v="Art"/>
    <s v="Newell 31"/>
    <n v="4.13"/>
  </r>
  <r>
    <n v="3646"/>
    <s v="CA-2015-156594"/>
    <x v="414"/>
    <d v="2015-12-23T00:00:00"/>
    <s v="Second Class"/>
    <s v="MC-17845"/>
    <s v="Michael Chen"/>
    <s v="Consumer"/>
    <s v="United States"/>
    <s v="Los Angeles"/>
    <s v="California"/>
    <n v="90008"/>
    <x v="1"/>
    <x v="1561"/>
    <x v="1"/>
    <s v="Binders"/>
    <s v="Premium Transparent Presentation Covers, No Pattern/Clear, 8 1/2&quot; x 11&quot;"/>
    <n v="155.12"/>
  </r>
  <r>
    <n v="3647"/>
    <s v="CA-2015-146528"/>
    <x v="739"/>
    <d v="2015-07-27T00:00:00"/>
    <s v="Second Class"/>
    <s v="VF-21715"/>
    <s v="Vicky Freymann"/>
    <s v="Home Office"/>
    <s v="United States"/>
    <s v="Los Angeles"/>
    <s v="California"/>
    <n v="90045"/>
    <x v="1"/>
    <x v="727"/>
    <x v="1"/>
    <s v="Paper"/>
    <s v="Xerox 1966"/>
    <n v="6.48"/>
  </r>
  <r>
    <n v="3648"/>
    <s v="CA-2015-146528"/>
    <x v="739"/>
    <d v="2015-07-27T00:00:00"/>
    <s v="Second Class"/>
    <s v="VF-21715"/>
    <s v="Vicky Freymann"/>
    <s v="Home Office"/>
    <s v="United States"/>
    <s v="Los Angeles"/>
    <s v="California"/>
    <n v="90045"/>
    <x v="1"/>
    <x v="1562"/>
    <x v="1"/>
    <s v="Supplies"/>
    <s v="Acme Kleen Earth Office Shears"/>
    <n v="15.52"/>
  </r>
  <r>
    <n v="3649"/>
    <s v="CA-2016-168459"/>
    <x v="6"/>
    <d v="2016-11-27T00:00:00"/>
    <s v="Standard Class"/>
    <s v="MC-17275"/>
    <s v="Marc Crier"/>
    <s v="Consumer"/>
    <s v="United States"/>
    <s v="Memphis"/>
    <s v="Tennessee"/>
    <n v="38109"/>
    <x v="0"/>
    <x v="696"/>
    <x v="1"/>
    <s v="Binders"/>
    <s v="Acco Pressboard Covers with Storage Hooks, 14 7/8&quot; x 11&quot;, Light Blue"/>
    <n v="2.9460000000000002"/>
  </r>
  <r>
    <n v="3650"/>
    <s v="CA-2016-168459"/>
    <x v="6"/>
    <d v="2016-11-27T00:00:00"/>
    <s v="Standard Class"/>
    <s v="MC-17275"/>
    <s v="Marc Crier"/>
    <s v="Consumer"/>
    <s v="United States"/>
    <s v="Memphis"/>
    <s v="Tennessee"/>
    <n v="38109"/>
    <x v="0"/>
    <x v="271"/>
    <x v="1"/>
    <s v="Fasteners"/>
    <s v="Vinyl Coated Wire Paper Clips in Organizer Box, 800/Box"/>
    <n v="55.103999999999999"/>
  </r>
  <r>
    <n v="3651"/>
    <s v="CA-2018-109960"/>
    <x v="34"/>
    <d v="2018-12-11T00:00:00"/>
    <s v="Second Class"/>
    <s v="DB-13210"/>
    <s v="Dean Braden"/>
    <s v="Consumer"/>
    <s v="United States"/>
    <s v="Detroit"/>
    <s v="Michigan"/>
    <n v="48234"/>
    <x v="2"/>
    <x v="1563"/>
    <x v="2"/>
    <s v="Accessories"/>
    <s v="Maxell Pro 80 Minute CD-R, 10/Pack"/>
    <n v="104.88"/>
  </r>
  <r>
    <n v="3652"/>
    <s v="CA-2018-109960"/>
    <x v="34"/>
    <d v="2018-12-11T00:00:00"/>
    <s v="Second Class"/>
    <s v="DB-13210"/>
    <s v="Dean Braden"/>
    <s v="Consumer"/>
    <s v="United States"/>
    <s v="Detroit"/>
    <s v="Michigan"/>
    <n v="48234"/>
    <x v="2"/>
    <x v="924"/>
    <x v="1"/>
    <s v="Art"/>
    <s v="BIC Liqua Brite Liner"/>
    <n v="34.700000000000003"/>
  </r>
  <r>
    <n v="3653"/>
    <s v="CA-2018-109960"/>
    <x v="34"/>
    <d v="2018-12-11T00:00:00"/>
    <s v="Second Class"/>
    <s v="DB-13210"/>
    <s v="Dean Braden"/>
    <s v="Consumer"/>
    <s v="United States"/>
    <s v="Detroit"/>
    <s v="Michigan"/>
    <n v="48234"/>
    <x v="2"/>
    <x v="674"/>
    <x v="1"/>
    <s v="Binders"/>
    <s v="Ibico Plastic and Wire Spiral Binding Combs"/>
    <n v="33.72"/>
  </r>
  <r>
    <n v="3654"/>
    <s v="CA-2018-109960"/>
    <x v="34"/>
    <d v="2018-12-11T00:00:00"/>
    <s v="Second Class"/>
    <s v="DB-13210"/>
    <s v="Dean Braden"/>
    <s v="Consumer"/>
    <s v="United States"/>
    <s v="Detroit"/>
    <s v="Michigan"/>
    <n v="48234"/>
    <x v="2"/>
    <x v="811"/>
    <x v="1"/>
    <s v="Paper"/>
    <s v="Easy-staple paper"/>
    <n v="14.94"/>
  </r>
  <r>
    <n v="3655"/>
    <s v="CA-2018-133004"/>
    <x v="515"/>
    <d v="2018-09-05T00:00:00"/>
    <s v="Standard Class"/>
    <s v="AJ-10945"/>
    <s v="Ashley Jarboe"/>
    <s v="Consumer"/>
    <s v="United States"/>
    <s v="Lawrence"/>
    <s v="Indiana"/>
    <n v="46226"/>
    <x v="2"/>
    <x v="554"/>
    <x v="1"/>
    <s v="Appliances"/>
    <s v="Tripp Lite Isotel 8 Ultra 8 Outlet Metal Surge"/>
    <n v="638.73"/>
  </r>
  <r>
    <n v="3656"/>
    <s v="CA-2018-168102"/>
    <x v="558"/>
    <d v="2018-04-30T00:00:00"/>
    <s v="Standard Class"/>
    <s v="CP-12340"/>
    <s v="Christine Phan"/>
    <s v="Corporate"/>
    <s v="United States"/>
    <s v="Jacksonville"/>
    <s v="Florida"/>
    <n v="32216"/>
    <x v="0"/>
    <x v="1043"/>
    <x v="1"/>
    <s v="Storage"/>
    <s v="Sensible Storage WireTech Storage Systems"/>
    <n v="113.568"/>
  </r>
  <r>
    <n v="3657"/>
    <s v="CA-2018-158036"/>
    <x v="565"/>
    <d v="2018-09-14T00:00:00"/>
    <s v="Standard Class"/>
    <s v="DB-13555"/>
    <s v="Dorothy Badders"/>
    <s v="Corporate"/>
    <s v="United States"/>
    <s v="Dublin"/>
    <s v="Ohio"/>
    <n v="43017"/>
    <x v="3"/>
    <x v="1564"/>
    <x v="2"/>
    <s v="Accessories"/>
    <s v="ImationÂ SwivelÂ Flash DriveÂ USBÂ flash driveÂ - 8 GB"/>
    <n v="9.0960000000000001"/>
  </r>
  <r>
    <n v="3658"/>
    <s v="CA-2016-128083"/>
    <x v="899"/>
    <d v="2016-03-17T00:00:00"/>
    <s v="Standard Class"/>
    <s v="EB-13750"/>
    <s v="Edward Becker"/>
    <s v="Corporate"/>
    <s v="United States"/>
    <s v="Plantation"/>
    <s v="Florida"/>
    <n v="33317"/>
    <x v="0"/>
    <x v="135"/>
    <x v="1"/>
    <s v="Envelopes"/>
    <s v="Convenience Packs of Business Envelopes"/>
    <n v="8.6880000000000006"/>
  </r>
  <r>
    <n v="3659"/>
    <s v="CA-2016-128083"/>
    <x v="899"/>
    <d v="2016-03-17T00:00:00"/>
    <s v="Standard Class"/>
    <s v="EB-13750"/>
    <s v="Edward Becker"/>
    <s v="Corporate"/>
    <s v="United States"/>
    <s v="Plantation"/>
    <s v="Florida"/>
    <n v="33317"/>
    <x v="0"/>
    <x v="76"/>
    <x v="0"/>
    <s v="Furnishings"/>
    <s v="Eldon Expressions Desk Accessory, Wood Pencil Holder, Oak"/>
    <n v="30.88"/>
  </r>
  <r>
    <n v="3660"/>
    <s v="CA-2016-128083"/>
    <x v="899"/>
    <d v="2016-03-17T00:00:00"/>
    <s v="Standard Class"/>
    <s v="EB-13750"/>
    <s v="Edward Becker"/>
    <s v="Corporate"/>
    <s v="United States"/>
    <s v="Plantation"/>
    <s v="Florida"/>
    <n v="33317"/>
    <x v="0"/>
    <x v="1565"/>
    <x v="0"/>
    <s v="Furnishings"/>
    <s v="Acrylic Self-Standing Desk Frames"/>
    <n v="6.4080000000000004"/>
  </r>
  <r>
    <n v="3661"/>
    <s v="CA-2017-161676"/>
    <x v="427"/>
    <d v="2017-07-23T00:00:00"/>
    <s v="Standard Class"/>
    <s v="JP-15460"/>
    <s v="Jennifer Patt"/>
    <s v="Corporate"/>
    <s v="United States"/>
    <s v="Glendale"/>
    <s v="Arizona"/>
    <n v="85301"/>
    <x v="1"/>
    <x v="1566"/>
    <x v="1"/>
    <s v="Supplies"/>
    <s v="Elite 5&quot; Scissors"/>
    <n v="33.799999999999997"/>
  </r>
  <r>
    <n v="3662"/>
    <s v="CA-2017-155005"/>
    <x v="900"/>
    <d v="2017-06-15T00:00:00"/>
    <s v="Second Class"/>
    <s v="SC-20050"/>
    <s v="Sample Company A"/>
    <s v="Home Office"/>
    <s v="United States"/>
    <s v="Jackson"/>
    <s v="Michigan"/>
    <n v="49201"/>
    <x v="2"/>
    <x v="1551"/>
    <x v="2"/>
    <s v="Phones"/>
    <s v="Ooma Telo VoIP Home Phone System"/>
    <n v="377.97"/>
  </r>
  <r>
    <n v="3663"/>
    <s v="US-2018-129777"/>
    <x v="445"/>
    <d v="2018-07-09T00:00:00"/>
    <s v="Standard Class"/>
    <s v="FM-14290"/>
    <s v="Frank Merwin"/>
    <s v="Home Office"/>
    <s v="United States"/>
    <s v="Quincy"/>
    <s v="Massachusetts"/>
    <n v="2169"/>
    <x v="3"/>
    <x v="1113"/>
    <x v="2"/>
    <s v="Accessories"/>
    <s v="TRENDnet 56K USB 2.0 Phone, Internet and Fax Modem"/>
    <n v="258.89999999999998"/>
  </r>
  <r>
    <n v="3664"/>
    <s v="US-2018-129777"/>
    <x v="445"/>
    <d v="2018-07-09T00:00:00"/>
    <s v="Standard Class"/>
    <s v="FM-14290"/>
    <s v="Frank Merwin"/>
    <s v="Home Office"/>
    <s v="United States"/>
    <s v="Quincy"/>
    <s v="Massachusetts"/>
    <n v="2169"/>
    <x v="3"/>
    <x v="314"/>
    <x v="1"/>
    <s v="Paper"/>
    <s v="Xerox 1881"/>
    <n v="24.56"/>
  </r>
  <r>
    <n v="3665"/>
    <s v="CA-2015-129364"/>
    <x v="589"/>
    <d v="2015-12-13T00:00:00"/>
    <s v="Standard Class"/>
    <s v="TB-21250"/>
    <s v="Tim Brockman"/>
    <s v="Consumer"/>
    <s v="United States"/>
    <s v="Salem"/>
    <s v="Oregon"/>
    <n v="97301"/>
    <x v="1"/>
    <x v="639"/>
    <x v="1"/>
    <s v="Labels"/>
    <s v="Avery 499"/>
    <n v="27.888000000000002"/>
  </r>
  <r>
    <n v="3666"/>
    <s v="CA-2015-129364"/>
    <x v="589"/>
    <d v="2015-12-13T00:00:00"/>
    <s v="Standard Class"/>
    <s v="TB-21250"/>
    <s v="Tim Brockman"/>
    <s v="Consumer"/>
    <s v="United States"/>
    <s v="Salem"/>
    <s v="Oregon"/>
    <n v="97301"/>
    <x v="1"/>
    <x v="636"/>
    <x v="1"/>
    <s v="Binders"/>
    <s v="Acco PRESSTEX Data Binder with Storage Hooks, Dark Blue, 9 1/2&quot; X 11&quot;"/>
    <n v="6.4560000000000004"/>
  </r>
  <r>
    <n v="3667"/>
    <s v="CA-2015-129364"/>
    <x v="589"/>
    <d v="2015-12-13T00:00:00"/>
    <s v="Standard Class"/>
    <s v="TB-21250"/>
    <s v="Tim Brockman"/>
    <s v="Consumer"/>
    <s v="United States"/>
    <s v="Salem"/>
    <s v="Oregon"/>
    <n v="97301"/>
    <x v="1"/>
    <x v="1513"/>
    <x v="2"/>
    <s v="Phones"/>
    <s v="Samsung HM1900 Bluetooth Headset"/>
    <n v="52.68"/>
  </r>
  <r>
    <n v="3668"/>
    <s v="CA-2015-129364"/>
    <x v="589"/>
    <d v="2015-12-13T00:00:00"/>
    <s v="Standard Class"/>
    <s v="TB-21250"/>
    <s v="Tim Brockman"/>
    <s v="Consumer"/>
    <s v="United States"/>
    <s v="Salem"/>
    <s v="Oregon"/>
    <n v="97301"/>
    <x v="1"/>
    <x v="1567"/>
    <x v="1"/>
    <s v="Supplies"/>
    <s v="Acco Side-Punched Conventional Columnar Pads"/>
    <n v="13.88"/>
  </r>
  <r>
    <n v="3669"/>
    <s v="CA-2015-129364"/>
    <x v="589"/>
    <d v="2015-12-13T00:00:00"/>
    <s v="Standard Class"/>
    <s v="TB-21250"/>
    <s v="Tim Brockman"/>
    <s v="Consumer"/>
    <s v="United States"/>
    <s v="Salem"/>
    <s v="Oregon"/>
    <n v="97301"/>
    <x v="1"/>
    <x v="1421"/>
    <x v="2"/>
    <s v="Accessories"/>
    <s v="SanDisk Ultra 16 GB MicroSDHC Class 10 Memory Card"/>
    <n v="103.92"/>
  </r>
  <r>
    <n v="3670"/>
    <s v="CA-2015-129364"/>
    <x v="589"/>
    <d v="2015-12-13T00:00:00"/>
    <s v="Standard Class"/>
    <s v="TB-21250"/>
    <s v="Tim Brockman"/>
    <s v="Consumer"/>
    <s v="United States"/>
    <s v="Salem"/>
    <s v="Oregon"/>
    <n v="97301"/>
    <x v="1"/>
    <x v="1568"/>
    <x v="1"/>
    <s v="Labels"/>
    <s v="Avery 492"/>
    <n v="11.52"/>
  </r>
  <r>
    <n v="3671"/>
    <s v="CA-2015-129364"/>
    <x v="589"/>
    <d v="2015-12-13T00:00:00"/>
    <s v="Standard Class"/>
    <s v="TB-21250"/>
    <s v="Tim Brockman"/>
    <s v="Consumer"/>
    <s v="United States"/>
    <s v="Salem"/>
    <s v="Oregon"/>
    <n v="97301"/>
    <x v="1"/>
    <x v="55"/>
    <x v="1"/>
    <s v="Paper"/>
    <s v="Xerox 232"/>
    <n v="10.368"/>
  </r>
  <r>
    <n v="3672"/>
    <s v="CA-2015-129364"/>
    <x v="589"/>
    <d v="2015-12-13T00:00:00"/>
    <s v="Standard Class"/>
    <s v="TB-21250"/>
    <s v="Tim Brockman"/>
    <s v="Consumer"/>
    <s v="United States"/>
    <s v="Salem"/>
    <s v="Oregon"/>
    <n v="97301"/>
    <x v="1"/>
    <x v="1569"/>
    <x v="1"/>
    <s v="Storage"/>
    <s v="Adjustable Personal File Tote"/>
    <n v="39.072000000000003"/>
  </r>
  <r>
    <n v="3673"/>
    <s v="CA-2017-104969"/>
    <x v="143"/>
    <d v="2017-04-14T00:00:00"/>
    <s v="Standard Class"/>
    <s v="EH-14125"/>
    <s v="Eugene Hildebrand"/>
    <s v="Home Office"/>
    <s v="United States"/>
    <s v="Troy"/>
    <s v="Ohio"/>
    <n v="45373"/>
    <x v="3"/>
    <x v="1475"/>
    <x v="1"/>
    <s v="Envelopes"/>
    <s v="#10 Self-Seal White Envelopes"/>
    <n v="8.8719999999999999"/>
  </r>
  <r>
    <n v="3674"/>
    <s v="CA-2017-104969"/>
    <x v="143"/>
    <d v="2017-04-14T00:00:00"/>
    <s v="Standard Class"/>
    <s v="EH-14125"/>
    <s v="Eugene Hildebrand"/>
    <s v="Home Office"/>
    <s v="United States"/>
    <s v="Troy"/>
    <s v="Ohio"/>
    <n v="45373"/>
    <x v="3"/>
    <x v="1080"/>
    <x v="1"/>
    <s v="Binders"/>
    <s v="Catalog Binders with Expanding Posts"/>
    <n v="121.104"/>
  </r>
  <r>
    <n v="3675"/>
    <s v="CA-2018-154109"/>
    <x v="44"/>
    <d v="2018-11-11T00:00:00"/>
    <s v="Standard Class"/>
    <s v="ML-17410"/>
    <s v="Maris LaWare"/>
    <s v="Consumer"/>
    <s v="United States"/>
    <s v="Philadelphia"/>
    <s v="Pennsylvania"/>
    <n v="19143"/>
    <x v="3"/>
    <x v="1209"/>
    <x v="0"/>
    <s v="Chairs"/>
    <s v="Global Wood Trimmed Manager's Task Chair, Khaki"/>
    <n v="127.372"/>
  </r>
  <r>
    <n v="3676"/>
    <s v="CA-2018-154109"/>
    <x v="44"/>
    <d v="2018-11-11T00:00:00"/>
    <s v="Standard Class"/>
    <s v="ML-17410"/>
    <s v="Maris LaWare"/>
    <s v="Consumer"/>
    <s v="United States"/>
    <s v="Philadelphia"/>
    <s v="Pennsylvania"/>
    <n v="19143"/>
    <x v="3"/>
    <x v="368"/>
    <x v="1"/>
    <s v="Paper"/>
    <s v="Xerox 191"/>
    <n v="47.951999999999998"/>
  </r>
  <r>
    <n v="3677"/>
    <s v="CA-2016-156440"/>
    <x v="901"/>
    <d v="2016-12-09T00:00:00"/>
    <s v="Standard Class"/>
    <s v="MH-17620"/>
    <s v="Matt Hagelstein"/>
    <s v="Corporate"/>
    <s v="United States"/>
    <s v="San Diego"/>
    <s v="California"/>
    <n v="92105"/>
    <x v="1"/>
    <x v="642"/>
    <x v="0"/>
    <s v="Furnishings"/>
    <s v="Executive Impressions 14&quot; Contract Wall Clock"/>
    <n v="44.46"/>
  </r>
  <r>
    <n v="3678"/>
    <s v="CA-2016-132626"/>
    <x v="584"/>
    <d v="2016-07-14T00:00:00"/>
    <s v="Standard Class"/>
    <s v="BT-11680"/>
    <s v="Brian Thompson"/>
    <s v="Consumer"/>
    <s v="United States"/>
    <s v="Clinton"/>
    <s v="Maryland"/>
    <n v="20735"/>
    <x v="3"/>
    <x v="1432"/>
    <x v="1"/>
    <s v="Fasteners"/>
    <s v="Advantus Map Pennant Flags and Round Head Tacks"/>
    <n v="15.8"/>
  </r>
  <r>
    <n v="3679"/>
    <s v="CA-2016-132626"/>
    <x v="584"/>
    <d v="2016-07-14T00:00:00"/>
    <s v="Standard Class"/>
    <s v="BT-11680"/>
    <s v="Brian Thompson"/>
    <s v="Consumer"/>
    <s v="United States"/>
    <s v="Clinton"/>
    <s v="Maryland"/>
    <n v="20735"/>
    <x v="3"/>
    <x v="1520"/>
    <x v="2"/>
    <s v="Machines"/>
    <s v="Fellowes Powershred HS-440 4-Sheet High Security Shredder"/>
    <n v="464.97"/>
  </r>
  <r>
    <n v="3680"/>
    <s v="CA-2016-132626"/>
    <x v="584"/>
    <d v="2016-07-14T00:00:00"/>
    <s v="Standard Class"/>
    <s v="BT-11680"/>
    <s v="Brian Thompson"/>
    <s v="Consumer"/>
    <s v="United States"/>
    <s v="Clinton"/>
    <s v="Maryland"/>
    <n v="20735"/>
    <x v="3"/>
    <x v="269"/>
    <x v="0"/>
    <s v="Furnishings"/>
    <s v="Eldon ClusterMat Chair Mat with Cordless Antistatic Protection"/>
    <n v="181.96"/>
  </r>
  <r>
    <n v="3681"/>
    <s v="CA-2016-132626"/>
    <x v="584"/>
    <d v="2016-07-14T00:00:00"/>
    <s v="Standard Class"/>
    <s v="BT-11680"/>
    <s v="Brian Thompson"/>
    <s v="Consumer"/>
    <s v="United States"/>
    <s v="Clinton"/>
    <s v="Maryland"/>
    <n v="20735"/>
    <x v="3"/>
    <x v="1570"/>
    <x v="1"/>
    <s v="Labels"/>
    <s v="Avery 05222 Permanent Self-Adhesive File Folder Labels for Typewriters, on Rolls, White, 250/Roll"/>
    <n v="12.39"/>
  </r>
  <r>
    <n v="3682"/>
    <s v="CA-2016-132626"/>
    <x v="584"/>
    <d v="2016-07-14T00:00:00"/>
    <s v="Standard Class"/>
    <s v="BT-11680"/>
    <s v="Brian Thompson"/>
    <s v="Consumer"/>
    <s v="United States"/>
    <s v="Clinton"/>
    <s v="Maryland"/>
    <n v="20735"/>
    <x v="3"/>
    <x v="912"/>
    <x v="1"/>
    <s v="Binders"/>
    <s v="Performers Binder/Pad Holder, Black"/>
    <n v="84.09"/>
  </r>
  <r>
    <n v="3683"/>
    <s v="CA-2016-132626"/>
    <x v="584"/>
    <d v="2016-07-14T00:00:00"/>
    <s v="Standard Class"/>
    <s v="BT-11680"/>
    <s v="Brian Thompson"/>
    <s v="Consumer"/>
    <s v="United States"/>
    <s v="Clinton"/>
    <s v="Maryland"/>
    <n v="20735"/>
    <x v="3"/>
    <x v="1571"/>
    <x v="1"/>
    <s v="Art"/>
    <s v="Prismacolor Color Pencil Set"/>
    <n v="79.36"/>
  </r>
  <r>
    <n v="3684"/>
    <s v="CA-2016-132626"/>
    <x v="584"/>
    <d v="2016-07-14T00:00:00"/>
    <s v="Standard Class"/>
    <s v="BT-11680"/>
    <s v="Brian Thompson"/>
    <s v="Consumer"/>
    <s v="United States"/>
    <s v="Clinton"/>
    <s v="Maryland"/>
    <n v="20735"/>
    <x v="3"/>
    <x v="822"/>
    <x v="1"/>
    <s v="Binders"/>
    <s v="GBC Recycled VeloBinder Covers"/>
    <n v="153.36000000000001"/>
  </r>
  <r>
    <n v="3685"/>
    <s v="CA-2016-132626"/>
    <x v="584"/>
    <d v="2016-07-14T00:00:00"/>
    <s v="Standard Class"/>
    <s v="BT-11680"/>
    <s v="Brian Thompson"/>
    <s v="Consumer"/>
    <s v="United States"/>
    <s v="Clinton"/>
    <s v="Maryland"/>
    <n v="20735"/>
    <x v="3"/>
    <x v="24"/>
    <x v="1"/>
    <s v="Binders"/>
    <s v="Wilson Jones Active Use Binders"/>
    <n v="43.68"/>
  </r>
  <r>
    <n v="3686"/>
    <s v="CA-2016-132626"/>
    <x v="584"/>
    <d v="2016-07-14T00:00:00"/>
    <s v="Standard Class"/>
    <s v="BT-11680"/>
    <s v="Brian Thompson"/>
    <s v="Consumer"/>
    <s v="United States"/>
    <s v="Clinton"/>
    <s v="Maryland"/>
    <n v="20735"/>
    <x v="3"/>
    <x v="768"/>
    <x v="1"/>
    <s v="Storage"/>
    <s v="Project Tote Personal File"/>
    <n v="98.21"/>
  </r>
  <r>
    <n v="3687"/>
    <s v="CA-2017-102792"/>
    <x v="180"/>
    <d v="2017-12-19T00:00:00"/>
    <s v="Standard Class"/>
    <s v="JC-15340"/>
    <s v="Jasper Cacioppo"/>
    <s v="Consumer"/>
    <s v="United States"/>
    <s v="Riverside"/>
    <s v="California"/>
    <n v="92503"/>
    <x v="1"/>
    <x v="346"/>
    <x v="1"/>
    <s v="Art"/>
    <s v="Crayola Colored Pencils"/>
    <n v="9.84"/>
  </r>
  <r>
    <n v="3688"/>
    <s v="CA-2017-108567"/>
    <x v="244"/>
    <d v="2017-05-24T00:00:00"/>
    <s v="Standard Class"/>
    <s v="DB-13210"/>
    <s v="Dean Braden"/>
    <s v="Consumer"/>
    <s v="United States"/>
    <s v="Port Saint Lucie"/>
    <s v="Florida"/>
    <n v="34952"/>
    <x v="0"/>
    <x v="307"/>
    <x v="1"/>
    <s v="Binders"/>
    <s v="Avery Non-Stick Binders"/>
    <n v="2.694"/>
  </r>
  <r>
    <n v="3689"/>
    <s v="CA-2018-140760"/>
    <x v="455"/>
    <d v="2018-06-05T00:00:00"/>
    <s v="Second Class"/>
    <s v="DO-13435"/>
    <s v="Denny Ordway"/>
    <s v="Consumer"/>
    <s v="United States"/>
    <s v="Mesa"/>
    <s v="Arizona"/>
    <n v="85204"/>
    <x v="1"/>
    <x v="218"/>
    <x v="1"/>
    <s v="Paper"/>
    <s v="Xerox 4200 Series MultiUse Premium Copy Paper (20Lb. and 84 Bright)"/>
    <n v="25.344000000000001"/>
  </r>
  <r>
    <n v="3690"/>
    <s v="CA-2018-140760"/>
    <x v="455"/>
    <d v="2018-06-05T00:00:00"/>
    <s v="Second Class"/>
    <s v="DO-13435"/>
    <s v="Denny Ordway"/>
    <s v="Consumer"/>
    <s v="United States"/>
    <s v="Mesa"/>
    <s v="Arizona"/>
    <n v="85204"/>
    <x v="1"/>
    <x v="598"/>
    <x v="1"/>
    <s v="Envelopes"/>
    <s v="Manila Recycled Extra-Heavyweight Clasp Envelopes, 6&quot; x 9&quot;"/>
    <n v="43.92"/>
  </r>
  <r>
    <n v="3691"/>
    <s v="US-2016-131359"/>
    <x v="628"/>
    <d v="2016-11-02T00:00:00"/>
    <s v="Second Class"/>
    <s v="FA-14230"/>
    <s v="Frank Atkinson"/>
    <s v="Corporate"/>
    <s v="United States"/>
    <s v="Denver"/>
    <s v="Colorado"/>
    <n v="80219"/>
    <x v="1"/>
    <x v="1313"/>
    <x v="2"/>
    <s v="Machines"/>
    <s v="Lexmark S315 Color Inkjet Printer"/>
    <n v="59.994"/>
  </r>
  <r>
    <n v="3692"/>
    <s v="US-2016-131359"/>
    <x v="628"/>
    <d v="2016-11-02T00:00:00"/>
    <s v="Second Class"/>
    <s v="FA-14230"/>
    <s v="Frank Atkinson"/>
    <s v="Corporate"/>
    <s v="United States"/>
    <s v="Denver"/>
    <s v="Colorado"/>
    <n v="80219"/>
    <x v="1"/>
    <x v="1572"/>
    <x v="2"/>
    <s v="Copiers"/>
    <s v="Sharp 1540cs Digital Laser Copier"/>
    <n v="439.99200000000002"/>
  </r>
  <r>
    <n v="3693"/>
    <s v="US-2016-131359"/>
    <x v="628"/>
    <d v="2016-11-02T00:00:00"/>
    <s v="Second Class"/>
    <s v="FA-14230"/>
    <s v="Frank Atkinson"/>
    <s v="Corporate"/>
    <s v="United States"/>
    <s v="Denver"/>
    <s v="Colorado"/>
    <n v="80219"/>
    <x v="1"/>
    <x v="722"/>
    <x v="2"/>
    <s v="Phones"/>
    <s v="OtterBox Commuter Series Case - iPhone 5 &amp; 5s"/>
    <n v="87.96"/>
  </r>
  <r>
    <n v="3694"/>
    <s v="US-2016-131359"/>
    <x v="628"/>
    <d v="2016-11-02T00:00:00"/>
    <s v="Second Class"/>
    <s v="FA-14230"/>
    <s v="Frank Atkinson"/>
    <s v="Corporate"/>
    <s v="United States"/>
    <s v="Denver"/>
    <s v="Colorado"/>
    <n v="80219"/>
    <x v="1"/>
    <x v="1573"/>
    <x v="0"/>
    <s v="Furnishings"/>
    <s v="Eldon Regeneration Recycled Desk Accessories, Black"/>
    <n v="15.488"/>
  </r>
  <r>
    <n v="3695"/>
    <s v="CA-2017-142097"/>
    <x v="680"/>
    <d v="2017-10-20T00:00:00"/>
    <s v="Standard Class"/>
    <s v="QJ-19255"/>
    <s v="Quincy Jones"/>
    <s v="Corporate"/>
    <s v="United States"/>
    <s v="Springfield"/>
    <s v="Virginia"/>
    <n v="22153"/>
    <x v="0"/>
    <x v="1197"/>
    <x v="1"/>
    <s v="Binders"/>
    <s v="GBC Twin Loop Wire Binding Elements"/>
    <n v="232.96"/>
  </r>
  <r>
    <n v="3696"/>
    <s v="CA-2017-142097"/>
    <x v="680"/>
    <d v="2017-10-20T00:00:00"/>
    <s v="Standard Class"/>
    <s v="QJ-19255"/>
    <s v="Quincy Jones"/>
    <s v="Corporate"/>
    <s v="United States"/>
    <s v="Springfield"/>
    <s v="Virginia"/>
    <n v="22153"/>
    <x v="0"/>
    <x v="1475"/>
    <x v="1"/>
    <s v="Envelopes"/>
    <s v="#10 Self-Seal White Envelopes"/>
    <n v="66.540000000000006"/>
  </r>
  <r>
    <n v="3697"/>
    <s v="CA-2017-142097"/>
    <x v="680"/>
    <d v="2017-10-20T00:00:00"/>
    <s v="Standard Class"/>
    <s v="QJ-19255"/>
    <s v="Quincy Jones"/>
    <s v="Corporate"/>
    <s v="United States"/>
    <s v="Springfield"/>
    <s v="Virginia"/>
    <n v="22153"/>
    <x v="0"/>
    <x v="336"/>
    <x v="1"/>
    <s v="Appliances"/>
    <s v="Holmes Odor Grabber"/>
    <n v="43.26"/>
  </r>
  <r>
    <n v="3698"/>
    <s v="CA-2016-151680"/>
    <x v="902"/>
    <d v="2016-11-21T00:00:00"/>
    <s v="Second Class"/>
    <s v="TC-21475"/>
    <s v="Tony Chapman"/>
    <s v="Home Office"/>
    <s v="United States"/>
    <s v="Seattle"/>
    <s v="Washington"/>
    <n v="98115"/>
    <x v="1"/>
    <x v="1460"/>
    <x v="0"/>
    <s v="Furnishings"/>
    <s v="Tenex V2T-RE Standard Weight Series Chair Mat, 45&quot; x 53&quot;, Lip 25&quot; x 12&quot;"/>
    <n v="141.96"/>
  </r>
  <r>
    <n v="3699"/>
    <s v="CA-2015-140039"/>
    <x v="103"/>
    <d v="2015-09-17T00:00:00"/>
    <s v="Standard Class"/>
    <s v="ON-18715"/>
    <s v="Odella Nelson"/>
    <s v="Corporate"/>
    <s v="United States"/>
    <s v="Tempe"/>
    <s v="Arizona"/>
    <n v="85281"/>
    <x v="1"/>
    <x v="1574"/>
    <x v="1"/>
    <s v="Storage"/>
    <s v="Eldon File Chest Portable File"/>
    <n v="79.400000000000006"/>
  </r>
  <r>
    <n v="3700"/>
    <s v="CA-2018-160416"/>
    <x v="38"/>
    <d v="2018-11-18T00:00:00"/>
    <s v="Second Class"/>
    <s v="AD-10180"/>
    <s v="Alan Dominguez"/>
    <s v="Home Office"/>
    <s v="United States"/>
    <s v="Yonkers"/>
    <s v="New York"/>
    <n v="10701"/>
    <x v="3"/>
    <x v="374"/>
    <x v="2"/>
    <s v="Accessories"/>
    <s v="KeyTronicÂ 6101 Series -Â KeyboardÂ - Black"/>
    <n v="163.96"/>
  </r>
  <r>
    <n v="3701"/>
    <s v="CA-2018-169411"/>
    <x v="165"/>
    <d v="2018-12-29T00:00:00"/>
    <s v="Standard Class"/>
    <s v="AC-10615"/>
    <s v="Ann Chong"/>
    <s v="Corporate"/>
    <s v="United States"/>
    <s v="Rochester"/>
    <s v="New York"/>
    <n v="14609"/>
    <x v="3"/>
    <x v="767"/>
    <x v="0"/>
    <s v="Furnishings"/>
    <s v="Eldon Delta Triangular Chair Mat, 52&quot; x 58&quot;, Clear"/>
    <n v="37.93"/>
  </r>
  <r>
    <n v="3702"/>
    <s v="CA-2017-126543"/>
    <x v="850"/>
    <d v="2017-01-13T00:00:00"/>
    <s v="Second Class"/>
    <s v="MF-17665"/>
    <s v="Maureen Fritzler"/>
    <s v="Corporate"/>
    <s v="United States"/>
    <s v="Toledo"/>
    <s v="Ohio"/>
    <n v="43615"/>
    <x v="3"/>
    <x v="1462"/>
    <x v="0"/>
    <s v="Furnishings"/>
    <s v="DAX Two-Tone Rosewood/Black Document Frame, Desktop, 5 x 7"/>
    <n v="15.167999999999999"/>
  </r>
  <r>
    <n v="3703"/>
    <s v="CA-2016-104941"/>
    <x v="385"/>
    <d v="2016-06-19T00:00:00"/>
    <s v="Standard Class"/>
    <s v="DH-13075"/>
    <s v="Dave Hallsten"/>
    <s v="Corporate"/>
    <s v="United States"/>
    <s v="Decatur"/>
    <s v="Alabama"/>
    <n v="35601"/>
    <x v="0"/>
    <x v="1560"/>
    <x v="1"/>
    <s v="Art"/>
    <s v="Newell 31"/>
    <n v="24.78"/>
  </r>
  <r>
    <n v="3704"/>
    <s v="CA-2016-104941"/>
    <x v="385"/>
    <d v="2016-06-19T00:00:00"/>
    <s v="Standard Class"/>
    <s v="DH-13075"/>
    <s v="Dave Hallsten"/>
    <s v="Corporate"/>
    <s v="United States"/>
    <s v="Decatur"/>
    <s v="Alabama"/>
    <n v="35601"/>
    <x v="0"/>
    <x v="1206"/>
    <x v="1"/>
    <s v="Binders"/>
    <s v="Avery Heavy-Duty EZD View Binder with Locking Rings"/>
    <n v="19.14"/>
  </r>
  <r>
    <n v="3705"/>
    <s v="CA-2016-104941"/>
    <x v="385"/>
    <d v="2016-06-19T00:00:00"/>
    <s v="Standard Class"/>
    <s v="DH-13075"/>
    <s v="Dave Hallsten"/>
    <s v="Corporate"/>
    <s v="United States"/>
    <s v="Decatur"/>
    <s v="Alabama"/>
    <n v="35601"/>
    <x v="0"/>
    <x v="851"/>
    <x v="2"/>
    <s v="Copiers"/>
    <s v="Brother DCP1000 Digital 3 in 1 Multifunction Machine"/>
    <n v="899.97"/>
  </r>
  <r>
    <n v="3706"/>
    <s v="CA-2016-104941"/>
    <x v="385"/>
    <d v="2016-06-19T00:00:00"/>
    <s v="Standard Class"/>
    <s v="DH-13075"/>
    <s v="Dave Hallsten"/>
    <s v="Corporate"/>
    <s v="United States"/>
    <s v="Decatur"/>
    <s v="Alabama"/>
    <n v="35601"/>
    <x v="0"/>
    <x v="1541"/>
    <x v="1"/>
    <s v="Paper"/>
    <s v="Xerox 204"/>
    <n v="32.4"/>
  </r>
  <r>
    <n v="3707"/>
    <s v="CA-2018-160087"/>
    <x v="257"/>
    <d v="2018-03-22T00:00:00"/>
    <s v="Standard Class"/>
    <s v="EN-13780"/>
    <s v="Edward Nazzal"/>
    <s v="Consumer"/>
    <s v="United States"/>
    <s v="Dallas"/>
    <s v="Texas"/>
    <n v="75220"/>
    <x v="2"/>
    <x v="1068"/>
    <x v="1"/>
    <s v="Art"/>
    <s v="Peel-Off China Markers"/>
    <n v="23.832000000000001"/>
  </r>
  <r>
    <n v="3708"/>
    <s v="CA-2015-120544"/>
    <x v="533"/>
    <d v="2015-11-27T00:00:00"/>
    <s v="Standard Class"/>
    <s v="SS-20140"/>
    <s v="Saphhira Shifley"/>
    <s v="Corporate"/>
    <s v="United States"/>
    <s v="Mesquite"/>
    <s v="Texas"/>
    <n v="75150"/>
    <x v="2"/>
    <x v="740"/>
    <x v="0"/>
    <s v="Furnishings"/>
    <s v="Staple-based wall hangings"/>
    <n v="6.3680000000000003"/>
  </r>
  <r>
    <n v="3709"/>
    <s v="CA-2015-120544"/>
    <x v="533"/>
    <d v="2015-11-27T00:00:00"/>
    <s v="Standard Class"/>
    <s v="SS-20140"/>
    <s v="Saphhira Shifley"/>
    <s v="Corporate"/>
    <s v="United States"/>
    <s v="Mesquite"/>
    <s v="Texas"/>
    <n v="75150"/>
    <x v="2"/>
    <x v="1051"/>
    <x v="1"/>
    <s v="Appliances"/>
    <s v="Conquest 14 Commercial Heavy-Duty Upright Vacuum, Collection System, Accessory Kit"/>
    <n v="34.176000000000002"/>
  </r>
  <r>
    <n v="3710"/>
    <s v="CA-2015-120544"/>
    <x v="533"/>
    <d v="2015-11-27T00:00:00"/>
    <s v="Standard Class"/>
    <s v="SS-20140"/>
    <s v="Saphhira Shifley"/>
    <s v="Corporate"/>
    <s v="United States"/>
    <s v="Mesquite"/>
    <s v="Texas"/>
    <n v="75150"/>
    <x v="2"/>
    <x v="1425"/>
    <x v="2"/>
    <s v="Accessories"/>
    <s v="Maxell 4.7GB DVD-R 5/Pack"/>
    <n v="5.5439999999999996"/>
  </r>
  <r>
    <n v="3711"/>
    <s v="CA-2018-113670"/>
    <x v="453"/>
    <d v="2018-10-17T00:00:00"/>
    <s v="First Class"/>
    <s v="RS-19765"/>
    <s v="Roland Schwarz"/>
    <s v="Corporate"/>
    <s v="United States"/>
    <s v="Los Angeles"/>
    <s v="California"/>
    <n v="90045"/>
    <x v="1"/>
    <x v="214"/>
    <x v="0"/>
    <s v="Tables"/>
    <s v="Bush Advantage Collection Round Conference Table"/>
    <n v="510.24"/>
  </r>
  <r>
    <n v="3712"/>
    <s v="CA-2018-113670"/>
    <x v="453"/>
    <d v="2018-10-17T00:00:00"/>
    <s v="First Class"/>
    <s v="RS-19765"/>
    <s v="Roland Schwarz"/>
    <s v="Corporate"/>
    <s v="United States"/>
    <s v="Los Angeles"/>
    <s v="California"/>
    <n v="90045"/>
    <x v="1"/>
    <x v="1127"/>
    <x v="1"/>
    <s v="Paper"/>
    <s v="Xerox 1919"/>
    <n v="204.95"/>
  </r>
  <r>
    <n v="3713"/>
    <s v="CA-2018-166198"/>
    <x v="81"/>
    <d v="2018-04-24T00:00:00"/>
    <s v="First Class"/>
    <s v="JW-15955"/>
    <s v="Joni Wasserman"/>
    <s v="Consumer"/>
    <s v="United States"/>
    <s v="Seattle"/>
    <s v="Washington"/>
    <n v="98103"/>
    <x v="1"/>
    <x v="1575"/>
    <x v="2"/>
    <s v="Accessories"/>
    <s v="Verbatim Slim CD and DVD Storage Cases, 50/Pack"/>
    <n v="11.54"/>
  </r>
  <r>
    <n v="3714"/>
    <s v="CA-2018-166198"/>
    <x v="81"/>
    <d v="2018-04-24T00:00:00"/>
    <s v="First Class"/>
    <s v="JW-15955"/>
    <s v="Joni Wasserman"/>
    <s v="Consumer"/>
    <s v="United States"/>
    <s v="Seattle"/>
    <s v="Washington"/>
    <n v="98103"/>
    <x v="1"/>
    <x v="797"/>
    <x v="0"/>
    <s v="Furnishings"/>
    <s v="Eldon Advantage Foldable Chair Mats for Low Pile Carpets"/>
    <n v="162.6"/>
  </r>
  <r>
    <n v="3715"/>
    <s v="CA-2015-135608"/>
    <x v="589"/>
    <d v="2015-12-10T00:00:00"/>
    <s v="Second Class"/>
    <s v="JK-15625"/>
    <s v="Jim Karlsson"/>
    <s v="Consumer"/>
    <s v="United States"/>
    <s v="Olympia"/>
    <s v="Washington"/>
    <n v="98502"/>
    <x v="1"/>
    <x v="600"/>
    <x v="1"/>
    <s v="Paper"/>
    <s v="Xerox 1964"/>
    <n v="45.68"/>
  </r>
  <r>
    <n v="3716"/>
    <s v="CA-2015-135608"/>
    <x v="589"/>
    <d v="2015-12-10T00:00:00"/>
    <s v="Second Class"/>
    <s v="JK-15625"/>
    <s v="Jim Karlsson"/>
    <s v="Consumer"/>
    <s v="United States"/>
    <s v="Olympia"/>
    <s v="Washington"/>
    <n v="98502"/>
    <x v="1"/>
    <x v="291"/>
    <x v="0"/>
    <s v="Chairs"/>
    <s v="DMI Arturo Collection Mission-style Design Wood Chair"/>
    <n v="603.91999999999996"/>
  </r>
  <r>
    <n v="3717"/>
    <s v="CA-2018-144568"/>
    <x v="148"/>
    <d v="2018-06-02T00:00:00"/>
    <s v="Standard Class"/>
    <s v="JO-15550"/>
    <s v="Jesus Ocampo"/>
    <s v="Home Office"/>
    <s v="United States"/>
    <s v="Omaha"/>
    <s v="Nebraska"/>
    <n v="68104"/>
    <x v="2"/>
    <x v="1217"/>
    <x v="1"/>
    <s v="Fasteners"/>
    <s v="Plymouth Boxed Rubber Bands by Plymouth"/>
    <n v="23.55"/>
  </r>
  <r>
    <n v="3718"/>
    <s v="CA-2017-142370"/>
    <x v="251"/>
    <d v="2017-09-23T00:00:00"/>
    <s v="Standard Class"/>
    <s v="TP-21130"/>
    <s v="Theone Pippenger"/>
    <s v="Consumer"/>
    <s v="United States"/>
    <s v="Columbus"/>
    <s v="Georgia"/>
    <n v="31907"/>
    <x v="0"/>
    <x v="1576"/>
    <x v="1"/>
    <s v="Supplies"/>
    <s v="Letter Slitter"/>
    <n v="5.04"/>
  </r>
  <r>
    <n v="3719"/>
    <s v="CA-2017-142370"/>
    <x v="251"/>
    <d v="2017-09-23T00:00:00"/>
    <s v="Standard Class"/>
    <s v="TP-21130"/>
    <s v="Theone Pippenger"/>
    <s v="Consumer"/>
    <s v="United States"/>
    <s v="Columbus"/>
    <s v="Georgia"/>
    <n v="31907"/>
    <x v="0"/>
    <x v="1135"/>
    <x v="2"/>
    <s v="Accessories"/>
    <s v="Logitech Wireless Marathon Mouse M705"/>
    <n v="249.95"/>
  </r>
  <r>
    <n v="3720"/>
    <s v="CA-2017-105900"/>
    <x v="42"/>
    <d v="2017-09-23T00:00:00"/>
    <s v="Standard Class"/>
    <s v="BS-11590"/>
    <s v="Brendan Sweed"/>
    <s v="Corporate"/>
    <s v="United States"/>
    <s v="Columbus"/>
    <s v="Indiana"/>
    <n v="47201"/>
    <x v="2"/>
    <x v="158"/>
    <x v="1"/>
    <s v="Art"/>
    <s v="Sanford Liquid Accent Highlighters"/>
    <n v="33.4"/>
  </r>
  <r>
    <n v="3721"/>
    <s v="CA-2017-151155"/>
    <x v="887"/>
    <d v="2017-12-24T00:00:00"/>
    <s v="Standard Class"/>
    <s v="AB-10255"/>
    <s v="Alejandro Ballentine"/>
    <s v="Home Office"/>
    <s v="United States"/>
    <s v="Jackson"/>
    <s v="Mississippi"/>
    <n v="39212"/>
    <x v="0"/>
    <x v="283"/>
    <x v="0"/>
    <s v="Furnishings"/>
    <s v="C-Line Cubicle Keepers Polyproplyene Holder With Velcro Backings"/>
    <n v="18.920000000000002"/>
  </r>
  <r>
    <n v="3722"/>
    <s v="CA-2017-151155"/>
    <x v="887"/>
    <d v="2017-12-24T00:00:00"/>
    <s v="Standard Class"/>
    <s v="AB-10255"/>
    <s v="Alejandro Ballentine"/>
    <s v="Home Office"/>
    <s v="United States"/>
    <s v="Jackson"/>
    <s v="Mississippi"/>
    <n v="39212"/>
    <x v="0"/>
    <x v="8"/>
    <x v="1"/>
    <s v="Binders"/>
    <s v="DXL Angle-View Binders with Locking Rings by Samsill"/>
    <n v="15.42"/>
  </r>
  <r>
    <n v="3723"/>
    <s v="CA-2018-144036"/>
    <x v="903"/>
    <d v="2018-11-26T00:00:00"/>
    <s v="Standard Class"/>
    <s v="FO-14305"/>
    <s v="Frank Olsen"/>
    <s v="Consumer"/>
    <s v="United States"/>
    <s v="Houston"/>
    <s v="Texas"/>
    <n v="77070"/>
    <x v="2"/>
    <x v="311"/>
    <x v="1"/>
    <s v="Art"/>
    <s v="Newell 314"/>
    <n v="35.712000000000003"/>
  </r>
  <r>
    <n v="3724"/>
    <s v="US-2015-169789"/>
    <x v="125"/>
    <d v="2016-01-04T00:00:00"/>
    <s v="Standard Class"/>
    <s v="MF-17665"/>
    <s v="Maureen Fritzler"/>
    <s v="Corporate"/>
    <s v="United States"/>
    <s v="Phoenix"/>
    <s v="Arizona"/>
    <n v="85023"/>
    <x v="1"/>
    <x v="1498"/>
    <x v="1"/>
    <s v="Binders"/>
    <s v="Ibico Ibimaster 300 Manual Binding System"/>
    <n v="551.98500000000001"/>
  </r>
  <r>
    <n v="3725"/>
    <s v="CA-2018-127264"/>
    <x v="355"/>
    <d v="2018-04-05T00:00:00"/>
    <s v="First Class"/>
    <s v="SA-20830"/>
    <s v="Sue Ann Reed"/>
    <s v="Consumer"/>
    <s v="United States"/>
    <s v="Chicago"/>
    <s v="Illinois"/>
    <n v="60653"/>
    <x v="2"/>
    <x v="425"/>
    <x v="1"/>
    <s v="Art"/>
    <s v="Prang Colored Pencils"/>
    <n v="7.056"/>
  </r>
  <r>
    <n v="3726"/>
    <s v="CA-2017-151512"/>
    <x v="482"/>
    <d v="2018-01-02T00:00:00"/>
    <s v="Standard Class"/>
    <s v="SH-19975"/>
    <s v="Sally Hughsby"/>
    <s v="Corporate"/>
    <s v="United States"/>
    <s v="Denver"/>
    <s v="Colorado"/>
    <n v="80219"/>
    <x v="1"/>
    <x v="1267"/>
    <x v="1"/>
    <s v="Appliances"/>
    <s v="Harmony HEPA Quiet Air Purifiers"/>
    <n v="18.72"/>
  </r>
  <r>
    <n v="3727"/>
    <s v="CA-2017-165169"/>
    <x v="410"/>
    <d v="2017-06-11T00:00:00"/>
    <s v="Standard Class"/>
    <s v="JL-15235"/>
    <s v="Janet Lee"/>
    <s v="Consumer"/>
    <s v="United States"/>
    <s v="Newark"/>
    <s v="Delaware"/>
    <n v="19711"/>
    <x v="3"/>
    <x v="734"/>
    <x v="1"/>
    <s v="Storage"/>
    <s v="Standard Rollaway File with Lock"/>
    <n v="360.38"/>
  </r>
  <r>
    <n v="3728"/>
    <s v="CA-2017-165169"/>
    <x v="410"/>
    <d v="2017-06-11T00:00:00"/>
    <s v="Standard Class"/>
    <s v="JL-15235"/>
    <s v="Janet Lee"/>
    <s v="Consumer"/>
    <s v="United States"/>
    <s v="Newark"/>
    <s v="Delaware"/>
    <n v="19711"/>
    <x v="3"/>
    <x v="311"/>
    <x v="1"/>
    <s v="Art"/>
    <s v="Newell 314"/>
    <n v="11.16"/>
  </r>
  <r>
    <n v="3729"/>
    <s v="CA-2017-165169"/>
    <x v="410"/>
    <d v="2017-06-11T00:00:00"/>
    <s v="Standard Class"/>
    <s v="JL-15235"/>
    <s v="Janet Lee"/>
    <s v="Consumer"/>
    <s v="United States"/>
    <s v="Newark"/>
    <s v="Delaware"/>
    <n v="19711"/>
    <x v="3"/>
    <x v="1508"/>
    <x v="1"/>
    <s v="Labels"/>
    <s v="Avery White Multi-Purpose Labels"/>
    <n v="14.94"/>
  </r>
  <r>
    <n v="3730"/>
    <s v="CA-2016-109575"/>
    <x v="227"/>
    <d v="2016-09-23T00:00:00"/>
    <s v="Standard Class"/>
    <s v="KH-16630"/>
    <s v="Ken Heidel"/>
    <s v="Corporate"/>
    <s v="United States"/>
    <s v="Clinton"/>
    <s v="Maryland"/>
    <n v="20735"/>
    <x v="3"/>
    <x v="1018"/>
    <x v="1"/>
    <s v="Storage"/>
    <s v="Acco Perma 3000 Stacking Storage Drawers"/>
    <n v="41.96"/>
  </r>
  <r>
    <n v="3731"/>
    <s v="CA-2016-109575"/>
    <x v="227"/>
    <d v="2016-09-23T00:00:00"/>
    <s v="Standard Class"/>
    <s v="KH-16630"/>
    <s v="Ken Heidel"/>
    <s v="Corporate"/>
    <s v="United States"/>
    <s v="Clinton"/>
    <s v="Maryland"/>
    <n v="20735"/>
    <x v="3"/>
    <x v="72"/>
    <x v="1"/>
    <s v="Storage"/>
    <s v="Safco Industrial Wire Shelving System"/>
    <n v="636.86"/>
  </r>
  <r>
    <n v="3732"/>
    <s v="CA-2016-109575"/>
    <x v="227"/>
    <d v="2016-09-23T00:00:00"/>
    <s v="Standard Class"/>
    <s v="KH-16630"/>
    <s v="Ken Heidel"/>
    <s v="Corporate"/>
    <s v="United States"/>
    <s v="Clinton"/>
    <s v="Maryland"/>
    <n v="20735"/>
    <x v="3"/>
    <x v="1577"/>
    <x v="2"/>
    <s v="Phones"/>
    <s v="Samsung Galaxy S4 Active"/>
    <n v="499.99"/>
  </r>
  <r>
    <n v="3733"/>
    <s v="CA-2016-109575"/>
    <x v="227"/>
    <d v="2016-09-23T00:00:00"/>
    <s v="Standard Class"/>
    <s v="KH-16630"/>
    <s v="Ken Heidel"/>
    <s v="Corporate"/>
    <s v="United States"/>
    <s v="Clinton"/>
    <s v="Maryland"/>
    <n v="20735"/>
    <x v="3"/>
    <x v="1149"/>
    <x v="2"/>
    <s v="Phones"/>
    <s v="Polycom VVX 310 VoIP phone"/>
    <n v="1259.93"/>
  </r>
  <r>
    <n v="3734"/>
    <s v="CA-2016-109575"/>
    <x v="227"/>
    <d v="2016-09-23T00:00:00"/>
    <s v="Standard Class"/>
    <s v="KH-16630"/>
    <s v="Ken Heidel"/>
    <s v="Corporate"/>
    <s v="United States"/>
    <s v="Clinton"/>
    <s v="Maryland"/>
    <n v="20735"/>
    <x v="3"/>
    <x v="1526"/>
    <x v="1"/>
    <s v="Binders"/>
    <s v="Acco Flexible ACCOHIDE Square Ring Data Binder, Dark Blue, 11 1/2&quot; X 14&quot; 7/8&quot;"/>
    <n v="65.08"/>
  </r>
  <r>
    <n v="3735"/>
    <s v="CA-2018-168193"/>
    <x v="904"/>
    <d v="2018-03-11T00:00:00"/>
    <s v="Second Class"/>
    <s v="RM-19750"/>
    <s v="Roland Murray"/>
    <s v="Consumer"/>
    <s v="United States"/>
    <s v="New York City"/>
    <s v="New York"/>
    <n v="10011"/>
    <x v="3"/>
    <x v="145"/>
    <x v="1"/>
    <s v="Paper"/>
    <s v="Xerox 1883"/>
    <n v="26.38"/>
  </r>
  <r>
    <n v="3736"/>
    <s v="CA-2018-168193"/>
    <x v="904"/>
    <d v="2018-03-11T00:00:00"/>
    <s v="Second Class"/>
    <s v="RM-19750"/>
    <s v="Roland Murray"/>
    <s v="Consumer"/>
    <s v="United States"/>
    <s v="New York City"/>
    <s v="New York"/>
    <n v="10011"/>
    <x v="3"/>
    <x v="928"/>
    <x v="0"/>
    <s v="Furnishings"/>
    <s v="Westinghouse Floor Lamp with Metal Mesh Shade, Black"/>
    <n v="71.97"/>
  </r>
  <r>
    <n v="3737"/>
    <s v="CA-2017-115476"/>
    <x v="716"/>
    <d v="2017-03-17T00:00:00"/>
    <s v="Same Day"/>
    <s v="VM-21835"/>
    <s v="Vivian Mathis"/>
    <s v="Consumer"/>
    <s v="United States"/>
    <s v="Newark"/>
    <s v="Delaware"/>
    <n v="19711"/>
    <x v="3"/>
    <x v="1417"/>
    <x v="2"/>
    <s v="Phones"/>
    <s v="Plantronics Voyager Pro HD - Bluetooth Headset"/>
    <n v="129.97999999999999"/>
  </r>
  <r>
    <n v="3738"/>
    <s v="CA-2017-115476"/>
    <x v="716"/>
    <d v="2017-03-17T00:00:00"/>
    <s v="Same Day"/>
    <s v="VM-21835"/>
    <s v="Vivian Mathis"/>
    <s v="Consumer"/>
    <s v="United States"/>
    <s v="Newark"/>
    <s v="Delaware"/>
    <n v="19711"/>
    <x v="3"/>
    <x v="1526"/>
    <x v="1"/>
    <s v="Binders"/>
    <s v="Acco Flexible ACCOHIDE Square Ring Data Binder, Dark Blue, 11 1/2&quot; X 14&quot; 7/8&quot;"/>
    <n v="32.54"/>
  </r>
  <r>
    <n v="3739"/>
    <s v="CA-2017-133340"/>
    <x v="10"/>
    <d v="2017-12-13T00:00:00"/>
    <s v="Standard Class"/>
    <s v="LH-17155"/>
    <s v="Logan Haushalter"/>
    <s v="Consumer"/>
    <s v="United States"/>
    <s v="Jackson"/>
    <s v="Michigan"/>
    <n v="49201"/>
    <x v="2"/>
    <x v="47"/>
    <x v="2"/>
    <s v="Phones"/>
    <s v="LF Elite 3D Dazzle Designer Hard Case Cover, Lf Stylus Pen and Wiper For Apple Iphone 5c Mini Lite"/>
    <n v="10.9"/>
  </r>
  <r>
    <n v="3740"/>
    <s v="CA-2017-133340"/>
    <x v="10"/>
    <d v="2017-12-13T00:00:00"/>
    <s v="Standard Class"/>
    <s v="LH-17155"/>
    <s v="Logan Haushalter"/>
    <s v="Consumer"/>
    <s v="United States"/>
    <s v="Jackson"/>
    <s v="Michigan"/>
    <n v="49201"/>
    <x v="2"/>
    <x v="1016"/>
    <x v="2"/>
    <s v="Accessories"/>
    <s v="Logitech Trackman Marble Mouse"/>
    <n v="59.98"/>
  </r>
  <r>
    <n v="3741"/>
    <s v="CA-2017-133340"/>
    <x v="10"/>
    <d v="2017-12-13T00:00:00"/>
    <s v="Standard Class"/>
    <s v="LH-17155"/>
    <s v="Logan Haushalter"/>
    <s v="Consumer"/>
    <s v="United States"/>
    <s v="Jackson"/>
    <s v="Michigan"/>
    <n v="49201"/>
    <x v="2"/>
    <x v="14"/>
    <x v="1"/>
    <s v="Appliances"/>
    <s v="Holmes Replacement Filter for HEPA Air Cleaner, Very Large Room, HEPA Filter"/>
    <n v="61.929000000000002"/>
  </r>
  <r>
    <n v="3742"/>
    <s v="CA-2017-137848"/>
    <x v="804"/>
    <d v="2017-01-21T00:00:00"/>
    <s v="Standard Class"/>
    <s v="WB-21850"/>
    <s v="William Brown"/>
    <s v="Consumer"/>
    <s v="United States"/>
    <s v="New York City"/>
    <s v="New York"/>
    <n v="10011"/>
    <x v="3"/>
    <x v="318"/>
    <x v="1"/>
    <s v="Envelopes"/>
    <s v="#10 Gummed Flap White Envelopes, 100/Box"/>
    <n v="16.52"/>
  </r>
  <r>
    <n v="3743"/>
    <s v="CA-2017-137848"/>
    <x v="804"/>
    <d v="2017-01-21T00:00:00"/>
    <s v="Standard Class"/>
    <s v="WB-21850"/>
    <s v="William Brown"/>
    <s v="Consumer"/>
    <s v="United States"/>
    <s v="New York City"/>
    <s v="New York"/>
    <n v="10011"/>
    <x v="3"/>
    <x v="1283"/>
    <x v="1"/>
    <s v="Paper"/>
    <s v="Xerox 1959"/>
    <n v="60.12"/>
  </r>
  <r>
    <n v="3744"/>
    <s v="CA-2017-137848"/>
    <x v="804"/>
    <d v="2017-01-21T00:00:00"/>
    <s v="Standard Class"/>
    <s v="WB-21850"/>
    <s v="William Brown"/>
    <s v="Consumer"/>
    <s v="United States"/>
    <s v="New York City"/>
    <s v="New York"/>
    <n v="10011"/>
    <x v="3"/>
    <x v="340"/>
    <x v="1"/>
    <s v="Binders"/>
    <s v="Square Ring Data Binders, Rigid 75 Pt. Covers, 11&quot; x 14-7/8&quot;"/>
    <n v="49.536000000000001"/>
  </r>
  <r>
    <n v="3745"/>
    <s v="CA-2015-113047"/>
    <x v="745"/>
    <d v="2015-10-24T00:00:00"/>
    <s v="Same Day"/>
    <s v="AP-10915"/>
    <s v="Arthur Prichep"/>
    <s v="Consumer"/>
    <s v="United States"/>
    <s v="Rock Hill"/>
    <s v="South Carolina"/>
    <n v="29730"/>
    <x v="0"/>
    <x v="1432"/>
    <x v="1"/>
    <s v="Fasteners"/>
    <s v="Advantus Map Pennant Flags and Round Head Tacks"/>
    <n v="11.85"/>
  </r>
  <r>
    <n v="3746"/>
    <s v="CA-2017-149979"/>
    <x v="713"/>
    <d v="2017-09-28T00:00:00"/>
    <s v="Second Class"/>
    <s v="RA-19915"/>
    <s v="Russell Applegate"/>
    <s v="Consumer"/>
    <s v="United States"/>
    <s v="Columbus"/>
    <s v="Georgia"/>
    <n v="31907"/>
    <x v="0"/>
    <x v="392"/>
    <x v="1"/>
    <s v="Storage"/>
    <s v="Eldon Mobile Mega Data Cart  Mega Stackable  Add-On Trays"/>
    <n v="118.25"/>
  </r>
  <r>
    <n v="3747"/>
    <s v="CA-2017-149979"/>
    <x v="713"/>
    <d v="2017-09-28T00:00:00"/>
    <s v="Second Class"/>
    <s v="RA-19915"/>
    <s v="Russell Applegate"/>
    <s v="Consumer"/>
    <s v="United States"/>
    <s v="Columbus"/>
    <s v="Georgia"/>
    <n v="31907"/>
    <x v="0"/>
    <x v="1265"/>
    <x v="0"/>
    <s v="Chairs"/>
    <s v="Hon Mobius Operator's Chair"/>
    <n v="368.97"/>
  </r>
  <r>
    <n v="3748"/>
    <s v="CA-2018-161956"/>
    <x v="151"/>
    <d v="2018-08-29T00:00:00"/>
    <s v="Second Class"/>
    <s v="DR-12880"/>
    <s v="Dan Reichenbach"/>
    <s v="Corporate"/>
    <s v="United States"/>
    <s v="Inglewood"/>
    <s v="California"/>
    <n v="90301"/>
    <x v="1"/>
    <x v="1071"/>
    <x v="0"/>
    <s v="Furnishings"/>
    <s v="GE 48&quot; Fluorescent Tube, Cool White Energy Saver, 34 Watts, 30/Box"/>
    <n v="198.46"/>
  </r>
  <r>
    <n v="3749"/>
    <s v="CA-2018-161956"/>
    <x v="151"/>
    <d v="2018-08-29T00:00:00"/>
    <s v="Second Class"/>
    <s v="DR-12880"/>
    <s v="Dan Reichenbach"/>
    <s v="Corporate"/>
    <s v="United States"/>
    <s v="Inglewood"/>
    <s v="California"/>
    <n v="90301"/>
    <x v="1"/>
    <x v="1429"/>
    <x v="1"/>
    <s v="Appliances"/>
    <s v="APC 7 Outlet Network SurgeArrest Surge Protector"/>
    <n v="321.92"/>
  </r>
  <r>
    <n v="3750"/>
    <s v="CA-2018-161956"/>
    <x v="151"/>
    <d v="2018-08-29T00:00:00"/>
    <s v="Second Class"/>
    <s v="DR-12880"/>
    <s v="Dan Reichenbach"/>
    <s v="Corporate"/>
    <s v="United States"/>
    <s v="Inglewood"/>
    <s v="California"/>
    <n v="90301"/>
    <x v="1"/>
    <x v="1572"/>
    <x v="2"/>
    <s v="Copiers"/>
    <s v="Sharp 1540cs Digital Laser Copier"/>
    <n v="879.98400000000004"/>
  </r>
  <r>
    <n v="3751"/>
    <s v="CA-2018-161956"/>
    <x v="151"/>
    <d v="2018-08-29T00:00:00"/>
    <s v="Second Class"/>
    <s v="DR-12880"/>
    <s v="Dan Reichenbach"/>
    <s v="Corporate"/>
    <s v="United States"/>
    <s v="Inglewood"/>
    <s v="California"/>
    <n v="90301"/>
    <x v="1"/>
    <x v="675"/>
    <x v="1"/>
    <s v="Supplies"/>
    <s v="Acme Preferred Stainless Steel Scissors"/>
    <n v="28.4"/>
  </r>
  <r>
    <n v="3752"/>
    <s v="CA-2018-161956"/>
    <x v="151"/>
    <d v="2018-08-29T00:00:00"/>
    <s v="Second Class"/>
    <s v="DR-12880"/>
    <s v="Dan Reichenbach"/>
    <s v="Corporate"/>
    <s v="United States"/>
    <s v="Inglewood"/>
    <s v="California"/>
    <n v="90301"/>
    <x v="1"/>
    <x v="370"/>
    <x v="0"/>
    <s v="Chairs"/>
    <s v="Bevis Steel Folding Chairs"/>
    <n v="230.28"/>
  </r>
  <r>
    <n v="3753"/>
    <s v="CA-2018-161956"/>
    <x v="151"/>
    <d v="2018-08-29T00:00:00"/>
    <s v="Second Class"/>
    <s v="DR-12880"/>
    <s v="Dan Reichenbach"/>
    <s v="Corporate"/>
    <s v="United States"/>
    <s v="Inglewood"/>
    <s v="California"/>
    <n v="90301"/>
    <x v="1"/>
    <x v="968"/>
    <x v="1"/>
    <s v="Paper"/>
    <s v="White Computer Printout Paper by Universal"/>
    <n v="116.28"/>
  </r>
  <r>
    <n v="3754"/>
    <s v="CA-2018-161956"/>
    <x v="151"/>
    <d v="2018-08-29T00:00:00"/>
    <s v="Second Class"/>
    <s v="DR-12880"/>
    <s v="Dan Reichenbach"/>
    <s v="Corporate"/>
    <s v="United States"/>
    <s v="Inglewood"/>
    <s v="California"/>
    <n v="90301"/>
    <x v="1"/>
    <x v="115"/>
    <x v="1"/>
    <s v="Binders"/>
    <s v="GBC DocuBind 300 Electric Binding Machine"/>
    <n v="841.56799999999998"/>
  </r>
  <r>
    <n v="3755"/>
    <s v="CA-2018-161956"/>
    <x v="151"/>
    <d v="2018-08-29T00:00:00"/>
    <s v="Second Class"/>
    <s v="DR-12880"/>
    <s v="Dan Reichenbach"/>
    <s v="Corporate"/>
    <s v="United States"/>
    <s v="Inglewood"/>
    <s v="California"/>
    <n v="90301"/>
    <x v="1"/>
    <x v="1043"/>
    <x v="1"/>
    <s v="Storage"/>
    <s v="Sensible Storage WireTech Storage Systems"/>
    <n v="354.9"/>
  </r>
  <r>
    <n v="3756"/>
    <s v="CA-2017-116799"/>
    <x v="840"/>
    <d v="2017-03-06T00:00:00"/>
    <s v="First Class"/>
    <s v="JG-15310"/>
    <s v="Jason Gross"/>
    <s v="Corporate"/>
    <s v="United States"/>
    <s v="Odessa"/>
    <s v="Texas"/>
    <n v="79762"/>
    <x v="2"/>
    <x v="827"/>
    <x v="1"/>
    <s v="Paper"/>
    <s v="Rediform Wirebound &quot;Phone Memo&quot; Message Book, 11 x 5-3/4"/>
    <n v="42.783999999999999"/>
  </r>
  <r>
    <n v="3757"/>
    <s v="CA-2017-116799"/>
    <x v="840"/>
    <d v="2017-03-06T00:00:00"/>
    <s v="First Class"/>
    <s v="JG-15310"/>
    <s v="Jason Gross"/>
    <s v="Corporate"/>
    <s v="United States"/>
    <s v="Odessa"/>
    <s v="Texas"/>
    <n v="79762"/>
    <x v="2"/>
    <x v="1578"/>
    <x v="0"/>
    <s v="Chairs"/>
    <s v="Office Star - Mid Back Dual function Ergonomic High Back Chair with 2-Way Adjustable Arms"/>
    <n v="563.42999999999995"/>
  </r>
  <r>
    <n v="3758"/>
    <s v="CA-2017-111283"/>
    <x v="905"/>
    <d v="2017-03-04T00:00:00"/>
    <s v="Standard Class"/>
    <s v="LC-16870"/>
    <s v="Lena Cacioppo"/>
    <s v="Consumer"/>
    <s v="United States"/>
    <s v="Newark"/>
    <s v="Ohio"/>
    <n v="43055"/>
    <x v="3"/>
    <x v="1500"/>
    <x v="1"/>
    <s v="Art"/>
    <s v="Newell 34"/>
    <n v="111.104"/>
  </r>
  <r>
    <n v="3759"/>
    <s v="CA-2016-167745"/>
    <x v="227"/>
    <d v="2016-09-23T00:00:00"/>
    <s v="Standard Class"/>
    <s v="GB-14530"/>
    <s v="George Bell"/>
    <s v="Corporate"/>
    <s v="United States"/>
    <s v="Los Angeles"/>
    <s v="California"/>
    <n v="90049"/>
    <x v="1"/>
    <x v="241"/>
    <x v="1"/>
    <s v="Art"/>
    <s v="Quartet Omega Colored Chalk, 12/Pack"/>
    <n v="11.68"/>
  </r>
  <r>
    <n v="3760"/>
    <s v="CA-2016-167745"/>
    <x v="227"/>
    <d v="2016-09-23T00:00:00"/>
    <s v="Standard Class"/>
    <s v="GB-14530"/>
    <s v="George Bell"/>
    <s v="Corporate"/>
    <s v="United States"/>
    <s v="Los Angeles"/>
    <s v="California"/>
    <n v="90049"/>
    <x v="1"/>
    <x v="1566"/>
    <x v="1"/>
    <s v="Supplies"/>
    <s v="Elite 5&quot; Scissors"/>
    <n v="16.899999999999999"/>
  </r>
  <r>
    <n v="3761"/>
    <s v="CA-2016-167745"/>
    <x v="227"/>
    <d v="2016-09-23T00:00:00"/>
    <s v="Standard Class"/>
    <s v="GB-14530"/>
    <s v="George Bell"/>
    <s v="Corporate"/>
    <s v="United States"/>
    <s v="Los Angeles"/>
    <s v="California"/>
    <n v="90049"/>
    <x v="1"/>
    <x v="1122"/>
    <x v="0"/>
    <s v="Furnishings"/>
    <s v="Advantus Panel Wall Certificate Holder - 8.5x11"/>
    <n v="24.4"/>
  </r>
  <r>
    <n v="3762"/>
    <s v="CA-2018-104577"/>
    <x v="605"/>
    <d v="2018-05-17T00:00:00"/>
    <s v="Standard Class"/>
    <s v="CK-12205"/>
    <s v="Chloris Kastensmidt"/>
    <s v="Consumer"/>
    <s v="United States"/>
    <s v="Everett"/>
    <s v="Massachusetts"/>
    <n v="2149"/>
    <x v="3"/>
    <x v="161"/>
    <x v="1"/>
    <s v="Paper"/>
    <s v="TOPS Carbonless Receipt Book, Four 2-3/4 x 7-1/4 Money Receipts per Page"/>
    <n v="87.6"/>
  </r>
  <r>
    <n v="3763"/>
    <s v="CA-2017-156251"/>
    <x v="572"/>
    <d v="2017-08-18T00:00:00"/>
    <s v="Second Class"/>
    <s v="TS-21160"/>
    <s v="Theresa Swint"/>
    <s v="Corporate"/>
    <s v="United States"/>
    <s v="West Allis"/>
    <s v="Wisconsin"/>
    <n v="53214"/>
    <x v="2"/>
    <x v="430"/>
    <x v="0"/>
    <s v="Bookcases"/>
    <s v="O'Sullivan Living Dimensions 2-Shelf Bookcases"/>
    <n v="241.96"/>
  </r>
  <r>
    <n v="3764"/>
    <s v="CA-2017-156251"/>
    <x v="572"/>
    <d v="2017-08-18T00:00:00"/>
    <s v="Second Class"/>
    <s v="TS-21160"/>
    <s v="Theresa Swint"/>
    <s v="Corporate"/>
    <s v="United States"/>
    <s v="West Allis"/>
    <s v="Wisconsin"/>
    <n v="53214"/>
    <x v="2"/>
    <x v="798"/>
    <x v="1"/>
    <s v="Binders"/>
    <s v="Avery Round Ring Poly Binders"/>
    <n v="8.52"/>
  </r>
  <r>
    <n v="3765"/>
    <s v="CA-2018-125878"/>
    <x v="906"/>
    <d v="2018-03-02T00:00:00"/>
    <s v="Standard Class"/>
    <s v="MH-18025"/>
    <s v="Michelle Huthwaite"/>
    <s v="Consumer"/>
    <s v="United States"/>
    <s v="Chicago"/>
    <s v="Illinois"/>
    <n v="60623"/>
    <x v="2"/>
    <x v="98"/>
    <x v="1"/>
    <s v="Binders"/>
    <s v="Avery Hidden Tab Dividers for Binding Systems"/>
    <n v="1.788"/>
  </r>
  <r>
    <n v="3766"/>
    <s v="CA-2017-163153"/>
    <x v="844"/>
    <d v="2017-03-25T00:00:00"/>
    <s v="Standard Class"/>
    <s v="DM-12955"/>
    <s v="Dario Medina"/>
    <s v="Corporate"/>
    <s v="United States"/>
    <s v="Houston"/>
    <s v="Texas"/>
    <n v="77036"/>
    <x v="2"/>
    <x v="1169"/>
    <x v="0"/>
    <s v="Tables"/>
    <s v="Safco Drafting Table"/>
    <n v="99.372"/>
  </r>
  <r>
    <n v="3767"/>
    <s v="CA-2017-163153"/>
    <x v="844"/>
    <d v="2017-03-25T00:00:00"/>
    <s v="Standard Class"/>
    <s v="DM-12955"/>
    <s v="Dario Medina"/>
    <s v="Corporate"/>
    <s v="United States"/>
    <s v="Houston"/>
    <s v="Texas"/>
    <n v="77036"/>
    <x v="2"/>
    <x v="59"/>
    <x v="1"/>
    <s v="Art"/>
    <s v="Prang Dustless Chalk Sticks"/>
    <n v="1.3440000000000001"/>
  </r>
  <r>
    <n v="3768"/>
    <s v="CA-2016-103205"/>
    <x v="575"/>
    <d v="2016-12-10T00:00:00"/>
    <s v="Second Class"/>
    <s v="JJ-15760"/>
    <s v="Joel Jenkins"/>
    <s v="Home Office"/>
    <s v="United States"/>
    <s v="Houston"/>
    <s v="Texas"/>
    <n v="77036"/>
    <x v="2"/>
    <x v="173"/>
    <x v="2"/>
    <s v="Phones"/>
    <s v="Nokia Lumia 521 (T-Mobile)"/>
    <n v="119.96"/>
  </r>
  <r>
    <n v="3769"/>
    <s v="CA-2015-153913"/>
    <x v="757"/>
    <d v="2015-12-20T00:00:00"/>
    <s v="Second Class"/>
    <s v="KB-16585"/>
    <s v="Ken Black"/>
    <s v="Corporate"/>
    <s v="United States"/>
    <s v="Hialeah"/>
    <s v="Florida"/>
    <n v="33012"/>
    <x v="0"/>
    <x v="1153"/>
    <x v="0"/>
    <s v="Chairs"/>
    <s v="Hon Olson Stacker Stools"/>
    <n v="1013.832"/>
  </r>
  <r>
    <n v="3770"/>
    <s v="CA-2015-153913"/>
    <x v="757"/>
    <d v="2015-12-20T00:00:00"/>
    <s v="Second Class"/>
    <s v="KB-16585"/>
    <s v="Ken Black"/>
    <s v="Corporate"/>
    <s v="United States"/>
    <s v="Hialeah"/>
    <s v="Florida"/>
    <n v="33012"/>
    <x v="0"/>
    <x v="310"/>
    <x v="1"/>
    <s v="Fasteners"/>
    <s v="OIC Binder Clips, Mini, 1/4&quot; Capacity, Black"/>
    <n v="1.984"/>
  </r>
  <r>
    <n v="3771"/>
    <s v="CA-2017-155530"/>
    <x v="907"/>
    <d v="2017-12-21T00:00:00"/>
    <s v="Standard Class"/>
    <s v="CM-12160"/>
    <s v="Charles McCrossin"/>
    <s v="Consumer"/>
    <s v="United States"/>
    <s v="San Francisco"/>
    <s v="California"/>
    <n v="94122"/>
    <x v="1"/>
    <x v="489"/>
    <x v="0"/>
    <s v="Tables"/>
    <s v="Bretford â€œJust In Timeâ€ Height-Adjustable Multi-Task Work Tables"/>
    <n v="2003.52"/>
  </r>
  <r>
    <n v="3772"/>
    <s v="US-2017-101196"/>
    <x v="536"/>
    <d v="2017-05-17T00:00:00"/>
    <s v="Standard Class"/>
    <s v="FM-14215"/>
    <s v="Filia McAdams"/>
    <s v="Corporate"/>
    <s v="United States"/>
    <s v="Philadelphia"/>
    <s v="Pennsylvania"/>
    <n v="19140"/>
    <x v="3"/>
    <x v="232"/>
    <x v="1"/>
    <s v="Storage"/>
    <s v="Belkin 19&quot; Vented Equipment Shelf, Black"/>
    <n v="82.367999999999995"/>
  </r>
  <r>
    <n v="3773"/>
    <s v="CA-2015-115357"/>
    <x v="908"/>
    <d v="2015-08-11T00:00:00"/>
    <s v="Second Class"/>
    <s v="RF-19735"/>
    <s v="Roland Fjeld"/>
    <s v="Consumer"/>
    <s v="United States"/>
    <s v="Columbia"/>
    <s v="South Carolina"/>
    <n v="29203"/>
    <x v="0"/>
    <x v="917"/>
    <x v="2"/>
    <s v="Accessories"/>
    <s v="Maxell 74 Minute CD-R Spindle, 50/Pack"/>
    <n v="62.91"/>
  </r>
  <r>
    <n v="3774"/>
    <s v="US-2015-102715"/>
    <x v="909"/>
    <d v="2015-04-13T00:00:00"/>
    <s v="Second Class"/>
    <s v="JK-15370"/>
    <s v="Jay Kimmel"/>
    <s v="Consumer"/>
    <s v="United States"/>
    <s v="Miami"/>
    <s v="Florida"/>
    <n v="33180"/>
    <x v="0"/>
    <x v="1579"/>
    <x v="1"/>
    <s v="Fasteners"/>
    <s v="Acco Banker's Clasps, 5 3/4&quot;-Long"/>
    <n v="6.9119999999999999"/>
  </r>
  <r>
    <n v="3775"/>
    <s v="US-2015-102715"/>
    <x v="909"/>
    <d v="2015-04-13T00:00:00"/>
    <s v="Second Class"/>
    <s v="JK-15370"/>
    <s v="Jay Kimmel"/>
    <s v="Consumer"/>
    <s v="United States"/>
    <s v="Miami"/>
    <s v="Florida"/>
    <n v="33180"/>
    <x v="0"/>
    <x v="265"/>
    <x v="2"/>
    <s v="Accessories"/>
    <s v="Logitech Wireless Gaming Headset G930"/>
    <n v="383.976"/>
  </r>
  <r>
    <n v="3776"/>
    <s v="US-2015-102715"/>
    <x v="909"/>
    <d v="2015-04-13T00:00:00"/>
    <s v="Second Class"/>
    <s v="JK-15370"/>
    <s v="Jay Kimmel"/>
    <s v="Consumer"/>
    <s v="United States"/>
    <s v="Miami"/>
    <s v="Florida"/>
    <n v="33180"/>
    <x v="0"/>
    <x v="815"/>
    <x v="1"/>
    <s v="Paper"/>
    <s v="Xerox 224"/>
    <n v="10.368"/>
  </r>
  <r>
    <n v="3777"/>
    <s v="US-2015-102715"/>
    <x v="909"/>
    <d v="2015-04-13T00:00:00"/>
    <s v="Second Class"/>
    <s v="JK-15370"/>
    <s v="Jay Kimmel"/>
    <s v="Consumer"/>
    <s v="United States"/>
    <s v="Miami"/>
    <s v="Florida"/>
    <n v="33180"/>
    <x v="0"/>
    <x v="1580"/>
    <x v="2"/>
    <s v="Accessories"/>
    <s v="Logitech Wireless Anywhere Mouse MX for PC and Mac"/>
    <n v="335.94400000000002"/>
  </r>
  <r>
    <n v="3778"/>
    <s v="CA-2016-107937"/>
    <x v="910"/>
    <d v="2016-05-08T00:00:00"/>
    <s v="Standard Class"/>
    <s v="JB-16045"/>
    <s v="Julia Barnett"/>
    <s v="Home Office"/>
    <s v="United States"/>
    <s v="Chula Vista"/>
    <s v="California"/>
    <n v="91911"/>
    <x v="1"/>
    <x v="1319"/>
    <x v="0"/>
    <s v="Furnishings"/>
    <s v="Rubbermaid ClusterMat Chairmats, Mat Size- 66&quot; x 60&quot;, Lip 20&quot; x 11&quot; -90 Degree Angle"/>
    <n v="665.88"/>
  </r>
  <r>
    <n v="3779"/>
    <s v="US-2018-148768"/>
    <x v="329"/>
    <d v="2018-12-02T00:00:00"/>
    <s v="Second Class"/>
    <s v="PN-18775"/>
    <s v="Parhena Norris"/>
    <s v="Home Office"/>
    <s v="United States"/>
    <s v="Miami"/>
    <s v="Florida"/>
    <n v="33180"/>
    <x v="0"/>
    <x v="993"/>
    <x v="2"/>
    <s v="Phones"/>
    <s v="OtterBox Defender Series Case - Samsung Galaxy S4"/>
    <n v="71.975999999999999"/>
  </r>
  <r>
    <n v="3780"/>
    <s v="CA-2018-118521"/>
    <x v="911"/>
    <d v="2018-02-20T00:00:00"/>
    <s v="Standard Class"/>
    <s v="LF-17185"/>
    <s v="Luke Foster"/>
    <s v="Consumer"/>
    <s v="United States"/>
    <s v="New York City"/>
    <s v="New York"/>
    <n v="10035"/>
    <x v="3"/>
    <x v="423"/>
    <x v="1"/>
    <s v="Paper"/>
    <s v="Xerox 1912"/>
    <n v="37.94"/>
  </r>
  <r>
    <n v="3781"/>
    <s v="CA-2015-149643"/>
    <x v="912"/>
    <d v="2015-11-20T00:00:00"/>
    <s v="Standard Class"/>
    <s v="RH-19510"/>
    <s v="Rick Huthwaite"/>
    <s v="Home Office"/>
    <s v="United States"/>
    <s v="Manhattan"/>
    <s v="Kansas"/>
    <n v="66502"/>
    <x v="2"/>
    <x v="1075"/>
    <x v="2"/>
    <s v="Phones"/>
    <s v="Jawbone MINI JAMBOX Wireless Bluetooth Speaker"/>
    <n v="273.95999999999998"/>
  </r>
  <r>
    <n v="3782"/>
    <s v="CA-2016-135314"/>
    <x v="584"/>
    <d v="2016-07-14T00:00:00"/>
    <s v="Second Class"/>
    <s v="MC-17575"/>
    <s v="Matt Collins"/>
    <s v="Consumer"/>
    <s v="United States"/>
    <s v="Philadelphia"/>
    <s v="Pennsylvania"/>
    <n v="19120"/>
    <x v="3"/>
    <x v="1334"/>
    <x v="2"/>
    <s v="Phones"/>
    <s v="Panasonic KX-TG9541B DECT 6.0 Digital 2-Line Expandable Cordless Phone With Digital Answering System"/>
    <n v="269.98200000000003"/>
  </r>
  <r>
    <n v="3783"/>
    <s v="CA-2018-165204"/>
    <x v="38"/>
    <d v="2018-11-16T00:00:00"/>
    <s v="Second Class"/>
    <s v="MN-17935"/>
    <s v="Michael Nguyen"/>
    <s v="Consumer"/>
    <s v="United States"/>
    <s v="Memphis"/>
    <s v="Tennessee"/>
    <n v="38109"/>
    <x v="0"/>
    <x v="1101"/>
    <x v="1"/>
    <s v="Paper"/>
    <s v="&quot;While you Were Out&quot; Message Book, One Form per Page"/>
    <n v="8.9039999999999999"/>
  </r>
  <r>
    <n v="3784"/>
    <s v="CA-2018-165204"/>
    <x v="38"/>
    <d v="2018-11-16T00:00:00"/>
    <s v="Second Class"/>
    <s v="MN-17935"/>
    <s v="Michael Nguyen"/>
    <s v="Consumer"/>
    <s v="United States"/>
    <s v="Memphis"/>
    <s v="Tennessee"/>
    <n v="38109"/>
    <x v="0"/>
    <x v="906"/>
    <x v="1"/>
    <s v="Storage"/>
    <s v="Tennsco Double-Tier Lockers"/>
    <n v="720.06399999999996"/>
  </r>
  <r>
    <n v="3785"/>
    <s v="CA-2018-125752"/>
    <x v="689"/>
    <d v="2018-08-04T00:00:00"/>
    <s v="Standard Class"/>
    <s v="EH-14125"/>
    <s v="Eugene Hildebrand"/>
    <s v="Home Office"/>
    <s v="United States"/>
    <s v="Fort Lauderdale"/>
    <s v="Florida"/>
    <n v="33311"/>
    <x v="0"/>
    <x v="1113"/>
    <x v="2"/>
    <s v="Accessories"/>
    <s v="TRENDnet 56K USB 2.0 Phone, Internet and Fax Modem"/>
    <n v="41.423999999999999"/>
  </r>
  <r>
    <n v="3786"/>
    <s v="CA-2018-112487"/>
    <x v="377"/>
    <d v="2018-12-30T00:00:00"/>
    <s v="Standard Class"/>
    <s v="TC-21535"/>
    <s v="Tracy Collins"/>
    <s v="Home Office"/>
    <s v="United States"/>
    <s v="Columbus"/>
    <s v="Ohio"/>
    <n v="43229"/>
    <x v="3"/>
    <x v="1581"/>
    <x v="1"/>
    <s v="Binders"/>
    <s v="Acco Economy Flexible Poly Round Ring Binder"/>
    <n v="3.1320000000000001"/>
  </r>
  <r>
    <n v="3787"/>
    <s v="CA-2017-144218"/>
    <x v="731"/>
    <d v="2017-11-04T00:00:00"/>
    <s v="Standard Class"/>
    <s v="JD-15895"/>
    <s v="Jonathan Doherty"/>
    <s v="Corporate"/>
    <s v="United States"/>
    <s v="Los Angeles"/>
    <s v="California"/>
    <n v="90045"/>
    <x v="1"/>
    <x v="1449"/>
    <x v="1"/>
    <s v="Storage"/>
    <s v="Dual Level, Single-Width Filing Carts"/>
    <n v="1085.42"/>
  </r>
  <r>
    <n v="3788"/>
    <s v="CA-2017-169971"/>
    <x v="913"/>
    <d v="2017-09-09T00:00:00"/>
    <s v="Standard Class"/>
    <s v="IL-15100"/>
    <s v="Ivan Liston"/>
    <s v="Consumer"/>
    <s v="United States"/>
    <s v="Houston"/>
    <s v="Texas"/>
    <n v="77041"/>
    <x v="2"/>
    <x v="282"/>
    <x v="1"/>
    <s v="Art"/>
    <s v="Faber Castell Col-Erase Pencils"/>
    <n v="3.9119999999999999"/>
  </r>
  <r>
    <n v="3789"/>
    <s v="CA-2017-169971"/>
    <x v="913"/>
    <d v="2017-09-09T00:00:00"/>
    <s v="Standard Class"/>
    <s v="IL-15100"/>
    <s v="Ivan Liston"/>
    <s v="Consumer"/>
    <s v="United States"/>
    <s v="Houston"/>
    <s v="Texas"/>
    <n v="77041"/>
    <x v="2"/>
    <x v="1062"/>
    <x v="1"/>
    <s v="Art"/>
    <s v="BOSTON Ranger #55 Pencil Sharpener, Black"/>
    <n v="62.375999999999998"/>
  </r>
  <r>
    <n v="3790"/>
    <s v="US-2017-133508"/>
    <x v="764"/>
    <d v="2017-04-21T00:00:00"/>
    <s v="Standard Class"/>
    <s v="SW-20350"/>
    <s v="Sean Wendt"/>
    <s v="Home Office"/>
    <s v="United States"/>
    <s v="Omaha"/>
    <s v="Nebraska"/>
    <n v="68104"/>
    <x v="2"/>
    <x v="195"/>
    <x v="1"/>
    <s v="Fasteners"/>
    <s v="Advantus Push Pins, Aluminum Head"/>
    <n v="29.05"/>
  </r>
  <r>
    <n v="3791"/>
    <s v="CA-2015-107139"/>
    <x v="260"/>
    <d v="2015-07-11T00:00:00"/>
    <s v="Standard Class"/>
    <s v="DP-13390"/>
    <s v="Dennis Pardue"/>
    <s v="Home Office"/>
    <s v="United States"/>
    <s v="Los Angeles"/>
    <s v="California"/>
    <n v="90004"/>
    <x v="1"/>
    <x v="443"/>
    <x v="1"/>
    <s v="Binders"/>
    <s v="Vinyl Sectional Post Binders"/>
    <n v="180.96"/>
  </r>
  <r>
    <n v="3792"/>
    <s v="CA-2016-111325"/>
    <x v="914"/>
    <d v="2016-02-28T00:00:00"/>
    <s v="First Class"/>
    <s v="BT-11395"/>
    <s v="Bill Tyler"/>
    <s v="Corporate"/>
    <s v="United States"/>
    <s v="Altoona"/>
    <s v="Pennsylvania"/>
    <n v="16602"/>
    <x v="3"/>
    <x v="185"/>
    <x v="1"/>
    <s v="Binders"/>
    <s v="Pressboard Covers with Storage Hooks, 9 1/2&quot; x 11&quot;, Light Blue"/>
    <n v="4.4189999999999996"/>
  </r>
  <r>
    <n v="3793"/>
    <s v="CA-2016-111325"/>
    <x v="914"/>
    <d v="2016-02-28T00:00:00"/>
    <s v="First Class"/>
    <s v="BT-11395"/>
    <s v="Bill Tyler"/>
    <s v="Corporate"/>
    <s v="United States"/>
    <s v="Altoona"/>
    <s v="Pennsylvania"/>
    <n v="16602"/>
    <x v="3"/>
    <x v="1216"/>
    <x v="1"/>
    <s v="Art"/>
    <s v="Eldon Spacemaker Box, Quick-Snap Lid, Clear"/>
    <n v="16.032"/>
  </r>
  <r>
    <n v="3794"/>
    <s v="CA-2016-163762"/>
    <x v="154"/>
    <d v="2016-12-01T00:00:00"/>
    <s v="Standard Class"/>
    <s v="JE-15475"/>
    <s v="Jeremy Ellison"/>
    <s v="Consumer"/>
    <s v="United States"/>
    <s v="New York City"/>
    <s v="New York"/>
    <n v="10024"/>
    <x v="3"/>
    <x v="1068"/>
    <x v="1"/>
    <s v="Art"/>
    <s v="Peel-Off China Markers"/>
    <n v="29.79"/>
  </r>
  <r>
    <n v="3795"/>
    <s v="US-2015-117163"/>
    <x v="915"/>
    <d v="2015-02-02T00:00:00"/>
    <s v="Standard Class"/>
    <s v="EJ-13720"/>
    <s v="Ed Jacobs"/>
    <s v="Consumer"/>
    <s v="United States"/>
    <s v="San Diego"/>
    <s v="California"/>
    <n v="92037"/>
    <x v="1"/>
    <x v="1277"/>
    <x v="1"/>
    <s v="Storage"/>
    <s v="Recycled Steel Personal File for Hanging File Folders"/>
    <n v="57.23"/>
  </r>
  <r>
    <n v="3796"/>
    <s v="US-2015-117163"/>
    <x v="915"/>
    <d v="2015-02-02T00:00:00"/>
    <s v="Standard Class"/>
    <s v="EJ-13720"/>
    <s v="Ed Jacobs"/>
    <s v="Consumer"/>
    <s v="United States"/>
    <s v="San Diego"/>
    <s v="California"/>
    <n v="92037"/>
    <x v="1"/>
    <x v="1582"/>
    <x v="0"/>
    <s v="Tables"/>
    <s v="Balt Split Level Computer Training Table"/>
    <n v="333"/>
  </r>
  <r>
    <n v="3797"/>
    <s v="US-2015-117163"/>
    <x v="915"/>
    <d v="2015-02-02T00:00:00"/>
    <s v="Standard Class"/>
    <s v="EJ-13720"/>
    <s v="Ed Jacobs"/>
    <s v="Consumer"/>
    <s v="United States"/>
    <s v="San Diego"/>
    <s v="California"/>
    <n v="92037"/>
    <x v="1"/>
    <x v="1583"/>
    <x v="1"/>
    <s v="Art"/>
    <s v="Dixon Ticonderoga Core-Lock Colored Pencils"/>
    <n v="36.44"/>
  </r>
  <r>
    <n v="3798"/>
    <s v="CA-2018-121314"/>
    <x v="397"/>
    <d v="2018-09-26T00:00:00"/>
    <s v="First Class"/>
    <s v="BE-11410"/>
    <s v="Bobby Elias"/>
    <s v="Consumer"/>
    <s v="United States"/>
    <s v="Miami"/>
    <s v="Florida"/>
    <n v="33178"/>
    <x v="0"/>
    <x v="656"/>
    <x v="1"/>
    <s v="Paper"/>
    <s v="Xerox 1941"/>
    <n v="251.64"/>
  </r>
  <r>
    <n v="3799"/>
    <s v="CA-2018-147760"/>
    <x v="259"/>
    <d v="2018-11-05T00:00:00"/>
    <s v="First Class"/>
    <s v="KL-16555"/>
    <s v="Kelly Lampkin"/>
    <s v="Corporate"/>
    <s v="United States"/>
    <s v="Greensboro"/>
    <s v="North Carolina"/>
    <n v="27405"/>
    <x v="0"/>
    <x v="309"/>
    <x v="0"/>
    <s v="Tables"/>
    <s v="Hon 5100 Series Wood Tables"/>
    <n v="523.76400000000001"/>
  </r>
  <r>
    <n v="3800"/>
    <s v="CA-2018-147760"/>
    <x v="259"/>
    <d v="2018-11-05T00:00:00"/>
    <s v="First Class"/>
    <s v="KL-16555"/>
    <s v="Kelly Lampkin"/>
    <s v="Corporate"/>
    <s v="United States"/>
    <s v="Greensboro"/>
    <s v="North Carolina"/>
    <n v="27405"/>
    <x v="0"/>
    <x v="1194"/>
    <x v="2"/>
    <s v="Phones"/>
    <s v="Motorola Moto X"/>
    <n v="1359.96"/>
  </r>
  <r>
    <n v="3801"/>
    <s v="CA-2017-156503"/>
    <x v="500"/>
    <d v="2017-10-20T00:00:00"/>
    <s v="Standard Class"/>
    <s v="NC-18415"/>
    <s v="Nathan Cano"/>
    <s v="Consumer"/>
    <s v="United States"/>
    <s v="Jacksonville"/>
    <s v="North Carolina"/>
    <n v="28540"/>
    <x v="0"/>
    <x v="1584"/>
    <x v="0"/>
    <s v="Chairs"/>
    <s v="SAFCO Folding Chair Trolley"/>
    <n v="102.592"/>
  </r>
  <r>
    <n v="3802"/>
    <s v="CA-2017-156503"/>
    <x v="500"/>
    <d v="2017-10-20T00:00:00"/>
    <s v="Standard Class"/>
    <s v="NC-18415"/>
    <s v="Nathan Cano"/>
    <s v="Consumer"/>
    <s v="United States"/>
    <s v="Jacksonville"/>
    <s v="North Carolina"/>
    <n v="28540"/>
    <x v="0"/>
    <x v="721"/>
    <x v="2"/>
    <s v="Accessories"/>
    <s v="Maxell 4.7GB DVD-R"/>
    <n v="22.704000000000001"/>
  </r>
  <r>
    <n v="3803"/>
    <s v="CA-2017-156503"/>
    <x v="500"/>
    <d v="2017-10-20T00:00:00"/>
    <s v="Standard Class"/>
    <s v="NC-18415"/>
    <s v="Nathan Cano"/>
    <s v="Consumer"/>
    <s v="United States"/>
    <s v="Jacksonville"/>
    <s v="North Carolina"/>
    <n v="28540"/>
    <x v="0"/>
    <x v="1413"/>
    <x v="1"/>
    <s v="Paper"/>
    <s v="Xerox 1944"/>
    <n v="93.024000000000001"/>
  </r>
  <r>
    <n v="3804"/>
    <s v="CA-2017-156503"/>
    <x v="500"/>
    <d v="2017-10-20T00:00:00"/>
    <s v="Standard Class"/>
    <s v="NC-18415"/>
    <s v="Nathan Cano"/>
    <s v="Consumer"/>
    <s v="United States"/>
    <s v="Jacksonville"/>
    <s v="North Carolina"/>
    <n v="28540"/>
    <x v="0"/>
    <x v="1444"/>
    <x v="1"/>
    <s v="Supplies"/>
    <s v="Staple remover"/>
    <n v="12.768000000000001"/>
  </r>
  <r>
    <n v="3805"/>
    <s v="CA-2017-156503"/>
    <x v="500"/>
    <d v="2017-10-20T00:00:00"/>
    <s v="Standard Class"/>
    <s v="NC-18415"/>
    <s v="Nathan Cano"/>
    <s v="Consumer"/>
    <s v="United States"/>
    <s v="Jacksonville"/>
    <s v="North Carolina"/>
    <n v="28540"/>
    <x v="0"/>
    <x v="466"/>
    <x v="1"/>
    <s v="Envelopes"/>
    <s v="White Business Envelopes with Contemporary Seam, Recycled White Business Envelopes"/>
    <n v="35.008000000000003"/>
  </r>
  <r>
    <n v="3806"/>
    <s v="CA-2017-156503"/>
    <x v="500"/>
    <d v="2017-10-20T00:00:00"/>
    <s v="Standard Class"/>
    <s v="NC-18415"/>
    <s v="Nathan Cano"/>
    <s v="Consumer"/>
    <s v="United States"/>
    <s v="Jacksonville"/>
    <s v="North Carolina"/>
    <n v="28540"/>
    <x v="0"/>
    <x v="126"/>
    <x v="1"/>
    <s v="Paper"/>
    <s v="Xerox 1916"/>
    <n v="39.152000000000001"/>
  </r>
  <r>
    <n v="3807"/>
    <s v="CA-2016-113628"/>
    <x v="768"/>
    <d v="2016-11-19T00:00:00"/>
    <s v="Standard Class"/>
    <s v="AH-10690"/>
    <s v="Anna HÃ¤berlin"/>
    <s v="Corporate"/>
    <s v="United States"/>
    <s v="Plantation"/>
    <s v="Florida"/>
    <n v="33317"/>
    <x v="0"/>
    <x v="454"/>
    <x v="1"/>
    <s v="Art"/>
    <s v="Newell 317"/>
    <n v="11.76"/>
  </r>
  <r>
    <n v="3808"/>
    <s v="CA-2016-113628"/>
    <x v="768"/>
    <d v="2016-11-19T00:00:00"/>
    <s v="Standard Class"/>
    <s v="AH-10690"/>
    <s v="Anna HÃ¤berlin"/>
    <s v="Corporate"/>
    <s v="United States"/>
    <s v="Plantation"/>
    <s v="Florida"/>
    <n v="33317"/>
    <x v="0"/>
    <x v="44"/>
    <x v="1"/>
    <s v="Binders"/>
    <s v="Wilson Jones Leather-Like Binders with DublLock Round Rings"/>
    <n v="5.2380000000000004"/>
  </r>
  <r>
    <n v="3809"/>
    <s v="CA-2016-113628"/>
    <x v="768"/>
    <d v="2016-11-19T00:00:00"/>
    <s v="Standard Class"/>
    <s v="AH-10690"/>
    <s v="Anna HÃ¤berlin"/>
    <s v="Corporate"/>
    <s v="United States"/>
    <s v="Plantation"/>
    <s v="Florida"/>
    <n v="33317"/>
    <x v="0"/>
    <x v="1472"/>
    <x v="1"/>
    <s v="Binders"/>
    <s v="SlimView Poly Binder, 3/8&quot;"/>
    <n v="4.6619999999999999"/>
  </r>
  <r>
    <n v="3810"/>
    <s v="CA-2016-113628"/>
    <x v="768"/>
    <d v="2016-11-19T00:00:00"/>
    <s v="Standard Class"/>
    <s v="AH-10690"/>
    <s v="Anna HÃ¤berlin"/>
    <s v="Corporate"/>
    <s v="United States"/>
    <s v="Plantation"/>
    <s v="Florida"/>
    <n v="33317"/>
    <x v="0"/>
    <x v="1585"/>
    <x v="0"/>
    <s v="Chairs"/>
    <s v="Office Star - Contemporary Task Swivel chair with Loop Arms, Charcoal"/>
    <n v="523.91999999999996"/>
  </r>
  <r>
    <n v="3811"/>
    <s v="CA-2016-113628"/>
    <x v="768"/>
    <d v="2016-11-19T00:00:00"/>
    <s v="Standard Class"/>
    <s v="AH-10690"/>
    <s v="Anna HÃ¤berlin"/>
    <s v="Corporate"/>
    <s v="United States"/>
    <s v="Plantation"/>
    <s v="Florida"/>
    <n v="33317"/>
    <x v="0"/>
    <x v="1066"/>
    <x v="2"/>
    <s v="Phones"/>
    <s v="VTech DS6151"/>
    <n v="100.792"/>
  </r>
  <r>
    <n v="3812"/>
    <s v="CA-2016-113628"/>
    <x v="768"/>
    <d v="2016-11-19T00:00:00"/>
    <s v="Standard Class"/>
    <s v="AH-10690"/>
    <s v="Anna HÃ¤berlin"/>
    <s v="Corporate"/>
    <s v="United States"/>
    <s v="Plantation"/>
    <s v="Florida"/>
    <n v="33317"/>
    <x v="0"/>
    <x v="212"/>
    <x v="0"/>
    <s v="Chairs"/>
    <s v="Global Push Button Manager's Chair, Indigo"/>
    <n v="146.136"/>
  </r>
  <r>
    <n v="3813"/>
    <s v="CA-2018-147753"/>
    <x v="916"/>
    <d v="2018-03-05T00:00:00"/>
    <s v="Same Day"/>
    <s v="PK-19075"/>
    <s v="Pete Kriz"/>
    <s v="Consumer"/>
    <s v="United States"/>
    <s v="Milwaukee"/>
    <s v="Wisconsin"/>
    <n v="53209"/>
    <x v="2"/>
    <x v="1586"/>
    <x v="1"/>
    <s v="Labels"/>
    <s v="Avery 515"/>
    <n v="25.06"/>
  </r>
  <r>
    <n v="3814"/>
    <s v="CA-2016-103961"/>
    <x v="599"/>
    <d v="2016-11-09T00:00:00"/>
    <s v="Standard Class"/>
    <s v="NG-18430"/>
    <s v="Nathan Gelder"/>
    <s v="Consumer"/>
    <s v="United States"/>
    <s v="Quincy"/>
    <s v="Illinois"/>
    <n v="62301"/>
    <x v="2"/>
    <x v="617"/>
    <x v="1"/>
    <s v="Labels"/>
    <s v="Avery 476"/>
    <n v="19.824000000000002"/>
  </r>
  <r>
    <n v="3815"/>
    <s v="CA-2017-152471"/>
    <x v="630"/>
    <d v="2017-07-08T00:00:00"/>
    <s v="Same Day"/>
    <s v="ZD-21925"/>
    <s v="Zuschuss Donatelli"/>
    <s v="Consumer"/>
    <s v="United States"/>
    <s v="Jacksonville"/>
    <s v="Florida"/>
    <n v="32216"/>
    <x v="0"/>
    <x v="1164"/>
    <x v="2"/>
    <s v="Phones"/>
    <s v="Jabra SPEAK 410 Multidevice Speakerphone"/>
    <n v="823.96"/>
  </r>
  <r>
    <n v="3816"/>
    <s v="CA-2017-152471"/>
    <x v="630"/>
    <d v="2017-07-08T00:00:00"/>
    <s v="Same Day"/>
    <s v="ZD-21925"/>
    <s v="Zuschuss Donatelli"/>
    <s v="Consumer"/>
    <s v="United States"/>
    <s v="Jacksonville"/>
    <s v="Florida"/>
    <n v="32216"/>
    <x v="0"/>
    <x v="112"/>
    <x v="1"/>
    <s v="Paper"/>
    <s v="Xerox 1921"/>
    <n v="15.984"/>
  </r>
  <r>
    <n v="3817"/>
    <s v="CA-2016-102582"/>
    <x v="426"/>
    <d v="2016-09-19T00:00:00"/>
    <s v="Standard Class"/>
    <s v="NW-18400"/>
    <s v="Natalie Webber"/>
    <s v="Consumer"/>
    <s v="United States"/>
    <s v="Mobile"/>
    <s v="Alabama"/>
    <n v="36608"/>
    <x v="0"/>
    <x v="1382"/>
    <x v="0"/>
    <s v="Tables"/>
    <s v="Bretford CR8500 Series Meeting Room Furniture"/>
    <n v="801.96"/>
  </r>
  <r>
    <n v="3818"/>
    <s v="CA-2016-102582"/>
    <x v="426"/>
    <d v="2016-09-19T00:00:00"/>
    <s v="Standard Class"/>
    <s v="NW-18400"/>
    <s v="Natalie Webber"/>
    <s v="Consumer"/>
    <s v="United States"/>
    <s v="Mobile"/>
    <s v="Alabama"/>
    <n v="36608"/>
    <x v="0"/>
    <x v="1431"/>
    <x v="2"/>
    <s v="Phones"/>
    <s v="Anker Astro Mini 3000mAh Ultra-Compact Portable Charger"/>
    <n v="59.97"/>
  </r>
  <r>
    <n v="3819"/>
    <s v="CA-2016-102582"/>
    <x v="426"/>
    <d v="2016-09-19T00:00:00"/>
    <s v="Standard Class"/>
    <s v="NW-18400"/>
    <s v="Natalie Webber"/>
    <s v="Consumer"/>
    <s v="United States"/>
    <s v="Mobile"/>
    <s v="Alabama"/>
    <n v="36608"/>
    <x v="0"/>
    <x v="531"/>
    <x v="0"/>
    <s v="Chairs"/>
    <s v="Global Manager's Adjustable Task Chair, Storm"/>
    <n v="1056.8599999999999"/>
  </r>
  <r>
    <n v="3820"/>
    <s v="CA-2018-141873"/>
    <x v="449"/>
    <d v="2018-10-14T00:00:00"/>
    <s v="Standard Class"/>
    <s v="HG-14845"/>
    <s v="Harry Greene"/>
    <s v="Consumer"/>
    <s v="United States"/>
    <s v="New York City"/>
    <s v="New York"/>
    <n v="10024"/>
    <x v="3"/>
    <x v="880"/>
    <x v="1"/>
    <s v="Binders"/>
    <s v="Pressboard Data Binders by Wilson Jones"/>
    <n v="12.816000000000001"/>
  </r>
  <r>
    <n v="3821"/>
    <s v="CA-2018-141873"/>
    <x v="449"/>
    <d v="2018-10-14T00:00:00"/>
    <s v="Standard Class"/>
    <s v="HG-14845"/>
    <s v="Harry Greene"/>
    <s v="Consumer"/>
    <s v="United States"/>
    <s v="New York City"/>
    <s v="New York"/>
    <n v="10024"/>
    <x v="3"/>
    <x v="1219"/>
    <x v="0"/>
    <s v="Bookcases"/>
    <s v="O'Sullivan Elevations Bookcase, Cherry Finish"/>
    <n v="314.35199999999998"/>
  </r>
  <r>
    <n v="3822"/>
    <s v="CA-2018-141873"/>
    <x v="449"/>
    <d v="2018-10-14T00:00:00"/>
    <s v="Standard Class"/>
    <s v="HG-14845"/>
    <s v="Harry Greene"/>
    <s v="Consumer"/>
    <s v="United States"/>
    <s v="New York City"/>
    <s v="New York"/>
    <n v="10024"/>
    <x v="3"/>
    <x v="1587"/>
    <x v="1"/>
    <s v="Paper"/>
    <s v="TOPS 4 x 6 Fluorescent Color Memo Sheets, 500 Sheets per Pack"/>
    <n v="18.98"/>
  </r>
  <r>
    <n v="3823"/>
    <s v="CA-2018-141873"/>
    <x v="449"/>
    <d v="2018-10-14T00:00:00"/>
    <s v="Standard Class"/>
    <s v="HG-14845"/>
    <s v="Harry Greene"/>
    <s v="Consumer"/>
    <s v="United States"/>
    <s v="New York City"/>
    <s v="New York"/>
    <n v="10024"/>
    <x v="3"/>
    <x v="1469"/>
    <x v="1"/>
    <s v="Binders"/>
    <s v="Durable Pressboard Binders"/>
    <n v="18.239999999999998"/>
  </r>
  <r>
    <n v="3824"/>
    <s v="CA-2016-140984"/>
    <x v="471"/>
    <d v="2016-09-18T00:00:00"/>
    <s v="Standard Class"/>
    <s v="CC-12685"/>
    <s v="Craig Carroll"/>
    <s v="Consumer"/>
    <s v="United States"/>
    <s v="New York City"/>
    <s v="New York"/>
    <n v="10011"/>
    <x v="3"/>
    <x v="546"/>
    <x v="1"/>
    <s v="Storage"/>
    <s v="Economy Rollaway Files"/>
    <n v="991.2"/>
  </r>
  <r>
    <n v="3825"/>
    <s v="CA-2016-140984"/>
    <x v="471"/>
    <d v="2016-09-18T00:00:00"/>
    <s v="Standard Class"/>
    <s v="CC-12685"/>
    <s v="Craig Carroll"/>
    <s v="Consumer"/>
    <s v="United States"/>
    <s v="New York City"/>
    <s v="New York"/>
    <n v="10011"/>
    <x v="3"/>
    <x v="1572"/>
    <x v="2"/>
    <s v="Copiers"/>
    <s v="Sharp 1540cs Digital Laser Copier"/>
    <n v="879.98400000000004"/>
  </r>
  <r>
    <n v="3826"/>
    <s v="CA-2016-140984"/>
    <x v="471"/>
    <d v="2016-09-18T00:00:00"/>
    <s v="Standard Class"/>
    <s v="CC-12685"/>
    <s v="Craig Carroll"/>
    <s v="Consumer"/>
    <s v="United States"/>
    <s v="New York City"/>
    <s v="New York"/>
    <n v="10011"/>
    <x v="3"/>
    <x v="751"/>
    <x v="1"/>
    <s v="Binders"/>
    <s v="Wilson Jones Easy Flow II Sheet Lifters"/>
    <n v="12.96"/>
  </r>
  <r>
    <n v="3827"/>
    <s v="CA-2015-132801"/>
    <x v="273"/>
    <d v="2015-10-12T00:00:00"/>
    <s v="Standard Class"/>
    <s v="JG-15805"/>
    <s v="John Grady"/>
    <s v="Corporate"/>
    <s v="United States"/>
    <s v="Dallas"/>
    <s v="Texas"/>
    <n v="75217"/>
    <x v="2"/>
    <x v="230"/>
    <x v="1"/>
    <s v="Storage"/>
    <s v="Fellowes Personal Hanging Folder Files, Navy"/>
    <n v="107.44"/>
  </r>
  <r>
    <n v="3828"/>
    <s v="CA-2018-141733"/>
    <x v="917"/>
    <d v="2018-05-11T00:00:00"/>
    <s v="Standard Class"/>
    <s v="RW-19540"/>
    <s v="Rick Wilson"/>
    <s v="Corporate"/>
    <s v="United States"/>
    <s v="Detroit"/>
    <s v="Michigan"/>
    <n v="48234"/>
    <x v="2"/>
    <x v="284"/>
    <x v="0"/>
    <s v="Chairs"/>
    <s v="Hon 4070 Series Pagoda Armless Upholstered Stacking Chairs"/>
    <n v="1458.65"/>
  </r>
  <r>
    <n v="3829"/>
    <s v="CA-2018-141733"/>
    <x v="917"/>
    <d v="2018-05-11T00:00:00"/>
    <s v="Standard Class"/>
    <s v="RW-19540"/>
    <s v="Rick Wilson"/>
    <s v="Corporate"/>
    <s v="United States"/>
    <s v="Detroit"/>
    <s v="Michigan"/>
    <n v="48234"/>
    <x v="2"/>
    <x v="1391"/>
    <x v="0"/>
    <s v="Chairs"/>
    <s v="SAFCO Optional Arm Kit for Workspace Cribbage Stacking Chair"/>
    <n v="26.64"/>
  </r>
  <r>
    <n v="3830"/>
    <s v="CA-2018-141733"/>
    <x v="917"/>
    <d v="2018-05-11T00:00:00"/>
    <s v="Standard Class"/>
    <s v="RW-19540"/>
    <s v="Rick Wilson"/>
    <s v="Corporate"/>
    <s v="United States"/>
    <s v="Detroit"/>
    <s v="Michigan"/>
    <n v="48234"/>
    <x v="2"/>
    <x v="467"/>
    <x v="0"/>
    <s v="Chairs"/>
    <s v="Safco Contoured Stacking Chairs"/>
    <n v="476.8"/>
  </r>
  <r>
    <n v="3831"/>
    <s v="CA-2018-141733"/>
    <x v="917"/>
    <d v="2018-05-11T00:00:00"/>
    <s v="Standard Class"/>
    <s v="RW-19540"/>
    <s v="Rick Wilson"/>
    <s v="Corporate"/>
    <s v="United States"/>
    <s v="Detroit"/>
    <s v="Michigan"/>
    <n v="48234"/>
    <x v="2"/>
    <x v="535"/>
    <x v="1"/>
    <s v="Appliances"/>
    <s v="Belkin Premiere Surge Master II 8-outlet surge protector"/>
    <n v="87.444000000000003"/>
  </r>
  <r>
    <n v="3832"/>
    <s v="US-2016-111927"/>
    <x v="717"/>
    <d v="2016-11-19T00:00:00"/>
    <s v="Standard Class"/>
    <s v="LS-17230"/>
    <s v="Lycoris Saunders"/>
    <s v="Consumer"/>
    <s v="United States"/>
    <s v="Dover"/>
    <s v="Delaware"/>
    <n v="19901"/>
    <x v="3"/>
    <x v="216"/>
    <x v="0"/>
    <s v="Furnishings"/>
    <s v="Executive Impressions 13&quot; Chairman Wall Clock"/>
    <n v="76.14"/>
  </r>
  <r>
    <n v="3833"/>
    <s v="US-2016-111927"/>
    <x v="717"/>
    <d v="2016-11-19T00:00:00"/>
    <s v="Standard Class"/>
    <s v="LS-17230"/>
    <s v="Lycoris Saunders"/>
    <s v="Consumer"/>
    <s v="United States"/>
    <s v="Dover"/>
    <s v="Delaware"/>
    <n v="19901"/>
    <x v="3"/>
    <x v="1230"/>
    <x v="1"/>
    <s v="Binders"/>
    <s v="Avery Framed View Binder, EZD Ring (Locking), Navy, 1 1/2&quot;"/>
    <n v="19.96"/>
  </r>
  <r>
    <n v="3834"/>
    <s v="CA-2015-105984"/>
    <x v="156"/>
    <d v="2015-11-24T00:00:00"/>
    <s v="Same Day"/>
    <s v="MY-18295"/>
    <s v="Muhammed Yedwab"/>
    <s v="Corporate"/>
    <s v="United States"/>
    <s v="Columbus"/>
    <s v="Ohio"/>
    <n v="43229"/>
    <x v="3"/>
    <x v="754"/>
    <x v="2"/>
    <s v="Phones"/>
    <s v="Samsung Galaxy S III - 16GB - pebble blue (T-Mobile)"/>
    <n v="1049.97"/>
  </r>
  <r>
    <n v="3835"/>
    <s v="CA-2015-105984"/>
    <x v="156"/>
    <d v="2015-11-24T00:00:00"/>
    <s v="Same Day"/>
    <s v="MY-18295"/>
    <s v="Muhammed Yedwab"/>
    <s v="Corporate"/>
    <s v="United States"/>
    <s v="Columbus"/>
    <s v="Ohio"/>
    <n v="43229"/>
    <x v="3"/>
    <x v="1003"/>
    <x v="0"/>
    <s v="Chairs"/>
    <s v="Global Executive Mid-Back Manager's Chair"/>
    <n v="611.05799999999999"/>
  </r>
  <r>
    <n v="3836"/>
    <s v="CA-2015-100363"/>
    <x v="918"/>
    <d v="2015-04-15T00:00:00"/>
    <s v="Standard Class"/>
    <s v="JM-15655"/>
    <s v="Jim Mitchum"/>
    <s v="Corporate"/>
    <s v="United States"/>
    <s v="Glendale"/>
    <s v="Arizona"/>
    <n v="85301"/>
    <x v="1"/>
    <x v="1084"/>
    <x v="1"/>
    <s v="Fasteners"/>
    <s v="Binder Clips by OIC"/>
    <n v="2.3679999999999999"/>
  </r>
  <r>
    <n v="3837"/>
    <s v="CA-2015-100363"/>
    <x v="918"/>
    <d v="2015-04-15T00:00:00"/>
    <s v="Standard Class"/>
    <s v="JM-15655"/>
    <s v="Jim Mitchum"/>
    <s v="Corporate"/>
    <s v="United States"/>
    <s v="Glendale"/>
    <s v="Arizona"/>
    <n v="85301"/>
    <x v="1"/>
    <x v="1588"/>
    <x v="1"/>
    <s v="Paper"/>
    <s v="Things To Do Today Spiral Book"/>
    <n v="19.007999999999999"/>
  </r>
  <r>
    <n v="3838"/>
    <s v="CA-2015-126760"/>
    <x v="711"/>
    <d v="2015-08-02T00:00:00"/>
    <s v="Standard Class"/>
    <s v="KM-16720"/>
    <s v="Kunst Miller"/>
    <s v="Consumer"/>
    <s v="United States"/>
    <s v="North Las Vegas"/>
    <s v="Nevada"/>
    <n v="89031"/>
    <x v="1"/>
    <x v="432"/>
    <x v="2"/>
    <s v="Phones"/>
    <s v="Apple iPhone 5S"/>
    <n v="911.98400000000004"/>
  </r>
  <r>
    <n v="3839"/>
    <s v="CA-2015-126760"/>
    <x v="711"/>
    <d v="2015-08-02T00:00:00"/>
    <s v="Standard Class"/>
    <s v="KM-16720"/>
    <s v="Kunst Miller"/>
    <s v="Consumer"/>
    <s v="United States"/>
    <s v="North Las Vegas"/>
    <s v="Nevada"/>
    <n v="89031"/>
    <x v="1"/>
    <x v="299"/>
    <x v="0"/>
    <s v="Chairs"/>
    <s v="Hon 2090 â€œPillow Softâ€ Series Mid Back Swivel/Tilt Chairs"/>
    <n v="674.35199999999998"/>
  </r>
  <r>
    <n v="3840"/>
    <s v="CA-2015-126760"/>
    <x v="711"/>
    <d v="2015-08-02T00:00:00"/>
    <s v="Standard Class"/>
    <s v="KM-16720"/>
    <s v="Kunst Miller"/>
    <s v="Consumer"/>
    <s v="United States"/>
    <s v="North Las Vegas"/>
    <s v="Nevada"/>
    <n v="89031"/>
    <x v="1"/>
    <x v="943"/>
    <x v="0"/>
    <s v="Furnishings"/>
    <s v="Tensor Computer Mounted Lamp"/>
    <n v="134.01"/>
  </r>
  <r>
    <n v="3841"/>
    <s v="CA-2015-126760"/>
    <x v="711"/>
    <d v="2015-08-02T00:00:00"/>
    <s v="Standard Class"/>
    <s v="KM-16720"/>
    <s v="Kunst Miller"/>
    <s v="Consumer"/>
    <s v="United States"/>
    <s v="North Las Vegas"/>
    <s v="Nevada"/>
    <n v="89031"/>
    <x v="1"/>
    <x v="1589"/>
    <x v="2"/>
    <s v="Accessories"/>
    <s v="Logitech Illuminated Ultrathin Keyboard with Backlighting"/>
    <n v="170.97"/>
  </r>
  <r>
    <n v="3842"/>
    <s v="US-2015-109162"/>
    <x v="785"/>
    <d v="2015-06-12T00:00:00"/>
    <s v="Standard Class"/>
    <s v="KE-16420"/>
    <s v="Katrina Edelman"/>
    <s v="Corporate"/>
    <s v="United States"/>
    <s v="Bristol"/>
    <s v="Tennessee"/>
    <n v="37620"/>
    <x v="0"/>
    <x v="474"/>
    <x v="0"/>
    <s v="Chairs"/>
    <s v="Situations Contoured Folding Chairs, 4/Set"/>
    <n v="170.352"/>
  </r>
  <r>
    <n v="3843"/>
    <s v="CA-2015-101931"/>
    <x v="919"/>
    <d v="2015-10-31T00:00:00"/>
    <s v="First Class"/>
    <s v="TS-21370"/>
    <s v="Todd Sumrall"/>
    <s v="Corporate"/>
    <s v="United States"/>
    <s v="Los Angeles"/>
    <s v="California"/>
    <n v="90049"/>
    <x v="1"/>
    <x v="307"/>
    <x v="1"/>
    <s v="Binders"/>
    <s v="Avery Non-Stick Binders"/>
    <n v="7.1840000000000002"/>
  </r>
  <r>
    <n v="3844"/>
    <s v="CA-2015-101931"/>
    <x v="919"/>
    <d v="2015-10-31T00:00:00"/>
    <s v="First Class"/>
    <s v="TS-21370"/>
    <s v="Todd Sumrall"/>
    <s v="Corporate"/>
    <s v="United States"/>
    <s v="Los Angeles"/>
    <s v="California"/>
    <n v="90049"/>
    <x v="1"/>
    <x v="1590"/>
    <x v="1"/>
    <s v="Supplies"/>
    <s v="Serrated Blade or Curved Handle Hand Letter Openers"/>
    <n v="6.28"/>
  </r>
  <r>
    <n v="3845"/>
    <s v="CA-2015-101931"/>
    <x v="919"/>
    <d v="2015-10-31T00:00:00"/>
    <s v="First Class"/>
    <s v="TS-21370"/>
    <s v="Todd Sumrall"/>
    <s v="Corporate"/>
    <s v="United States"/>
    <s v="Los Angeles"/>
    <s v="California"/>
    <n v="90049"/>
    <x v="1"/>
    <x v="262"/>
    <x v="1"/>
    <s v="Supplies"/>
    <s v="Premier Automatic Letter Opener"/>
    <n v="480.74"/>
  </r>
  <r>
    <n v="3846"/>
    <s v="CA-2015-101931"/>
    <x v="919"/>
    <d v="2015-10-31T00:00:00"/>
    <s v="First Class"/>
    <s v="TS-21370"/>
    <s v="Todd Sumrall"/>
    <s v="Corporate"/>
    <s v="United States"/>
    <s v="Los Angeles"/>
    <s v="California"/>
    <n v="90049"/>
    <x v="1"/>
    <x v="430"/>
    <x v="0"/>
    <s v="Bookcases"/>
    <s v="O'Sullivan Living Dimensions 2-Shelf Bookcases"/>
    <n v="616.99800000000005"/>
  </r>
  <r>
    <n v="3847"/>
    <s v="CA-2015-101931"/>
    <x v="919"/>
    <d v="2015-10-31T00:00:00"/>
    <s v="First Class"/>
    <s v="TS-21370"/>
    <s v="Todd Sumrall"/>
    <s v="Corporate"/>
    <s v="United States"/>
    <s v="Los Angeles"/>
    <s v="California"/>
    <n v="90049"/>
    <x v="1"/>
    <x v="86"/>
    <x v="1"/>
    <s v="Storage"/>
    <s v="Eldon Portable Mobile Manager"/>
    <n v="141.4"/>
  </r>
  <r>
    <n v="3848"/>
    <s v="CA-2018-129000"/>
    <x v="920"/>
    <d v="2018-11-27T00:00:00"/>
    <s v="Second Class"/>
    <s v="SZ-20035"/>
    <s v="Sam Zeldin"/>
    <s v="Home Office"/>
    <s v="United States"/>
    <s v="Canton"/>
    <s v="Michigan"/>
    <n v="48187"/>
    <x v="2"/>
    <x v="749"/>
    <x v="1"/>
    <s v="Storage"/>
    <s v="Office Impressions Heavy Duty Welded Shelving &amp; Multimedia Storage Drawers"/>
    <n v="501.81"/>
  </r>
  <r>
    <n v="3849"/>
    <s v="CA-2018-161053"/>
    <x v="585"/>
    <d v="2018-09-23T00:00:00"/>
    <s v="First Class"/>
    <s v="JE-15745"/>
    <s v="Joel Eaton"/>
    <s v="Consumer"/>
    <s v="United States"/>
    <s v="Fayetteville"/>
    <s v="Arkansas"/>
    <n v="72701"/>
    <x v="0"/>
    <x v="1591"/>
    <x v="1"/>
    <s v="Binders"/>
    <s v="Ibico EB-19 Dual Function Manual Binding System"/>
    <n v="691.96"/>
  </r>
  <r>
    <n v="3850"/>
    <s v="CA-2018-161053"/>
    <x v="585"/>
    <d v="2018-09-23T00:00:00"/>
    <s v="First Class"/>
    <s v="JE-15745"/>
    <s v="Joel Eaton"/>
    <s v="Consumer"/>
    <s v="United States"/>
    <s v="Fayetteville"/>
    <s v="Arkansas"/>
    <n v="72701"/>
    <x v="0"/>
    <x v="60"/>
    <x v="2"/>
    <s v="Accessories"/>
    <s v="Verbatim 25 GB 6x Blu-ray Single Layer Recordable Disc, 3/Pack"/>
    <n v="34.950000000000003"/>
  </r>
  <r>
    <n v="3851"/>
    <s v="CA-2016-142377"/>
    <x v="784"/>
    <d v="2016-12-09T00:00:00"/>
    <s v="Standard Class"/>
    <s v="MS-17980"/>
    <s v="Michael Stewart"/>
    <s v="Corporate"/>
    <s v="United States"/>
    <s v="Springfield"/>
    <s v="Missouri"/>
    <n v="65807"/>
    <x v="2"/>
    <x v="314"/>
    <x v="1"/>
    <s v="Paper"/>
    <s v="Xerox 1881"/>
    <n v="85.96"/>
  </r>
  <r>
    <n v="3852"/>
    <s v="CA-2016-127593"/>
    <x v="481"/>
    <d v="2016-09-21T00:00:00"/>
    <s v="Same Day"/>
    <s v="DH-13675"/>
    <s v="Duane Huffman"/>
    <s v="Home Office"/>
    <s v="United States"/>
    <s v="Quincy"/>
    <s v="Massachusetts"/>
    <n v="2169"/>
    <x v="3"/>
    <x v="101"/>
    <x v="0"/>
    <s v="Furnishings"/>
    <s v="Deflect-o DuraMat Lighweight, Studded, Beveled Mat for Low Pile Carpeting"/>
    <n v="85.3"/>
  </r>
  <r>
    <n v="3853"/>
    <s v="CA-2018-130526"/>
    <x v="200"/>
    <d v="2018-11-29T00:00:00"/>
    <s v="First Class"/>
    <s v="GT-14755"/>
    <s v="Guy Thornton"/>
    <s v="Consumer"/>
    <s v="United States"/>
    <s v="Rockford"/>
    <s v="Illinois"/>
    <n v="61107"/>
    <x v="2"/>
    <x v="301"/>
    <x v="1"/>
    <s v="Binders"/>
    <s v="GBC Premium Transparent Covers with Diagonal Lined Pattern"/>
    <n v="33.567999999999998"/>
  </r>
  <r>
    <n v="3854"/>
    <s v="US-2018-131849"/>
    <x v="921"/>
    <d v="2018-06-10T00:00:00"/>
    <s v="Standard Class"/>
    <s v="GH-14410"/>
    <s v="Gary Hansen"/>
    <s v="Home Office"/>
    <s v="United States"/>
    <s v="San Francisco"/>
    <s v="California"/>
    <n v="94122"/>
    <x v="1"/>
    <x v="1592"/>
    <x v="0"/>
    <s v="Furnishings"/>
    <s v="Eldon 300 Class Desk Accessories, Black"/>
    <n v="4.95"/>
  </r>
  <r>
    <n v="3855"/>
    <s v="US-2018-131849"/>
    <x v="921"/>
    <d v="2018-06-10T00:00:00"/>
    <s v="Standard Class"/>
    <s v="GH-14410"/>
    <s v="Gary Hansen"/>
    <s v="Home Office"/>
    <s v="United States"/>
    <s v="San Francisco"/>
    <s v="California"/>
    <n v="94122"/>
    <x v="1"/>
    <x v="1505"/>
    <x v="1"/>
    <s v="Storage"/>
    <s v="Sterilite Show Offs Storage Containers"/>
    <n v="26.4"/>
  </r>
  <r>
    <n v="3856"/>
    <s v="US-2018-105389"/>
    <x v="436"/>
    <d v="2018-10-28T00:00:00"/>
    <s v="Second Class"/>
    <s v="DM-13015"/>
    <s v="Darrin Martin"/>
    <s v="Consumer"/>
    <s v="United States"/>
    <s v="San Antonio"/>
    <s v="Texas"/>
    <n v="78207"/>
    <x v="2"/>
    <x v="990"/>
    <x v="1"/>
    <s v="Binders"/>
    <s v="Storex Dura Pro Binders"/>
    <n v="3.5640000000000001"/>
  </r>
  <r>
    <n v="3857"/>
    <s v="US-2018-105389"/>
    <x v="436"/>
    <d v="2018-10-28T00:00:00"/>
    <s v="Second Class"/>
    <s v="DM-13015"/>
    <s v="Darrin Martin"/>
    <s v="Consumer"/>
    <s v="United States"/>
    <s v="San Antonio"/>
    <s v="Texas"/>
    <n v="78207"/>
    <x v="2"/>
    <x v="1164"/>
    <x v="2"/>
    <s v="Phones"/>
    <s v="Jabra SPEAK 410 Multidevice Speakerphone"/>
    <n v="823.96"/>
  </r>
  <r>
    <n v="3858"/>
    <s v="US-2018-105389"/>
    <x v="436"/>
    <d v="2018-10-28T00:00:00"/>
    <s v="Second Class"/>
    <s v="DM-13015"/>
    <s v="Darrin Martin"/>
    <s v="Consumer"/>
    <s v="United States"/>
    <s v="San Antonio"/>
    <s v="Texas"/>
    <n v="78207"/>
    <x v="2"/>
    <x v="1005"/>
    <x v="1"/>
    <s v="Art"/>
    <s v="Newell 320"/>
    <n v="10.272"/>
  </r>
  <r>
    <n v="3859"/>
    <s v="CA-2015-140816"/>
    <x v="414"/>
    <d v="2015-12-20T00:00:00"/>
    <s v="Same Day"/>
    <s v="TC-21295"/>
    <s v="Toby Carlisle"/>
    <s v="Consumer"/>
    <s v="United States"/>
    <s v="Thornton"/>
    <s v="Colorado"/>
    <n v="80229"/>
    <x v="1"/>
    <x v="1593"/>
    <x v="2"/>
    <s v="Accessories"/>
    <s v="Logitech G430 Surround Sound Gaming Headset with Dolby 7.1 Technology"/>
    <n v="447.94400000000002"/>
  </r>
  <r>
    <n v="3860"/>
    <s v="CA-2018-154039"/>
    <x v="922"/>
    <d v="2018-02-22T00:00:00"/>
    <s v="Standard Class"/>
    <s v="JK-16120"/>
    <s v="Julie Kriz"/>
    <s v="Home Office"/>
    <s v="United States"/>
    <s v="Chicago"/>
    <s v="Illinois"/>
    <n v="60653"/>
    <x v="2"/>
    <x v="855"/>
    <x v="0"/>
    <s v="Tables"/>
    <s v="Chromcraft 48&quot; x 96&quot; Racetrack Double Pedestal Table"/>
    <n v="480.96"/>
  </r>
  <r>
    <n v="3861"/>
    <s v="CA-2018-154039"/>
    <x v="922"/>
    <d v="2018-02-22T00:00:00"/>
    <s v="Standard Class"/>
    <s v="JK-16120"/>
    <s v="Julie Kriz"/>
    <s v="Home Office"/>
    <s v="United States"/>
    <s v="Chicago"/>
    <s v="Illinois"/>
    <n v="60653"/>
    <x v="2"/>
    <x v="1594"/>
    <x v="2"/>
    <s v="Phones"/>
    <s v="LG Exalt"/>
    <n v="124.792"/>
  </r>
  <r>
    <n v="3862"/>
    <s v="CA-2015-135755"/>
    <x v="523"/>
    <d v="2015-05-10T00:00:00"/>
    <s v="Standard Class"/>
    <s v="NC-18415"/>
    <s v="Nathan Cano"/>
    <s v="Consumer"/>
    <s v="United States"/>
    <s v="Yonkers"/>
    <s v="New York"/>
    <n v="10701"/>
    <x v="3"/>
    <x v="1595"/>
    <x v="1"/>
    <s v="Binders"/>
    <s v="GBC Poly Designer Binding Covers"/>
    <n v="40.176000000000002"/>
  </r>
  <r>
    <n v="3863"/>
    <s v="CA-2015-135755"/>
    <x v="523"/>
    <d v="2015-05-10T00:00:00"/>
    <s v="Standard Class"/>
    <s v="NC-18415"/>
    <s v="Nathan Cano"/>
    <s v="Consumer"/>
    <s v="United States"/>
    <s v="Yonkers"/>
    <s v="New York"/>
    <n v="10701"/>
    <x v="3"/>
    <x v="109"/>
    <x v="1"/>
    <s v="Binders"/>
    <s v="Avery Durable Plastic 1&quot; Binders"/>
    <n v="10.896000000000001"/>
  </r>
  <r>
    <n v="3864"/>
    <s v="CA-2018-123246"/>
    <x v="161"/>
    <d v="2018-10-19T00:00:00"/>
    <s v="Second Class"/>
    <s v="AJ-10960"/>
    <s v="Astrea Jones"/>
    <s v="Consumer"/>
    <s v="United States"/>
    <s v="San Diego"/>
    <s v="California"/>
    <n v="92037"/>
    <x v="1"/>
    <x v="1596"/>
    <x v="1"/>
    <s v="Art"/>
    <s v="Economy #2 Pencils"/>
    <n v="10.64"/>
  </r>
  <r>
    <n v="3865"/>
    <s v="CA-2016-157133"/>
    <x v="109"/>
    <d v="2016-12-03T00:00:00"/>
    <s v="Standard Class"/>
    <s v="LC-16885"/>
    <s v="Lena Creighton"/>
    <s v="Consumer"/>
    <s v="United States"/>
    <s v="Champaign"/>
    <s v="Illinois"/>
    <n v="61821"/>
    <x v="2"/>
    <x v="1597"/>
    <x v="0"/>
    <s v="Furnishings"/>
    <s v="Eldon &quot;L&quot; Workstation Diamond Chairmat"/>
    <n v="151.96"/>
  </r>
  <r>
    <n v="3866"/>
    <s v="CA-2015-124709"/>
    <x v="923"/>
    <d v="2015-07-29T00:00:00"/>
    <s v="Second Class"/>
    <s v="GW-14605"/>
    <s v="Giulietta Weimer"/>
    <s v="Consumer"/>
    <s v="United States"/>
    <s v="San Francisco"/>
    <s v="California"/>
    <n v="94122"/>
    <x v="1"/>
    <x v="1200"/>
    <x v="2"/>
    <s v="Accessories"/>
    <s v="WD My Passport Ultra 2TB Portable External Hard Drive"/>
    <n v="238"/>
  </r>
  <r>
    <n v="3867"/>
    <s v="CA-2018-146360"/>
    <x v="756"/>
    <d v="2018-04-25T00:00:00"/>
    <s v="Second Class"/>
    <s v="SC-20305"/>
    <s v="Sean Christensen"/>
    <s v="Consumer"/>
    <s v="United States"/>
    <s v="Lawrence"/>
    <s v="Indiana"/>
    <n v="46226"/>
    <x v="2"/>
    <x v="1113"/>
    <x v="2"/>
    <s v="Accessories"/>
    <s v="TRENDnet 56K USB 2.0 Phone, Internet and Fax Modem"/>
    <n v="155.34"/>
  </r>
  <r>
    <n v="3868"/>
    <s v="CA-2016-132486"/>
    <x v="924"/>
    <d v="2016-10-27T00:00:00"/>
    <s v="Second Class"/>
    <s v="JF-15355"/>
    <s v="Jay Fein"/>
    <s v="Consumer"/>
    <s v="United States"/>
    <s v="San Diego"/>
    <s v="California"/>
    <n v="92105"/>
    <x v="1"/>
    <x v="678"/>
    <x v="2"/>
    <s v="Accessories"/>
    <s v="Maxell DVD-RAM Discs"/>
    <n v="148.32"/>
  </r>
  <r>
    <n v="3869"/>
    <s v="CA-2016-132486"/>
    <x v="924"/>
    <d v="2016-10-27T00:00:00"/>
    <s v="Second Class"/>
    <s v="JF-15355"/>
    <s v="Jay Fein"/>
    <s v="Consumer"/>
    <s v="United States"/>
    <s v="San Diego"/>
    <s v="California"/>
    <n v="92105"/>
    <x v="1"/>
    <x v="1496"/>
    <x v="0"/>
    <s v="Chairs"/>
    <s v="Global Leather and Oak Executive Chair, Black"/>
    <n v="240.78399999999999"/>
  </r>
  <r>
    <n v="3870"/>
    <s v="CA-2016-132486"/>
    <x v="924"/>
    <d v="2016-10-27T00:00:00"/>
    <s v="Second Class"/>
    <s v="JF-15355"/>
    <s v="Jay Fein"/>
    <s v="Consumer"/>
    <s v="United States"/>
    <s v="San Diego"/>
    <s v="California"/>
    <n v="92105"/>
    <x v="1"/>
    <x v="877"/>
    <x v="0"/>
    <s v="Chairs"/>
    <s v="Global Chrome Stack Chair"/>
    <n v="191.96799999999999"/>
  </r>
  <r>
    <n v="3871"/>
    <s v="CA-2016-132486"/>
    <x v="924"/>
    <d v="2016-10-27T00:00:00"/>
    <s v="Second Class"/>
    <s v="JF-15355"/>
    <s v="Jay Fein"/>
    <s v="Consumer"/>
    <s v="United States"/>
    <s v="San Diego"/>
    <s v="California"/>
    <n v="92105"/>
    <x v="1"/>
    <x v="609"/>
    <x v="1"/>
    <s v="Paper"/>
    <s v="Xerox 196"/>
    <n v="11.56"/>
  </r>
  <r>
    <n v="3872"/>
    <s v="CA-2016-132486"/>
    <x v="924"/>
    <d v="2016-10-27T00:00:00"/>
    <s v="Second Class"/>
    <s v="JF-15355"/>
    <s v="Jay Fein"/>
    <s v="Consumer"/>
    <s v="United States"/>
    <s v="San Diego"/>
    <s v="California"/>
    <n v="92105"/>
    <x v="1"/>
    <x v="111"/>
    <x v="1"/>
    <s v="Envelopes"/>
    <s v="Redi-Strip #10 Envelopes, 4 1/8 x 9 1/2"/>
    <n v="11.8"/>
  </r>
  <r>
    <n v="3873"/>
    <s v="CA-2016-132486"/>
    <x v="924"/>
    <d v="2016-10-27T00:00:00"/>
    <s v="Second Class"/>
    <s v="JF-15355"/>
    <s v="Jay Fein"/>
    <s v="Consumer"/>
    <s v="United States"/>
    <s v="San Diego"/>
    <s v="California"/>
    <n v="92105"/>
    <x v="1"/>
    <x v="1131"/>
    <x v="0"/>
    <s v="Chairs"/>
    <s v="Office Star - Professional Matrix Back Chair with 2-to-1 Synchro Tilt and Mesh Fabric Seat"/>
    <n v="842.35199999999998"/>
  </r>
  <r>
    <n v="3874"/>
    <s v="CA-2017-136231"/>
    <x v="64"/>
    <d v="2017-09-07T00:00:00"/>
    <s v="Second Class"/>
    <s v="DM-13015"/>
    <s v="Darrin Martin"/>
    <s v="Consumer"/>
    <s v="United States"/>
    <s v="Johnson City"/>
    <s v="Tennessee"/>
    <n v="37604"/>
    <x v="0"/>
    <x v="706"/>
    <x v="1"/>
    <s v="Envelopes"/>
    <s v="Staple envelope"/>
    <n v="23.472000000000001"/>
  </r>
  <r>
    <n v="3875"/>
    <s v="CA-2017-136231"/>
    <x v="64"/>
    <d v="2017-09-07T00:00:00"/>
    <s v="Second Class"/>
    <s v="DM-13015"/>
    <s v="Darrin Martin"/>
    <s v="Consumer"/>
    <s v="United States"/>
    <s v="Johnson City"/>
    <s v="Tennessee"/>
    <n v="37604"/>
    <x v="0"/>
    <x v="800"/>
    <x v="1"/>
    <s v="Binders"/>
    <s v="Wilson Jones Ledger-Size, Piano-Hinge Binder, 2&quot;, Blue"/>
    <n v="86.058000000000007"/>
  </r>
  <r>
    <n v="3876"/>
    <s v="CA-2017-136231"/>
    <x v="64"/>
    <d v="2017-09-07T00:00:00"/>
    <s v="Second Class"/>
    <s v="DM-13015"/>
    <s v="Darrin Martin"/>
    <s v="Consumer"/>
    <s v="United States"/>
    <s v="Johnson City"/>
    <s v="Tennessee"/>
    <n v="37604"/>
    <x v="0"/>
    <x v="704"/>
    <x v="2"/>
    <s v="Phones"/>
    <s v="Nortel Networks T7316 E Nt8 B27"/>
    <n v="108.78400000000001"/>
  </r>
  <r>
    <n v="3877"/>
    <s v="CA-2017-136231"/>
    <x v="64"/>
    <d v="2017-09-07T00:00:00"/>
    <s v="Second Class"/>
    <s v="DM-13015"/>
    <s v="Darrin Martin"/>
    <s v="Consumer"/>
    <s v="United States"/>
    <s v="Johnson City"/>
    <s v="Tennessee"/>
    <n v="37604"/>
    <x v="0"/>
    <x v="1450"/>
    <x v="1"/>
    <s v="Paper"/>
    <s v="Xerox 1971"/>
    <n v="10.272"/>
  </r>
  <r>
    <n v="3878"/>
    <s v="CA-2017-140641"/>
    <x v="99"/>
    <d v="2017-11-02T00:00:00"/>
    <s v="Standard Class"/>
    <s v="EP-13915"/>
    <s v="Emily Phan"/>
    <s v="Consumer"/>
    <s v="United States"/>
    <s v="Tampa"/>
    <s v="Florida"/>
    <n v="33614"/>
    <x v="0"/>
    <x v="986"/>
    <x v="1"/>
    <s v="Binders"/>
    <s v="Canvas Sectional Post Binders"/>
    <n v="38.19"/>
  </r>
  <r>
    <n v="3879"/>
    <s v="CA-2015-151001"/>
    <x v="267"/>
    <d v="2015-04-07T00:00:00"/>
    <s v="First Class"/>
    <s v="JG-15805"/>
    <s v="John Grady"/>
    <s v="Corporate"/>
    <s v="United States"/>
    <s v="Decatur"/>
    <s v="Illinois"/>
    <n v="62521"/>
    <x v="2"/>
    <x v="170"/>
    <x v="1"/>
    <s v="Storage"/>
    <s v="Tenex File Box, Personal Filing Tote with Lid, Black"/>
    <n v="49.631999999999998"/>
  </r>
  <r>
    <n v="3880"/>
    <s v="CA-2015-151001"/>
    <x v="267"/>
    <d v="2015-04-07T00:00:00"/>
    <s v="First Class"/>
    <s v="JG-15805"/>
    <s v="John Grady"/>
    <s v="Corporate"/>
    <s v="United States"/>
    <s v="Decatur"/>
    <s v="Illinois"/>
    <n v="62521"/>
    <x v="2"/>
    <x v="1569"/>
    <x v="1"/>
    <s v="Storage"/>
    <s v="Adjustable Personal File Tote"/>
    <n v="52.095999999999997"/>
  </r>
  <r>
    <n v="3881"/>
    <s v="CA-2016-129896"/>
    <x v="925"/>
    <d v="2016-06-20T00:00:00"/>
    <s v="Standard Class"/>
    <s v="PF-19120"/>
    <s v="Peter Fuller"/>
    <s v="Consumer"/>
    <s v="United States"/>
    <s v="Gilbert"/>
    <s v="Arizona"/>
    <n v="85234"/>
    <x v="1"/>
    <x v="1357"/>
    <x v="1"/>
    <s v="Paper"/>
    <s v="Xerox 1895"/>
    <n v="9.5679999999999996"/>
  </r>
  <r>
    <n v="3882"/>
    <s v="CA-2016-129896"/>
    <x v="925"/>
    <d v="2016-06-20T00:00:00"/>
    <s v="Standard Class"/>
    <s v="PF-19120"/>
    <s v="Peter Fuller"/>
    <s v="Consumer"/>
    <s v="United States"/>
    <s v="Gilbert"/>
    <s v="Arizona"/>
    <n v="85234"/>
    <x v="1"/>
    <x v="232"/>
    <x v="1"/>
    <s v="Storage"/>
    <s v="Belkin 19&quot; Vented Equipment Shelf, Black"/>
    <n v="82.367999999999995"/>
  </r>
  <r>
    <n v="3883"/>
    <s v="CA-2016-129896"/>
    <x v="925"/>
    <d v="2016-06-20T00:00:00"/>
    <s v="Standard Class"/>
    <s v="PF-19120"/>
    <s v="Peter Fuller"/>
    <s v="Consumer"/>
    <s v="United States"/>
    <s v="Gilbert"/>
    <s v="Arizona"/>
    <n v="85234"/>
    <x v="1"/>
    <x v="1597"/>
    <x v="0"/>
    <s v="Furnishings"/>
    <s v="Eldon &quot;L&quot; Workstation Diamond Chairmat"/>
    <n v="364.70400000000001"/>
  </r>
  <r>
    <n v="3884"/>
    <s v="CA-2016-129896"/>
    <x v="925"/>
    <d v="2016-06-20T00:00:00"/>
    <s v="Standard Class"/>
    <s v="PF-19120"/>
    <s v="Peter Fuller"/>
    <s v="Consumer"/>
    <s v="United States"/>
    <s v="Gilbert"/>
    <s v="Arizona"/>
    <n v="85234"/>
    <x v="1"/>
    <x v="1598"/>
    <x v="0"/>
    <s v="Furnishings"/>
    <s v="DAX Copper Panel Document Frame, 5 x 7 Size"/>
    <n v="40.256"/>
  </r>
  <r>
    <n v="3885"/>
    <s v="CA-2015-152849"/>
    <x v="260"/>
    <d v="2015-07-12T00:00:00"/>
    <s v="Standard Class"/>
    <s v="DW-13195"/>
    <s v="David Wiener"/>
    <s v="Corporate"/>
    <s v="United States"/>
    <s v="Knoxville"/>
    <s v="Tennessee"/>
    <n v="37918"/>
    <x v="0"/>
    <x v="6"/>
    <x v="1"/>
    <s v="Art"/>
    <s v="Newell 322"/>
    <n v="4.3680000000000003"/>
  </r>
  <r>
    <n v="3886"/>
    <s v="US-2018-127341"/>
    <x v="926"/>
    <d v="2018-02-02T00:00:00"/>
    <s v="Standard Class"/>
    <s v="CK-12595"/>
    <s v="Clytie Kelty"/>
    <s v="Consumer"/>
    <s v="United States"/>
    <s v="Chicago"/>
    <s v="Illinois"/>
    <n v="60653"/>
    <x v="2"/>
    <x v="280"/>
    <x v="1"/>
    <s v="Binders"/>
    <s v="GBC Clear Cover, 8-1/2 x 11, unpunched, 25 covers per pack"/>
    <n v="12.128"/>
  </r>
  <r>
    <n v="3887"/>
    <s v="CA-2017-167759"/>
    <x v="840"/>
    <d v="2017-03-08T00:00:00"/>
    <s v="Second Class"/>
    <s v="CC-12670"/>
    <s v="Craig Carreira"/>
    <s v="Consumer"/>
    <s v="United States"/>
    <s v="Bloomington"/>
    <s v="Indiana"/>
    <n v="47401"/>
    <x v="2"/>
    <x v="1517"/>
    <x v="2"/>
    <s v="Phones"/>
    <s v="Plantronics Encore H101 Dual EarpiecesÂ Headset"/>
    <n v="134.85"/>
  </r>
  <r>
    <n v="3888"/>
    <s v="CA-2015-100895"/>
    <x v="270"/>
    <d v="2015-06-06T00:00:00"/>
    <s v="Standard Class"/>
    <s v="SV-20785"/>
    <s v="Stewart Visinsky"/>
    <s v="Consumer"/>
    <s v="United States"/>
    <s v="Roswell"/>
    <s v="Georgia"/>
    <n v="30076"/>
    <x v="0"/>
    <x v="1253"/>
    <x v="1"/>
    <s v="Art"/>
    <s v="Sanford Colorific Scented Colored Pencils, 12/Pack"/>
    <n v="8.56"/>
  </r>
  <r>
    <n v="3889"/>
    <s v="CA-2015-100895"/>
    <x v="270"/>
    <d v="2015-06-06T00:00:00"/>
    <s v="Standard Class"/>
    <s v="SV-20785"/>
    <s v="Stewart Visinsky"/>
    <s v="Consumer"/>
    <s v="United States"/>
    <s v="Roswell"/>
    <s v="Georgia"/>
    <n v="30076"/>
    <x v="0"/>
    <x v="516"/>
    <x v="2"/>
    <s v="Phones"/>
    <s v="Mophie Juice Pack Helium for iPhone"/>
    <n v="239.97"/>
  </r>
  <r>
    <n v="3890"/>
    <s v="CA-2015-100895"/>
    <x v="270"/>
    <d v="2015-06-06T00:00:00"/>
    <s v="Standard Class"/>
    <s v="SV-20785"/>
    <s v="Stewart Visinsky"/>
    <s v="Consumer"/>
    <s v="United States"/>
    <s v="Roswell"/>
    <s v="Georgia"/>
    <n v="30076"/>
    <x v="0"/>
    <x v="518"/>
    <x v="1"/>
    <s v="Storage"/>
    <s v="Hot File 7-Pocket, Floor Stand"/>
    <n v="356.94"/>
  </r>
  <r>
    <n v="3891"/>
    <s v="US-2017-163881"/>
    <x v="390"/>
    <d v="2017-11-30T00:00:00"/>
    <s v="Standard Class"/>
    <s v="SP-20860"/>
    <s v="Sung Pak"/>
    <s v="Corporate"/>
    <s v="United States"/>
    <s v="Los Angeles"/>
    <s v="California"/>
    <n v="90036"/>
    <x v="1"/>
    <x v="764"/>
    <x v="2"/>
    <s v="Accessories"/>
    <s v="Plantronics CS510 - Over-the-Head monaural Wireless Headset System"/>
    <n v="659.9"/>
  </r>
  <r>
    <n v="3892"/>
    <s v="US-2017-163881"/>
    <x v="390"/>
    <d v="2017-11-30T00:00:00"/>
    <s v="Standard Class"/>
    <s v="SP-20860"/>
    <s v="Sung Pak"/>
    <s v="Corporate"/>
    <s v="United States"/>
    <s v="Los Angeles"/>
    <s v="California"/>
    <n v="90036"/>
    <x v="1"/>
    <x v="654"/>
    <x v="0"/>
    <s v="Chairs"/>
    <s v="Global Leather Executive Chair"/>
    <n v="1684.752"/>
  </r>
  <r>
    <n v="3893"/>
    <s v="US-2017-163881"/>
    <x v="390"/>
    <d v="2017-11-30T00:00:00"/>
    <s v="Standard Class"/>
    <s v="SP-20860"/>
    <s v="Sung Pak"/>
    <s v="Corporate"/>
    <s v="United States"/>
    <s v="Los Angeles"/>
    <s v="California"/>
    <n v="90036"/>
    <x v="1"/>
    <x v="1509"/>
    <x v="2"/>
    <s v="Accessories"/>
    <s v="Logitech G500s Laser Gaming Mouse with Adjustable Weight Tuning"/>
    <n v="559.91999999999996"/>
  </r>
  <r>
    <n v="3894"/>
    <s v="US-2017-144547"/>
    <x v="338"/>
    <d v="2017-11-14T00:00:00"/>
    <s v="Standard Class"/>
    <s v="MS-17770"/>
    <s v="Maxwell Schwartz"/>
    <s v="Consumer"/>
    <s v="United States"/>
    <s v="Houston"/>
    <s v="Texas"/>
    <n v="77036"/>
    <x v="2"/>
    <x v="648"/>
    <x v="2"/>
    <s v="Accessories"/>
    <s v="Kensington SlimBlade Notebook Wireless Mouse with Nano Receiver"/>
    <n v="279.94400000000002"/>
  </r>
  <r>
    <n v="3895"/>
    <s v="US-2015-112200"/>
    <x v="754"/>
    <d v="2015-11-28T00:00:00"/>
    <s v="Standard Class"/>
    <s v="TC-21475"/>
    <s v="Tony Chapman"/>
    <s v="Home Office"/>
    <s v="United States"/>
    <s v="Bolingbrook"/>
    <s v="Illinois"/>
    <n v="60440"/>
    <x v="2"/>
    <x v="1230"/>
    <x v="1"/>
    <s v="Binders"/>
    <s v="Avery Framed View Binder, EZD Ring (Locking), Navy, 1 1/2&quot;"/>
    <n v="9.98"/>
  </r>
  <r>
    <n v="3896"/>
    <s v="CA-2018-110212"/>
    <x v="927"/>
    <d v="2018-05-05T00:00:00"/>
    <s v="Standard Class"/>
    <s v="SJ-20125"/>
    <s v="Sanjit Jacobs"/>
    <s v="Home Office"/>
    <s v="United States"/>
    <s v="Texarkana"/>
    <s v="Arkansas"/>
    <n v="71854"/>
    <x v="0"/>
    <x v="1599"/>
    <x v="2"/>
    <s v="Accessories"/>
    <s v="Maxell 74 Minute CDR, 10/Pack"/>
    <n v="48.9"/>
  </r>
  <r>
    <n v="3897"/>
    <s v="CA-2018-134285"/>
    <x v="226"/>
    <d v="2018-12-12T00:00:00"/>
    <s v="Standard Class"/>
    <s v="DS-13180"/>
    <s v="David Smith"/>
    <s v="Corporate"/>
    <s v="United States"/>
    <s v="San Antonio"/>
    <s v="Texas"/>
    <n v="78207"/>
    <x v="2"/>
    <x v="1084"/>
    <x v="1"/>
    <s v="Fasteners"/>
    <s v="Binder Clips by OIC"/>
    <n v="3.552"/>
  </r>
  <r>
    <n v="3898"/>
    <s v="CA-2018-134285"/>
    <x v="226"/>
    <d v="2018-12-12T00:00:00"/>
    <s v="Standard Class"/>
    <s v="DS-13180"/>
    <s v="David Smith"/>
    <s v="Corporate"/>
    <s v="United States"/>
    <s v="San Antonio"/>
    <s v="Texas"/>
    <n v="78207"/>
    <x v="2"/>
    <x v="88"/>
    <x v="1"/>
    <s v="Paper"/>
    <s v="Xerox 1995"/>
    <n v="15.552"/>
  </r>
  <r>
    <n v="3899"/>
    <s v="CA-2018-102267"/>
    <x v="329"/>
    <d v="2018-12-04T00:00:00"/>
    <s v="Standard Class"/>
    <s v="SC-20800"/>
    <s v="Stuart Calhoun"/>
    <s v="Consumer"/>
    <s v="United States"/>
    <s v="Edinburg"/>
    <s v="Texas"/>
    <n v="78539"/>
    <x v="2"/>
    <x v="1084"/>
    <x v="1"/>
    <s v="Fasteners"/>
    <s v="Binder Clips by OIC"/>
    <n v="2.3679999999999999"/>
  </r>
  <r>
    <n v="3900"/>
    <s v="CA-2018-157980"/>
    <x v="226"/>
    <d v="2018-12-09T00:00:00"/>
    <s v="First Class"/>
    <s v="SH-20395"/>
    <s v="Shahid Hopkins"/>
    <s v="Consumer"/>
    <s v="United States"/>
    <s v="Toledo"/>
    <s v="Ohio"/>
    <n v="43615"/>
    <x v="3"/>
    <x v="428"/>
    <x v="2"/>
    <s v="Accessories"/>
    <s v="Logitech G602 Wireless Gaming Mouse"/>
    <n v="127.98399999999999"/>
  </r>
  <r>
    <n v="3901"/>
    <s v="CA-2016-121097"/>
    <x v="928"/>
    <d v="2016-01-08T00:00:00"/>
    <s v="Standard Class"/>
    <s v="SF-20965"/>
    <s v="Sylvia Foulston"/>
    <s v="Corporate"/>
    <s v="United States"/>
    <s v="Baytown"/>
    <s v="Texas"/>
    <n v="77520"/>
    <x v="2"/>
    <x v="289"/>
    <x v="1"/>
    <s v="Paper"/>
    <s v="Xerox 21"/>
    <n v="10.368"/>
  </r>
  <r>
    <n v="3902"/>
    <s v="CA-2016-151043"/>
    <x v="717"/>
    <d v="2016-11-20T00:00:00"/>
    <s v="Standard Class"/>
    <s v="MG-17680"/>
    <s v="Maureen Gastineau"/>
    <s v="Home Office"/>
    <s v="United States"/>
    <s v="Philadelphia"/>
    <s v="Pennsylvania"/>
    <n v="19143"/>
    <x v="3"/>
    <x v="1600"/>
    <x v="2"/>
    <s v="Accessories"/>
    <s v="Micro Innovations Wireless Classic Keyboard with Mouse"/>
    <n v="47.984000000000002"/>
  </r>
  <r>
    <n v="3903"/>
    <s v="US-2016-119312"/>
    <x v="653"/>
    <d v="2016-10-07T00:00:00"/>
    <s v="Second Class"/>
    <s v="CS-12400"/>
    <s v="Christopher Schild"/>
    <s v="Home Office"/>
    <s v="United States"/>
    <s v="Los Angeles"/>
    <s v="California"/>
    <n v="90045"/>
    <x v="1"/>
    <x v="1220"/>
    <x v="1"/>
    <s v="Storage"/>
    <s v="Eldon ProFile File 'N Store Portable File Tub Letter/Legal Size Black"/>
    <n v="270.33999999999997"/>
  </r>
  <r>
    <n v="3904"/>
    <s v="CA-2016-167010"/>
    <x v="57"/>
    <d v="2016-04-10T00:00:00"/>
    <s v="Standard Class"/>
    <s v="VT-21700"/>
    <s v="Valerie Takahito"/>
    <s v="Home Office"/>
    <s v="United States"/>
    <s v="Philadelphia"/>
    <s v="Pennsylvania"/>
    <n v="19143"/>
    <x v="3"/>
    <x v="1297"/>
    <x v="1"/>
    <s v="Appliances"/>
    <s v="Bionaire 99.97% HEPA Air Cleaner"/>
    <n v="98.111999999999995"/>
  </r>
  <r>
    <n v="3905"/>
    <s v="CA-2016-167010"/>
    <x v="57"/>
    <d v="2016-04-10T00:00:00"/>
    <s v="Standard Class"/>
    <s v="VT-21700"/>
    <s v="Valerie Takahito"/>
    <s v="Home Office"/>
    <s v="United States"/>
    <s v="Philadelphia"/>
    <s v="Pennsylvania"/>
    <n v="19143"/>
    <x v="3"/>
    <x v="718"/>
    <x v="1"/>
    <s v="Storage"/>
    <s v="Fellowes High-Stak Drawer Files"/>
    <n v="563.80799999999999"/>
  </r>
  <r>
    <n v="3906"/>
    <s v="CA-2016-167010"/>
    <x v="57"/>
    <d v="2016-04-10T00:00:00"/>
    <s v="Standard Class"/>
    <s v="VT-21700"/>
    <s v="Valerie Takahito"/>
    <s v="Home Office"/>
    <s v="United States"/>
    <s v="Philadelphia"/>
    <s v="Pennsylvania"/>
    <n v="19143"/>
    <x v="3"/>
    <x v="844"/>
    <x v="1"/>
    <s v="Binders"/>
    <s v="Cardinal Slant-D Ring Binders"/>
    <n v="10.428000000000001"/>
  </r>
  <r>
    <n v="3907"/>
    <s v="CA-2016-167010"/>
    <x v="57"/>
    <d v="2016-04-10T00:00:00"/>
    <s v="Standard Class"/>
    <s v="VT-21700"/>
    <s v="Valerie Takahito"/>
    <s v="Home Office"/>
    <s v="United States"/>
    <s v="Philadelphia"/>
    <s v="Pennsylvania"/>
    <n v="19143"/>
    <x v="3"/>
    <x v="1304"/>
    <x v="0"/>
    <s v="Furnishings"/>
    <s v="Tenex Antistatic Computer Chair Mats"/>
    <n v="547.13599999999997"/>
  </r>
  <r>
    <n v="3908"/>
    <s v="CA-2016-167010"/>
    <x v="57"/>
    <d v="2016-04-10T00:00:00"/>
    <s v="Standard Class"/>
    <s v="VT-21700"/>
    <s v="Valerie Takahito"/>
    <s v="Home Office"/>
    <s v="United States"/>
    <s v="Philadelphia"/>
    <s v="Pennsylvania"/>
    <n v="19143"/>
    <x v="3"/>
    <x v="500"/>
    <x v="2"/>
    <s v="Phones"/>
    <s v="Cush Cases Heavy Duty Rugged Cover Case for Samsung Galaxy S5 - Purple"/>
    <n v="14.85"/>
  </r>
  <r>
    <n v="3909"/>
    <s v="CA-2016-167010"/>
    <x v="57"/>
    <d v="2016-04-10T00:00:00"/>
    <s v="Standard Class"/>
    <s v="VT-21700"/>
    <s v="Valerie Takahito"/>
    <s v="Home Office"/>
    <s v="United States"/>
    <s v="Philadelphia"/>
    <s v="Pennsylvania"/>
    <n v="19143"/>
    <x v="3"/>
    <x v="104"/>
    <x v="2"/>
    <s v="Phones"/>
    <s v="Speck Products Candyshell Flip Case"/>
    <n v="41.988"/>
  </r>
  <r>
    <n v="3910"/>
    <s v="CA-2016-167010"/>
    <x v="57"/>
    <d v="2016-04-10T00:00:00"/>
    <s v="Standard Class"/>
    <s v="VT-21700"/>
    <s v="Valerie Takahito"/>
    <s v="Home Office"/>
    <s v="United States"/>
    <s v="Philadelphia"/>
    <s v="Pennsylvania"/>
    <n v="19143"/>
    <x v="3"/>
    <x v="1183"/>
    <x v="0"/>
    <s v="Furnishings"/>
    <s v="DAX Charcoal/Nickel-Tone Document Frame, 5 x 7"/>
    <n v="7.5839999999999996"/>
  </r>
  <r>
    <n v="3911"/>
    <s v="CA-2016-167010"/>
    <x v="57"/>
    <d v="2016-04-10T00:00:00"/>
    <s v="Standard Class"/>
    <s v="VT-21700"/>
    <s v="Valerie Takahito"/>
    <s v="Home Office"/>
    <s v="United States"/>
    <s v="Philadelphia"/>
    <s v="Pennsylvania"/>
    <n v="19143"/>
    <x v="3"/>
    <x v="1601"/>
    <x v="0"/>
    <s v="Bookcases"/>
    <s v="Bush Heritage Pine Collection 5-Shelf Bookcase, Albany Pine Finish, *Special Order"/>
    <n v="352.45"/>
  </r>
  <r>
    <n v="3912"/>
    <s v="CA-2018-126788"/>
    <x v="929"/>
    <d v="2018-06-06T00:00:00"/>
    <s v="First Class"/>
    <s v="AB-10105"/>
    <s v="Adrian Barton"/>
    <s v="Consumer"/>
    <s v="United States"/>
    <s v="Pearland"/>
    <s v="Texas"/>
    <n v="77581"/>
    <x v="2"/>
    <x v="1602"/>
    <x v="2"/>
    <s v="Phones"/>
    <s v="LG G3"/>
    <n v="470.37599999999998"/>
  </r>
  <r>
    <n v="3913"/>
    <s v="CA-2018-148068"/>
    <x v="65"/>
    <d v="2018-09-25T00:00:00"/>
    <s v="Standard Class"/>
    <s v="MM-18280"/>
    <s v="Muhammed MacIntyre"/>
    <s v="Corporate"/>
    <s v="United States"/>
    <s v="New York City"/>
    <s v="New York"/>
    <n v="10035"/>
    <x v="3"/>
    <x v="988"/>
    <x v="1"/>
    <s v="Paper"/>
    <s v="Xerox 203"/>
    <n v="19.440000000000001"/>
  </r>
  <r>
    <n v="3914"/>
    <s v="CA-2018-148068"/>
    <x v="65"/>
    <d v="2018-09-25T00:00:00"/>
    <s v="Standard Class"/>
    <s v="MM-18280"/>
    <s v="Muhammed MacIntyre"/>
    <s v="Corporate"/>
    <s v="United States"/>
    <s v="New York City"/>
    <s v="New York"/>
    <n v="10035"/>
    <x v="3"/>
    <x v="875"/>
    <x v="0"/>
    <s v="Furnishings"/>
    <s v="Ultra Door Push Plate"/>
    <n v="9.82"/>
  </r>
  <r>
    <n v="3915"/>
    <s v="US-2018-142573"/>
    <x v="930"/>
    <d v="2018-07-23T00:00:00"/>
    <s v="Standard Class"/>
    <s v="ML-17410"/>
    <s v="Maris LaWare"/>
    <s v="Consumer"/>
    <s v="United States"/>
    <s v="Phoenix"/>
    <s v="Arizona"/>
    <n v="85023"/>
    <x v="1"/>
    <x v="855"/>
    <x v="0"/>
    <s v="Tables"/>
    <s v="Chromcraft 48&quot; x 96&quot; Racetrack Double Pedestal Table"/>
    <n v="801.6"/>
  </r>
  <r>
    <n v="3916"/>
    <s v="US-2018-142573"/>
    <x v="930"/>
    <d v="2018-07-23T00:00:00"/>
    <s v="Standard Class"/>
    <s v="ML-17410"/>
    <s v="Maris LaWare"/>
    <s v="Consumer"/>
    <s v="United States"/>
    <s v="Phoenix"/>
    <s v="Arizona"/>
    <n v="85023"/>
    <x v="1"/>
    <x v="38"/>
    <x v="0"/>
    <s v="Chairs"/>
    <s v="Global Fabric Manager's Chair, Dark Gray"/>
    <n v="161.56800000000001"/>
  </r>
  <r>
    <n v="3917"/>
    <s v="US-2018-142573"/>
    <x v="930"/>
    <d v="2018-07-23T00:00:00"/>
    <s v="Standard Class"/>
    <s v="ML-17410"/>
    <s v="Maris LaWare"/>
    <s v="Consumer"/>
    <s v="United States"/>
    <s v="Phoenix"/>
    <s v="Arizona"/>
    <n v="85023"/>
    <x v="1"/>
    <x v="1603"/>
    <x v="1"/>
    <s v="Paper"/>
    <s v="Riverleaf Stik-Withit Designer Note Cubes"/>
    <n v="16.096"/>
  </r>
  <r>
    <n v="3918"/>
    <s v="US-2018-142573"/>
    <x v="930"/>
    <d v="2018-07-23T00:00:00"/>
    <s v="Standard Class"/>
    <s v="ML-17410"/>
    <s v="Maris LaWare"/>
    <s v="Consumer"/>
    <s v="United States"/>
    <s v="Phoenix"/>
    <s v="Arizona"/>
    <n v="85023"/>
    <x v="1"/>
    <x v="849"/>
    <x v="1"/>
    <s v="Binders"/>
    <s v="Acco Expandable Hanging Binders"/>
    <n v="7.6559999999999997"/>
  </r>
  <r>
    <n v="3919"/>
    <s v="US-2018-142573"/>
    <x v="930"/>
    <d v="2018-07-23T00:00:00"/>
    <s v="Standard Class"/>
    <s v="ML-17410"/>
    <s v="Maris LaWare"/>
    <s v="Consumer"/>
    <s v="United States"/>
    <s v="Phoenix"/>
    <s v="Arizona"/>
    <n v="85023"/>
    <x v="1"/>
    <x v="70"/>
    <x v="0"/>
    <s v="Chairs"/>
    <s v="High-Back Leather Manager's Chair"/>
    <n v="311.976"/>
  </r>
  <r>
    <n v="3920"/>
    <s v="US-2016-148817"/>
    <x v="494"/>
    <d v="2016-12-07T00:00:00"/>
    <s v="Standard Class"/>
    <s v="KD-16495"/>
    <s v="Keith Dawkins"/>
    <s v="Corporate"/>
    <s v="United States"/>
    <s v="Chesapeake"/>
    <s v="Virginia"/>
    <n v="23320"/>
    <x v="0"/>
    <x v="421"/>
    <x v="1"/>
    <s v="Storage"/>
    <s v="Decoflex Hanging Personal Folder File, Blue"/>
    <n v="61.68"/>
  </r>
  <r>
    <n v="3921"/>
    <s v="US-2016-148817"/>
    <x v="494"/>
    <d v="2016-12-07T00:00:00"/>
    <s v="Standard Class"/>
    <s v="KD-16495"/>
    <s v="Keith Dawkins"/>
    <s v="Corporate"/>
    <s v="United States"/>
    <s v="Chesapeake"/>
    <s v="Virginia"/>
    <n v="23320"/>
    <x v="0"/>
    <x v="1399"/>
    <x v="1"/>
    <s v="Binders"/>
    <s v="GBC Pre-Punched Binding Paper, Plastic, White, 8-1/2&quot; x 11&quot;"/>
    <n v="63.96"/>
  </r>
  <r>
    <n v="3922"/>
    <s v="CA-2017-110044"/>
    <x v="931"/>
    <d v="2017-07-02T00:00:00"/>
    <s v="Second Class"/>
    <s v="RF-19735"/>
    <s v="Roland Fjeld"/>
    <s v="Consumer"/>
    <s v="United States"/>
    <s v="Chicago"/>
    <s v="Illinois"/>
    <n v="60610"/>
    <x v="2"/>
    <x v="1501"/>
    <x v="2"/>
    <s v="Phones"/>
    <s v="Polycom CX300 Desktop Phone USB VoIP phone"/>
    <n v="359.976"/>
  </r>
  <r>
    <n v="3923"/>
    <s v="CA-2018-146920"/>
    <x v="735"/>
    <d v="2018-09-01T00:00:00"/>
    <s v="Standard Class"/>
    <s v="SC-20305"/>
    <s v="Sean Christensen"/>
    <s v="Consumer"/>
    <s v="United States"/>
    <s v="Chicago"/>
    <s v="Illinois"/>
    <n v="60623"/>
    <x v="2"/>
    <x v="218"/>
    <x v="1"/>
    <s v="Paper"/>
    <s v="Xerox 4200 Series MultiUse Premium Copy Paper (20Lb. and 84 Bright)"/>
    <n v="25.344000000000001"/>
  </r>
  <r>
    <n v="3924"/>
    <s v="CA-2018-146920"/>
    <x v="735"/>
    <d v="2018-09-01T00:00:00"/>
    <s v="Standard Class"/>
    <s v="SC-20305"/>
    <s v="Sean Christensen"/>
    <s v="Consumer"/>
    <s v="United States"/>
    <s v="Chicago"/>
    <s v="Illinois"/>
    <n v="60623"/>
    <x v="2"/>
    <x v="1604"/>
    <x v="1"/>
    <s v="Paper"/>
    <s v="HP Office Paper (20Lb. and 87 Bright)"/>
    <n v="26.72"/>
  </r>
  <r>
    <n v="3925"/>
    <s v="CA-2015-103940"/>
    <x v="328"/>
    <d v="2015-09-21T00:00:00"/>
    <s v="Standard Class"/>
    <s v="BN-11515"/>
    <s v="Bradley Nguyen"/>
    <s v="Consumer"/>
    <s v="United States"/>
    <s v="Seattle"/>
    <s v="Washington"/>
    <n v="98103"/>
    <x v="1"/>
    <x v="464"/>
    <x v="1"/>
    <s v="Storage"/>
    <s v="Eldon Gobal File Keepers"/>
    <n v="30.28"/>
  </r>
  <r>
    <n v="3926"/>
    <s v="CA-2015-103940"/>
    <x v="328"/>
    <d v="2015-09-21T00:00:00"/>
    <s v="Standard Class"/>
    <s v="BN-11515"/>
    <s v="Bradley Nguyen"/>
    <s v="Consumer"/>
    <s v="United States"/>
    <s v="Seattle"/>
    <s v="Washington"/>
    <n v="98103"/>
    <x v="1"/>
    <x v="1220"/>
    <x v="1"/>
    <s v="Storage"/>
    <s v="Eldon ProFile File 'N Store Portable File Tub Letter/Legal Size Black"/>
    <n v="57.93"/>
  </r>
  <r>
    <n v="3927"/>
    <s v="CA-2015-103940"/>
    <x v="328"/>
    <d v="2015-09-21T00:00:00"/>
    <s v="Standard Class"/>
    <s v="BN-11515"/>
    <s v="Bradley Nguyen"/>
    <s v="Consumer"/>
    <s v="United States"/>
    <s v="Seattle"/>
    <s v="Washington"/>
    <n v="98103"/>
    <x v="1"/>
    <x v="1381"/>
    <x v="0"/>
    <s v="Furnishings"/>
    <s v="Executive Impressions 12&quot; Wall Clock"/>
    <n v="35.340000000000003"/>
  </r>
  <r>
    <n v="3928"/>
    <s v="CA-2015-103940"/>
    <x v="328"/>
    <d v="2015-09-21T00:00:00"/>
    <s v="Standard Class"/>
    <s v="BN-11515"/>
    <s v="Bradley Nguyen"/>
    <s v="Consumer"/>
    <s v="United States"/>
    <s v="Seattle"/>
    <s v="Washington"/>
    <n v="98103"/>
    <x v="1"/>
    <x v="141"/>
    <x v="1"/>
    <s v="Binders"/>
    <s v="GBC Prestige Therm-A-Bind Covers"/>
    <n v="137.24"/>
  </r>
  <r>
    <n v="3929"/>
    <s v="CA-2017-162082"/>
    <x v="560"/>
    <d v="2017-03-17T00:00:00"/>
    <s v="First Class"/>
    <s v="JS-15880"/>
    <s v="John Stevenson"/>
    <s v="Consumer"/>
    <s v="United States"/>
    <s v="Harlingen"/>
    <s v="Texas"/>
    <n v="78550"/>
    <x v="2"/>
    <x v="631"/>
    <x v="0"/>
    <s v="Bookcases"/>
    <s v="Safco Value Mate Series Steel Bookcases, Baked Enamel Finish on Steel, Gray"/>
    <n v="241.33199999999999"/>
  </r>
  <r>
    <n v="3930"/>
    <s v="CA-2017-162082"/>
    <x v="560"/>
    <d v="2017-03-17T00:00:00"/>
    <s v="First Class"/>
    <s v="JS-15880"/>
    <s v="John Stevenson"/>
    <s v="Consumer"/>
    <s v="United States"/>
    <s v="Harlingen"/>
    <s v="Texas"/>
    <n v="78550"/>
    <x v="2"/>
    <x v="548"/>
    <x v="1"/>
    <s v="Paper"/>
    <s v="Xerox 1993"/>
    <n v="5.1840000000000002"/>
  </r>
  <r>
    <n v="3931"/>
    <s v="CA-2017-162082"/>
    <x v="560"/>
    <d v="2017-03-17T00:00:00"/>
    <s v="First Class"/>
    <s v="JS-15880"/>
    <s v="John Stevenson"/>
    <s v="Consumer"/>
    <s v="United States"/>
    <s v="Harlingen"/>
    <s v="Texas"/>
    <n v="78550"/>
    <x v="2"/>
    <x v="1062"/>
    <x v="1"/>
    <s v="Art"/>
    <s v="BOSTON Ranger #55 Pencil Sharpener, Black"/>
    <n v="145.54400000000001"/>
  </r>
  <r>
    <n v="3932"/>
    <s v="CA-2017-132094"/>
    <x v="370"/>
    <d v="2017-09-02T00:00:00"/>
    <s v="Standard Class"/>
    <s v="VG-21805"/>
    <s v="Vivek Grady"/>
    <s v="Corporate"/>
    <s v="United States"/>
    <s v="Philadelphia"/>
    <s v="Pennsylvania"/>
    <n v="19140"/>
    <x v="3"/>
    <x v="1605"/>
    <x v="1"/>
    <s v="Art"/>
    <s v="Binney &amp; Smith inkTank Erasable Pocket Highlighter, Chisel Tip, Yellow"/>
    <n v="5.4720000000000004"/>
  </r>
  <r>
    <n v="3933"/>
    <s v="CA-2017-132094"/>
    <x v="370"/>
    <d v="2017-09-02T00:00:00"/>
    <s v="Standard Class"/>
    <s v="VG-21805"/>
    <s v="Vivek Grady"/>
    <s v="Corporate"/>
    <s v="United States"/>
    <s v="Philadelphia"/>
    <s v="Pennsylvania"/>
    <n v="19140"/>
    <x v="3"/>
    <x v="1016"/>
    <x v="2"/>
    <s v="Accessories"/>
    <s v="Logitech Trackman Marble Mouse"/>
    <n v="47.984000000000002"/>
  </r>
  <r>
    <n v="3934"/>
    <s v="CA-2018-123001"/>
    <x v="264"/>
    <d v="2018-09-08T00:00:00"/>
    <s v="Standard Class"/>
    <s v="AW-10840"/>
    <s v="Anthony Witt"/>
    <s v="Consumer"/>
    <s v="United States"/>
    <s v="Bakersfield"/>
    <s v="California"/>
    <n v="93309"/>
    <x v="1"/>
    <x v="868"/>
    <x v="1"/>
    <s v="Art"/>
    <s v="OIC #2 Pencils, Medium Soft"/>
    <n v="9.4"/>
  </r>
  <r>
    <n v="3935"/>
    <s v="CA-2018-123001"/>
    <x v="264"/>
    <d v="2018-09-08T00:00:00"/>
    <s v="Standard Class"/>
    <s v="AW-10840"/>
    <s v="Anthony Witt"/>
    <s v="Consumer"/>
    <s v="United States"/>
    <s v="Bakersfield"/>
    <s v="California"/>
    <n v="93309"/>
    <x v="1"/>
    <x v="198"/>
    <x v="1"/>
    <s v="Labels"/>
    <s v="Avery 505"/>
    <n v="74"/>
  </r>
  <r>
    <n v="3936"/>
    <s v="CA-2018-123001"/>
    <x v="264"/>
    <d v="2018-09-08T00:00:00"/>
    <s v="Standard Class"/>
    <s v="AW-10840"/>
    <s v="Anthony Witt"/>
    <s v="Consumer"/>
    <s v="United States"/>
    <s v="Bakersfield"/>
    <s v="California"/>
    <n v="93309"/>
    <x v="1"/>
    <x v="1551"/>
    <x v="2"/>
    <s v="Phones"/>
    <s v="Ooma Telo VoIP Home Phone System"/>
    <n v="201.584"/>
  </r>
  <r>
    <n v="3937"/>
    <s v="CA-2016-118955"/>
    <x v="382"/>
    <d v="2016-06-20T00:00:00"/>
    <s v="Standard Class"/>
    <s v="LS-17230"/>
    <s v="Lycoris Saunders"/>
    <s v="Consumer"/>
    <s v="United States"/>
    <s v="Grand Prairie"/>
    <s v="Texas"/>
    <n v="75051"/>
    <x v="2"/>
    <x v="1606"/>
    <x v="1"/>
    <s v="Envelopes"/>
    <s v="Staple envelope"/>
    <n v="28.751999999999999"/>
  </r>
  <r>
    <n v="3938"/>
    <s v="CA-2016-118955"/>
    <x v="382"/>
    <d v="2016-06-20T00:00:00"/>
    <s v="Standard Class"/>
    <s v="LS-17230"/>
    <s v="Lycoris Saunders"/>
    <s v="Consumer"/>
    <s v="United States"/>
    <s v="Grand Prairie"/>
    <s v="Texas"/>
    <n v="75051"/>
    <x v="2"/>
    <x v="752"/>
    <x v="1"/>
    <s v="Paper"/>
    <s v="Xerox 188"/>
    <n v="27.216000000000001"/>
  </r>
  <r>
    <n v="3939"/>
    <s v="CA-2016-118955"/>
    <x v="382"/>
    <d v="2016-06-20T00:00:00"/>
    <s v="Standard Class"/>
    <s v="LS-17230"/>
    <s v="Lycoris Saunders"/>
    <s v="Consumer"/>
    <s v="United States"/>
    <s v="Grand Prairie"/>
    <s v="Texas"/>
    <n v="75051"/>
    <x v="2"/>
    <x v="901"/>
    <x v="0"/>
    <s v="Chairs"/>
    <s v="Office Star - Contemporary Swivel Chair with Padded Adjustable Arms and Flex Back"/>
    <n v="197.37200000000001"/>
  </r>
  <r>
    <n v="3940"/>
    <s v="US-2017-143448"/>
    <x v="107"/>
    <d v="2017-12-10T00:00:00"/>
    <s v="Same Day"/>
    <s v="MH-17455"/>
    <s v="Mark Hamilton"/>
    <s v="Consumer"/>
    <s v="United States"/>
    <s v="Greenwood"/>
    <s v="Indiana"/>
    <n v="46142"/>
    <x v="2"/>
    <x v="463"/>
    <x v="0"/>
    <s v="Chairs"/>
    <s v="Global Commerce Series High-Back Swivel/Tilt Chairs"/>
    <n v="1424.9"/>
  </r>
  <r>
    <n v="3941"/>
    <s v="CA-2018-117863"/>
    <x v="796"/>
    <d v="2018-05-23T00:00:00"/>
    <s v="Standard Class"/>
    <s v="TS-21340"/>
    <s v="Toby Swindell"/>
    <s v="Consumer"/>
    <s v="United States"/>
    <s v="New York City"/>
    <s v="New York"/>
    <n v="10024"/>
    <x v="3"/>
    <x v="1027"/>
    <x v="0"/>
    <s v="Furnishings"/>
    <s v="Master Caster Door Stop, Large Neon Orange"/>
    <n v="14.56"/>
  </r>
  <r>
    <n v="3942"/>
    <s v="CA-2018-117863"/>
    <x v="796"/>
    <d v="2018-05-23T00:00:00"/>
    <s v="Standard Class"/>
    <s v="TS-21340"/>
    <s v="Toby Swindell"/>
    <s v="Consumer"/>
    <s v="United States"/>
    <s v="New York City"/>
    <s v="New York"/>
    <n v="10024"/>
    <x v="3"/>
    <x v="536"/>
    <x v="1"/>
    <s v="Binders"/>
    <s v="Acco Pressboard Covers with Storage Hooks, 9 1/2&quot; x 11&quot;, Executive Red"/>
    <n v="3.048"/>
  </r>
  <r>
    <n v="3943"/>
    <s v="CA-2018-160458"/>
    <x v="837"/>
    <d v="2018-05-29T00:00:00"/>
    <s v="Second Class"/>
    <s v="EH-13945"/>
    <s v="Eric Hoffmann"/>
    <s v="Consumer"/>
    <s v="United States"/>
    <s v="Memphis"/>
    <s v="Tennessee"/>
    <n v="38109"/>
    <x v="0"/>
    <x v="778"/>
    <x v="1"/>
    <s v="Paper"/>
    <s v="Xerox 2"/>
    <n v="25.92"/>
  </r>
  <r>
    <n v="3944"/>
    <s v="US-2017-142685"/>
    <x v="661"/>
    <d v="2017-06-30T00:00:00"/>
    <s v="Standard Class"/>
    <s v="MG-17695"/>
    <s v="Maureen Gnade"/>
    <s v="Consumer"/>
    <s v="United States"/>
    <s v="Buffalo"/>
    <s v="New York"/>
    <n v="14215"/>
    <x v="3"/>
    <x v="1420"/>
    <x v="1"/>
    <s v="Supplies"/>
    <s v="Compact Automatic Electric Letter Opener"/>
    <n v="835.17"/>
  </r>
  <r>
    <n v="3945"/>
    <s v="CA-2017-133144"/>
    <x v="458"/>
    <d v="2017-05-21T00:00:00"/>
    <s v="Second Class"/>
    <s v="DO-13435"/>
    <s v="Denny Ordway"/>
    <s v="Consumer"/>
    <s v="United States"/>
    <s v="Los Angeles"/>
    <s v="California"/>
    <n v="90036"/>
    <x v="1"/>
    <x v="609"/>
    <x v="1"/>
    <s v="Paper"/>
    <s v="Xerox 196"/>
    <n v="17.34"/>
  </r>
  <r>
    <n v="3946"/>
    <s v="CA-2018-167871"/>
    <x v="551"/>
    <d v="2018-11-23T00:00:00"/>
    <s v="Standard Class"/>
    <s v="AF-10870"/>
    <s v="Art Ferguson"/>
    <s v="Consumer"/>
    <s v="United States"/>
    <s v="Homestead"/>
    <s v="Florida"/>
    <n v="33030"/>
    <x v="0"/>
    <x v="1486"/>
    <x v="1"/>
    <s v="Paper"/>
    <s v="Xerox 194"/>
    <n v="44.384"/>
  </r>
  <r>
    <n v="3947"/>
    <s v="CA-2018-167871"/>
    <x v="551"/>
    <d v="2018-11-23T00:00:00"/>
    <s v="Standard Class"/>
    <s v="AF-10870"/>
    <s v="Art Ferguson"/>
    <s v="Consumer"/>
    <s v="United States"/>
    <s v="Homestead"/>
    <s v="Florida"/>
    <n v="33030"/>
    <x v="0"/>
    <x v="327"/>
    <x v="1"/>
    <s v="Supplies"/>
    <s v="Staple remover"/>
    <n v="2.944"/>
  </r>
  <r>
    <n v="3948"/>
    <s v="CA-2017-119963"/>
    <x v="741"/>
    <d v="2017-11-22T00:00:00"/>
    <s v="Standard Class"/>
    <s v="SN-20710"/>
    <s v="Steve Nguyen"/>
    <s v="Home Office"/>
    <s v="United States"/>
    <s v="Pasadena"/>
    <s v="Texas"/>
    <n v="77506"/>
    <x v="2"/>
    <x v="181"/>
    <x v="1"/>
    <s v="Art"/>
    <s v="4009 Highlighters by Sanford"/>
    <n v="6.3680000000000003"/>
  </r>
  <r>
    <n v="3949"/>
    <s v="CA-2017-119963"/>
    <x v="741"/>
    <d v="2017-11-22T00:00:00"/>
    <s v="Standard Class"/>
    <s v="SN-20710"/>
    <s v="Steve Nguyen"/>
    <s v="Home Office"/>
    <s v="United States"/>
    <s v="Pasadena"/>
    <s v="Texas"/>
    <n v="77506"/>
    <x v="2"/>
    <x v="580"/>
    <x v="1"/>
    <s v="Labels"/>
    <s v="Avery 4027 File Folder Labels for Dot Matrix Printers, 5000 Labels per Box, White"/>
    <n v="48.847999999999999"/>
  </r>
  <r>
    <n v="3950"/>
    <s v="CA-2017-119963"/>
    <x v="741"/>
    <d v="2017-11-22T00:00:00"/>
    <s v="Standard Class"/>
    <s v="SN-20710"/>
    <s v="Steve Nguyen"/>
    <s v="Home Office"/>
    <s v="United States"/>
    <s v="Pasadena"/>
    <s v="Texas"/>
    <n v="77506"/>
    <x v="2"/>
    <x v="314"/>
    <x v="1"/>
    <s v="Paper"/>
    <s v="Xerox 1881"/>
    <n v="19.648"/>
  </r>
  <r>
    <n v="3951"/>
    <s v="CA-2017-119963"/>
    <x v="741"/>
    <d v="2017-11-22T00:00:00"/>
    <s v="Standard Class"/>
    <s v="SN-20710"/>
    <s v="Steve Nguyen"/>
    <s v="Home Office"/>
    <s v="United States"/>
    <s v="Pasadena"/>
    <s v="Texas"/>
    <n v="77506"/>
    <x v="2"/>
    <x v="163"/>
    <x v="0"/>
    <s v="Chairs"/>
    <s v="Global Value Steno Chair, Gray"/>
    <n v="255.108"/>
  </r>
  <r>
    <n v="3952"/>
    <s v="CA-2015-121167"/>
    <x v="683"/>
    <d v="2015-11-30T00:00:00"/>
    <s v="Second Class"/>
    <s v="MO-17500"/>
    <s v="Mary O'Rourke"/>
    <s v="Consumer"/>
    <s v="United States"/>
    <s v="Freeport"/>
    <s v="New York"/>
    <n v="11520"/>
    <x v="3"/>
    <x v="828"/>
    <x v="1"/>
    <s v="Binders"/>
    <s v="GBC Standard Recycled Report Covers, Clear Plastic Sheets"/>
    <n v="17.248000000000001"/>
  </r>
  <r>
    <n v="3953"/>
    <s v="US-2017-151862"/>
    <x v="398"/>
    <d v="2017-03-08T00:00:00"/>
    <s v="Standard Class"/>
    <s v="ON-18715"/>
    <s v="Odella Nelson"/>
    <s v="Corporate"/>
    <s v="United States"/>
    <s v="Denver"/>
    <s v="Colorado"/>
    <n v="80219"/>
    <x v="1"/>
    <x v="1607"/>
    <x v="2"/>
    <s v="Phones"/>
    <s v="RCA ViSYS 25423RE1 Corded phone"/>
    <n v="159.98400000000001"/>
  </r>
  <r>
    <n v="3954"/>
    <s v="CA-2018-152961"/>
    <x v="787"/>
    <d v="2018-01-19T00:00:00"/>
    <s v="Standard Class"/>
    <s v="SC-20095"/>
    <s v="Sanjit Chand"/>
    <s v="Consumer"/>
    <s v="United States"/>
    <s v="Quincy"/>
    <s v="Massachusetts"/>
    <n v="2169"/>
    <x v="3"/>
    <x v="69"/>
    <x v="1"/>
    <s v="Paper"/>
    <s v="Telephone Message Books with Fax/Mobile Section, 5 1/2&quot; x 3 3/16&quot;"/>
    <n v="12.7"/>
  </r>
  <r>
    <n v="3955"/>
    <s v="CA-2015-133228"/>
    <x v="527"/>
    <d v="2015-04-09T00:00:00"/>
    <s v="Standard Class"/>
    <s v="MS-17710"/>
    <s v="Maurice Satty"/>
    <s v="Consumer"/>
    <s v="United States"/>
    <s v="Detroit"/>
    <s v="Michigan"/>
    <n v="48205"/>
    <x v="2"/>
    <x v="493"/>
    <x v="0"/>
    <s v="Furnishings"/>
    <s v="Advantus Panel Wall Acrylic Frame"/>
    <n v="5.47"/>
  </r>
  <r>
    <n v="3956"/>
    <s v="CA-2015-133228"/>
    <x v="527"/>
    <d v="2015-04-09T00:00:00"/>
    <s v="Standard Class"/>
    <s v="MS-17710"/>
    <s v="Maurice Satty"/>
    <s v="Consumer"/>
    <s v="United States"/>
    <s v="Detroit"/>
    <s v="Michigan"/>
    <n v="48205"/>
    <x v="2"/>
    <x v="1041"/>
    <x v="1"/>
    <s v="Art"/>
    <s v="Newell 319"/>
    <n v="79.36"/>
  </r>
  <r>
    <n v="3957"/>
    <s v="CA-2017-114951"/>
    <x v="190"/>
    <d v="2017-07-03T00:00:00"/>
    <s v="Standard Class"/>
    <s v="DN-13690"/>
    <s v="Duane Noonan"/>
    <s v="Consumer"/>
    <s v="United States"/>
    <s v="San Francisco"/>
    <s v="California"/>
    <n v="94109"/>
    <x v="1"/>
    <x v="1256"/>
    <x v="0"/>
    <s v="Furnishings"/>
    <s v="Eldon Expressions Wood Desk Accessories, Oak"/>
    <n v="22.14"/>
  </r>
  <r>
    <n v="3958"/>
    <s v="CA-2017-156573"/>
    <x v="211"/>
    <d v="2017-06-02T00:00:00"/>
    <s v="Standard Class"/>
    <s v="RB-19360"/>
    <s v="Raymond Buch"/>
    <s v="Consumer"/>
    <s v="United States"/>
    <s v="Nashville"/>
    <s v="Tennessee"/>
    <n v="37211"/>
    <x v="0"/>
    <x v="1095"/>
    <x v="1"/>
    <s v="Binders"/>
    <s v="GBC ProClick Spines for 32-Hole Punch"/>
    <n v="11.276999999999999"/>
  </r>
  <r>
    <n v="3959"/>
    <s v="CA-2017-156573"/>
    <x v="211"/>
    <d v="2017-06-02T00:00:00"/>
    <s v="Standard Class"/>
    <s v="RB-19360"/>
    <s v="Raymond Buch"/>
    <s v="Consumer"/>
    <s v="United States"/>
    <s v="Nashville"/>
    <s v="Tennessee"/>
    <n v="37211"/>
    <x v="0"/>
    <x v="324"/>
    <x v="1"/>
    <s v="Art"/>
    <s v="Newell 333"/>
    <n v="4.4480000000000004"/>
  </r>
  <r>
    <n v="3960"/>
    <s v="CA-2017-156573"/>
    <x v="211"/>
    <d v="2017-06-02T00:00:00"/>
    <s v="Standard Class"/>
    <s v="RB-19360"/>
    <s v="Raymond Buch"/>
    <s v="Consumer"/>
    <s v="United States"/>
    <s v="Nashville"/>
    <s v="Tennessee"/>
    <n v="37211"/>
    <x v="0"/>
    <x v="1608"/>
    <x v="0"/>
    <s v="Furnishings"/>
    <s v="3M Polarizing Light Filter Sleeves"/>
    <n v="44.76"/>
  </r>
  <r>
    <n v="3961"/>
    <s v="CA-2016-113901"/>
    <x v="324"/>
    <d v="2016-10-24T00:00:00"/>
    <s v="Standard Class"/>
    <s v="NH-18610"/>
    <s v="Nicole Hansen"/>
    <s v="Corporate"/>
    <s v="United States"/>
    <s v="Detroit"/>
    <s v="Michigan"/>
    <n v="48227"/>
    <x v="2"/>
    <x v="1206"/>
    <x v="1"/>
    <s v="Binders"/>
    <s v="Avery Heavy-Duty EZD View Binder with Locking Rings"/>
    <n v="38.28"/>
  </r>
  <r>
    <n v="3962"/>
    <s v="CA-2016-113901"/>
    <x v="324"/>
    <d v="2016-10-24T00:00:00"/>
    <s v="Standard Class"/>
    <s v="NH-18610"/>
    <s v="Nicole Hansen"/>
    <s v="Corporate"/>
    <s v="United States"/>
    <s v="Detroit"/>
    <s v="Michigan"/>
    <n v="48227"/>
    <x v="2"/>
    <x v="993"/>
    <x v="2"/>
    <s v="Phones"/>
    <s v="OtterBox Defender Series Case - Samsung Galaxy S4"/>
    <n v="149.94999999999999"/>
  </r>
  <r>
    <n v="3963"/>
    <s v="CA-2018-134838"/>
    <x v="600"/>
    <d v="2018-02-20T00:00:00"/>
    <s v="First Class"/>
    <s v="ED-13885"/>
    <s v="Emily Ducich"/>
    <s v="Home Office"/>
    <s v="United States"/>
    <s v="Los Angeles"/>
    <s v="California"/>
    <n v="90045"/>
    <x v="1"/>
    <x v="1005"/>
    <x v="1"/>
    <s v="Art"/>
    <s v="Newell 320"/>
    <n v="12.84"/>
  </r>
  <r>
    <n v="3964"/>
    <s v="CA-2018-134838"/>
    <x v="600"/>
    <d v="2018-02-20T00:00:00"/>
    <s v="First Class"/>
    <s v="ED-13885"/>
    <s v="Emily Ducich"/>
    <s v="Home Office"/>
    <s v="United States"/>
    <s v="Los Angeles"/>
    <s v="California"/>
    <n v="90045"/>
    <x v="1"/>
    <x v="943"/>
    <x v="0"/>
    <s v="Furnishings"/>
    <s v="Tensor Computer Mounted Lamp"/>
    <n v="44.67"/>
  </r>
  <r>
    <n v="3965"/>
    <s v="CA-2017-120257"/>
    <x v="897"/>
    <d v="2017-09-28T00:00:00"/>
    <s v="Standard Class"/>
    <s v="PW-19240"/>
    <s v="Pierre Wener"/>
    <s v="Consumer"/>
    <s v="United States"/>
    <s v="Philadelphia"/>
    <s v="Pennsylvania"/>
    <n v="19140"/>
    <x v="3"/>
    <x v="1609"/>
    <x v="1"/>
    <s v="Art"/>
    <s v="Newell 348"/>
    <n v="7.8719999999999999"/>
  </r>
  <r>
    <n v="3966"/>
    <s v="CA-2015-164910"/>
    <x v="607"/>
    <d v="2015-11-17T00:00:00"/>
    <s v="Second Class"/>
    <s v="DM-13345"/>
    <s v="Denise Monton"/>
    <s v="Corporate"/>
    <s v="United States"/>
    <s v="Asheville"/>
    <s v="North Carolina"/>
    <n v="28806"/>
    <x v="0"/>
    <x v="279"/>
    <x v="1"/>
    <s v="Art"/>
    <s v="Newell 350"/>
    <n v="7.8719999999999999"/>
  </r>
  <r>
    <n v="3967"/>
    <s v="CA-2017-149902"/>
    <x v="178"/>
    <d v="2017-04-06T00:00:00"/>
    <s v="Standard Class"/>
    <s v="DW-13540"/>
    <s v="Don Weiss"/>
    <s v="Consumer"/>
    <s v="United States"/>
    <s v="New York City"/>
    <s v="New York"/>
    <n v="10024"/>
    <x v="3"/>
    <x v="666"/>
    <x v="1"/>
    <s v="Art"/>
    <s v="Boston 16801 Nautilus Battery Pencil Sharpener"/>
    <n v="88.04"/>
  </r>
  <r>
    <n v="3968"/>
    <s v="CA-2017-146010"/>
    <x v="244"/>
    <d v="2017-05-23T00:00:00"/>
    <s v="First Class"/>
    <s v="EH-14125"/>
    <s v="Eugene Hildebrand"/>
    <s v="Home Office"/>
    <s v="United States"/>
    <s v="Colorado Springs"/>
    <s v="Colorado"/>
    <n v="80906"/>
    <x v="1"/>
    <x v="612"/>
    <x v="1"/>
    <s v="Binders"/>
    <s v="GBC Durable Plastic Covers"/>
    <n v="40.634999999999998"/>
  </r>
  <r>
    <n v="3969"/>
    <s v="US-2016-163685"/>
    <x v="932"/>
    <d v="2016-06-05T00:00:00"/>
    <s v="Standard Class"/>
    <s v="KE-16420"/>
    <s v="Katrina Edelman"/>
    <s v="Corporate"/>
    <s v="United States"/>
    <s v="San Antonio"/>
    <s v="Texas"/>
    <n v="78207"/>
    <x v="2"/>
    <x v="175"/>
    <x v="1"/>
    <s v="Binders"/>
    <s v="Avery Poly Binder Pockets"/>
    <n v="5.7279999999999998"/>
  </r>
  <r>
    <n v="3970"/>
    <s v="US-2016-163685"/>
    <x v="932"/>
    <d v="2016-06-05T00:00:00"/>
    <s v="Standard Class"/>
    <s v="KE-16420"/>
    <s v="Katrina Edelman"/>
    <s v="Corporate"/>
    <s v="United States"/>
    <s v="San Antonio"/>
    <s v="Texas"/>
    <n v="78207"/>
    <x v="2"/>
    <x v="1610"/>
    <x v="1"/>
    <s v="Paper"/>
    <s v="Xerox 1928"/>
    <n v="42.24"/>
  </r>
  <r>
    <n v="3971"/>
    <s v="CA-2015-135090"/>
    <x v="754"/>
    <d v="2015-11-26T00:00:00"/>
    <s v="Standard Class"/>
    <s v="SP-20920"/>
    <s v="Susan Pistek"/>
    <s v="Consumer"/>
    <s v="United States"/>
    <s v="Los Angeles"/>
    <s v="California"/>
    <n v="90036"/>
    <x v="1"/>
    <x v="1357"/>
    <x v="1"/>
    <s v="Paper"/>
    <s v="Xerox 1895"/>
    <n v="53.82"/>
  </r>
  <r>
    <n v="3972"/>
    <s v="CA-2016-132374"/>
    <x v="933"/>
    <d v="2016-02-24T00:00:00"/>
    <s v="Second Class"/>
    <s v="PS-19045"/>
    <s v="Penelope Sewall"/>
    <s v="Home Office"/>
    <s v="United States"/>
    <s v="Sterling Heights"/>
    <s v="Michigan"/>
    <n v="48310"/>
    <x v="2"/>
    <x v="1500"/>
    <x v="1"/>
    <s v="Art"/>
    <s v="Newell 34"/>
    <n v="79.36"/>
  </r>
  <r>
    <n v="3973"/>
    <s v="CA-2017-167556"/>
    <x v="892"/>
    <d v="2017-04-02T00:00:00"/>
    <s v="Standard Class"/>
    <s v="JM-15250"/>
    <s v="Janet Martin"/>
    <s v="Consumer"/>
    <s v="United States"/>
    <s v="New York City"/>
    <s v="New York"/>
    <n v="10009"/>
    <x v="3"/>
    <x v="949"/>
    <x v="1"/>
    <s v="Paper"/>
    <s v="Memo Book, 100 Message Capacity, 5 3/8â€ x 11â€"/>
    <n v="13.48"/>
  </r>
  <r>
    <n v="3974"/>
    <s v="CA-2017-167556"/>
    <x v="892"/>
    <d v="2017-04-02T00:00:00"/>
    <s v="Standard Class"/>
    <s v="JM-15250"/>
    <s v="Janet Martin"/>
    <s v="Consumer"/>
    <s v="United States"/>
    <s v="New York City"/>
    <s v="New York"/>
    <n v="10009"/>
    <x v="3"/>
    <x v="985"/>
    <x v="1"/>
    <s v="Binders"/>
    <s v="Acco Four Pocket Poly Ring Binder with Label Holder, Smoke, 1&quot;"/>
    <n v="29.8"/>
  </r>
  <r>
    <n v="3975"/>
    <s v="CA-2017-167556"/>
    <x v="892"/>
    <d v="2017-04-02T00:00:00"/>
    <s v="Standard Class"/>
    <s v="JM-15250"/>
    <s v="Janet Martin"/>
    <s v="Consumer"/>
    <s v="United States"/>
    <s v="New York City"/>
    <s v="New York"/>
    <n v="10009"/>
    <x v="3"/>
    <x v="28"/>
    <x v="0"/>
    <s v="Furnishings"/>
    <s v="Howard Miller 13-3/4&quot; Diameter Brushed Chrome Round Wall Clock"/>
    <n v="414"/>
  </r>
  <r>
    <n v="3976"/>
    <s v="CA-2017-167556"/>
    <x v="892"/>
    <d v="2017-04-02T00:00:00"/>
    <s v="Standard Class"/>
    <s v="JM-15250"/>
    <s v="Janet Martin"/>
    <s v="Consumer"/>
    <s v="United States"/>
    <s v="New York City"/>
    <s v="New York"/>
    <n v="10009"/>
    <x v="3"/>
    <x v="777"/>
    <x v="1"/>
    <s v="Binders"/>
    <s v="GBC Plastic Binding Combs"/>
    <n v="41.328000000000003"/>
  </r>
  <r>
    <n v="3977"/>
    <s v="US-2017-116400"/>
    <x v="332"/>
    <d v="2017-10-24T00:00:00"/>
    <s v="First Class"/>
    <s v="EB-13930"/>
    <s v="Eric Barreto"/>
    <s v="Consumer"/>
    <s v="United States"/>
    <s v="Richmond"/>
    <s v="Virginia"/>
    <n v="23223"/>
    <x v="0"/>
    <x v="1611"/>
    <x v="0"/>
    <s v="Furnishings"/>
    <s v="Eldon Expressions Wood and Plastic Desk Accessories, Oak"/>
    <n v="39.92"/>
  </r>
  <r>
    <n v="3978"/>
    <s v="CA-2018-101308"/>
    <x v="280"/>
    <d v="2018-10-07T00:00:00"/>
    <s v="Standard Class"/>
    <s v="FG-14260"/>
    <s v="Frank Gastineau"/>
    <s v="Home Office"/>
    <s v="United States"/>
    <s v="Seattle"/>
    <s v="Washington"/>
    <n v="98105"/>
    <x v="1"/>
    <x v="127"/>
    <x v="1"/>
    <s v="Fasteners"/>
    <s v="Staples"/>
    <n v="8.94"/>
  </r>
  <r>
    <n v="3979"/>
    <s v="CA-2018-101308"/>
    <x v="280"/>
    <d v="2018-10-07T00:00:00"/>
    <s v="Standard Class"/>
    <s v="FG-14260"/>
    <s v="Frank Gastineau"/>
    <s v="Home Office"/>
    <s v="United States"/>
    <s v="Seattle"/>
    <s v="Washington"/>
    <n v="98105"/>
    <x v="1"/>
    <x v="509"/>
    <x v="2"/>
    <s v="Phones"/>
    <s v="i.Sound Portable Power - 8000 mAh"/>
    <n v="84.784000000000006"/>
  </r>
  <r>
    <n v="3980"/>
    <s v="CA-2015-114517"/>
    <x v="851"/>
    <d v="2015-12-27T00:00:00"/>
    <s v="Standard Class"/>
    <s v="TH-21235"/>
    <s v="Tiffany House"/>
    <s v="Corporate"/>
    <s v="United States"/>
    <s v="New York City"/>
    <s v="New York"/>
    <n v="10024"/>
    <x v="3"/>
    <x v="972"/>
    <x v="0"/>
    <s v="Tables"/>
    <s v="Hon 61000 Series Interactive Training Tables"/>
    <n v="53.316000000000003"/>
  </r>
  <r>
    <n v="3981"/>
    <s v="CA-2015-114517"/>
    <x v="851"/>
    <d v="2015-12-27T00:00:00"/>
    <s v="Standard Class"/>
    <s v="TH-21235"/>
    <s v="Tiffany House"/>
    <s v="Corporate"/>
    <s v="United States"/>
    <s v="New York City"/>
    <s v="New York"/>
    <n v="10024"/>
    <x v="3"/>
    <x v="551"/>
    <x v="1"/>
    <s v="Appliances"/>
    <s v="Belkin F9H710-06 7 Outlet SurgeMaster Surge Protector"/>
    <n v="56.52"/>
  </r>
  <r>
    <n v="3982"/>
    <s v="CA-2018-119564"/>
    <x v="934"/>
    <d v="2018-12-20T00:00:00"/>
    <s v="Standard Class"/>
    <s v="PL-18925"/>
    <s v="Paul Lucas"/>
    <s v="Home Office"/>
    <s v="United States"/>
    <s v="Seattle"/>
    <s v="Washington"/>
    <n v="98115"/>
    <x v="1"/>
    <x v="560"/>
    <x v="0"/>
    <s v="Furnishings"/>
    <s v="Master Giant Foot Doorstop, Safety Yellow"/>
    <n v="22.77"/>
  </r>
  <r>
    <n v="3983"/>
    <s v="CA-2017-135265"/>
    <x v="274"/>
    <d v="2017-07-09T00:00:00"/>
    <s v="Second Class"/>
    <s v="CC-12370"/>
    <s v="Christopher Conant"/>
    <s v="Consumer"/>
    <s v="United States"/>
    <s v="Los Angeles"/>
    <s v="California"/>
    <n v="90045"/>
    <x v="1"/>
    <x v="51"/>
    <x v="0"/>
    <s v="Chairs"/>
    <s v="Global Leather Task Chair, Black"/>
    <n v="287.96800000000002"/>
  </r>
  <r>
    <n v="3984"/>
    <s v="CA-2017-135265"/>
    <x v="274"/>
    <d v="2017-07-09T00:00:00"/>
    <s v="Second Class"/>
    <s v="CC-12370"/>
    <s v="Christopher Conant"/>
    <s v="Consumer"/>
    <s v="United States"/>
    <s v="Los Angeles"/>
    <s v="California"/>
    <n v="90045"/>
    <x v="1"/>
    <x v="1293"/>
    <x v="2"/>
    <s v="Copiers"/>
    <s v="Canon PC1060 Personal Laser Copier"/>
    <n v="2799.96"/>
  </r>
  <r>
    <n v="3985"/>
    <s v="CA-2017-135265"/>
    <x v="274"/>
    <d v="2017-07-09T00:00:00"/>
    <s v="Second Class"/>
    <s v="CC-12370"/>
    <s v="Christopher Conant"/>
    <s v="Consumer"/>
    <s v="United States"/>
    <s v="Los Angeles"/>
    <s v="California"/>
    <n v="90045"/>
    <x v="1"/>
    <x v="1438"/>
    <x v="1"/>
    <s v="Paper"/>
    <s v="Xerox 1942"/>
    <n v="48.94"/>
  </r>
  <r>
    <n v="3986"/>
    <s v="CA-2017-108735"/>
    <x v="764"/>
    <d v="2017-04-21T00:00:00"/>
    <s v="Standard Class"/>
    <s v="JM-15535"/>
    <s v="Jessica Myrick"/>
    <s v="Consumer"/>
    <s v="United States"/>
    <s v="Lakewood"/>
    <s v="California"/>
    <n v="90712"/>
    <x v="1"/>
    <x v="713"/>
    <x v="0"/>
    <s v="Bookcases"/>
    <s v="Bush Westfield Collection Bookcases, Fully Assembled"/>
    <n v="257.49900000000002"/>
  </r>
  <r>
    <n v="3987"/>
    <s v="CA-2018-112333"/>
    <x v="798"/>
    <d v="2018-04-14T00:00:00"/>
    <s v="Standard Class"/>
    <s v="KF-16285"/>
    <s v="Karen Ferguson"/>
    <s v="Home Office"/>
    <s v="United States"/>
    <s v="Plainfield"/>
    <s v="New Jersey"/>
    <n v="7060"/>
    <x v="3"/>
    <x v="486"/>
    <x v="1"/>
    <s v="Storage"/>
    <s v="Tennsco 16-Compartment Lockers with Coat Rack"/>
    <n v="2591.56"/>
  </r>
  <r>
    <n v="3988"/>
    <s v="CA-2018-112333"/>
    <x v="798"/>
    <d v="2018-04-14T00:00:00"/>
    <s v="Standard Class"/>
    <s v="KF-16285"/>
    <s v="Karen Ferguson"/>
    <s v="Home Office"/>
    <s v="United States"/>
    <s v="Plainfield"/>
    <s v="New Jersey"/>
    <n v="7060"/>
    <x v="3"/>
    <x v="1612"/>
    <x v="1"/>
    <s v="Appliances"/>
    <s v="Black &amp; Decker Filter for Double Action Dustbuster Cordless Vac BLDV7210"/>
    <n v="41.95"/>
  </r>
  <r>
    <n v="3989"/>
    <s v="US-2017-159415"/>
    <x v="764"/>
    <d v="2017-04-22T00:00:00"/>
    <s v="Standard Class"/>
    <s v="CS-12175"/>
    <s v="Charles Sheldon"/>
    <s v="Corporate"/>
    <s v="United States"/>
    <s v="Columbia"/>
    <s v="Tennessee"/>
    <n v="38401"/>
    <x v="0"/>
    <x v="1613"/>
    <x v="0"/>
    <s v="Furnishings"/>
    <s v="Ultra Door Kickplate, 8&quot;H x 34&quot;W"/>
    <n v="79.12"/>
  </r>
  <r>
    <n v="3990"/>
    <s v="CA-2015-122588"/>
    <x v="641"/>
    <d v="2015-11-27T00:00:00"/>
    <s v="Second Class"/>
    <s v="AR-10540"/>
    <s v="Andy Reiter"/>
    <s v="Consumer"/>
    <s v="United States"/>
    <s v="Woonsocket"/>
    <s v="Rhode Island"/>
    <n v="2895"/>
    <x v="3"/>
    <x v="750"/>
    <x v="0"/>
    <s v="Furnishings"/>
    <s v="DAX Black Cherry Wood-Tone Poster Frame"/>
    <n v="52.96"/>
  </r>
  <r>
    <n v="3991"/>
    <s v="CA-2015-137589"/>
    <x v="935"/>
    <d v="2015-11-08T00:00:00"/>
    <s v="Standard Class"/>
    <s v="MS-17770"/>
    <s v="Maxwell Schwartz"/>
    <s v="Consumer"/>
    <s v="United States"/>
    <s v="Lancaster"/>
    <s v="Pennsylvania"/>
    <n v="17602"/>
    <x v="3"/>
    <x v="1420"/>
    <x v="1"/>
    <s v="Supplies"/>
    <s v="Compact Automatic Electric Letter Opener"/>
    <n v="286.34399999999999"/>
  </r>
  <r>
    <n v="3992"/>
    <s v="CA-2016-161998"/>
    <x v="489"/>
    <d v="2016-05-05T00:00:00"/>
    <s v="Standard Class"/>
    <s v="DB-13120"/>
    <s v="David Bremer"/>
    <s v="Corporate"/>
    <s v="United States"/>
    <s v="Tampa"/>
    <s v="Florida"/>
    <n v="33614"/>
    <x v="0"/>
    <x v="750"/>
    <x v="0"/>
    <s v="Furnishings"/>
    <s v="DAX Black Cherry Wood-Tone Poster Frame"/>
    <n v="63.552"/>
  </r>
  <r>
    <n v="3993"/>
    <s v="CA-2016-161998"/>
    <x v="489"/>
    <d v="2016-05-05T00:00:00"/>
    <s v="Standard Class"/>
    <s v="DB-13120"/>
    <s v="David Bremer"/>
    <s v="Corporate"/>
    <s v="United States"/>
    <s v="Tampa"/>
    <s v="Florida"/>
    <n v="33614"/>
    <x v="0"/>
    <x v="610"/>
    <x v="1"/>
    <s v="Supplies"/>
    <s v="Fiskars 8&quot; Scissors, 2/Pack"/>
    <n v="41.375999999999998"/>
  </r>
  <r>
    <n v="3994"/>
    <s v="CA-2016-161998"/>
    <x v="489"/>
    <d v="2016-05-05T00:00:00"/>
    <s v="Standard Class"/>
    <s v="DB-13120"/>
    <s v="David Bremer"/>
    <s v="Corporate"/>
    <s v="United States"/>
    <s v="Tampa"/>
    <s v="Florida"/>
    <n v="33614"/>
    <x v="0"/>
    <x v="915"/>
    <x v="1"/>
    <s v="Art"/>
    <s v="Panasonic KP-380BK Classic Electric Pencil Sharpener"/>
    <n v="172.70400000000001"/>
  </r>
  <r>
    <n v="3995"/>
    <s v="CA-2016-105627"/>
    <x v="936"/>
    <d v="2016-03-12T00:00:00"/>
    <s v="Standard Class"/>
    <s v="DK-12895"/>
    <s v="Dana Kaydos"/>
    <s v="Consumer"/>
    <s v="United States"/>
    <s v="Kenosha"/>
    <s v="Wisconsin"/>
    <n v="53142"/>
    <x v="2"/>
    <x v="1528"/>
    <x v="0"/>
    <s v="Bookcases"/>
    <s v="Rush Hierlooms Collection 1&quot; Thick Stackable Bookcases"/>
    <n v="512.94000000000005"/>
  </r>
  <r>
    <n v="3996"/>
    <s v="CA-2016-105627"/>
    <x v="936"/>
    <d v="2016-03-12T00:00:00"/>
    <s v="Standard Class"/>
    <s v="DK-12895"/>
    <s v="Dana Kaydos"/>
    <s v="Consumer"/>
    <s v="United States"/>
    <s v="Kenosha"/>
    <s v="Wisconsin"/>
    <n v="53142"/>
    <x v="2"/>
    <x v="1265"/>
    <x v="0"/>
    <s v="Chairs"/>
    <s v="Hon Mobius Operator's Chair"/>
    <n v="860.93"/>
  </r>
  <r>
    <n v="3997"/>
    <s v="CA-2016-105627"/>
    <x v="936"/>
    <d v="2016-03-12T00:00:00"/>
    <s v="Standard Class"/>
    <s v="DK-12895"/>
    <s v="Dana Kaydos"/>
    <s v="Consumer"/>
    <s v="United States"/>
    <s v="Kenosha"/>
    <s v="Wisconsin"/>
    <n v="53142"/>
    <x v="2"/>
    <x v="348"/>
    <x v="2"/>
    <s v="Phones"/>
    <s v="Nortel Meridian M3904 Professional Digital phone"/>
    <n v="769.95"/>
  </r>
  <r>
    <n v="3998"/>
    <s v="CA-2016-105627"/>
    <x v="936"/>
    <d v="2016-03-12T00:00:00"/>
    <s v="Standard Class"/>
    <s v="DK-12895"/>
    <s v="Dana Kaydos"/>
    <s v="Consumer"/>
    <s v="United States"/>
    <s v="Kenosha"/>
    <s v="Wisconsin"/>
    <n v="53142"/>
    <x v="2"/>
    <x v="1614"/>
    <x v="1"/>
    <s v="Art"/>
    <s v="Boston 1900 Electric Pencil Sharpener"/>
    <n v="14.98"/>
  </r>
  <r>
    <n v="3999"/>
    <s v="CA-2016-105627"/>
    <x v="936"/>
    <d v="2016-03-12T00:00:00"/>
    <s v="Standard Class"/>
    <s v="DK-12895"/>
    <s v="Dana Kaydos"/>
    <s v="Consumer"/>
    <s v="United States"/>
    <s v="Kenosha"/>
    <s v="Wisconsin"/>
    <n v="53142"/>
    <x v="2"/>
    <x v="1292"/>
    <x v="0"/>
    <s v="Furnishings"/>
    <s v="Deflect-o Glass Clear Studded Chair Mats"/>
    <n v="373.08"/>
  </r>
  <r>
    <n v="4000"/>
    <s v="US-2016-149629"/>
    <x v="789"/>
    <d v="2016-07-20T00:00:00"/>
    <s v="Second Class"/>
    <s v="MP-17965"/>
    <s v="Michael Paige"/>
    <s v="Corporate"/>
    <s v="United States"/>
    <s v="Port Saint Lucie"/>
    <s v="Florida"/>
    <n v="34952"/>
    <x v="0"/>
    <x v="266"/>
    <x v="0"/>
    <s v="Bookcases"/>
    <s v="Bush Westfield Collection Bookcases, Medium Cherry Finish"/>
    <n v="231.92"/>
  </r>
  <r>
    <n v="4001"/>
    <s v="CA-2015-116834"/>
    <x v="856"/>
    <d v="2015-10-16T00:00:00"/>
    <s v="Standard Class"/>
    <s v="Dp-13240"/>
    <s v="Dean percer"/>
    <s v="Home Office"/>
    <s v="United States"/>
    <s v="Seattle"/>
    <s v="Washington"/>
    <n v="98115"/>
    <x v="1"/>
    <x v="1137"/>
    <x v="0"/>
    <s v="Furnishings"/>
    <s v="DAX Cubicle Frames - 8x10"/>
    <n v="63.47"/>
  </r>
  <r>
    <n v="4002"/>
    <s v="CA-2015-116834"/>
    <x v="856"/>
    <d v="2015-10-16T00:00:00"/>
    <s v="Standard Class"/>
    <s v="Dp-13240"/>
    <s v="Dean percer"/>
    <s v="Home Office"/>
    <s v="United States"/>
    <s v="Seattle"/>
    <s v="Washington"/>
    <n v="98115"/>
    <x v="1"/>
    <x v="1615"/>
    <x v="2"/>
    <s v="Accessories"/>
    <s v="WD My Passport Ultra 1TB Portable External Hard Drive"/>
    <n v="345"/>
  </r>
  <r>
    <n v="4003"/>
    <s v="CA-2017-145730"/>
    <x v="840"/>
    <d v="2017-03-08T00:00:00"/>
    <s v="Standard Class"/>
    <s v="CC-12220"/>
    <s v="Chris Cortes"/>
    <s v="Consumer"/>
    <s v="United States"/>
    <s v="San Antonio"/>
    <s v="Texas"/>
    <n v="78207"/>
    <x v="2"/>
    <x v="335"/>
    <x v="0"/>
    <s v="Tables"/>
    <s v="Office Impressions End Table, 20-1/2&quot;H x 24&quot;W x 20&quot;D"/>
    <n v="637.89599999999996"/>
  </r>
  <r>
    <n v="4004"/>
    <s v="CA-2017-145730"/>
    <x v="840"/>
    <d v="2017-03-08T00:00:00"/>
    <s v="Standard Class"/>
    <s v="CC-12220"/>
    <s v="Chris Cortes"/>
    <s v="Consumer"/>
    <s v="United States"/>
    <s v="San Antonio"/>
    <s v="Texas"/>
    <n v="78207"/>
    <x v="2"/>
    <x v="1616"/>
    <x v="2"/>
    <s v="Machines"/>
    <s v="Canon PC170 Desktop Personal Copier"/>
    <n v="287.91000000000003"/>
  </r>
  <r>
    <n v="4005"/>
    <s v="CA-2017-145730"/>
    <x v="840"/>
    <d v="2017-03-08T00:00:00"/>
    <s v="Standard Class"/>
    <s v="CC-12220"/>
    <s v="Chris Cortes"/>
    <s v="Consumer"/>
    <s v="United States"/>
    <s v="San Antonio"/>
    <s v="Texas"/>
    <n v="78207"/>
    <x v="2"/>
    <x v="373"/>
    <x v="1"/>
    <s v="Envelopes"/>
    <s v="White Envelopes, White Envelopes with Clear Poly Window"/>
    <n v="36.6"/>
  </r>
  <r>
    <n v="4006"/>
    <s v="US-2016-168732"/>
    <x v="895"/>
    <d v="2016-12-16T00:00:00"/>
    <s v="Standard Class"/>
    <s v="KM-16660"/>
    <s v="Khloe Miller"/>
    <s v="Consumer"/>
    <s v="United States"/>
    <s v="Roswell"/>
    <s v="Georgia"/>
    <n v="30076"/>
    <x v="0"/>
    <x v="1325"/>
    <x v="1"/>
    <s v="Art"/>
    <s v="Staples in misc. colors"/>
    <n v="1.78"/>
  </r>
  <r>
    <n v="4007"/>
    <s v="US-2016-168732"/>
    <x v="895"/>
    <d v="2016-12-16T00:00:00"/>
    <s v="Standard Class"/>
    <s v="KM-16660"/>
    <s v="Khloe Miller"/>
    <s v="Consumer"/>
    <s v="United States"/>
    <s v="Roswell"/>
    <s v="Georgia"/>
    <n v="30076"/>
    <x v="0"/>
    <x v="1440"/>
    <x v="1"/>
    <s v="Paper"/>
    <s v="Xerox 201"/>
    <n v="25.92"/>
  </r>
  <r>
    <n v="4008"/>
    <s v="US-2016-168732"/>
    <x v="895"/>
    <d v="2016-12-16T00:00:00"/>
    <s v="Standard Class"/>
    <s v="KM-16660"/>
    <s v="Khloe Miller"/>
    <s v="Consumer"/>
    <s v="United States"/>
    <s v="Roswell"/>
    <s v="Georgia"/>
    <n v="30076"/>
    <x v="0"/>
    <x v="1617"/>
    <x v="2"/>
    <s v="Accessories"/>
    <s v="Memorex 25GB 6X Branded Blu-Ray Recordable Disc, 15/Pack"/>
    <n v="101.94"/>
  </r>
  <r>
    <n v="4009"/>
    <s v="CA-2016-107468"/>
    <x v="217"/>
    <d v="2016-12-22T00:00:00"/>
    <s v="Standard Class"/>
    <s v="MK-17905"/>
    <s v="Michael Kennedy"/>
    <s v="Corporate"/>
    <s v="United States"/>
    <s v="Louisville"/>
    <s v="Colorado"/>
    <n v="80027"/>
    <x v="1"/>
    <x v="1005"/>
    <x v="1"/>
    <s v="Art"/>
    <s v="Newell 320"/>
    <n v="6.8479999999999999"/>
  </r>
  <r>
    <n v="4010"/>
    <s v="CA-2018-144463"/>
    <x v="314"/>
    <d v="2018-01-05T00:00:00"/>
    <s v="Standard Class"/>
    <s v="SC-20725"/>
    <s v="Steven Cartwright"/>
    <s v="Consumer"/>
    <s v="United States"/>
    <s v="Los Angeles"/>
    <s v="California"/>
    <n v="90036"/>
    <x v="1"/>
    <x v="1618"/>
    <x v="0"/>
    <s v="Furnishings"/>
    <s v="Howard Miller 11-1/2&quot; Diameter Brentwood Wall Clock"/>
    <n v="474.43"/>
  </r>
  <r>
    <n v="4011"/>
    <s v="CA-2018-100811"/>
    <x v="610"/>
    <d v="2018-11-24T00:00:00"/>
    <s v="First Class"/>
    <s v="CC-12475"/>
    <s v="Cindy Chapman"/>
    <s v="Consumer"/>
    <s v="United States"/>
    <s v="Philadelphia"/>
    <s v="Pennsylvania"/>
    <n v="19143"/>
    <x v="3"/>
    <x v="523"/>
    <x v="1"/>
    <s v="Paper"/>
    <s v="Xerox 1972"/>
    <n v="8.4480000000000004"/>
  </r>
  <r>
    <n v="4012"/>
    <s v="CA-2018-100811"/>
    <x v="610"/>
    <d v="2018-11-24T00:00:00"/>
    <s v="First Class"/>
    <s v="CC-12475"/>
    <s v="Cindy Chapman"/>
    <s v="Consumer"/>
    <s v="United States"/>
    <s v="Philadelphia"/>
    <s v="Pennsylvania"/>
    <n v="19143"/>
    <x v="3"/>
    <x v="576"/>
    <x v="1"/>
    <s v="Storage"/>
    <s v="Recycled Eldon Regeneration Jumbo File"/>
    <n v="39.295999999999999"/>
  </r>
  <r>
    <n v="4013"/>
    <s v="CA-2016-153612"/>
    <x v="937"/>
    <d v="2016-12-27T00:00:00"/>
    <s v="Standard Class"/>
    <s v="BT-11305"/>
    <s v="Beth Thompson"/>
    <s v="Home Office"/>
    <s v="United States"/>
    <s v="Superior"/>
    <s v="Wisconsin"/>
    <n v="54880"/>
    <x v="2"/>
    <x v="786"/>
    <x v="1"/>
    <s v="Art"/>
    <s v="Newell 336"/>
    <n v="17.12"/>
  </r>
  <r>
    <n v="4014"/>
    <s v="CA-2016-165624"/>
    <x v="841"/>
    <d v="2016-08-28T00:00:00"/>
    <s v="Standard Class"/>
    <s v="FH-14350"/>
    <s v="Fred Harton"/>
    <s v="Consumer"/>
    <s v="United States"/>
    <s v="Atlanta"/>
    <s v="Georgia"/>
    <n v="30318"/>
    <x v="0"/>
    <x v="1107"/>
    <x v="1"/>
    <s v="Appliances"/>
    <s v="Avanti 4.4 Cu. Ft. Refrigerator"/>
    <n v="542.94000000000005"/>
  </r>
  <r>
    <n v="4015"/>
    <s v="CA-2016-165624"/>
    <x v="841"/>
    <d v="2016-08-28T00:00:00"/>
    <s v="Standard Class"/>
    <s v="FH-14350"/>
    <s v="Fred Harton"/>
    <s v="Consumer"/>
    <s v="United States"/>
    <s v="Atlanta"/>
    <s v="Georgia"/>
    <n v="30318"/>
    <x v="0"/>
    <x v="1186"/>
    <x v="1"/>
    <s v="Labels"/>
    <s v="Avery 474"/>
    <n v="8.64"/>
  </r>
  <r>
    <n v="4016"/>
    <s v="CA-2016-165624"/>
    <x v="841"/>
    <d v="2016-08-28T00:00:00"/>
    <s v="Standard Class"/>
    <s v="FH-14350"/>
    <s v="Fred Harton"/>
    <s v="Consumer"/>
    <s v="United States"/>
    <s v="Atlanta"/>
    <s v="Georgia"/>
    <n v="30318"/>
    <x v="0"/>
    <x v="1413"/>
    <x v="1"/>
    <s v="Paper"/>
    <s v="Xerox 1944"/>
    <n v="193.8"/>
  </r>
  <r>
    <n v="4017"/>
    <s v="CA-2016-165624"/>
    <x v="841"/>
    <d v="2016-08-28T00:00:00"/>
    <s v="Standard Class"/>
    <s v="FH-14350"/>
    <s v="Fred Harton"/>
    <s v="Consumer"/>
    <s v="United States"/>
    <s v="Atlanta"/>
    <s v="Georgia"/>
    <n v="30318"/>
    <x v="0"/>
    <x v="1117"/>
    <x v="1"/>
    <s v="Paper"/>
    <s v="Xerox 1962"/>
    <n v="21.4"/>
  </r>
  <r>
    <n v="4018"/>
    <s v="CA-2016-165624"/>
    <x v="841"/>
    <d v="2016-08-28T00:00:00"/>
    <s v="Standard Class"/>
    <s v="FH-14350"/>
    <s v="Fred Harton"/>
    <s v="Consumer"/>
    <s v="United States"/>
    <s v="Atlanta"/>
    <s v="Georgia"/>
    <n v="30318"/>
    <x v="0"/>
    <x v="1619"/>
    <x v="1"/>
    <s v="Paper"/>
    <s v="Xerox 1890"/>
    <n v="97.88"/>
  </r>
  <r>
    <n v="4019"/>
    <s v="CA-2016-165624"/>
    <x v="841"/>
    <d v="2016-08-28T00:00:00"/>
    <s v="Standard Class"/>
    <s v="FH-14350"/>
    <s v="Fred Harton"/>
    <s v="Consumer"/>
    <s v="United States"/>
    <s v="Atlanta"/>
    <s v="Georgia"/>
    <n v="30318"/>
    <x v="0"/>
    <x v="1130"/>
    <x v="2"/>
    <s v="Accessories"/>
    <s v="MaxellÂ LTO Ultrium - 800 GB"/>
    <n v="251.91"/>
  </r>
  <r>
    <n v="4020"/>
    <s v="CA-2016-165624"/>
    <x v="841"/>
    <d v="2016-08-28T00:00:00"/>
    <s v="Standard Class"/>
    <s v="FH-14350"/>
    <s v="Fred Harton"/>
    <s v="Consumer"/>
    <s v="United States"/>
    <s v="Atlanta"/>
    <s v="Georgia"/>
    <n v="30318"/>
    <x v="0"/>
    <x v="22"/>
    <x v="1"/>
    <s v="Appliances"/>
    <s v="Acco Six-Outlet Power Strip, 4' Cord Length"/>
    <n v="25.86"/>
  </r>
  <r>
    <n v="4021"/>
    <s v="CA-2015-154963"/>
    <x v="169"/>
    <d v="2015-06-27T00:00:00"/>
    <s v="Standard Class"/>
    <s v="AA-10645"/>
    <s v="Anna Andreadi"/>
    <s v="Consumer"/>
    <s v="United States"/>
    <s v="Chester"/>
    <s v="Pennsylvania"/>
    <n v="19013"/>
    <x v="3"/>
    <x v="167"/>
    <x v="0"/>
    <s v="Chairs"/>
    <s v="Padded Folding Chairs, Black, 4/Carton"/>
    <n v="170.05799999999999"/>
  </r>
  <r>
    <n v="4022"/>
    <s v="CA-2015-154963"/>
    <x v="169"/>
    <d v="2015-06-27T00:00:00"/>
    <s v="Standard Class"/>
    <s v="AA-10645"/>
    <s v="Anna Andreadi"/>
    <s v="Consumer"/>
    <s v="United States"/>
    <s v="Chester"/>
    <s v="Pennsylvania"/>
    <n v="19013"/>
    <x v="3"/>
    <x v="40"/>
    <x v="2"/>
    <s v="Phones"/>
    <s v="Panasonic Kx-TS550"/>
    <n v="82.781999999999996"/>
  </r>
  <r>
    <n v="4023"/>
    <s v="CA-2015-154963"/>
    <x v="169"/>
    <d v="2015-06-27T00:00:00"/>
    <s v="Standard Class"/>
    <s v="AA-10645"/>
    <s v="Anna Andreadi"/>
    <s v="Consumer"/>
    <s v="United States"/>
    <s v="Chester"/>
    <s v="Pennsylvania"/>
    <n v="19013"/>
    <x v="3"/>
    <x v="1"/>
    <x v="0"/>
    <s v="Chairs"/>
    <s v="Hon Deluxe Fabric Upholstered Stacking Chairs, Rounded Back"/>
    <n v="853.93"/>
  </r>
  <r>
    <n v="4024"/>
    <s v="CA-2018-130764"/>
    <x v="855"/>
    <d v="2018-10-28T00:00:00"/>
    <s v="First Class"/>
    <s v="JO-15145"/>
    <s v="Jack O'Briant"/>
    <s v="Corporate"/>
    <s v="United States"/>
    <s v="San Francisco"/>
    <s v="California"/>
    <n v="94110"/>
    <x v="1"/>
    <x v="1219"/>
    <x v="0"/>
    <s v="Bookcases"/>
    <s v="O'Sullivan Elevations Bookcase, Cherry Finish"/>
    <n v="556.66499999999996"/>
  </r>
  <r>
    <n v="4025"/>
    <s v="CA-2018-130764"/>
    <x v="855"/>
    <d v="2018-10-28T00:00:00"/>
    <s v="First Class"/>
    <s v="JO-15145"/>
    <s v="Jack O'Briant"/>
    <s v="Corporate"/>
    <s v="United States"/>
    <s v="San Francisco"/>
    <s v="California"/>
    <n v="94110"/>
    <x v="1"/>
    <x v="1620"/>
    <x v="2"/>
    <s v="Phones"/>
    <s v="Jackery Bar Premium Fast-charging Portable Charger"/>
    <n v="95.84"/>
  </r>
  <r>
    <n v="4026"/>
    <s v="CA-2018-139311"/>
    <x v="938"/>
    <d v="2018-08-13T00:00:00"/>
    <s v="First Class"/>
    <s v="SF-20965"/>
    <s v="Sylvia Foulston"/>
    <s v="Corporate"/>
    <s v="United States"/>
    <s v="Bedford"/>
    <s v="Texas"/>
    <n v="76021"/>
    <x v="2"/>
    <x v="1286"/>
    <x v="1"/>
    <s v="Paper"/>
    <s v="Wirebound Message Books, Four 2 3/4&quot; x 5&quot; Forms per Page, 600 Sets per Book"/>
    <n v="29.664000000000001"/>
  </r>
  <r>
    <n v="4027"/>
    <s v="CA-2018-139311"/>
    <x v="938"/>
    <d v="2018-08-13T00:00:00"/>
    <s v="First Class"/>
    <s v="SF-20965"/>
    <s v="Sylvia Foulston"/>
    <s v="Corporate"/>
    <s v="United States"/>
    <s v="Bedford"/>
    <s v="Texas"/>
    <n v="76021"/>
    <x v="2"/>
    <x v="1199"/>
    <x v="1"/>
    <s v="Art"/>
    <s v="BIC Brite Liner Grip Highlighters"/>
    <n v="9.1839999999999993"/>
  </r>
  <r>
    <n v="4028"/>
    <s v="CA-2018-139311"/>
    <x v="938"/>
    <d v="2018-08-13T00:00:00"/>
    <s v="First Class"/>
    <s v="SF-20965"/>
    <s v="Sylvia Foulston"/>
    <s v="Corporate"/>
    <s v="United States"/>
    <s v="Bedford"/>
    <s v="Texas"/>
    <n v="76021"/>
    <x v="2"/>
    <x v="664"/>
    <x v="2"/>
    <s v="Phones"/>
    <s v="Pyle PMP37LED"/>
    <n v="153.584"/>
  </r>
  <r>
    <n v="4029"/>
    <s v="CA-2018-139311"/>
    <x v="938"/>
    <d v="2018-08-13T00:00:00"/>
    <s v="First Class"/>
    <s v="SF-20965"/>
    <s v="Sylvia Foulston"/>
    <s v="Corporate"/>
    <s v="United States"/>
    <s v="Bedford"/>
    <s v="Texas"/>
    <n v="76021"/>
    <x v="2"/>
    <x v="1232"/>
    <x v="1"/>
    <s v="Binders"/>
    <s v="Fellowes Twister Kit, Gray/Clear, 3/pkg"/>
    <n v="12.864000000000001"/>
  </r>
  <r>
    <n v="4030"/>
    <s v="CA-2018-124296"/>
    <x v="165"/>
    <d v="2018-12-28T00:00:00"/>
    <s v="Standard Class"/>
    <s v="CS-12355"/>
    <s v="Christine Sundaresam"/>
    <s v="Consumer"/>
    <s v="United States"/>
    <s v="Lafayette"/>
    <s v="Louisiana"/>
    <n v="70506"/>
    <x v="0"/>
    <x v="958"/>
    <x v="2"/>
    <s v="Machines"/>
    <s v="DYMO CardScan Personal V9 Business Card Scanner"/>
    <n v="479.97"/>
  </r>
  <r>
    <n v="4031"/>
    <s v="CA-2018-124296"/>
    <x v="165"/>
    <d v="2018-12-28T00:00:00"/>
    <s v="Standard Class"/>
    <s v="CS-12355"/>
    <s v="Christine Sundaresam"/>
    <s v="Consumer"/>
    <s v="United States"/>
    <s v="Lafayette"/>
    <s v="Louisiana"/>
    <n v="70506"/>
    <x v="0"/>
    <x v="1340"/>
    <x v="0"/>
    <s v="Chairs"/>
    <s v="Iceberg Nesting Folding Chair, 19w x 6d x 43h"/>
    <n v="232.88"/>
  </r>
  <r>
    <n v="4032"/>
    <s v="CA-2017-169957"/>
    <x v="182"/>
    <d v="2017-09-30T00:00:00"/>
    <s v="Standard Class"/>
    <s v="SN-20710"/>
    <s v="Steve Nguyen"/>
    <s v="Home Office"/>
    <s v="United States"/>
    <s v="Covington"/>
    <s v="Washington"/>
    <n v="98042"/>
    <x v="1"/>
    <x v="643"/>
    <x v="1"/>
    <s v="Appliances"/>
    <s v="Belkin 7 Outlet SurgeMaster II"/>
    <n v="236.88"/>
  </r>
  <r>
    <n v="4033"/>
    <s v="CA-2017-169957"/>
    <x v="182"/>
    <d v="2017-09-30T00:00:00"/>
    <s v="Standard Class"/>
    <s v="SN-20710"/>
    <s v="Steve Nguyen"/>
    <s v="Home Office"/>
    <s v="United States"/>
    <s v="Covington"/>
    <s v="Washington"/>
    <n v="98042"/>
    <x v="1"/>
    <x v="99"/>
    <x v="1"/>
    <s v="Paper"/>
    <s v="Universal Premium White Copier/Laser Paper (20Lb. and 87 Bright)"/>
    <n v="29.9"/>
  </r>
  <r>
    <n v="4034"/>
    <s v="CA-2017-169957"/>
    <x v="182"/>
    <d v="2017-09-30T00:00:00"/>
    <s v="Standard Class"/>
    <s v="SN-20710"/>
    <s v="Steve Nguyen"/>
    <s v="Home Office"/>
    <s v="United States"/>
    <s v="Covington"/>
    <s v="Washington"/>
    <n v="98042"/>
    <x v="1"/>
    <x v="1072"/>
    <x v="2"/>
    <s v="Accessories"/>
    <s v="Micro Innovations USB RF Wireless Keyboard with Mouse"/>
    <n v="100"/>
  </r>
  <r>
    <n v="4035"/>
    <s v="US-2017-108777"/>
    <x v="939"/>
    <d v="2017-12-12T00:00:00"/>
    <s v="Same Day"/>
    <s v="JM-15655"/>
    <s v="Jim Mitchum"/>
    <s v="Corporate"/>
    <s v="United States"/>
    <s v="Lorain"/>
    <s v="Ohio"/>
    <n v="44052"/>
    <x v="3"/>
    <x v="350"/>
    <x v="1"/>
    <s v="Binders"/>
    <s v="Wilson Jones Century Plastic Molded Ring Binders"/>
    <n v="18.693000000000001"/>
  </r>
  <r>
    <n v="4036"/>
    <s v="US-2017-108777"/>
    <x v="939"/>
    <d v="2017-12-12T00:00:00"/>
    <s v="Same Day"/>
    <s v="JM-15655"/>
    <s v="Jim Mitchum"/>
    <s v="Corporate"/>
    <s v="United States"/>
    <s v="Lorain"/>
    <s v="Ohio"/>
    <n v="44052"/>
    <x v="3"/>
    <x v="428"/>
    <x v="2"/>
    <s v="Accessories"/>
    <s v="Logitech G602 Wireless Gaming Mouse"/>
    <n v="383.952"/>
  </r>
  <r>
    <n v="4037"/>
    <s v="CA-2016-148859"/>
    <x v="75"/>
    <d v="2017-01-01T00:00:00"/>
    <s v="Standard Class"/>
    <s v="FH-14350"/>
    <s v="Fred Harton"/>
    <s v="Consumer"/>
    <s v="United States"/>
    <s v="Chicago"/>
    <s v="Illinois"/>
    <n v="60623"/>
    <x v="2"/>
    <x v="1018"/>
    <x v="1"/>
    <s v="Storage"/>
    <s v="Tenex Personal Filing Tote With Secure Closure Lid, Black/Frost"/>
    <n v="24.815999999999999"/>
  </r>
  <r>
    <n v="4038"/>
    <s v="CA-2015-110786"/>
    <x v="282"/>
    <d v="2016-01-02T00:00:00"/>
    <s v="Standard Class"/>
    <s v="AJ-10795"/>
    <s v="Anthony Johnson"/>
    <s v="Corporate"/>
    <s v="United States"/>
    <s v="San Francisco"/>
    <s v="California"/>
    <n v="94110"/>
    <x v="1"/>
    <x v="1467"/>
    <x v="0"/>
    <s v="Furnishings"/>
    <s v="Stacking Trays by OIC"/>
    <n v="24.9"/>
  </r>
  <r>
    <n v="4039"/>
    <s v="CA-2015-110786"/>
    <x v="282"/>
    <d v="2016-01-02T00:00:00"/>
    <s v="Standard Class"/>
    <s v="AJ-10795"/>
    <s v="Anthony Johnson"/>
    <s v="Corporate"/>
    <s v="United States"/>
    <s v="San Francisco"/>
    <s v="California"/>
    <n v="94110"/>
    <x v="1"/>
    <x v="1157"/>
    <x v="1"/>
    <s v="Paper"/>
    <s v="Xerox 1981"/>
    <n v="21.12"/>
  </r>
  <r>
    <n v="4040"/>
    <s v="CA-2015-110786"/>
    <x v="282"/>
    <d v="2016-01-02T00:00:00"/>
    <s v="Standard Class"/>
    <s v="AJ-10795"/>
    <s v="Anthony Johnson"/>
    <s v="Corporate"/>
    <s v="United States"/>
    <s v="San Francisco"/>
    <s v="California"/>
    <n v="94110"/>
    <x v="1"/>
    <x v="958"/>
    <x v="2"/>
    <s v="Machines"/>
    <s v="DYMO CardScan Personal V9 Business Card Scanner"/>
    <n v="767.952"/>
  </r>
  <r>
    <n v="4041"/>
    <s v="CA-2015-110786"/>
    <x v="282"/>
    <d v="2016-01-02T00:00:00"/>
    <s v="Standard Class"/>
    <s v="AJ-10795"/>
    <s v="Anthony Johnson"/>
    <s v="Corporate"/>
    <s v="United States"/>
    <s v="San Francisco"/>
    <s v="California"/>
    <n v="94110"/>
    <x v="1"/>
    <x v="570"/>
    <x v="1"/>
    <s v="Binders"/>
    <s v="Avery Hanging File Binders"/>
    <n v="14.352"/>
  </r>
  <r>
    <n v="4042"/>
    <s v="CA-2015-110786"/>
    <x v="282"/>
    <d v="2016-01-02T00:00:00"/>
    <s v="Standard Class"/>
    <s v="AJ-10795"/>
    <s v="Anthony Johnson"/>
    <s v="Corporate"/>
    <s v="United States"/>
    <s v="San Francisco"/>
    <s v="California"/>
    <n v="94110"/>
    <x v="1"/>
    <x v="516"/>
    <x v="2"/>
    <s v="Phones"/>
    <s v="Mophie Juice Pack Helium for iPhone"/>
    <n v="191.976"/>
  </r>
  <r>
    <n v="4043"/>
    <s v="CA-2015-110786"/>
    <x v="282"/>
    <d v="2016-01-02T00:00:00"/>
    <s v="Standard Class"/>
    <s v="AJ-10795"/>
    <s v="Anthony Johnson"/>
    <s v="Corporate"/>
    <s v="United States"/>
    <s v="San Francisco"/>
    <s v="California"/>
    <n v="94110"/>
    <x v="1"/>
    <x v="933"/>
    <x v="1"/>
    <s v="Labels"/>
    <s v="Avery 477"/>
    <n v="274.77"/>
  </r>
  <r>
    <n v="4044"/>
    <s v="CA-2015-110786"/>
    <x v="282"/>
    <d v="2016-01-02T00:00:00"/>
    <s v="Standard Class"/>
    <s v="AJ-10795"/>
    <s v="Anthony Johnson"/>
    <s v="Corporate"/>
    <s v="United States"/>
    <s v="San Francisco"/>
    <s v="California"/>
    <n v="94110"/>
    <x v="1"/>
    <x v="1530"/>
    <x v="0"/>
    <s v="Furnishings"/>
    <s v="Executive Impressions 10&quot; Spectator Wall Clock"/>
    <n v="70.56"/>
  </r>
  <r>
    <n v="4045"/>
    <s v="CA-2016-137750"/>
    <x v="608"/>
    <d v="2016-06-30T00:00:00"/>
    <s v="Standard Class"/>
    <s v="JF-15565"/>
    <s v="Jill Fjeld"/>
    <s v="Consumer"/>
    <s v="United States"/>
    <s v="San Francisco"/>
    <s v="California"/>
    <n v="94110"/>
    <x v="1"/>
    <x v="514"/>
    <x v="0"/>
    <s v="Furnishings"/>
    <s v="Dana Halogen Swing-Arm Architect Lamp"/>
    <n v="204.85"/>
  </r>
  <r>
    <n v="4046"/>
    <s v="CA-2016-136378"/>
    <x v="788"/>
    <d v="2016-04-07T00:00:00"/>
    <s v="Standard Class"/>
    <s v="CS-11845"/>
    <s v="Cari Sayre"/>
    <s v="Corporate"/>
    <s v="United States"/>
    <s v="Houston"/>
    <s v="Texas"/>
    <n v="77070"/>
    <x v="2"/>
    <x v="785"/>
    <x v="1"/>
    <s v="Binders"/>
    <s v="Aluminum Screw Posts"/>
    <n v="9.1560000000000006"/>
  </r>
  <r>
    <n v="4047"/>
    <s v="CA-2018-100356"/>
    <x v="208"/>
    <d v="2018-10-25T00:00:00"/>
    <s v="Standard Class"/>
    <s v="SP-20920"/>
    <s v="Susan Pistek"/>
    <s v="Consumer"/>
    <s v="United States"/>
    <s v="Chicago"/>
    <s v="Illinois"/>
    <n v="60653"/>
    <x v="2"/>
    <x v="810"/>
    <x v="1"/>
    <s v="Appliances"/>
    <s v="Belkin 8 Outlet SurgeMaster II Gold Surge Protector"/>
    <n v="23.992000000000001"/>
  </r>
  <r>
    <n v="4048"/>
    <s v="US-2016-166520"/>
    <x v="747"/>
    <d v="2016-07-19T00:00:00"/>
    <s v="First Class"/>
    <s v="KE-16420"/>
    <s v="Katrina Edelman"/>
    <s v="Corporate"/>
    <s v="United States"/>
    <s v="New York City"/>
    <s v="New York"/>
    <n v="10035"/>
    <x v="3"/>
    <x v="982"/>
    <x v="1"/>
    <s v="Paper"/>
    <s v="Petty Cash Envelope"/>
    <n v="80.88"/>
  </r>
  <r>
    <n v="4049"/>
    <s v="US-2016-166520"/>
    <x v="747"/>
    <d v="2016-07-19T00:00:00"/>
    <s v="First Class"/>
    <s v="KE-16420"/>
    <s v="Katrina Edelman"/>
    <s v="Corporate"/>
    <s v="United States"/>
    <s v="New York City"/>
    <s v="New York"/>
    <n v="10035"/>
    <x v="3"/>
    <x v="876"/>
    <x v="2"/>
    <s v="Accessories"/>
    <s v="Kensington Orbit Wireless Mobile Trackball for PC and Mac"/>
    <n v="599.9"/>
  </r>
  <r>
    <n v="4050"/>
    <s v="CA-2018-136350"/>
    <x v="92"/>
    <d v="2018-06-26T00:00:00"/>
    <s v="Second Class"/>
    <s v="GA-14515"/>
    <s v="George Ashbrook"/>
    <s v="Consumer"/>
    <s v="United States"/>
    <s v="New York City"/>
    <s v="New York"/>
    <n v="10011"/>
    <x v="3"/>
    <x v="737"/>
    <x v="0"/>
    <s v="Furnishings"/>
    <s v="Deflect-o RollaMat Studded, Beveled Mat for Medium Pile Carpeting"/>
    <n v="276.69"/>
  </r>
  <r>
    <n v="4051"/>
    <s v="CA-2018-136350"/>
    <x v="92"/>
    <d v="2018-06-26T00:00:00"/>
    <s v="Second Class"/>
    <s v="GA-14515"/>
    <s v="George Ashbrook"/>
    <s v="Consumer"/>
    <s v="United States"/>
    <s v="New York City"/>
    <s v="New York"/>
    <n v="10011"/>
    <x v="3"/>
    <x v="268"/>
    <x v="0"/>
    <s v="Chairs"/>
    <s v="Global Deluxe Office Fabric Chairs"/>
    <n v="172.76400000000001"/>
  </r>
  <r>
    <n v="4052"/>
    <s v="CA-2015-122931"/>
    <x v="411"/>
    <d v="2015-10-03T00:00:00"/>
    <s v="Standard Class"/>
    <s v="SM-20950"/>
    <s v="Suzanne McNair"/>
    <s v="Corporate"/>
    <s v="United States"/>
    <s v="Philadelphia"/>
    <s v="Pennsylvania"/>
    <n v="19134"/>
    <x v="3"/>
    <x v="1273"/>
    <x v="1"/>
    <s v="Art"/>
    <s v="Nontoxic Chalk"/>
    <n v="4.2240000000000002"/>
  </r>
  <r>
    <n v="4053"/>
    <s v="CA-2015-122931"/>
    <x v="411"/>
    <d v="2015-10-03T00:00:00"/>
    <s v="Standard Class"/>
    <s v="SM-20950"/>
    <s v="Suzanne McNair"/>
    <s v="Corporate"/>
    <s v="United States"/>
    <s v="Philadelphia"/>
    <s v="Pennsylvania"/>
    <n v="19134"/>
    <x v="3"/>
    <x v="1168"/>
    <x v="0"/>
    <s v="Tables"/>
    <s v="Hon 30&quot; x 60&quot; Table with Locking Drawer"/>
    <n v="409.27199999999999"/>
  </r>
  <r>
    <n v="4054"/>
    <s v="CA-2015-122931"/>
    <x v="411"/>
    <d v="2015-10-03T00:00:00"/>
    <s v="Standard Class"/>
    <s v="SM-20950"/>
    <s v="Suzanne McNair"/>
    <s v="Corporate"/>
    <s v="United States"/>
    <s v="Philadelphia"/>
    <s v="Pennsylvania"/>
    <n v="19134"/>
    <x v="3"/>
    <x v="1621"/>
    <x v="1"/>
    <s v="Labels"/>
    <s v="Permanent Self-Adhesive File Folder Labels for Typewriters, 1 1/8 x 3 1/2, White"/>
    <n v="55.44"/>
  </r>
  <r>
    <n v="4055"/>
    <s v="CA-2015-122931"/>
    <x v="411"/>
    <d v="2015-10-03T00:00:00"/>
    <s v="Standard Class"/>
    <s v="SM-20950"/>
    <s v="Suzanne McNair"/>
    <s v="Corporate"/>
    <s v="United States"/>
    <s v="Philadelphia"/>
    <s v="Pennsylvania"/>
    <n v="19134"/>
    <x v="3"/>
    <x v="1221"/>
    <x v="1"/>
    <s v="Paper"/>
    <s v="Southworth Parchment Paper &amp; Envelopes"/>
    <n v="20.928000000000001"/>
  </r>
  <r>
    <n v="4056"/>
    <s v="CA-2015-122931"/>
    <x v="411"/>
    <d v="2015-10-03T00:00:00"/>
    <s v="Standard Class"/>
    <s v="SM-20950"/>
    <s v="Suzanne McNair"/>
    <s v="Corporate"/>
    <s v="United States"/>
    <s v="Philadelphia"/>
    <s v="Pennsylvania"/>
    <n v="19134"/>
    <x v="3"/>
    <x v="458"/>
    <x v="1"/>
    <s v="Storage"/>
    <s v="Tennsco Single-Tier Lockers"/>
    <n v="1801.6320000000001"/>
  </r>
  <r>
    <n v="4057"/>
    <s v="CA-2015-122931"/>
    <x v="411"/>
    <d v="2015-10-03T00:00:00"/>
    <s v="Standard Class"/>
    <s v="SM-20950"/>
    <s v="Suzanne McNair"/>
    <s v="Corporate"/>
    <s v="United States"/>
    <s v="Philadelphia"/>
    <s v="Pennsylvania"/>
    <n v="19134"/>
    <x v="3"/>
    <x v="823"/>
    <x v="0"/>
    <s v="Tables"/>
    <s v="Hon 4060 Series Tables"/>
    <n v="67.176000000000002"/>
  </r>
  <r>
    <n v="4058"/>
    <s v="CA-2015-163034"/>
    <x v="156"/>
    <d v="2015-11-28T00:00:00"/>
    <s v="Standard Class"/>
    <s v="DK-12985"/>
    <s v="Darren Koutras"/>
    <s v="Consumer"/>
    <s v="United States"/>
    <s v="Chicago"/>
    <s v="Illinois"/>
    <n v="60610"/>
    <x v="2"/>
    <x v="765"/>
    <x v="1"/>
    <s v="Storage"/>
    <s v="Fellowes Super Stor/Drawer Files"/>
    <n v="646.20000000000005"/>
  </r>
  <r>
    <n v="4059"/>
    <s v="CA-2016-124058"/>
    <x v="312"/>
    <d v="2016-11-24T00:00:00"/>
    <s v="Standard Class"/>
    <s v="LC-16885"/>
    <s v="Lena Creighton"/>
    <s v="Consumer"/>
    <s v="United States"/>
    <s v="Oakland"/>
    <s v="California"/>
    <n v="94601"/>
    <x v="1"/>
    <x v="714"/>
    <x v="2"/>
    <s v="Phones"/>
    <s v="Gear Head AU3700S Headset"/>
    <n v="72.744"/>
  </r>
  <r>
    <n v="4060"/>
    <s v="CA-2016-124058"/>
    <x v="312"/>
    <d v="2016-11-24T00:00:00"/>
    <s v="Standard Class"/>
    <s v="LC-16885"/>
    <s v="Lena Creighton"/>
    <s v="Consumer"/>
    <s v="United States"/>
    <s v="Oakland"/>
    <s v="California"/>
    <n v="94601"/>
    <x v="1"/>
    <x v="467"/>
    <x v="0"/>
    <s v="Chairs"/>
    <s v="Safco Contoured Stacking Chairs"/>
    <n v="572.16"/>
  </r>
  <r>
    <n v="4061"/>
    <s v="CA-2017-129196"/>
    <x v="474"/>
    <d v="2017-11-07T00:00:00"/>
    <s v="Standard Class"/>
    <s v="XP-21865"/>
    <s v="Xylona Preis"/>
    <s v="Consumer"/>
    <s v="United States"/>
    <s v="Chicago"/>
    <s v="Illinois"/>
    <n v="60610"/>
    <x v="2"/>
    <x v="721"/>
    <x v="2"/>
    <s v="Accessories"/>
    <s v="Maxell 4.7GB DVD-R"/>
    <n v="68.111999999999995"/>
  </r>
  <r>
    <n v="4062"/>
    <s v="US-2016-138716"/>
    <x v="14"/>
    <d v="2016-09-20T00:00:00"/>
    <s v="First Class"/>
    <s v="CS-11845"/>
    <s v="Cari Sayre"/>
    <s v="Corporate"/>
    <s v="United States"/>
    <s v="Seattle"/>
    <s v="Washington"/>
    <n v="98105"/>
    <x v="1"/>
    <x v="1124"/>
    <x v="1"/>
    <s v="Binders"/>
    <s v="Acco Data Flex Cable Posts For Top &amp; Bottom Load Binders, 6&quot; Capacity"/>
    <n v="25.032"/>
  </r>
  <r>
    <n v="4063"/>
    <s v="US-2017-122182"/>
    <x v="612"/>
    <d v="2017-03-14T00:00:00"/>
    <s v="Standard Class"/>
    <s v="BD-11770"/>
    <s v="Bryan Davis"/>
    <s v="Consumer"/>
    <s v="United States"/>
    <s v="Philadelphia"/>
    <s v="Pennsylvania"/>
    <n v="19143"/>
    <x v="3"/>
    <x v="1233"/>
    <x v="2"/>
    <s v="Accessories"/>
    <s v="Plantronics Audio 478 Stereo USB Headset"/>
    <n v="39.991999999999997"/>
  </r>
  <r>
    <n v="4064"/>
    <s v="US-2015-130358"/>
    <x v="670"/>
    <d v="2015-06-26T00:00:00"/>
    <s v="First Class"/>
    <s v="DL-13330"/>
    <s v="Denise Leinenbach"/>
    <s v="Consumer"/>
    <s v="United States"/>
    <s v="Concord"/>
    <s v="North Carolina"/>
    <n v="28027"/>
    <x v="0"/>
    <x v="1622"/>
    <x v="1"/>
    <s v="Art"/>
    <s v="Prang Drawing Pencil Set"/>
    <n v="20.015999999999998"/>
  </r>
  <r>
    <n v="4065"/>
    <s v="US-2015-130358"/>
    <x v="670"/>
    <d v="2015-06-26T00:00:00"/>
    <s v="First Class"/>
    <s v="DL-13330"/>
    <s v="Denise Leinenbach"/>
    <s v="Consumer"/>
    <s v="United States"/>
    <s v="Concord"/>
    <s v="North Carolina"/>
    <n v="28027"/>
    <x v="0"/>
    <x v="1562"/>
    <x v="1"/>
    <s v="Supplies"/>
    <s v="Acme Kleen Earth Office Shears"/>
    <n v="3.1040000000000001"/>
  </r>
  <r>
    <n v="4066"/>
    <s v="CA-2015-102673"/>
    <x v="301"/>
    <d v="2015-11-05T00:00:00"/>
    <s v="Standard Class"/>
    <s v="KH-16630"/>
    <s v="Ken Heidel"/>
    <s v="Corporate"/>
    <s v="United States"/>
    <s v="Charlotte"/>
    <s v="North Carolina"/>
    <n v="28205"/>
    <x v="0"/>
    <x v="1014"/>
    <x v="1"/>
    <s v="Fasteners"/>
    <s v="Staples"/>
    <n v="7.52"/>
  </r>
  <r>
    <n v="4067"/>
    <s v="CA-2015-102673"/>
    <x v="301"/>
    <d v="2015-11-05T00:00:00"/>
    <s v="Standard Class"/>
    <s v="KH-16630"/>
    <s v="Ken Heidel"/>
    <s v="Corporate"/>
    <s v="United States"/>
    <s v="Charlotte"/>
    <s v="North Carolina"/>
    <n v="28205"/>
    <x v="0"/>
    <x v="1005"/>
    <x v="1"/>
    <s v="Art"/>
    <s v="Newell 320"/>
    <n v="10.272"/>
  </r>
  <r>
    <n v="4068"/>
    <s v="CA-2015-102673"/>
    <x v="301"/>
    <d v="2015-11-05T00:00:00"/>
    <s v="Standard Class"/>
    <s v="KH-16630"/>
    <s v="Ken Heidel"/>
    <s v="Corporate"/>
    <s v="United States"/>
    <s v="Charlotte"/>
    <s v="North Carolina"/>
    <n v="28205"/>
    <x v="0"/>
    <x v="1140"/>
    <x v="1"/>
    <s v="Labels"/>
    <s v="Avery 513"/>
    <n v="47.808"/>
  </r>
  <r>
    <n v="4069"/>
    <s v="CA-2015-102673"/>
    <x v="301"/>
    <d v="2015-11-05T00:00:00"/>
    <s v="Standard Class"/>
    <s v="KH-16630"/>
    <s v="Ken Heidel"/>
    <s v="Corporate"/>
    <s v="United States"/>
    <s v="Charlotte"/>
    <s v="North Carolina"/>
    <n v="28205"/>
    <x v="0"/>
    <x v="1623"/>
    <x v="2"/>
    <s v="Phones"/>
    <s v="Cisco IPÂ PhoneÂ 7961G VoIPÂ phoneÂ - Dark gray"/>
    <n v="978.84"/>
  </r>
  <r>
    <n v="4070"/>
    <s v="CA-2017-145303"/>
    <x v="770"/>
    <d v="2017-08-31T00:00:00"/>
    <s v="First Class"/>
    <s v="TP-21415"/>
    <s v="Tom Prescott"/>
    <s v="Consumer"/>
    <s v="United States"/>
    <s v="Dallas"/>
    <s v="Texas"/>
    <n v="75081"/>
    <x v="2"/>
    <x v="347"/>
    <x v="1"/>
    <s v="Binders"/>
    <s v="Angle-D Binders with Locking Rings, Label Holders"/>
    <n v="13.14"/>
  </r>
  <r>
    <n v="4071"/>
    <s v="CA-2017-145303"/>
    <x v="770"/>
    <d v="2017-08-31T00:00:00"/>
    <s v="First Class"/>
    <s v="TP-21415"/>
    <s v="Tom Prescott"/>
    <s v="Consumer"/>
    <s v="United States"/>
    <s v="Dallas"/>
    <s v="Texas"/>
    <n v="75081"/>
    <x v="2"/>
    <x v="1095"/>
    <x v="1"/>
    <s v="Binders"/>
    <s v="GBC ProClick Spines for 32-Hole Punch"/>
    <n v="10.023999999999999"/>
  </r>
  <r>
    <n v="4072"/>
    <s v="CA-2017-145303"/>
    <x v="770"/>
    <d v="2017-08-31T00:00:00"/>
    <s v="First Class"/>
    <s v="TP-21415"/>
    <s v="Tom Prescott"/>
    <s v="Consumer"/>
    <s v="United States"/>
    <s v="Dallas"/>
    <s v="Texas"/>
    <n v="75081"/>
    <x v="2"/>
    <x v="1121"/>
    <x v="0"/>
    <s v="Bookcases"/>
    <s v="Sauder Camden County Collection Libraries, Planked Cherry Finish"/>
    <n v="156.37280000000001"/>
  </r>
  <r>
    <n v="4073"/>
    <s v="CA-2016-156104"/>
    <x v="401"/>
    <d v="2016-12-08T00:00:00"/>
    <s v="Second Class"/>
    <s v="NP-18685"/>
    <s v="Nora Pelletier"/>
    <s v="Home Office"/>
    <s v="United States"/>
    <s v="Indianapolis"/>
    <s v="Indiana"/>
    <n v="46203"/>
    <x v="2"/>
    <x v="615"/>
    <x v="2"/>
    <s v="Copiers"/>
    <s v="Hewlett Packard 610 Color Digital Copier / Printer"/>
    <n v="999.98"/>
  </r>
  <r>
    <n v="4074"/>
    <s v="US-2016-164308"/>
    <x v="496"/>
    <d v="2016-09-27T00:00:00"/>
    <s v="First Class"/>
    <s v="SC-20680"/>
    <s v="Steve Carroll"/>
    <s v="Home Office"/>
    <s v="United States"/>
    <s v="Broken Arrow"/>
    <s v="Oklahoma"/>
    <n v="74012"/>
    <x v="2"/>
    <x v="1546"/>
    <x v="2"/>
    <s v="Phones"/>
    <s v="AT&amp;T 1080 Phone"/>
    <n v="821.94"/>
  </r>
  <r>
    <n v="4075"/>
    <s v="CA-2018-108112"/>
    <x v="940"/>
    <d v="2018-11-20T00:00:00"/>
    <s v="Standard Class"/>
    <s v="DK-12895"/>
    <s v="Dana Kaydos"/>
    <s v="Consumer"/>
    <s v="United States"/>
    <s v="Miramar"/>
    <s v="Florida"/>
    <n v="33023"/>
    <x v="0"/>
    <x v="568"/>
    <x v="0"/>
    <s v="Furnishings"/>
    <s v="Howard Miller 13-1/2&quot; Diameter Rosebrook Wall Clock"/>
    <n v="220.06399999999999"/>
  </r>
  <r>
    <n v="4076"/>
    <s v="CA-2018-108112"/>
    <x v="940"/>
    <d v="2018-11-20T00:00:00"/>
    <s v="Standard Class"/>
    <s v="DK-12895"/>
    <s v="Dana Kaydos"/>
    <s v="Consumer"/>
    <s v="United States"/>
    <s v="Miramar"/>
    <s v="Florida"/>
    <n v="33023"/>
    <x v="0"/>
    <x v="1060"/>
    <x v="0"/>
    <s v="Furnishings"/>
    <s v="Tenex 46&quot; x 60&quot; Computer Anti-Static Chairmat, Rectangular Shaped"/>
    <n v="339.13600000000002"/>
  </r>
  <r>
    <n v="4077"/>
    <s v="CA-2016-100685"/>
    <x v="546"/>
    <d v="2016-12-21T00:00:00"/>
    <s v="Second Class"/>
    <s v="SM-20950"/>
    <s v="Suzanne McNair"/>
    <s v="Corporate"/>
    <s v="United States"/>
    <s v="Omaha"/>
    <s v="Nebraska"/>
    <n v="68104"/>
    <x v="2"/>
    <x v="653"/>
    <x v="1"/>
    <s v="Binders"/>
    <s v="Self-Adhesive Ring Binder Labels"/>
    <n v="7.04"/>
  </r>
  <r>
    <n v="4078"/>
    <s v="CA-2016-100685"/>
    <x v="546"/>
    <d v="2016-12-21T00:00:00"/>
    <s v="Second Class"/>
    <s v="SM-20950"/>
    <s v="Suzanne McNair"/>
    <s v="Corporate"/>
    <s v="United States"/>
    <s v="Omaha"/>
    <s v="Nebraska"/>
    <n v="68104"/>
    <x v="2"/>
    <x v="242"/>
    <x v="1"/>
    <s v="Fasteners"/>
    <s v="Bagged Rubber Bands"/>
    <n v="5.04"/>
  </r>
  <r>
    <n v="4079"/>
    <s v="CA-2016-100685"/>
    <x v="546"/>
    <d v="2016-12-21T00:00:00"/>
    <s v="Second Class"/>
    <s v="SM-20950"/>
    <s v="Suzanne McNair"/>
    <s v="Corporate"/>
    <s v="United States"/>
    <s v="Omaha"/>
    <s v="Nebraska"/>
    <n v="68104"/>
    <x v="2"/>
    <x v="968"/>
    <x v="1"/>
    <s v="Paper"/>
    <s v="White Computer Printout Paper by Universal"/>
    <n v="116.28"/>
  </r>
  <r>
    <n v="4080"/>
    <s v="CA-2016-165414"/>
    <x v="379"/>
    <d v="2016-12-24T00:00:00"/>
    <s v="First Class"/>
    <s v="LS-17245"/>
    <s v="Lynn Smith"/>
    <s v="Consumer"/>
    <s v="United States"/>
    <s v="Jacksonville"/>
    <s v="North Carolina"/>
    <n v="28540"/>
    <x v="0"/>
    <x v="125"/>
    <x v="2"/>
    <s v="Phones"/>
    <s v="Anker 36W 4-Port USB Wall Charger Travel Power Adapter for iPhone 5s 5c 5"/>
    <n v="47.975999999999999"/>
  </r>
  <r>
    <n v="4081"/>
    <s v="CA-2017-140417"/>
    <x v="477"/>
    <d v="2017-09-29T00:00:00"/>
    <s v="Standard Class"/>
    <s v="KE-16420"/>
    <s v="Katrina Edelman"/>
    <s v="Corporate"/>
    <s v="United States"/>
    <s v="Tigard"/>
    <s v="Oregon"/>
    <n v="97224"/>
    <x v="1"/>
    <x v="1305"/>
    <x v="1"/>
    <s v="Paper"/>
    <s v="REDIFORM Incoming/Outgoing Call Register, 11&quot; X 8 1/2&quot;, 100 Messages"/>
    <n v="60.048000000000002"/>
  </r>
  <r>
    <n v="4082"/>
    <s v="CA-2017-140417"/>
    <x v="477"/>
    <d v="2017-09-29T00:00:00"/>
    <s v="Standard Class"/>
    <s v="KE-16420"/>
    <s v="Katrina Edelman"/>
    <s v="Corporate"/>
    <s v="United States"/>
    <s v="Tigard"/>
    <s v="Oregon"/>
    <n v="97224"/>
    <x v="1"/>
    <x v="1595"/>
    <x v="1"/>
    <s v="Binders"/>
    <s v="GBC Poly Designer Binding Covers"/>
    <n v="5.0220000000000002"/>
  </r>
  <r>
    <n v="4083"/>
    <s v="US-2018-151316"/>
    <x v="92"/>
    <d v="2018-06-30T00:00:00"/>
    <s v="Standard Class"/>
    <s v="MC-17635"/>
    <s v="Matthew Clasen"/>
    <s v="Corporate"/>
    <s v="United States"/>
    <s v="Decatur"/>
    <s v="Illinois"/>
    <n v="62521"/>
    <x v="2"/>
    <x v="569"/>
    <x v="1"/>
    <s v="Binders"/>
    <s v="Ibico Hi-Tech Manual Binding System"/>
    <n v="182.994"/>
  </r>
  <r>
    <n v="4084"/>
    <s v="US-2018-151316"/>
    <x v="92"/>
    <d v="2018-06-30T00:00:00"/>
    <s v="Standard Class"/>
    <s v="MC-17635"/>
    <s v="Matthew Clasen"/>
    <s v="Corporate"/>
    <s v="United States"/>
    <s v="Decatur"/>
    <s v="Illinois"/>
    <n v="62521"/>
    <x v="2"/>
    <x v="1450"/>
    <x v="1"/>
    <s v="Paper"/>
    <s v="Xerox 1971"/>
    <n v="10.272"/>
  </r>
  <r>
    <n v="4085"/>
    <s v="CA-2018-163692"/>
    <x v="210"/>
    <d v="2018-09-09T00:00:00"/>
    <s v="First Class"/>
    <s v="Dp-13240"/>
    <s v="Dean percer"/>
    <s v="Home Office"/>
    <s v="United States"/>
    <s v="Phoenix"/>
    <s v="Arizona"/>
    <n v="85023"/>
    <x v="1"/>
    <x v="44"/>
    <x v="1"/>
    <s v="Binders"/>
    <s v="Wilson Jones Leather-Like Binders with DublLock Round Rings"/>
    <n v="7.8570000000000002"/>
  </r>
  <r>
    <n v="4086"/>
    <s v="CA-2017-111913"/>
    <x v="578"/>
    <d v="2017-08-06T00:00:00"/>
    <s v="Second Class"/>
    <s v="LC-16930"/>
    <s v="Linda Cazamias"/>
    <s v="Corporate"/>
    <s v="United States"/>
    <s v="Sacramento"/>
    <s v="California"/>
    <n v="95823"/>
    <x v="1"/>
    <x v="7"/>
    <x v="2"/>
    <s v="Phones"/>
    <s v="Mitel 5320 IP Phone VoIP phone"/>
    <n v="302.38400000000001"/>
  </r>
  <r>
    <n v="4087"/>
    <s v="CA-2017-111913"/>
    <x v="578"/>
    <d v="2017-08-06T00:00:00"/>
    <s v="Second Class"/>
    <s v="LC-16930"/>
    <s v="Linda Cazamias"/>
    <s v="Corporate"/>
    <s v="United States"/>
    <s v="Sacramento"/>
    <s v="California"/>
    <n v="95823"/>
    <x v="1"/>
    <x v="44"/>
    <x v="1"/>
    <s v="Binders"/>
    <s v="Wilson Jones Leather-Like Binders with DublLock Round Rings"/>
    <n v="20.952000000000002"/>
  </r>
  <r>
    <n v="4088"/>
    <s v="CA-2017-111913"/>
    <x v="578"/>
    <d v="2017-08-06T00:00:00"/>
    <s v="Second Class"/>
    <s v="LC-16930"/>
    <s v="Linda Cazamias"/>
    <s v="Corporate"/>
    <s v="United States"/>
    <s v="Sacramento"/>
    <s v="California"/>
    <n v="95823"/>
    <x v="1"/>
    <x v="185"/>
    <x v="1"/>
    <s v="Binders"/>
    <s v="Pressboard Covers with Storage Hooks, 9 1/2&quot; x 11&quot;, Light Blue"/>
    <n v="11.784000000000001"/>
  </r>
  <r>
    <n v="4089"/>
    <s v="US-2015-156559"/>
    <x v="710"/>
    <d v="2015-08-26T00:00:00"/>
    <s v="Standard Class"/>
    <s v="LH-16900"/>
    <s v="Lena Hernandez"/>
    <s v="Consumer"/>
    <s v="United States"/>
    <s v="Jonesboro"/>
    <s v="Arkansas"/>
    <n v="72401"/>
    <x v="0"/>
    <x v="1624"/>
    <x v="0"/>
    <s v="Bookcases"/>
    <s v="Hon Metal Bookcases, Gray"/>
    <n v="638.82000000000005"/>
  </r>
  <r>
    <n v="4090"/>
    <s v="CA-2017-161473"/>
    <x v="178"/>
    <d v="2017-04-05T00:00:00"/>
    <s v="Standard Class"/>
    <s v="TB-21175"/>
    <s v="Thomas Boland"/>
    <s v="Corporate"/>
    <s v="United States"/>
    <s v="New York City"/>
    <s v="New York"/>
    <n v="10035"/>
    <x v="3"/>
    <x v="488"/>
    <x v="1"/>
    <s v="Labels"/>
    <s v="Avery 473"/>
    <n v="20.7"/>
  </r>
  <r>
    <n v="4091"/>
    <s v="CA-2017-161473"/>
    <x v="178"/>
    <d v="2017-04-05T00:00:00"/>
    <s v="Standard Class"/>
    <s v="TB-21175"/>
    <s v="Thomas Boland"/>
    <s v="Corporate"/>
    <s v="United States"/>
    <s v="New York City"/>
    <s v="New York"/>
    <n v="10035"/>
    <x v="3"/>
    <x v="503"/>
    <x v="1"/>
    <s v="Supplies"/>
    <s v="Acme Value Line Scissors"/>
    <n v="10.95"/>
  </r>
  <r>
    <n v="4092"/>
    <s v="CA-2017-161473"/>
    <x v="178"/>
    <d v="2017-04-05T00:00:00"/>
    <s v="Standard Class"/>
    <s v="TB-21175"/>
    <s v="Thomas Boland"/>
    <s v="Corporate"/>
    <s v="United States"/>
    <s v="New York City"/>
    <s v="New York"/>
    <n v="10035"/>
    <x v="3"/>
    <x v="570"/>
    <x v="1"/>
    <s v="Binders"/>
    <s v="Avery Hanging File Binders"/>
    <n v="14.352"/>
  </r>
  <r>
    <n v="4093"/>
    <s v="CA-2018-166576"/>
    <x v="941"/>
    <d v="2018-05-18T00:00:00"/>
    <s v="First Class"/>
    <s v="JM-15865"/>
    <s v="John Murray"/>
    <s v="Consumer"/>
    <s v="United States"/>
    <s v="Akron"/>
    <s v="Ohio"/>
    <n v="44312"/>
    <x v="3"/>
    <x v="942"/>
    <x v="1"/>
    <s v="Storage"/>
    <s v="SAFCO Commercial Wire Shelving, Black"/>
    <n v="221.024"/>
  </r>
  <r>
    <n v="4094"/>
    <s v="CA-2016-102491"/>
    <x v="252"/>
    <d v="2016-08-28T00:00:00"/>
    <s v="Standard Class"/>
    <s v="KW-16435"/>
    <s v="Katrina Willman"/>
    <s v="Consumer"/>
    <s v="United States"/>
    <s v="Florence"/>
    <s v="Kentucky"/>
    <n v="41042"/>
    <x v="0"/>
    <x v="200"/>
    <x v="2"/>
    <s v="Machines"/>
    <s v="Cisco 9971 IP Video Phone Charcoal"/>
    <n v="3080"/>
  </r>
  <r>
    <n v="4095"/>
    <s v="CA-2016-102491"/>
    <x v="252"/>
    <d v="2016-08-28T00:00:00"/>
    <s v="Standard Class"/>
    <s v="KW-16435"/>
    <s v="Katrina Willman"/>
    <s v="Consumer"/>
    <s v="United States"/>
    <s v="Florence"/>
    <s v="Kentucky"/>
    <n v="41042"/>
    <x v="0"/>
    <x v="1235"/>
    <x v="2"/>
    <s v="Accessories"/>
    <s v="Anker Ultra-Slim Mini Bluetooth 3.0 Wireless Keyboard"/>
    <n v="79.959999999999994"/>
  </r>
  <r>
    <n v="4096"/>
    <s v="CA-2016-102491"/>
    <x v="252"/>
    <d v="2016-08-28T00:00:00"/>
    <s v="Standard Class"/>
    <s v="KW-16435"/>
    <s v="Katrina Willman"/>
    <s v="Consumer"/>
    <s v="United States"/>
    <s v="Florence"/>
    <s v="Kentucky"/>
    <n v="41042"/>
    <x v="0"/>
    <x v="1602"/>
    <x v="2"/>
    <s v="Phones"/>
    <s v="LG G3"/>
    <n v="587.97"/>
  </r>
  <r>
    <n v="4097"/>
    <s v="CA-2015-116904"/>
    <x v="865"/>
    <d v="2015-09-28T00:00:00"/>
    <s v="Standard Class"/>
    <s v="SC-20095"/>
    <s v="Sanjit Chand"/>
    <s v="Consumer"/>
    <s v="United States"/>
    <s v="Minneapolis"/>
    <s v="Minnesota"/>
    <n v="55407"/>
    <x v="2"/>
    <x v="974"/>
    <x v="1"/>
    <s v="Paper"/>
    <s v="Xerox 217"/>
    <n v="32.4"/>
  </r>
  <r>
    <n v="4098"/>
    <s v="CA-2015-116904"/>
    <x v="865"/>
    <d v="2015-09-28T00:00:00"/>
    <s v="Standard Class"/>
    <s v="SC-20095"/>
    <s v="Sanjit Chand"/>
    <s v="Consumer"/>
    <s v="United States"/>
    <s v="Minneapolis"/>
    <s v="Minnesota"/>
    <n v="55407"/>
    <x v="2"/>
    <x v="459"/>
    <x v="1"/>
    <s v="Storage"/>
    <s v="Carina Double Wide Media Storage Towers in Natural &amp; Black"/>
    <n v="404.9"/>
  </r>
  <r>
    <n v="4099"/>
    <s v="CA-2015-116904"/>
    <x v="865"/>
    <d v="2015-09-28T00:00:00"/>
    <s v="Standard Class"/>
    <s v="SC-20095"/>
    <s v="Sanjit Chand"/>
    <s v="Consumer"/>
    <s v="United States"/>
    <s v="Minneapolis"/>
    <s v="Minnesota"/>
    <n v="55407"/>
    <x v="2"/>
    <x v="1625"/>
    <x v="1"/>
    <s v="Binders"/>
    <s v="Ibico EPK-21 Electric Binding System"/>
    <n v="9449.9500000000007"/>
  </r>
  <r>
    <n v="4100"/>
    <s v="CA-2015-116904"/>
    <x v="865"/>
    <d v="2015-09-28T00:00:00"/>
    <s v="Standard Class"/>
    <s v="SC-20095"/>
    <s v="Sanjit Chand"/>
    <s v="Consumer"/>
    <s v="United States"/>
    <s v="Minneapolis"/>
    <s v="Minnesota"/>
    <n v="55407"/>
    <x v="2"/>
    <x v="625"/>
    <x v="1"/>
    <s v="Binders"/>
    <s v="GBC Instant Report Kit"/>
    <n v="12.94"/>
  </r>
  <r>
    <n v="4101"/>
    <s v="US-2018-102288"/>
    <x v="249"/>
    <d v="2018-06-23T00:00:00"/>
    <s v="Standard Class"/>
    <s v="ZC-21910"/>
    <s v="Zuschuss Carroll"/>
    <s v="Consumer"/>
    <s v="United States"/>
    <s v="Houston"/>
    <s v="Texas"/>
    <n v="77095"/>
    <x v="2"/>
    <x v="1626"/>
    <x v="1"/>
    <s v="Appliances"/>
    <s v="Holmes Visible Mist Ultrasonic Humidifier with 2.3-Gallon Output per Day, Replacement Filter"/>
    <n v="2.2639999999999998"/>
  </r>
  <r>
    <n v="4102"/>
    <s v="US-2018-102288"/>
    <x v="249"/>
    <d v="2018-06-23T00:00:00"/>
    <s v="Standard Class"/>
    <s v="ZC-21910"/>
    <s v="Zuschuss Carroll"/>
    <s v="Consumer"/>
    <s v="United States"/>
    <s v="Houston"/>
    <s v="Texas"/>
    <n v="77095"/>
    <x v="2"/>
    <x v="1108"/>
    <x v="1"/>
    <s v="Appliances"/>
    <s v="Hoover Replacement Belt for Commercial Guardsman Heavy-Duty Upright Vacuum"/>
    <n v="0.44400000000000001"/>
  </r>
  <r>
    <n v="4103"/>
    <s v="US-2018-102288"/>
    <x v="249"/>
    <d v="2018-06-23T00:00:00"/>
    <s v="Standard Class"/>
    <s v="ZC-21910"/>
    <s v="Zuschuss Carroll"/>
    <s v="Consumer"/>
    <s v="United States"/>
    <s v="Houston"/>
    <s v="Texas"/>
    <n v="77095"/>
    <x v="2"/>
    <x v="1264"/>
    <x v="1"/>
    <s v="Paper"/>
    <s v="Xerox 1982"/>
    <n v="146.17599999999999"/>
  </r>
  <r>
    <n v="4104"/>
    <s v="CA-2018-137456"/>
    <x v="202"/>
    <d v="2018-12-21T00:00:00"/>
    <s v="Same Day"/>
    <s v="RB-19465"/>
    <s v="Rick Bensley"/>
    <s v="Home Office"/>
    <s v="United States"/>
    <s v="Fremont"/>
    <s v="Nebraska"/>
    <n v="68025"/>
    <x v="2"/>
    <x v="740"/>
    <x v="0"/>
    <s v="Furnishings"/>
    <s v="Staple-based wall hangings"/>
    <n v="15.92"/>
  </r>
  <r>
    <n v="4105"/>
    <s v="US-2018-155999"/>
    <x v="783"/>
    <d v="2018-08-13T00:00:00"/>
    <s v="Standard Class"/>
    <s v="JK-15370"/>
    <s v="Jay Kimmel"/>
    <s v="Consumer"/>
    <s v="United States"/>
    <s v="San Diego"/>
    <s v="California"/>
    <n v="92105"/>
    <x v="1"/>
    <x v="884"/>
    <x v="2"/>
    <s v="Phones"/>
    <s v="GE DSL Phone Line Filter"/>
    <n v="159.96"/>
  </r>
  <r>
    <n v="4106"/>
    <s v="US-2018-155999"/>
    <x v="783"/>
    <d v="2018-08-13T00:00:00"/>
    <s v="Standard Class"/>
    <s v="JK-15370"/>
    <s v="Jay Kimmel"/>
    <s v="Consumer"/>
    <s v="United States"/>
    <s v="San Diego"/>
    <s v="California"/>
    <n v="92105"/>
    <x v="1"/>
    <x v="480"/>
    <x v="1"/>
    <s v="Binders"/>
    <s v="Avery Printable Repositionable Plastic Tabs"/>
    <n v="13.76"/>
  </r>
  <r>
    <n v="4107"/>
    <s v="US-2017-148334"/>
    <x v="250"/>
    <d v="2017-08-26T00:00:00"/>
    <s v="Standard Class"/>
    <s v="DD-13570"/>
    <s v="Dorothy Dickinson"/>
    <s v="Consumer"/>
    <s v="United States"/>
    <s v="Houston"/>
    <s v="Texas"/>
    <n v="77041"/>
    <x v="2"/>
    <x v="828"/>
    <x v="1"/>
    <s v="Binders"/>
    <s v="GBC Standard Recycled Report Covers, Clear Plastic Sheets"/>
    <n v="4.3120000000000003"/>
  </r>
  <r>
    <n v="4108"/>
    <s v="CA-2016-105599"/>
    <x v="67"/>
    <d v="2016-09-07T00:00:00"/>
    <s v="Same Day"/>
    <s v="MC-17275"/>
    <s v="Marc Crier"/>
    <s v="Consumer"/>
    <s v="United States"/>
    <s v="New York City"/>
    <s v="New York"/>
    <n v="10011"/>
    <x v="3"/>
    <x v="700"/>
    <x v="1"/>
    <s v="Storage"/>
    <s v="Eldon Shelf Savers Cubes and Bins"/>
    <n v="13.96"/>
  </r>
  <r>
    <n v="4109"/>
    <s v="CA-2016-105599"/>
    <x v="67"/>
    <d v="2016-09-07T00:00:00"/>
    <s v="Same Day"/>
    <s v="MC-17275"/>
    <s v="Marc Crier"/>
    <s v="Consumer"/>
    <s v="United States"/>
    <s v="New York City"/>
    <s v="New York"/>
    <n v="10011"/>
    <x v="3"/>
    <x v="1479"/>
    <x v="0"/>
    <s v="Tables"/>
    <s v="Anderson Hickey Conga Table Tops &amp; Accessories"/>
    <n v="27.414000000000001"/>
  </r>
  <r>
    <n v="4110"/>
    <s v="CA-2016-153717"/>
    <x v="707"/>
    <d v="2017-01-01T00:00:00"/>
    <s v="Standard Class"/>
    <s v="DL-13495"/>
    <s v="Dionis Lloyd"/>
    <s v="Corporate"/>
    <s v="United States"/>
    <s v="Detroit"/>
    <s v="Michigan"/>
    <n v="48227"/>
    <x v="2"/>
    <x v="687"/>
    <x v="2"/>
    <s v="Phones"/>
    <s v="Logitech B530 USBÂ HeadsetÂ -Â headsetÂ - Full size, Binaural"/>
    <n v="73.98"/>
  </r>
  <r>
    <n v="4111"/>
    <s v="CA-2016-153717"/>
    <x v="707"/>
    <d v="2017-01-01T00:00:00"/>
    <s v="Standard Class"/>
    <s v="DL-13495"/>
    <s v="Dionis Lloyd"/>
    <s v="Corporate"/>
    <s v="United States"/>
    <s v="Detroit"/>
    <s v="Michigan"/>
    <n v="48227"/>
    <x v="2"/>
    <x v="1627"/>
    <x v="0"/>
    <s v="Bookcases"/>
    <s v="Rush Hierlooms Collection Rich Wood Bookcases"/>
    <n v="160.97999999999999"/>
  </r>
  <r>
    <n v="4112"/>
    <s v="CA-2016-153717"/>
    <x v="707"/>
    <d v="2017-01-01T00:00:00"/>
    <s v="Standard Class"/>
    <s v="DL-13495"/>
    <s v="Dionis Lloyd"/>
    <s v="Corporate"/>
    <s v="United States"/>
    <s v="Detroit"/>
    <s v="Michigan"/>
    <n v="48227"/>
    <x v="2"/>
    <x v="1215"/>
    <x v="1"/>
    <s v="Paper"/>
    <s v="Xerox 1978"/>
    <n v="17.34"/>
  </r>
  <r>
    <n v="4113"/>
    <s v="CA-2016-153717"/>
    <x v="707"/>
    <d v="2017-01-01T00:00:00"/>
    <s v="Standard Class"/>
    <s v="DL-13495"/>
    <s v="Dionis Lloyd"/>
    <s v="Corporate"/>
    <s v="United States"/>
    <s v="Detroit"/>
    <s v="Michigan"/>
    <n v="48227"/>
    <x v="2"/>
    <x v="836"/>
    <x v="1"/>
    <s v="Art"/>
    <s v="Newell 351"/>
    <n v="3.28"/>
  </r>
  <r>
    <n v="4114"/>
    <s v="CA-2016-116687"/>
    <x v="942"/>
    <d v="2016-05-07T00:00:00"/>
    <s v="Standard Class"/>
    <s v="NC-18625"/>
    <s v="Noah Childs"/>
    <s v="Corporate"/>
    <s v="United States"/>
    <s v="Houston"/>
    <s v="Texas"/>
    <n v="77095"/>
    <x v="2"/>
    <x v="1139"/>
    <x v="1"/>
    <s v="Labels"/>
    <s v="Avery 501"/>
    <n v="8.8559999999999999"/>
  </r>
  <r>
    <n v="4115"/>
    <s v="CA-2016-116687"/>
    <x v="942"/>
    <d v="2016-05-07T00:00:00"/>
    <s v="Standard Class"/>
    <s v="NC-18625"/>
    <s v="Noah Childs"/>
    <s v="Corporate"/>
    <s v="United States"/>
    <s v="Houston"/>
    <s v="Texas"/>
    <n v="77095"/>
    <x v="2"/>
    <x v="984"/>
    <x v="2"/>
    <s v="Phones"/>
    <s v="Samsung Rugby III"/>
    <n v="158.376"/>
  </r>
  <r>
    <n v="4116"/>
    <s v="CA-2017-163573"/>
    <x v="390"/>
    <d v="2017-11-27T00:00:00"/>
    <s v="First Class"/>
    <s v="AC-10450"/>
    <s v="Amy Cox"/>
    <s v="Consumer"/>
    <s v="United States"/>
    <s v="Seattle"/>
    <s v="Washington"/>
    <n v="98105"/>
    <x v="1"/>
    <x v="569"/>
    <x v="1"/>
    <s v="Binders"/>
    <s v="Ibico Hi-Tech Manual Binding System"/>
    <n v="1219.96"/>
  </r>
  <r>
    <n v="4117"/>
    <s v="CA-2016-153416"/>
    <x v="27"/>
    <d v="2016-11-29T00:00:00"/>
    <s v="Standard Class"/>
    <s v="TS-21340"/>
    <s v="Toby Swindell"/>
    <s v="Consumer"/>
    <s v="United States"/>
    <s v="Los Angeles"/>
    <s v="California"/>
    <n v="90036"/>
    <x v="1"/>
    <x v="922"/>
    <x v="1"/>
    <s v="Binders"/>
    <s v="Avery Reinforcements for Hole-Punch Pages"/>
    <n v="3.1680000000000001"/>
  </r>
  <r>
    <n v="4118"/>
    <s v="CA-2016-153416"/>
    <x v="27"/>
    <d v="2016-11-29T00:00:00"/>
    <s v="Standard Class"/>
    <s v="TS-21340"/>
    <s v="Toby Swindell"/>
    <s v="Consumer"/>
    <s v="United States"/>
    <s v="Los Angeles"/>
    <s v="California"/>
    <n v="90036"/>
    <x v="1"/>
    <x v="510"/>
    <x v="1"/>
    <s v="Paper"/>
    <s v="Xerox 225"/>
    <n v="19.440000000000001"/>
  </r>
  <r>
    <n v="4119"/>
    <s v="CA-2016-153416"/>
    <x v="27"/>
    <d v="2016-11-29T00:00:00"/>
    <s v="Standard Class"/>
    <s v="TS-21340"/>
    <s v="Toby Swindell"/>
    <s v="Consumer"/>
    <s v="United States"/>
    <s v="Los Angeles"/>
    <s v="California"/>
    <n v="90036"/>
    <x v="1"/>
    <x v="391"/>
    <x v="1"/>
    <s v="Storage"/>
    <s v="Fellowes Bankers Box Staxonsteel Drawer File/Stacking System"/>
    <n v="454.86"/>
  </r>
  <r>
    <n v="4120"/>
    <s v="CA-2016-153416"/>
    <x v="27"/>
    <d v="2016-11-29T00:00:00"/>
    <s v="Standard Class"/>
    <s v="TS-21340"/>
    <s v="Toby Swindell"/>
    <s v="Consumer"/>
    <s v="United States"/>
    <s v="Los Angeles"/>
    <s v="California"/>
    <n v="90036"/>
    <x v="1"/>
    <x v="276"/>
    <x v="1"/>
    <s v="Binders"/>
    <s v="Avery Premier Heavy-Duty Binder with Round Locking Rings"/>
    <n v="91.391999999999996"/>
  </r>
  <r>
    <n v="4121"/>
    <s v="CA-2018-117394"/>
    <x v="507"/>
    <d v="2018-09-10T00:00:00"/>
    <s v="Standard Class"/>
    <s v="MM-17920"/>
    <s v="Michael Moore"/>
    <s v="Consumer"/>
    <s v="United States"/>
    <s v="Philadelphia"/>
    <s v="Pennsylvania"/>
    <n v="19120"/>
    <x v="3"/>
    <x v="1628"/>
    <x v="2"/>
    <s v="Accessories"/>
    <s v="Kingston Digital DataTraveler 8GB USB 2.0"/>
    <n v="19.04"/>
  </r>
  <r>
    <n v="4122"/>
    <s v="CA-2018-133823"/>
    <x v="943"/>
    <d v="2018-05-12T00:00:00"/>
    <s v="Same Day"/>
    <s v="LP-17080"/>
    <s v="Liz Pelletier"/>
    <s v="Consumer"/>
    <s v="United States"/>
    <s v="Seattle"/>
    <s v="Washington"/>
    <n v="98103"/>
    <x v="1"/>
    <x v="910"/>
    <x v="1"/>
    <s v="Paper"/>
    <s v="Ampad Phone Message Book, Recycled, 400 Message Capacity, 5 Â¾â€ x 11â€"/>
    <n v="37.44"/>
  </r>
  <r>
    <n v="4123"/>
    <s v="CA-2018-133823"/>
    <x v="943"/>
    <d v="2018-05-12T00:00:00"/>
    <s v="Same Day"/>
    <s v="LP-17080"/>
    <s v="Liz Pelletier"/>
    <s v="Consumer"/>
    <s v="United States"/>
    <s v="Seattle"/>
    <s v="Washington"/>
    <n v="98103"/>
    <x v="1"/>
    <x v="1351"/>
    <x v="1"/>
    <s v="Labels"/>
    <s v="Avery 50"/>
    <n v="37.590000000000003"/>
  </r>
  <r>
    <n v="4124"/>
    <s v="CA-2018-133823"/>
    <x v="943"/>
    <d v="2018-05-12T00:00:00"/>
    <s v="Same Day"/>
    <s v="LP-17080"/>
    <s v="Liz Pelletier"/>
    <s v="Consumer"/>
    <s v="United States"/>
    <s v="Seattle"/>
    <s v="Washington"/>
    <n v="98103"/>
    <x v="1"/>
    <x v="1526"/>
    <x v="1"/>
    <s v="Binders"/>
    <s v="Acco Flexible ACCOHIDE Square Ring Data Binder, Dark Blue, 11 1/2&quot; X 14&quot; 7/8&quot;"/>
    <n v="26.032"/>
  </r>
  <r>
    <n v="4125"/>
    <s v="CA-2015-127523"/>
    <x v="218"/>
    <d v="2015-05-18T00:00:00"/>
    <s v="Standard Class"/>
    <s v="BG-11695"/>
    <s v="Brooke Gillingham"/>
    <s v="Corporate"/>
    <s v="United States"/>
    <s v="Watertown"/>
    <s v="New York"/>
    <n v="13601"/>
    <x v="3"/>
    <x v="360"/>
    <x v="1"/>
    <s v="Appliances"/>
    <s v="Staple holder"/>
    <n v="35.909999999999997"/>
  </r>
  <r>
    <n v="4126"/>
    <s v="CA-2018-123239"/>
    <x v="944"/>
    <d v="2018-07-31T00:00:00"/>
    <s v="Second Class"/>
    <s v="MG-18145"/>
    <s v="Mike Gockenbach"/>
    <s v="Consumer"/>
    <s v="United States"/>
    <s v="Jacksonville"/>
    <s v="Florida"/>
    <n v="32216"/>
    <x v="0"/>
    <x v="767"/>
    <x v="0"/>
    <s v="Furnishings"/>
    <s v="Eldon Delta Triangular Chair Mat, 52&quot; x 58&quot;, Clear"/>
    <n v="91.031999999999996"/>
  </r>
  <r>
    <n v="4127"/>
    <s v="CA-2018-156769"/>
    <x v="636"/>
    <d v="2018-05-09T00:00:00"/>
    <s v="First Class"/>
    <s v="GZ-14470"/>
    <s v="Gary Zandusky"/>
    <s v="Consumer"/>
    <s v="United States"/>
    <s v="Arlington"/>
    <s v="Virginia"/>
    <n v="22204"/>
    <x v="0"/>
    <x v="1583"/>
    <x v="1"/>
    <s v="Art"/>
    <s v="Dixon Ticonderoga Core-Lock Colored Pencils"/>
    <n v="54.66"/>
  </r>
  <r>
    <n v="4128"/>
    <s v="CA-2015-127299"/>
    <x v="111"/>
    <d v="2015-09-24T00:00:00"/>
    <s v="Standard Class"/>
    <s v="JL-15835"/>
    <s v="John Lee"/>
    <s v="Consumer"/>
    <s v="United States"/>
    <s v="Charlotte"/>
    <s v="North Carolina"/>
    <n v="28205"/>
    <x v="0"/>
    <x v="768"/>
    <x v="1"/>
    <s v="Storage"/>
    <s v="Project Tote Personal File"/>
    <n v="67.343999999999994"/>
  </r>
  <r>
    <n v="4129"/>
    <s v="CA-2015-127299"/>
    <x v="111"/>
    <d v="2015-09-24T00:00:00"/>
    <s v="Standard Class"/>
    <s v="JL-15835"/>
    <s v="John Lee"/>
    <s v="Consumer"/>
    <s v="United States"/>
    <s v="Charlotte"/>
    <s v="North Carolina"/>
    <n v="28205"/>
    <x v="0"/>
    <x v="1629"/>
    <x v="2"/>
    <s v="Machines"/>
    <s v="HP Designjet T520 Inkjet Large Format Printer - 24&quot; Color"/>
    <n v="2624.9850000000001"/>
  </r>
  <r>
    <n v="4130"/>
    <s v="CA-2016-121272"/>
    <x v="368"/>
    <d v="2016-04-04T00:00:00"/>
    <s v="Standard Class"/>
    <s v="DO-13435"/>
    <s v="Denny Ordway"/>
    <s v="Consumer"/>
    <s v="United States"/>
    <s v="Seattle"/>
    <s v="Washington"/>
    <n v="98103"/>
    <x v="1"/>
    <x v="1549"/>
    <x v="1"/>
    <s v="Appliances"/>
    <s v="Acco 6 Outlet Guardian Premium Plus Surge Suppressor"/>
    <n v="73.28"/>
  </r>
  <r>
    <n v="4131"/>
    <s v="CA-2015-115336"/>
    <x v="728"/>
    <d v="2015-11-25T00:00:00"/>
    <s v="Standard Class"/>
    <s v="AB-10600"/>
    <s v="Ann Blume"/>
    <s v="Corporate"/>
    <s v="United States"/>
    <s v="Chicago"/>
    <s v="Illinois"/>
    <n v="60623"/>
    <x v="2"/>
    <x v="497"/>
    <x v="1"/>
    <s v="Binders"/>
    <s v="GBC White Gloss Covers, Plain Front"/>
    <n v="14.48"/>
  </r>
  <r>
    <n v="4132"/>
    <s v="CA-2016-111703"/>
    <x v="740"/>
    <d v="2016-07-09T00:00:00"/>
    <s v="Standard Class"/>
    <s v="KB-16315"/>
    <s v="Karl Braun"/>
    <s v="Consumer"/>
    <s v="United States"/>
    <s v="Hollywood"/>
    <s v="Florida"/>
    <n v="33021"/>
    <x v="0"/>
    <x v="811"/>
    <x v="1"/>
    <s v="Paper"/>
    <s v="Easy-staple paper"/>
    <n v="11.952"/>
  </r>
  <r>
    <n v="4133"/>
    <s v="CA-2016-111703"/>
    <x v="740"/>
    <d v="2016-07-09T00:00:00"/>
    <s v="Standard Class"/>
    <s v="KB-16315"/>
    <s v="Karl Braun"/>
    <s v="Consumer"/>
    <s v="United States"/>
    <s v="Hollywood"/>
    <s v="Florida"/>
    <n v="33021"/>
    <x v="0"/>
    <x v="219"/>
    <x v="1"/>
    <s v="Paper"/>
    <s v="Xerox 1957"/>
    <n v="15.552"/>
  </r>
  <r>
    <n v="4134"/>
    <s v="CA-2015-128839"/>
    <x v="78"/>
    <d v="2015-09-13T00:00:00"/>
    <s v="Standard Class"/>
    <s v="TT-21070"/>
    <s v="Ted Trevino"/>
    <s v="Consumer"/>
    <s v="United States"/>
    <s v="Chesapeake"/>
    <s v="Virginia"/>
    <n v="23320"/>
    <x v="0"/>
    <x v="659"/>
    <x v="1"/>
    <s v="Fasteners"/>
    <s v="Advantus Plastic Paper Clips"/>
    <n v="45"/>
  </r>
  <r>
    <n v="4135"/>
    <s v="CA-2015-128839"/>
    <x v="78"/>
    <d v="2015-09-13T00:00:00"/>
    <s v="Standard Class"/>
    <s v="TT-21070"/>
    <s v="Ted Trevino"/>
    <s v="Consumer"/>
    <s v="United States"/>
    <s v="Chesapeake"/>
    <s v="Virginia"/>
    <n v="23320"/>
    <x v="0"/>
    <x v="380"/>
    <x v="2"/>
    <s v="Machines"/>
    <s v="Epson WorkForce WF-2530 All-in-One Printer, Copier Scanner"/>
    <n v="209.97"/>
  </r>
  <r>
    <n v="4136"/>
    <s v="CA-2018-105914"/>
    <x v="280"/>
    <d v="2018-10-08T00:00:00"/>
    <s v="Standard Class"/>
    <s v="PV-18985"/>
    <s v="Paul Van Hugh"/>
    <s v="Home Office"/>
    <s v="United States"/>
    <s v="Los Angeles"/>
    <s v="California"/>
    <n v="90036"/>
    <x v="1"/>
    <x v="912"/>
    <x v="1"/>
    <s v="Binders"/>
    <s v="Performers Binder/Pad Holder, Black"/>
    <n v="112.12"/>
  </r>
  <r>
    <n v="4137"/>
    <s v="CA-2018-105914"/>
    <x v="280"/>
    <d v="2018-10-08T00:00:00"/>
    <s v="Standard Class"/>
    <s v="PV-18985"/>
    <s v="Paul Van Hugh"/>
    <s v="Home Office"/>
    <s v="United States"/>
    <s v="Los Angeles"/>
    <s v="California"/>
    <n v="90036"/>
    <x v="1"/>
    <x v="906"/>
    <x v="1"/>
    <s v="Storage"/>
    <s v="Tennsco Double-Tier Lockers"/>
    <n v="1575.14"/>
  </r>
  <r>
    <n v="4138"/>
    <s v="CA-2018-110926"/>
    <x v="123"/>
    <d v="2018-11-23T00:00:00"/>
    <s v="Standard Class"/>
    <s v="DD-13570"/>
    <s v="Dorothy Dickinson"/>
    <s v="Consumer"/>
    <s v="United States"/>
    <s v="Alexandria"/>
    <s v="Virginia"/>
    <n v="22304"/>
    <x v="0"/>
    <x v="294"/>
    <x v="1"/>
    <s v="Fasteners"/>
    <s v="OIC Binder Clips"/>
    <n v="25.06"/>
  </r>
  <r>
    <n v="4139"/>
    <s v="CA-2017-117226"/>
    <x v="945"/>
    <d v="2018-01-01T00:00:00"/>
    <s v="First Class"/>
    <s v="KD-16495"/>
    <s v="Keith Dawkins"/>
    <s v="Corporate"/>
    <s v="United States"/>
    <s v="Deer Park"/>
    <s v="Texas"/>
    <n v="77536"/>
    <x v="2"/>
    <x v="68"/>
    <x v="1"/>
    <s v="Binders"/>
    <s v="Avery Binding System Hidden Tab Executive Style Index Sets"/>
    <n v="6.9240000000000004"/>
  </r>
  <r>
    <n v="4140"/>
    <s v="CA-2018-127313"/>
    <x v="96"/>
    <d v="2018-12-04T00:00:00"/>
    <s v="First Class"/>
    <s v="RA-19285"/>
    <s v="Ralph Arnett"/>
    <s v="Consumer"/>
    <s v="United States"/>
    <s v="Philadelphia"/>
    <s v="Pennsylvania"/>
    <n v="19120"/>
    <x v="3"/>
    <x v="230"/>
    <x v="1"/>
    <s v="Storage"/>
    <s v="Personal File Boxes with Fold-Down Carry Handle"/>
    <n v="37.392000000000003"/>
  </r>
  <r>
    <n v="4141"/>
    <s v="CA-2018-127313"/>
    <x v="96"/>
    <d v="2018-12-04T00:00:00"/>
    <s v="First Class"/>
    <s v="RA-19285"/>
    <s v="Ralph Arnett"/>
    <s v="Consumer"/>
    <s v="United States"/>
    <s v="Philadelphia"/>
    <s v="Pennsylvania"/>
    <n v="19120"/>
    <x v="3"/>
    <x v="1613"/>
    <x v="0"/>
    <s v="Furnishings"/>
    <s v="Ultra Door Kickplate, 8&quot;H x 34&quot;W"/>
    <n v="79.12"/>
  </r>
  <r>
    <n v="4142"/>
    <s v="CA-2017-136287"/>
    <x v="900"/>
    <d v="2017-06-17T00:00:00"/>
    <s v="Standard Class"/>
    <s v="SS-20590"/>
    <s v="Sonia Sunley"/>
    <s v="Consumer"/>
    <s v="United States"/>
    <s v="Wichita"/>
    <s v="Kansas"/>
    <n v="67212"/>
    <x v="2"/>
    <x v="165"/>
    <x v="1"/>
    <s v="Labels"/>
    <s v="Avery 51"/>
    <n v="18.899999999999999"/>
  </r>
  <r>
    <n v="4143"/>
    <s v="US-2015-107699"/>
    <x v="946"/>
    <d v="2015-05-23T00:00:00"/>
    <s v="Standard Class"/>
    <s v="JH-15820"/>
    <s v="John Huston"/>
    <s v="Consumer"/>
    <s v="United States"/>
    <s v="Midland"/>
    <s v="Michigan"/>
    <n v="48640"/>
    <x v="2"/>
    <x v="1206"/>
    <x v="1"/>
    <s v="Binders"/>
    <s v="Avery Heavy-Duty EZD View Binder with Locking Rings"/>
    <n v="57.42"/>
  </r>
  <r>
    <n v="4144"/>
    <s v="CA-2018-112725"/>
    <x v="289"/>
    <d v="2018-02-06T00:00:00"/>
    <s v="Standard Class"/>
    <s v="EH-14125"/>
    <s v="Eugene Hildebrand"/>
    <s v="Home Office"/>
    <s v="United States"/>
    <s v="San Francisco"/>
    <s v="California"/>
    <n v="94110"/>
    <x v="1"/>
    <x v="853"/>
    <x v="1"/>
    <s v="Art"/>
    <s v="Crayola Anti Dust Chalk, 12/Pack"/>
    <n v="12.74"/>
  </r>
  <r>
    <n v="4145"/>
    <s v="CA-2018-112725"/>
    <x v="289"/>
    <d v="2018-02-06T00:00:00"/>
    <s v="Standard Class"/>
    <s v="EH-14125"/>
    <s v="Eugene Hildebrand"/>
    <s v="Home Office"/>
    <s v="United States"/>
    <s v="San Francisco"/>
    <s v="California"/>
    <n v="94110"/>
    <x v="1"/>
    <x v="1630"/>
    <x v="1"/>
    <s v="Art"/>
    <s v="Newell 338"/>
    <n v="8.82"/>
  </r>
  <r>
    <n v="4146"/>
    <s v="CA-2018-112725"/>
    <x v="289"/>
    <d v="2018-02-06T00:00:00"/>
    <s v="Standard Class"/>
    <s v="EH-14125"/>
    <s v="Eugene Hildebrand"/>
    <s v="Home Office"/>
    <s v="United States"/>
    <s v="San Francisco"/>
    <s v="California"/>
    <n v="94110"/>
    <x v="1"/>
    <x v="83"/>
    <x v="0"/>
    <s v="Chairs"/>
    <s v="Novimex Swivel Fabric Task Chair"/>
    <n v="120.78400000000001"/>
  </r>
  <r>
    <n v="4147"/>
    <s v="CA-2016-136196"/>
    <x v="109"/>
    <d v="2016-12-04T00:00:00"/>
    <s v="Standard Class"/>
    <s v="TP-21415"/>
    <s v="Tom Prescott"/>
    <s v="Consumer"/>
    <s v="United States"/>
    <s v="Freeport"/>
    <s v="New York"/>
    <n v="11520"/>
    <x v="3"/>
    <x v="216"/>
    <x v="0"/>
    <s v="Furnishings"/>
    <s v="Tenex Contemporary Contur Chairmats for Low and Medium Pile Carpet, Computer, 39&quot; x 49&quot;"/>
    <n v="322.58999999999997"/>
  </r>
  <r>
    <n v="4148"/>
    <s v="CA-2018-106068"/>
    <x v="436"/>
    <d v="2018-10-28T00:00:00"/>
    <s v="Standard Class"/>
    <s v="RB-19330"/>
    <s v="Randy Bradley"/>
    <s v="Consumer"/>
    <s v="United States"/>
    <s v="Austin"/>
    <s v="Texas"/>
    <n v="78745"/>
    <x v="2"/>
    <x v="1526"/>
    <x v="1"/>
    <s v="Binders"/>
    <s v="Acco Flexible ACCOHIDE Square Ring Data Binder, Dark Blue, 11 1/2&quot; X 14&quot; 7/8&quot;"/>
    <n v="9.7620000000000005"/>
  </r>
  <r>
    <n v="4149"/>
    <s v="CA-2018-106068"/>
    <x v="436"/>
    <d v="2018-10-28T00:00:00"/>
    <s v="Standard Class"/>
    <s v="RB-19330"/>
    <s v="Randy Bradley"/>
    <s v="Consumer"/>
    <s v="United States"/>
    <s v="Austin"/>
    <s v="Texas"/>
    <n v="78745"/>
    <x v="2"/>
    <x v="456"/>
    <x v="1"/>
    <s v="Storage"/>
    <s v="Advantus Rolling Storage Box"/>
    <n v="13.72"/>
  </r>
  <r>
    <n v="4150"/>
    <s v="CA-2018-106068"/>
    <x v="436"/>
    <d v="2018-10-28T00:00:00"/>
    <s v="Standard Class"/>
    <s v="RB-19330"/>
    <s v="Randy Bradley"/>
    <s v="Consumer"/>
    <s v="United States"/>
    <s v="Austin"/>
    <s v="Texas"/>
    <n v="78745"/>
    <x v="2"/>
    <x v="1615"/>
    <x v="2"/>
    <s v="Accessories"/>
    <s v="WD My Passport Ultra 1TB Portable External Hard Drive"/>
    <n v="55.2"/>
  </r>
  <r>
    <n v="4151"/>
    <s v="CA-2018-106068"/>
    <x v="436"/>
    <d v="2018-10-28T00:00:00"/>
    <s v="Standard Class"/>
    <s v="RB-19330"/>
    <s v="Randy Bradley"/>
    <s v="Consumer"/>
    <s v="United States"/>
    <s v="Austin"/>
    <s v="Texas"/>
    <n v="78745"/>
    <x v="2"/>
    <x v="871"/>
    <x v="1"/>
    <s v="Storage"/>
    <s v="Carina 42&quot;Hx23 3/4&quot;W Media Storage Unit"/>
    <n v="259.13600000000002"/>
  </r>
  <r>
    <n v="4152"/>
    <s v="CA-2018-100160"/>
    <x v="210"/>
    <d v="2018-09-11T00:00:00"/>
    <s v="Standard Class"/>
    <s v="CB-12025"/>
    <s v="Cassandra Brandow"/>
    <s v="Consumer"/>
    <s v="United States"/>
    <s v="Philadelphia"/>
    <s v="Pennsylvania"/>
    <n v="19134"/>
    <x v="3"/>
    <x v="148"/>
    <x v="1"/>
    <s v="Labels"/>
    <s v="Avery 519"/>
    <n v="29.24"/>
  </r>
  <r>
    <n v="4153"/>
    <s v="CA-2018-100160"/>
    <x v="210"/>
    <d v="2018-09-11T00:00:00"/>
    <s v="Standard Class"/>
    <s v="CB-12025"/>
    <s v="Cassandra Brandow"/>
    <s v="Consumer"/>
    <s v="United States"/>
    <s v="Philadelphia"/>
    <s v="Pennsylvania"/>
    <n v="19134"/>
    <x v="3"/>
    <x v="934"/>
    <x v="1"/>
    <s v="Paper"/>
    <s v="Eureka Recycled Copy Paper 8 1/2&quot; x 11&quot;, Ream"/>
    <n v="15.552"/>
  </r>
  <r>
    <n v="4154"/>
    <s v="CA-2018-100160"/>
    <x v="210"/>
    <d v="2018-09-11T00:00:00"/>
    <s v="Standard Class"/>
    <s v="CB-12025"/>
    <s v="Cassandra Brandow"/>
    <s v="Consumer"/>
    <s v="United States"/>
    <s v="Philadelphia"/>
    <s v="Pennsylvania"/>
    <n v="19134"/>
    <x v="3"/>
    <x v="29"/>
    <x v="1"/>
    <s v="Envelopes"/>
    <s v="Poly String Tie Envelopes"/>
    <n v="4.8959999999999999"/>
  </r>
  <r>
    <n v="4155"/>
    <s v="CA-2017-139689"/>
    <x v="723"/>
    <d v="2018-01-03T00:00:00"/>
    <s v="Standard Class"/>
    <s v="MP-17965"/>
    <s v="Michael Paige"/>
    <s v="Corporate"/>
    <s v="United States"/>
    <s v="Bristol"/>
    <s v="Tennessee"/>
    <n v="37620"/>
    <x v="0"/>
    <x v="132"/>
    <x v="1"/>
    <s v="Binders"/>
    <s v="GBC Wire Binding Strips"/>
    <n v="38.088000000000001"/>
  </r>
  <r>
    <n v="4156"/>
    <s v="CA-2017-139689"/>
    <x v="723"/>
    <d v="2018-01-03T00:00:00"/>
    <s v="Standard Class"/>
    <s v="MP-17965"/>
    <s v="Michael Paige"/>
    <s v="Corporate"/>
    <s v="United States"/>
    <s v="Bristol"/>
    <s v="Tennessee"/>
    <n v="37620"/>
    <x v="0"/>
    <x v="744"/>
    <x v="1"/>
    <s v="Binders"/>
    <s v="Zipper Ring Binder Pockets"/>
    <n v="2.8079999999999998"/>
  </r>
  <r>
    <n v="4157"/>
    <s v="CA-2016-101091"/>
    <x v="901"/>
    <d v="2016-12-09T00:00:00"/>
    <s v="Second Class"/>
    <s v="SW-20245"/>
    <s v="Scot Wooten"/>
    <s v="Consumer"/>
    <s v="United States"/>
    <s v="Philadelphia"/>
    <s v="Pennsylvania"/>
    <n v="19140"/>
    <x v="3"/>
    <x v="1048"/>
    <x v="2"/>
    <s v="Accessories"/>
    <s v="Belkin F8E887 USB Wired Ergonomic Keyboard"/>
    <n v="47.984000000000002"/>
  </r>
  <r>
    <n v="4158"/>
    <s v="CA-2016-101091"/>
    <x v="901"/>
    <d v="2016-12-09T00:00:00"/>
    <s v="Second Class"/>
    <s v="SW-20245"/>
    <s v="Scot Wooten"/>
    <s v="Consumer"/>
    <s v="United States"/>
    <s v="Philadelphia"/>
    <s v="Pennsylvania"/>
    <n v="19140"/>
    <x v="3"/>
    <x v="497"/>
    <x v="1"/>
    <s v="Binders"/>
    <s v="GBC White Gloss Covers, Plain Front"/>
    <n v="26.064"/>
  </r>
  <r>
    <n v="4159"/>
    <s v="CA-2015-126907"/>
    <x v="301"/>
    <d v="2015-11-08T00:00:00"/>
    <s v="Standard Class"/>
    <s v="SM-20950"/>
    <s v="Suzanne McNair"/>
    <s v="Corporate"/>
    <s v="United States"/>
    <s v="Chicago"/>
    <s v="Illinois"/>
    <n v="60610"/>
    <x v="2"/>
    <x v="1221"/>
    <x v="1"/>
    <s v="Paper"/>
    <s v="Southworth Parchment Paper &amp; Envelopes"/>
    <n v="15.696"/>
  </r>
  <r>
    <n v="4160"/>
    <s v="US-2017-164588"/>
    <x v="947"/>
    <d v="2017-04-23T00:00:00"/>
    <s v="Standard Class"/>
    <s v="AP-10915"/>
    <s v="Arthur Prichep"/>
    <s v="Consumer"/>
    <s v="United States"/>
    <s v="Columbus"/>
    <s v="Georgia"/>
    <n v="31907"/>
    <x v="0"/>
    <x v="18"/>
    <x v="1"/>
    <s v="Art"/>
    <s v="Newell 341"/>
    <n v="12.84"/>
  </r>
  <r>
    <n v="4161"/>
    <s v="CA-2018-115546"/>
    <x v="304"/>
    <d v="2018-05-18T00:00:00"/>
    <s v="Standard Class"/>
    <s v="AH-10465"/>
    <s v="Amy Hunt"/>
    <s v="Consumer"/>
    <s v="United States"/>
    <s v="New York City"/>
    <s v="New York"/>
    <n v="10035"/>
    <x v="3"/>
    <x v="1400"/>
    <x v="2"/>
    <s v="Phones"/>
    <s v="Google Nexus 5"/>
    <n v="539.97"/>
  </r>
  <r>
    <n v="4162"/>
    <s v="CA-2018-115546"/>
    <x v="304"/>
    <d v="2018-05-18T00:00:00"/>
    <s v="Standard Class"/>
    <s v="AH-10465"/>
    <s v="Amy Hunt"/>
    <s v="Consumer"/>
    <s v="United States"/>
    <s v="New York City"/>
    <s v="New York"/>
    <n v="10035"/>
    <x v="3"/>
    <x v="1011"/>
    <x v="1"/>
    <s v="Storage"/>
    <s v="X-Rack File for Hanging Folders"/>
    <n v="22.58"/>
  </r>
  <r>
    <n v="4163"/>
    <s v="CA-2016-163587"/>
    <x v="948"/>
    <d v="2016-03-18T00:00:00"/>
    <s v="Standard Class"/>
    <s v="EP-13915"/>
    <s v="Emily Phan"/>
    <s v="Consumer"/>
    <s v="United States"/>
    <s v="Dover"/>
    <s v="New Hampshire"/>
    <n v="3820"/>
    <x v="3"/>
    <x v="617"/>
    <x v="1"/>
    <s v="Labels"/>
    <s v="Avery 476"/>
    <n v="16.52"/>
  </r>
  <r>
    <n v="4164"/>
    <s v="CA-2016-163587"/>
    <x v="948"/>
    <d v="2016-03-18T00:00:00"/>
    <s v="Standard Class"/>
    <s v="EP-13915"/>
    <s v="Emily Phan"/>
    <s v="Consumer"/>
    <s v="United States"/>
    <s v="Dover"/>
    <s v="New Hampshire"/>
    <n v="3820"/>
    <x v="3"/>
    <x v="1188"/>
    <x v="1"/>
    <s v="Binders"/>
    <s v="GBC DocuBind TL200 Manual Binding Machine"/>
    <n v="671.94"/>
  </r>
  <r>
    <n v="4165"/>
    <s v="US-2018-106131"/>
    <x v="424"/>
    <d v="2018-01-16T00:00:00"/>
    <s v="First Class"/>
    <s v="TP-21565"/>
    <s v="Tracy Poddar"/>
    <s v="Corporate"/>
    <s v="United States"/>
    <s v="Aurora"/>
    <s v="Colorado"/>
    <n v="80013"/>
    <x v="1"/>
    <x v="25"/>
    <x v="2"/>
    <s v="Accessories"/>
    <s v="ImationÂ 8GB Mini TravelDrive USB 2.0Â Flash Drive"/>
    <n v="169.06399999999999"/>
  </r>
  <r>
    <n v="4166"/>
    <s v="US-2018-106131"/>
    <x v="424"/>
    <d v="2018-01-16T00:00:00"/>
    <s v="First Class"/>
    <s v="TP-21565"/>
    <s v="Tracy Poddar"/>
    <s v="Corporate"/>
    <s v="United States"/>
    <s v="Aurora"/>
    <s v="Colorado"/>
    <n v="80013"/>
    <x v="1"/>
    <x v="1247"/>
    <x v="1"/>
    <s v="Storage"/>
    <s v="Mobile Personal File Cube"/>
    <n v="168.624"/>
  </r>
  <r>
    <n v="4167"/>
    <s v="CA-2016-160213"/>
    <x v="936"/>
    <d v="2016-03-13T00:00:00"/>
    <s v="Standard Class"/>
    <s v="AR-10825"/>
    <s v="Anthony Rawles"/>
    <s v="Corporate"/>
    <s v="United States"/>
    <s v="Long Beach"/>
    <s v="New York"/>
    <n v="11561"/>
    <x v="3"/>
    <x v="1465"/>
    <x v="1"/>
    <s v="Paper"/>
    <s v="Xerox 1997"/>
    <n v="19.440000000000001"/>
  </r>
  <r>
    <n v="4168"/>
    <s v="CA-2015-157924"/>
    <x v="856"/>
    <d v="2015-10-13T00:00:00"/>
    <s v="First Class"/>
    <s v="HA-14920"/>
    <s v="Helen Andreada"/>
    <s v="Consumer"/>
    <s v="United States"/>
    <s v="Pasadena"/>
    <s v="California"/>
    <n v="91104"/>
    <x v="1"/>
    <x v="861"/>
    <x v="1"/>
    <s v="Storage"/>
    <s v="Iris Project Case"/>
    <n v="31.92"/>
  </r>
  <r>
    <n v="4169"/>
    <s v="CA-2015-157924"/>
    <x v="856"/>
    <d v="2015-10-13T00:00:00"/>
    <s v="First Class"/>
    <s v="HA-14920"/>
    <s v="Helen Andreada"/>
    <s v="Consumer"/>
    <s v="United States"/>
    <s v="Pasadena"/>
    <s v="California"/>
    <n v="91104"/>
    <x v="1"/>
    <x v="1631"/>
    <x v="0"/>
    <s v="Chairs"/>
    <s v="Global Enterprise Series Seating High-Back Swivel/Tilt Chairs"/>
    <n v="433.56799999999998"/>
  </r>
  <r>
    <n v="4170"/>
    <s v="CA-2016-100216"/>
    <x v="657"/>
    <d v="2016-04-14T00:00:00"/>
    <s v="First Class"/>
    <s v="HJ-14875"/>
    <s v="Heather Jas"/>
    <s v="Home Office"/>
    <s v="United States"/>
    <s v="Mesa"/>
    <s v="Arizona"/>
    <n v="85204"/>
    <x v="1"/>
    <x v="739"/>
    <x v="1"/>
    <s v="Paper"/>
    <s v="Xerox 210"/>
    <n v="31.103999999999999"/>
  </r>
  <r>
    <n v="4171"/>
    <s v="CA-2016-100216"/>
    <x v="657"/>
    <d v="2016-04-14T00:00:00"/>
    <s v="First Class"/>
    <s v="HJ-14875"/>
    <s v="Heather Jas"/>
    <s v="Home Office"/>
    <s v="United States"/>
    <s v="Mesa"/>
    <s v="Arizona"/>
    <n v="85204"/>
    <x v="1"/>
    <x v="926"/>
    <x v="1"/>
    <s v="Paper"/>
    <s v="Xerox 1973"/>
    <n v="54.816000000000003"/>
  </r>
  <r>
    <n v="4172"/>
    <s v="CA-2018-100601"/>
    <x v="673"/>
    <d v="2018-11-20T00:00:00"/>
    <s v="Standard Class"/>
    <s v="JK-15370"/>
    <s v="Jay Kimmel"/>
    <s v="Consumer"/>
    <s v="United States"/>
    <s v="Fresno"/>
    <s v="California"/>
    <n v="93727"/>
    <x v="1"/>
    <x v="700"/>
    <x v="1"/>
    <s v="Storage"/>
    <s v="Eldon Shelf Savers Cubes and Bins"/>
    <n v="48.86"/>
  </r>
  <r>
    <n v="4173"/>
    <s v="CA-2017-152163"/>
    <x v="949"/>
    <d v="2017-07-01T00:00:00"/>
    <s v="Same Day"/>
    <s v="JF-15355"/>
    <s v="Jay Fein"/>
    <s v="Consumer"/>
    <s v="United States"/>
    <s v="Columbia"/>
    <s v="South Carolina"/>
    <n v="29203"/>
    <x v="0"/>
    <x v="20"/>
    <x v="1"/>
    <s v="Binders"/>
    <s v="Wilson Jones Hanging View Binder, White, 1&quot;"/>
    <n v="14.2"/>
  </r>
  <r>
    <n v="4174"/>
    <s v="CA-2017-152163"/>
    <x v="949"/>
    <d v="2017-07-01T00:00:00"/>
    <s v="Same Day"/>
    <s v="JF-15355"/>
    <s v="Jay Fein"/>
    <s v="Consumer"/>
    <s v="United States"/>
    <s v="Columbia"/>
    <s v="South Carolina"/>
    <n v="29203"/>
    <x v="0"/>
    <x v="739"/>
    <x v="1"/>
    <s v="Paper"/>
    <s v="Xerox 210"/>
    <n v="12.96"/>
  </r>
  <r>
    <n v="4175"/>
    <s v="CA-2017-152163"/>
    <x v="949"/>
    <d v="2017-07-01T00:00:00"/>
    <s v="Same Day"/>
    <s v="JF-15355"/>
    <s v="Jay Fein"/>
    <s v="Consumer"/>
    <s v="United States"/>
    <s v="Columbia"/>
    <s v="South Carolina"/>
    <n v="29203"/>
    <x v="0"/>
    <x v="705"/>
    <x v="1"/>
    <s v="Binders"/>
    <s v="Binding Machine Supplies"/>
    <n v="58.34"/>
  </r>
  <r>
    <n v="4176"/>
    <s v="CA-2016-154340"/>
    <x v="239"/>
    <d v="2016-11-30T00:00:00"/>
    <s v="First Class"/>
    <s v="EK-13795"/>
    <s v="Eileen Kiefer"/>
    <s v="Home Office"/>
    <s v="United States"/>
    <s v="Santa Ana"/>
    <s v="California"/>
    <n v="92704"/>
    <x v="1"/>
    <x v="1473"/>
    <x v="1"/>
    <s v="Art"/>
    <s v="Boston Electric Pencil Sharpener, Model 1818, Charcoal Black"/>
    <n v="56.3"/>
  </r>
  <r>
    <n v="4177"/>
    <s v="CA-2015-128846"/>
    <x v="884"/>
    <d v="2015-04-12T00:00:00"/>
    <s v="Standard Class"/>
    <s v="RS-19765"/>
    <s v="Roland Schwarz"/>
    <s v="Corporate"/>
    <s v="United States"/>
    <s v="Columbia"/>
    <s v="South Carolina"/>
    <n v="29203"/>
    <x v="0"/>
    <x v="172"/>
    <x v="2"/>
    <s v="Phones"/>
    <s v="AT&amp;T TR1909W"/>
    <n v="629.95000000000005"/>
  </r>
  <r>
    <n v="4178"/>
    <s v="CA-2015-128846"/>
    <x v="884"/>
    <d v="2015-04-12T00:00:00"/>
    <s v="Standard Class"/>
    <s v="RS-19765"/>
    <s v="Roland Schwarz"/>
    <s v="Corporate"/>
    <s v="United States"/>
    <s v="Columbia"/>
    <s v="South Carolina"/>
    <n v="29203"/>
    <x v="0"/>
    <x v="839"/>
    <x v="1"/>
    <s v="Paper"/>
    <s v="Xerox 1945"/>
    <n v="122.97"/>
  </r>
  <r>
    <n v="4179"/>
    <s v="CA-2017-148593"/>
    <x v="950"/>
    <d v="2017-06-18T00:00:00"/>
    <s v="Second Class"/>
    <s v="BD-11320"/>
    <s v="Bill Donatelli"/>
    <s v="Consumer"/>
    <s v="United States"/>
    <s v="Los Angeles"/>
    <s v="California"/>
    <n v="90045"/>
    <x v="1"/>
    <x v="1286"/>
    <x v="1"/>
    <s v="Paper"/>
    <s v="Wirebound Message Books, Four 2 3/4&quot; x 5&quot; Forms per Page, 600 Sets per Book"/>
    <n v="46.35"/>
  </r>
  <r>
    <n v="4180"/>
    <s v="US-2018-119039"/>
    <x v="904"/>
    <d v="2018-03-10T00:00:00"/>
    <s v="Standard Class"/>
    <s v="BF-11170"/>
    <s v="Ben Ferrer"/>
    <s v="Home Office"/>
    <s v="United States"/>
    <s v="San Francisco"/>
    <s v="California"/>
    <n v="94109"/>
    <x v="1"/>
    <x v="73"/>
    <x v="1"/>
    <s v="Binders"/>
    <s v="Economy Binders"/>
    <n v="14.976000000000001"/>
  </r>
  <r>
    <n v="4181"/>
    <s v="CA-2018-128426"/>
    <x v="566"/>
    <d v="2018-10-11T00:00:00"/>
    <s v="Standard Class"/>
    <s v="JK-15730"/>
    <s v="Joe Kamberova"/>
    <s v="Consumer"/>
    <s v="United States"/>
    <s v="Houston"/>
    <s v="Texas"/>
    <n v="77036"/>
    <x v="2"/>
    <x v="15"/>
    <x v="1"/>
    <s v="Binders"/>
    <s v="Storex DuraTech Recycled Plastic Frosted Binders"/>
    <n v="4.24"/>
  </r>
  <r>
    <n v="4182"/>
    <s v="US-2018-136868"/>
    <x v="833"/>
    <d v="2018-10-12T00:00:00"/>
    <s v="Standard Class"/>
    <s v="CR-12820"/>
    <s v="Cyra Reiten"/>
    <s v="Home Office"/>
    <s v="United States"/>
    <s v="New York City"/>
    <s v="New York"/>
    <n v="10035"/>
    <x v="3"/>
    <x v="1593"/>
    <x v="2"/>
    <s v="Accessories"/>
    <s v="Logitech G430 Surround Sound Gaming Headset with Dolby 7.1 Technology"/>
    <n v="319.95999999999998"/>
  </r>
  <r>
    <n v="4183"/>
    <s v="US-2018-136868"/>
    <x v="833"/>
    <d v="2018-10-12T00:00:00"/>
    <s v="Standard Class"/>
    <s v="CR-12820"/>
    <s v="Cyra Reiten"/>
    <s v="Home Office"/>
    <s v="United States"/>
    <s v="New York City"/>
    <s v="New York"/>
    <n v="10035"/>
    <x v="3"/>
    <x v="126"/>
    <x v="1"/>
    <s v="Paper"/>
    <s v="Adams Telephone Message Book W/Dividers/Space For Phone Numbers, 5 1/4&quot;X8 1/2&quot;, 200/Messages"/>
    <n v="17.04"/>
  </r>
  <r>
    <n v="4184"/>
    <s v="US-2018-136868"/>
    <x v="833"/>
    <d v="2018-10-12T00:00:00"/>
    <s v="Standard Class"/>
    <s v="CR-12820"/>
    <s v="Cyra Reiten"/>
    <s v="Home Office"/>
    <s v="United States"/>
    <s v="New York City"/>
    <s v="New York"/>
    <n v="10035"/>
    <x v="3"/>
    <x v="156"/>
    <x v="1"/>
    <s v="Storage"/>
    <s v="Space Solutions HD Industrial Steel Shelving."/>
    <n v="344.91"/>
  </r>
  <r>
    <n v="4185"/>
    <s v="CA-2017-143749"/>
    <x v="5"/>
    <d v="2017-12-07T00:00:00"/>
    <s v="First Class"/>
    <s v="AG-10300"/>
    <s v="Aleksandra Gannaway"/>
    <s v="Corporate"/>
    <s v="United States"/>
    <s v="Franklin"/>
    <s v="Massachusetts"/>
    <n v="2038"/>
    <x v="3"/>
    <x v="1632"/>
    <x v="0"/>
    <s v="Bookcases"/>
    <s v="O'Sullivan 5-Shelf Heavy-Duty Bookcases"/>
    <n v="81.94"/>
  </r>
  <r>
    <n v="4186"/>
    <s v="CA-2017-111493"/>
    <x v="147"/>
    <d v="2017-10-22T00:00:00"/>
    <s v="First Class"/>
    <s v="CM-12160"/>
    <s v="Charles McCrossin"/>
    <s v="Consumer"/>
    <s v="United States"/>
    <s v="Baltimore"/>
    <s v="Maryland"/>
    <n v="21215"/>
    <x v="3"/>
    <x v="960"/>
    <x v="2"/>
    <s v="Accessories"/>
    <s v="Logitech Desktop MK120 Mouse and keyboard Combo"/>
    <n v="98.16"/>
  </r>
  <r>
    <n v="4187"/>
    <s v="CA-2018-112536"/>
    <x v="796"/>
    <d v="2018-05-23T00:00:00"/>
    <s v="Standard Class"/>
    <s v="SG-20890"/>
    <s v="Susan Gilcrest"/>
    <s v="Corporate"/>
    <s v="United States"/>
    <s v="Mcallen"/>
    <s v="Texas"/>
    <n v="78501"/>
    <x v="2"/>
    <x v="696"/>
    <x v="1"/>
    <s v="Binders"/>
    <s v="Acco Pressboard Covers with Storage Hooks, 14 7/8&quot; x 11&quot;, Light Blue"/>
    <n v="6.8739999999999997"/>
  </r>
  <r>
    <n v="4188"/>
    <s v="CA-2018-112536"/>
    <x v="796"/>
    <d v="2018-05-23T00:00:00"/>
    <s v="Standard Class"/>
    <s v="SG-20890"/>
    <s v="Susan Gilcrest"/>
    <s v="Corporate"/>
    <s v="United States"/>
    <s v="Mcallen"/>
    <s v="Texas"/>
    <n v="78501"/>
    <x v="2"/>
    <x v="1230"/>
    <x v="1"/>
    <s v="Binders"/>
    <s v="Avery Framed View Binder, EZD Ring (Locking), Navy, 1 1/2&quot;"/>
    <n v="1.996"/>
  </r>
  <r>
    <n v="4189"/>
    <s v="CA-2018-112536"/>
    <x v="796"/>
    <d v="2018-05-23T00:00:00"/>
    <s v="Standard Class"/>
    <s v="SG-20890"/>
    <s v="Susan Gilcrest"/>
    <s v="Corporate"/>
    <s v="United States"/>
    <s v="Mcallen"/>
    <s v="Texas"/>
    <n v="78501"/>
    <x v="2"/>
    <x v="1427"/>
    <x v="1"/>
    <s v="Storage"/>
    <s v="Plastic Stacking Crates &amp; Casters"/>
    <n v="8.9280000000000008"/>
  </r>
  <r>
    <n v="4190"/>
    <s v="CA-2017-157714"/>
    <x v="182"/>
    <d v="2017-10-01T00:00:00"/>
    <s v="Second Class"/>
    <s v="CS-12175"/>
    <s v="Charles Sheldon"/>
    <s v="Corporate"/>
    <s v="United States"/>
    <s v="Iowa City"/>
    <s v="Iowa"/>
    <n v="52240"/>
    <x v="2"/>
    <x v="1633"/>
    <x v="1"/>
    <s v="Paper"/>
    <s v="Hammermill Color Copier Paper (28Lb. and 96 Bright)"/>
    <n v="9.99"/>
  </r>
  <r>
    <n v="4191"/>
    <s v="CA-2018-166709"/>
    <x v="701"/>
    <d v="2018-11-22T00:00:00"/>
    <s v="Standard Class"/>
    <s v="HL-15040"/>
    <s v="Hunter Lopez"/>
    <s v="Consumer"/>
    <s v="United States"/>
    <s v="Newark"/>
    <s v="Delaware"/>
    <n v="19711"/>
    <x v="3"/>
    <x v="1388"/>
    <x v="2"/>
    <s v="Copiers"/>
    <s v="Canon imageCLASS 2200 Advanced Copier"/>
    <n v="10499.97"/>
  </r>
  <r>
    <n v="4192"/>
    <s v="CA-2016-129392"/>
    <x v="951"/>
    <d v="2016-07-08T00:00:00"/>
    <s v="Same Day"/>
    <s v="DM-13015"/>
    <s v="Darrin Martin"/>
    <s v="Consumer"/>
    <s v="United States"/>
    <s v="Houston"/>
    <s v="Texas"/>
    <n v="77070"/>
    <x v="2"/>
    <x v="1634"/>
    <x v="1"/>
    <s v="Paper"/>
    <s v="Xerox 1990"/>
    <n v="21.12"/>
  </r>
  <r>
    <n v="4193"/>
    <s v="CA-2016-150875"/>
    <x v="547"/>
    <d v="2016-11-20T00:00:00"/>
    <s v="Standard Class"/>
    <s v="HK-14890"/>
    <s v="Heather Kirkland"/>
    <s v="Corporate"/>
    <s v="United States"/>
    <s v="Boise"/>
    <s v="Idaho"/>
    <n v="83704"/>
    <x v="1"/>
    <x v="3"/>
    <x v="0"/>
    <s v="Tables"/>
    <s v="Bretford CR4500 Series Slim Rectangular Table"/>
    <n v="696.42"/>
  </r>
  <r>
    <n v="4194"/>
    <s v="CA-2016-150875"/>
    <x v="547"/>
    <d v="2016-11-20T00:00:00"/>
    <s v="Standard Class"/>
    <s v="HK-14890"/>
    <s v="Heather Kirkland"/>
    <s v="Corporate"/>
    <s v="United States"/>
    <s v="Boise"/>
    <s v="Idaho"/>
    <n v="83704"/>
    <x v="1"/>
    <x v="143"/>
    <x v="2"/>
    <s v="Phones"/>
    <s v="Jabra BIZ 2300 Duo QD Duo CordedÂ Headset"/>
    <n v="304.77600000000001"/>
  </r>
  <r>
    <n v="4195"/>
    <s v="CA-2016-154200"/>
    <x v="652"/>
    <d v="2016-06-22T00:00:00"/>
    <s v="Standard Class"/>
    <s v="BG-11740"/>
    <s v="Bruce Geld"/>
    <s v="Consumer"/>
    <s v="United States"/>
    <s v="San Diego"/>
    <s v="California"/>
    <n v="92105"/>
    <x v="1"/>
    <x v="1062"/>
    <x v="1"/>
    <s v="Art"/>
    <s v="BOSTON Ranger #55 Pencil Sharpener, Black"/>
    <n v="51.98"/>
  </r>
  <r>
    <n v="4196"/>
    <s v="CA-2017-124233"/>
    <x v="143"/>
    <d v="2017-04-14T00:00:00"/>
    <s v="Standard Class"/>
    <s v="CK-12595"/>
    <s v="Clytie Kelty"/>
    <s v="Consumer"/>
    <s v="United States"/>
    <s v="Los Angeles"/>
    <s v="California"/>
    <n v="90032"/>
    <x v="1"/>
    <x v="627"/>
    <x v="0"/>
    <s v="Furnishings"/>
    <s v="C-Line Magnetic Cubicle Keepers, Clear Polypropylene"/>
    <n v="24.7"/>
  </r>
  <r>
    <n v="4197"/>
    <s v="US-2016-134271"/>
    <x v="24"/>
    <d v="2016-04-23T00:00:00"/>
    <s v="Second Class"/>
    <s v="RF-19735"/>
    <s v="Roland Fjeld"/>
    <s v="Consumer"/>
    <s v="United States"/>
    <s v="New York City"/>
    <s v="New York"/>
    <n v="10024"/>
    <x v="3"/>
    <x v="676"/>
    <x v="1"/>
    <s v="Labels"/>
    <s v="Avery 486"/>
    <n v="21.93"/>
  </r>
  <r>
    <n v="4198"/>
    <s v="US-2017-161683"/>
    <x v="275"/>
    <d v="2017-12-08T00:00:00"/>
    <s v="Standard Class"/>
    <s v="CJ-12010"/>
    <s v="Caroline Jumper"/>
    <s v="Consumer"/>
    <s v="United States"/>
    <s v="Philadelphia"/>
    <s v="Pennsylvania"/>
    <n v="19134"/>
    <x v="3"/>
    <x v="532"/>
    <x v="1"/>
    <s v="Appliances"/>
    <s v="Honeywell Enviracaire Portable HEPA Air Cleaner for up to 10 x 16 Room"/>
    <n v="394.81599999999997"/>
  </r>
  <r>
    <n v="4199"/>
    <s v="US-2017-161683"/>
    <x v="275"/>
    <d v="2017-12-08T00:00:00"/>
    <s v="Standard Class"/>
    <s v="CJ-12010"/>
    <s v="Caroline Jumper"/>
    <s v="Consumer"/>
    <s v="United States"/>
    <s v="Philadelphia"/>
    <s v="Pennsylvania"/>
    <n v="19134"/>
    <x v="3"/>
    <x v="280"/>
    <x v="1"/>
    <s v="Binders"/>
    <s v="GBC Clear Cover, 8-1/2 x 11, unpunched, 25 covers per pack"/>
    <n v="18.192"/>
  </r>
  <r>
    <n v="4200"/>
    <s v="CA-2016-143105"/>
    <x v="895"/>
    <d v="2016-12-10T00:00:00"/>
    <s v="Same Day"/>
    <s v="MA-17560"/>
    <s v="Matt Abelman"/>
    <s v="Home Office"/>
    <s v="United States"/>
    <s v="New York City"/>
    <s v="New York"/>
    <n v="10024"/>
    <x v="3"/>
    <x v="676"/>
    <x v="1"/>
    <s v="Labels"/>
    <s v="Avery 486"/>
    <n v="7.31"/>
  </r>
  <r>
    <n v="4201"/>
    <s v="CA-2016-143105"/>
    <x v="895"/>
    <d v="2016-12-10T00:00:00"/>
    <s v="Same Day"/>
    <s v="MA-17560"/>
    <s v="Matt Abelman"/>
    <s v="Home Office"/>
    <s v="United States"/>
    <s v="New York City"/>
    <s v="New York"/>
    <n v="10024"/>
    <x v="3"/>
    <x v="615"/>
    <x v="2"/>
    <s v="Copiers"/>
    <s v="Hewlett Packard 610 Color Digital Copier / Printer"/>
    <n v="799.98400000000004"/>
  </r>
  <r>
    <n v="4202"/>
    <s v="CA-2016-143105"/>
    <x v="895"/>
    <d v="2016-12-10T00:00:00"/>
    <s v="Same Day"/>
    <s v="MA-17560"/>
    <s v="Matt Abelman"/>
    <s v="Home Office"/>
    <s v="United States"/>
    <s v="New York City"/>
    <s v="New York"/>
    <n v="10024"/>
    <x v="3"/>
    <x v="320"/>
    <x v="1"/>
    <s v="Paper"/>
    <s v="Adams Phone Message Book, 200 Message Capacity, 8 1/16â€ x 11â€"/>
    <n v="41.28"/>
  </r>
  <r>
    <n v="4203"/>
    <s v="CA-2016-143105"/>
    <x v="895"/>
    <d v="2016-12-10T00:00:00"/>
    <s v="Same Day"/>
    <s v="MA-17560"/>
    <s v="Matt Abelman"/>
    <s v="Home Office"/>
    <s v="United States"/>
    <s v="New York City"/>
    <s v="New York"/>
    <n v="10024"/>
    <x v="3"/>
    <x v="145"/>
    <x v="1"/>
    <s v="Paper"/>
    <s v="Xerox 1883"/>
    <n v="184.66"/>
  </r>
  <r>
    <n v="4204"/>
    <s v="CA-2015-145387"/>
    <x v="656"/>
    <d v="2015-11-02T00:00:00"/>
    <s v="Second Class"/>
    <s v="AM-10705"/>
    <s v="Anne McFarland"/>
    <s v="Consumer"/>
    <s v="United States"/>
    <s v="Cranston"/>
    <s v="Rhode Island"/>
    <n v="2920"/>
    <x v="3"/>
    <x v="32"/>
    <x v="1"/>
    <s v="Art"/>
    <s v="Lumber Crayons"/>
    <n v="49.25"/>
  </r>
  <r>
    <n v="4205"/>
    <s v="CA-2015-145387"/>
    <x v="656"/>
    <d v="2015-11-02T00:00:00"/>
    <s v="Second Class"/>
    <s v="AM-10705"/>
    <s v="Anne McFarland"/>
    <s v="Consumer"/>
    <s v="United States"/>
    <s v="Cranston"/>
    <s v="Rhode Island"/>
    <n v="2920"/>
    <x v="3"/>
    <x v="727"/>
    <x v="1"/>
    <s v="Paper"/>
    <s v="RSVP Cards &amp; Envelopes, Blank White, 8-1/2&quot; X 11&quot;, 24 Cards/25 Envelopes/Set"/>
    <n v="10.16"/>
  </r>
  <r>
    <n v="4206"/>
    <s v="CA-2015-145387"/>
    <x v="656"/>
    <d v="2015-11-02T00:00:00"/>
    <s v="Second Class"/>
    <s v="AM-10705"/>
    <s v="Anne McFarland"/>
    <s v="Consumer"/>
    <s v="United States"/>
    <s v="Cranston"/>
    <s v="Rhode Island"/>
    <n v="2920"/>
    <x v="3"/>
    <x v="1256"/>
    <x v="0"/>
    <s v="Furnishings"/>
    <s v="Eldon Expressions Wood Desk Accessories, Oak"/>
    <n v="14.76"/>
  </r>
  <r>
    <n v="4207"/>
    <s v="CA-2015-145387"/>
    <x v="656"/>
    <d v="2015-11-02T00:00:00"/>
    <s v="Second Class"/>
    <s v="AM-10705"/>
    <s v="Anne McFarland"/>
    <s v="Consumer"/>
    <s v="United States"/>
    <s v="Cranston"/>
    <s v="Rhode Island"/>
    <n v="2920"/>
    <x v="3"/>
    <x v="822"/>
    <x v="1"/>
    <s v="Binders"/>
    <s v="GBC Recycled VeloBinder Covers"/>
    <n v="34.08"/>
  </r>
  <r>
    <n v="4208"/>
    <s v="CA-2015-145387"/>
    <x v="656"/>
    <d v="2015-11-02T00:00:00"/>
    <s v="Second Class"/>
    <s v="AM-10705"/>
    <s v="Anne McFarland"/>
    <s v="Consumer"/>
    <s v="United States"/>
    <s v="Cranston"/>
    <s v="Rhode Island"/>
    <n v="2920"/>
    <x v="3"/>
    <x v="325"/>
    <x v="0"/>
    <s v="Furnishings"/>
    <s v="Eldon Wave Desk Accessories"/>
    <n v="17.670000000000002"/>
  </r>
  <r>
    <n v="4209"/>
    <s v="CA-2015-145387"/>
    <x v="656"/>
    <d v="2015-11-02T00:00:00"/>
    <s v="Second Class"/>
    <s v="AM-10705"/>
    <s v="Anne McFarland"/>
    <s v="Consumer"/>
    <s v="United States"/>
    <s v="Cranston"/>
    <s v="Rhode Island"/>
    <n v="2920"/>
    <x v="3"/>
    <x v="1476"/>
    <x v="0"/>
    <s v="Chairs"/>
    <s v="Hon Pagoda Stacking Chairs"/>
    <n v="1604.9"/>
  </r>
  <r>
    <n v="4210"/>
    <s v="CA-2015-145387"/>
    <x v="656"/>
    <d v="2015-11-02T00:00:00"/>
    <s v="Second Class"/>
    <s v="AM-10705"/>
    <s v="Anne McFarland"/>
    <s v="Consumer"/>
    <s v="United States"/>
    <s v="Cranston"/>
    <s v="Rhode Island"/>
    <n v="2920"/>
    <x v="3"/>
    <x v="1258"/>
    <x v="0"/>
    <s v="Tables"/>
    <s v="Chromcraft Bull-Nose Wood 48&quot; x 96&quot; Rectangular Conference Tables"/>
    <n v="385.68599999999998"/>
  </r>
  <r>
    <n v="4211"/>
    <s v="CA-2018-109715"/>
    <x v="34"/>
    <d v="2018-12-14T00:00:00"/>
    <s v="Standard Class"/>
    <s v="AH-10585"/>
    <s v="Angele Hood"/>
    <s v="Consumer"/>
    <s v="United States"/>
    <s v="Chicago"/>
    <s v="Illinois"/>
    <n v="60623"/>
    <x v="2"/>
    <x v="112"/>
    <x v="1"/>
    <s v="Paper"/>
    <s v="Xerox 1921"/>
    <n v="15.984"/>
  </r>
  <r>
    <n v="4212"/>
    <s v="CA-2015-166457"/>
    <x v="952"/>
    <d v="2015-05-09T00:00:00"/>
    <s v="Second Class"/>
    <s v="PF-19120"/>
    <s v="Peter Fuller"/>
    <s v="Consumer"/>
    <s v="United States"/>
    <s v="Richmond"/>
    <s v="Kentucky"/>
    <n v="40475"/>
    <x v="0"/>
    <x v="1407"/>
    <x v="1"/>
    <s v="Paper"/>
    <s v="Adams &quot;While You Were Out&quot; Message Pads"/>
    <n v="9.42"/>
  </r>
  <r>
    <n v="4213"/>
    <s v="CA-2015-166457"/>
    <x v="952"/>
    <d v="2015-05-09T00:00:00"/>
    <s v="Second Class"/>
    <s v="PF-19120"/>
    <s v="Peter Fuller"/>
    <s v="Consumer"/>
    <s v="United States"/>
    <s v="Richmond"/>
    <s v="Kentucky"/>
    <n v="40475"/>
    <x v="0"/>
    <x v="279"/>
    <x v="1"/>
    <s v="Art"/>
    <s v="Newell 350"/>
    <n v="6.56"/>
  </r>
  <r>
    <n v="4214"/>
    <s v="CA-2015-166457"/>
    <x v="952"/>
    <d v="2015-05-09T00:00:00"/>
    <s v="Second Class"/>
    <s v="PF-19120"/>
    <s v="Peter Fuller"/>
    <s v="Consumer"/>
    <s v="United States"/>
    <s v="Richmond"/>
    <s v="Kentucky"/>
    <n v="40475"/>
    <x v="0"/>
    <x v="1635"/>
    <x v="1"/>
    <s v="Paper"/>
    <s v="Xerox 1933"/>
    <n v="24.56"/>
  </r>
  <r>
    <n v="4215"/>
    <s v="CA-2017-164637"/>
    <x v="758"/>
    <d v="2017-03-08T00:00:00"/>
    <s v="Standard Class"/>
    <s v="RD-19480"/>
    <s v="Rick Duston"/>
    <s v="Consumer"/>
    <s v="United States"/>
    <s v="Mishawaka"/>
    <s v="Indiana"/>
    <n v="46544"/>
    <x v="2"/>
    <x v="1636"/>
    <x v="1"/>
    <s v="Binders"/>
    <s v="Green Canvas Binder for 8-1/2&quot; x 14&quot; Sheets"/>
    <n v="128.4"/>
  </r>
  <r>
    <n v="4216"/>
    <s v="CA-2015-103590"/>
    <x v="953"/>
    <d v="2015-12-04T00:00:00"/>
    <s v="Standard Class"/>
    <s v="JL-15505"/>
    <s v="Jeremy Lonsdale"/>
    <s v="Consumer"/>
    <s v="United States"/>
    <s v="Mount Vernon"/>
    <s v="New York"/>
    <n v="10550"/>
    <x v="3"/>
    <x v="1637"/>
    <x v="1"/>
    <s v="Envelopes"/>
    <s v="Park Ridge Embossed Executive Business Envelopes"/>
    <n v="62.28"/>
  </r>
  <r>
    <n v="4217"/>
    <s v="CA-2016-111234"/>
    <x v="954"/>
    <d v="2016-02-22T00:00:00"/>
    <s v="Standard Class"/>
    <s v="AB-10600"/>
    <s v="Ann Blume"/>
    <s v="Corporate"/>
    <s v="United States"/>
    <s v="Los Angeles"/>
    <s v="California"/>
    <n v="90004"/>
    <x v="1"/>
    <x v="641"/>
    <x v="1"/>
    <s v="Labels"/>
    <s v="Smead Alpha-Z Color-Coded Second Alphabetical Labels and Starter Set"/>
    <n v="9.24"/>
  </r>
  <r>
    <n v="4218"/>
    <s v="CA-2018-149881"/>
    <x v="719"/>
    <d v="2018-04-03T00:00:00"/>
    <s v="First Class"/>
    <s v="NC-18535"/>
    <s v="Nick Crebassa"/>
    <s v="Corporate"/>
    <s v="United States"/>
    <s v="San Francisco"/>
    <s v="California"/>
    <n v="94110"/>
    <x v="1"/>
    <x v="1638"/>
    <x v="0"/>
    <s v="Bookcases"/>
    <s v="Safco Value Mate Steel Bookcase, Baked Enamel Finish on Steel, Black"/>
    <n v="482.66399999999999"/>
  </r>
  <r>
    <n v="4219"/>
    <s v="CA-2018-149881"/>
    <x v="719"/>
    <d v="2018-04-03T00:00:00"/>
    <s v="First Class"/>
    <s v="NC-18535"/>
    <s v="Nick Crebassa"/>
    <s v="Corporate"/>
    <s v="United States"/>
    <s v="San Francisco"/>
    <s v="California"/>
    <n v="94110"/>
    <x v="1"/>
    <x v="1497"/>
    <x v="2"/>
    <s v="Machines"/>
    <s v="Cubify CubeX 3D Printer Double Head Print"/>
    <n v="4799.9840000000004"/>
  </r>
  <r>
    <n v="4220"/>
    <s v="CA-2018-134565"/>
    <x v="532"/>
    <d v="2018-06-13T00:00:00"/>
    <s v="Second Class"/>
    <s v="TB-21400"/>
    <s v="Tom Boeckenhauer"/>
    <s v="Consumer"/>
    <s v="United States"/>
    <s v="Seattle"/>
    <s v="Washington"/>
    <n v="98103"/>
    <x v="1"/>
    <x v="274"/>
    <x v="1"/>
    <s v="Paper"/>
    <s v="Xerox 1939"/>
    <n v="37.94"/>
  </r>
  <r>
    <n v="4221"/>
    <s v="CA-2018-134565"/>
    <x v="532"/>
    <d v="2018-06-13T00:00:00"/>
    <s v="Second Class"/>
    <s v="TB-21400"/>
    <s v="Tom Boeckenhauer"/>
    <s v="Consumer"/>
    <s v="United States"/>
    <s v="Seattle"/>
    <s v="Washington"/>
    <n v="98103"/>
    <x v="1"/>
    <x v="733"/>
    <x v="1"/>
    <s v="Binders"/>
    <s v="Acco Pressboard Covers with Storage Hooks, 14 7/8&quot; x 11&quot;, Dark Blue"/>
    <n v="18.288"/>
  </r>
  <r>
    <n v="4222"/>
    <s v="CA-2018-134565"/>
    <x v="532"/>
    <d v="2018-06-13T00:00:00"/>
    <s v="Second Class"/>
    <s v="TB-21400"/>
    <s v="Tom Boeckenhauer"/>
    <s v="Consumer"/>
    <s v="United States"/>
    <s v="Seattle"/>
    <s v="Washington"/>
    <n v="98103"/>
    <x v="1"/>
    <x v="1639"/>
    <x v="2"/>
    <s v="Machines"/>
    <s v="Cisco Desktop Collaboration Experience DX650 IP Video Phone"/>
    <n v="385.8"/>
  </r>
  <r>
    <n v="4223"/>
    <s v="CA-2018-134565"/>
    <x v="532"/>
    <d v="2018-06-13T00:00:00"/>
    <s v="Second Class"/>
    <s v="TB-21400"/>
    <s v="Tom Boeckenhauer"/>
    <s v="Consumer"/>
    <s v="United States"/>
    <s v="Seattle"/>
    <s v="Washington"/>
    <n v="98103"/>
    <x v="1"/>
    <x v="232"/>
    <x v="1"/>
    <s v="Storage"/>
    <s v="Belkin 19&quot; Vented Equipment Shelf, Black"/>
    <n v="102.96"/>
  </r>
  <r>
    <n v="4224"/>
    <s v="CA-2018-134565"/>
    <x v="532"/>
    <d v="2018-06-13T00:00:00"/>
    <s v="Second Class"/>
    <s v="TB-21400"/>
    <s v="Tom Boeckenhauer"/>
    <s v="Consumer"/>
    <s v="United States"/>
    <s v="Seattle"/>
    <s v="Washington"/>
    <n v="98103"/>
    <x v="1"/>
    <x v="672"/>
    <x v="0"/>
    <s v="Bookcases"/>
    <s v="O'Sullivan 3-Shelf Heavy-Duty Bookcases"/>
    <n v="174.42"/>
  </r>
  <r>
    <n v="4225"/>
    <s v="CA-2017-108644"/>
    <x v="955"/>
    <d v="2017-10-03T00:00:00"/>
    <s v="First Class"/>
    <s v="SJ-20215"/>
    <s v="Sarah Jordon"/>
    <s v="Consumer"/>
    <s v="United States"/>
    <s v="Quincy"/>
    <s v="Illinois"/>
    <n v="62301"/>
    <x v="2"/>
    <x v="185"/>
    <x v="1"/>
    <s v="Binders"/>
    <s v="Pressboard Covers with Storage Hooks, 9 1/2&quot; x 11&quot;, Light Blue"/>
    <n v="1.964"/>
  </r>
  <r>
    <n v="4226"/>
    <s v="US-2015-102631"/>
    <x v="736"/>
    <d v="2015-12-17T00:00:00"/>
    <s v="Standard Class"/>
    <s v="EB-13840"/>
    <s v="Ellis Ballard"/>
    <s v="Corporate"/>
    <s v="United States"/>
    <s v="Chicago"/>
    <s v="Illinois"/>
    <n v="60623"/>
    <x v="2"/>
    <x v="1640"/>
    <x v="0"/>
    <s v="Furnishings"/>
    <s v="Howard Miller 12-3/4 Diameter Accuwave DS  Wall Clock"/>
    <n v="94.427999999999997"/>
  </r>
  <r>
    <n v="4227"/>
    <s v="CA-2018-120327"/>
    <x v="343"/>
    <d v="2018-11-16T00:00:00"/>
    <s v="Standard Class"/>
    <s v="WB-21850"/>
    <s v="William Brown"/>
    <s v="Consumer"/>
    <s v="United States"/>
    <s v="Urbandale"/>
    <s v="Iowa"/>
    <n v="50322"/>
    <x v="2"/>
    <x v="271"/>
    <x v="1"/>
    <s v="Fasteners"/>
    <s v="Vinyl Coated Wire Paper Clips in Organizer Box, 800/Box"/>
    <n v="45.92"/>
  </r>
  <r>
    <n v="4228"/>
    <s v="CA-2016-154970"/>
    <x v="956"/>
    <d v="2016-01-10T00:00:00"/>
    <s v="Standard Class"/>
    <s v="SR-20740"/>
    <s v="Steven Roelle"/>
    <s v="Home Office"/>
    <s v="United States"/>
    <s v="Seattle"/>
    <s v="Washington"/>
    <n v="98103"/>
    <x v="1"/>
    <x v="389"/>
    <x v="0"/>
    <s v="Chairs"/>
    <s v="Global Deluxe Steno Chair"/>
    <n v="61.584000000000003"/>
  </r>
  <r>
    <n v="4229"/>
    <s v="CA-2017-113803"/>
    <x v="830"/>
    <d v="2017-03-26T00:00:00"/>
    <s v="First Class"/>
    <s v="VG-21805"/>
    <s v="Vivek Grady"/>
    <s v="Corporate"/>
    <s v="United States"/>
    <s v="Richmond"/>
    <s v="Indiana"/>
    <n v="47374"/>
    <x v="2"/>
    <x v="1134"/>
    <x v="1"/>
    <s v="Paper"/>
    <s v="Ink Jet Note and Greeting Cards, 8-1/2&quot; x 5-1/2&quot; Card Size"/>
    <n v="22.48"/>
  </r>
  <r>
    <n v="4230"/>
    <s v="CA-2018-100223"/>
    <x v="957"/>
    <d v="2018-07-10T00:00:00"/>
    <s v="Standard Class"/>
    <s v="LS-16945"/>
    <s v="Linda Southworth"/>
    <s v="Corporate"/>
    <s v="United States"/>
    <s v="Dallas"/>
    <s v="Texas"/>
    <n v="75220"/>
    <x v="2"/>
    <x v="737"/>
    <x v="0"/>
    <s v="Furnishings"/>
    <s v="Deflect-o RollaMat Studded, Beveled Mat for Medium Pile Carpeting"/>
    <n v="332.02800000000002"/>
  </r>
  <r>
    <n v="4231"/>
    <s v="CA-2018-100223"/>
    <x v="957"/>
    <d v="2018-07-10T00:00:00"/>
    <s v="Standard Class"/>
    <s v="LS-16945"/>
    <s v="Linda Southworth"/>
    <s v="Corporate"/>
    <s v="United States"/>
    <s v="Dallas"/>
    <s v="Texas"/>
    <n v="75220"/>
    <x v="2"/>
    <x v="858"/>
    <x v="1"/>
    <s v="Binders"/>
    <s v="Cardinal HOLDit! Binder Insert Strips,Extra Strips"/>
    <n v="11.394"/>
  </r>
  <r>
    <n v="4232"/>
    <s v="CA-2018-100223"/>
    <x v="957"/>
    <d v="2018-07-10T00:00:00"/>
    <s v="Standard Class"/>
    <s v="LS-16945"/>
    <s v="Linda Southworth"/>
    <s v="Corporate"/>
    <s v="United States"/>
    <s v="Dallas"/>
    <s v="Texas"/>
    <n v="75220"/>
    <x v="2"/>
    <x v="1641"/>
    <x v="1"/>
    <s v="Paper"/>
    <s v="Xerox 1975"/>
    <n v="15.552"/>
  </r>
  <r>
    <n v="4233"/>
    <s v="CA-2018-100223"/>
    <x v="957"/>
    <d v="2018-07-10T00:00:00"/>
    <s v="Standard Class"/>
    <s v="LS-16945"/>
    <s v="Linda Southworth"/>
    <s v="Corporate"/>
    <s v="United States"/>
    <s v="Dallas"/>
    <s v="Texas"/>
    <n v="75220"/>
    <x v="2"/>
    <x v="727"/>
    <x v="1"/>
    <s v="Paper"/>
    <s v="Xerox 1966"/>
    <n v="31.103999999999999"/>
  </r>
  <r>
    <n v="4234"/>
    <s v="CA-2018-100223"/>
    <x v="957"/>
    <d v="2018-07-10T00:00:00"/>
    <s v="Standard Class"/>
    <s v="LS-16945"/>
    <s v="Linda Southworth"/>
    <s v="Corporate"/>
    <s v="United States"/>
    <s v="Dallas"/>
    <s v="Texas"/>
    <n v="75220"/>
    <x v="2"/>
    <x v="351"/>
    <x v="1"/>
    <s v="Binders"/>
    <s v="Tuf-Vin Binders"/>
    <n v="6.3159999999999998"/>
  </r>
  <r>
    <n v="4235"/>
    <s v="CA-2015-168823"/>
    <x v="158"/>
    <d v="2015-09-24T00:00:00"/>
    <s v="First Class"/>
    <s v="MA-17560"/>
    <s v="Matt Abelman"/>
    <s v="Home Office"/>
    <s v="United States"/>
    <s v="Philadelphia"/>
    <s v="Pennsylvania"/>
    <n v="19143"/>
    <x v="3"/>
    <x v="204"/>
    <x v="1"/>
    <s v="Paper"/>
    <s v="While You Were Out Pads, 50 per Pad, 4 x 5 1/4, Green Cycle"/>
    <n v="11.352"/>
  </r>
  <r>
    <n v="4236"/>
    <s v="CA-2015-168823"/>
    <x v="158"/>
    <d v="2015-09-24T00:00:00"/>
    <s v="First Class"/>
    <s v="MA-17560"/>
    <s v="Matt Abelman"/>
    <s v="Home Office"/>
    <s v="United States"/>
    <s v="Philadelphia"/>
    <s v="Pennsylvania"/>
    <n v="19143"/>
    <x v="3"/>
    <x v="865"/>
    <x v="1"/>
    <s v="Labels"/>
    <s v="Staple-on labels"/>
    <n v="20.808"/>
  </r>
  <r>
    <n v="4237"/>
    <s v="CA-2017-162404"/>
    <x v="310"/>
    <d v="2017-07-27T00:00:00"/>
    <s v="Standard Class"/>
    <s v="NF-18475"/>
    <s v="Neil FranzÃ¶sisch"/>
    <s v="Home Office"/>
    <s v="United States"/>
    <s v="Rockford"/>
    <s v="Illinois"/>
    <n v="61107"/>
    <x v="2"/>
    <x v="1395"/>
    <x v="1"/>
    <s v="Binders"/>
    <s v="GBC Laser Imprintable Binding System Covers, Desert Sand"/>
    <n v="11.416"/>
  </r>
  <r>
    <n v="4238"/>
    <s v="CA-2018-104024"/>
    <x v="635"/>
    <d v="2018-09-03T00:00:00"/>
    <s v="Second Class"/>
    <s v="MD-17860"/>
    <s v="Michael Dominguez"/>
    <s v="Corporate"/>
    <s v="United States"/>
    <s v="Philadelphia"/>
    <s v="Pennsylvania"/>
    <n v="19134"/>
    <x v="3"/>
    <x v="1642"/>
    <x v="1"/>
    <s v="Art"/>
    <s v="Newell 323"/>
    <n v="9.4079999999999995"/>
  </r>
  <r>
    <n v="4239"/>
    <s v="CA-2018-147144"/>
    <x v="606"/>
    <d v="2018-03-28T00:00:00"/>
    <s v="First Class"/>
    <s v="MZ-17335"/>
    <s v="Maria Zettner"/>
    <s v="Home Office"/>
    <s v="United States"/>
    <s v="Seattle"/>
    <s v="Washington"/>
    <n v="98105"/>
    <x v="1"/>
    <x v="1643"/>
    <x v="1"/>
    <s v="Art"/>
    <s v="Boston 1827 Commercial Additional Cutter, Drive Gear &amp; Gear Rack for 1606"/>
    <n v="19.829999999999998"/>
  </r>
  <r>
    <n v="4240"/>
    <s v="CA-2018-158673"/>
    <x v="614"/>
    <d v="2019-01-04T00:00:00"/>
    <s v="Standard Class"/>
    <s v="KB-16600"/>
    <s v="Ken Brennan"/>
    <s v="Corporate"/>
    <s v="United States"/>
    <s v="Grand Rapids"/>
    <s v="Michigan"/>
    <n v="49505"/>
    <x v="2"/>
    <x v="921"/>
    <x v="1"/>
    <s v="Paper"/>
    <s v="Xerox 1915"/>
    <n v="209.7"/>
  </r>
  <r>
    <n v="4241"/>
    <s v="CA-2015-133704"/>
    <x v="59"/>
    <d v="2015-09-26T00:00:00"/>
    <s v="Standard Class"/>
    <s v="MA-17995"/>
    <s v="Michelle Arnett"/>
    <s v="Home Office"/>
    <s v="United States"/>
    <s v="Los Angeles"/>
    <s v="California"/>
    <n v="90004"/>
    <x v="1"/>
    <x v="1644"/>
    <x v="1"/>
    <s v="Appliances"/>
    <s v="Staple holder"/>
    <n v="43.92"/>
  </r>
  <r>
    <n v="4242"/>
    <s v="CA-2015-133704"/>
    <x v="59"/>
    <d v="2015-09-26T00:00:00"/>
    <s v="Standard Class"/>
    <s v="MA-17995"/>
    <s v="Michelle Arnett"/>
    <s v="Home Office"/>
    <s v="United States"/>
    <s v="Los Angeles"/>
    <s v="California"/>
    <n v="90004"/>
    <x v="1"/>
    <x v="674"/>
    <x v="1"/>
    <s v="Binders"/>
    <s v="Ibico Plastic and Wire Spiral Binding Combs"/>
    <n v="20.231999999999999"/>
  </r>
  <r>
    <n v="4243"/>
    <s v="CA-2017-159142"/>
    <x v="958"/>
    <d v="2017-04-05T00:00:00"/>
    <s v="First Class"/>
    <s v="ME-17320"/>
    <s v="Maria Etezadi"/>
    <s v="Home Office"/>
    <s v="United States"/>
    <s v="Springfield"/>
    <s v="Virginia"/>
    <n v="22153"/>
    <x v="0"/>
    <x v="140"/>
    <x v="2"/>
    <s v="Phones"/>
    <s v="Anker Astro 15000mAh USB Portable Charger"/>
    <n v="149.97"/>
  </r>
  <r>
    <n v="4244"/>
    <s v="CA-2017-159142"/>
    <x v="958"/>
    <d v="2017-04-05T00:00:00"/>
    <s v="First Class"/>
    <s v="ME-17320"/>
    <s v="Maria Etezadi"/>
    <s v="Home Office"/>
    <s v="United States"/>
    <s v="Springfield"/>
    <s v="Virginia"/>
    <n v="22153"/>
    <x v="0"/>
    <x v="1286"/>
    <x v="1"/>
    <s v="Paper"/>
    <s v="Wirebound Message Books, Four 2 3/4&quot; x 5&quot; Forms per Page, 600 Sets per Book"/>
    <n v="27.81"/>
  </r>
  <r>
    <n v="4245"/>
    <s v="CA-2015-138436"/>
    <x v="959"/>
    <d v="2015-03-30T00:00:00"/>
    <s v="Standard Class"/>
    <s v="JD-15895"/>
    <s v="Jonathan Doherty"/>
    <s v="Corporate"/>
    <s v="United States"/>
    <s v="Los Angeles"/>
    <s v="California"/>
    <n v="90036"/>
    <x v="1"/>
    <x v="176"/>
    <x v="2"/>
    <s v="Accessories"/>
    <s v="SanDisk Ultra 32 GB MicroSDHC Class 10 Memory Card"/>
    <n v="66.3"/>
  </r>
  <r>
    <n v="4246"/>
    <s v="CA-2018-117702"/>
    <x v="354"/>
    <d v="2018-12-04T00:00:00"/>
    <s v="Standard Class"/>
    <s v="LS-16975"/>
    <s v="Lindsay Shagiari"/>
    <s v="Home Office"/>
    <s v="United States"/>
    <s v="Baltimore"/>
    <s v="Maryland"/>
    <n v="21215"/>
    <x v="3"/>
    <x v="1199"/>
    <x v="1"/>
    <s v="Art"/>
    <s v="BIC Brite Liner Grip Highlighters"/>
    <n v="1.64"/>
  </r>
  <r>
    <n v="4247"/>
    <s v="CA-2018-117702"/>
    <x v="354"/>
    <d v="2018-12-04T00:00:00"/>
    <s v="Standard Class"/>
    <s v="LS-16975"/>
    <s v="Lindsay Shagiari"/>
    <s v="Home Office"/>
    <s v="United States"/>
    <s v="Baltimore"/>
    <s v="Maryland"/>
    <n v="21215"/>
    <x v="3"/>
    <x v="220"/>
    <x v="0"/>
    <s v="Furnishings"/>
    <s v="Luxo Professional Fluorescent Magnifier Lamp with Clamp-Mount Base"/>
    <n v="1049.2"/>
  </r>
  <r>
    <n v="4248"/>
    <s v="CA-2018-117702"/>
    <x v="354"/>
    <d v="2018-12-04T00:00:00"/>
    <s v="Standard Class"/>
    <s v="LS-16975"/>
    <s v="Lindsay Shagiari"/>
    <s v="Home Office"/>
    <s v="United States"/>
    <s v="Baltimore"/>
    <s v="Maryland"/>
    <n v="21215"/>
    <x v="3"/>
    <x v="1006"/>
    <x v="0"/>
    <s v="Furnishings"/>
    <s v="Eldon Image Series Desk Accessories, Burgundy"/>
    <n v="20.9"/>
  </r>
  <r>
    <n v="4249"/>
    <s v="CA-2017-157336"/>
    <x v="49"/>
    <d v="2017-12-05T00:00:00"/>
    <s v="Second Class"/>
    <s v="SJ-20500"/>
    <s v="Shirley Jackson"/>
    <s v="Consumer"/>
    <s v="United States"/>
    <s v="Fairfield"/>
    <s v="Connecticut"/>
    <n v="6824"/>
    <x v="3"/>
    <x v="908"/>
    <x v="1"/>
    <s v="Binders"/>
    <s v="XtraLife ClearVue Slant-D Ring Binder, White, 3&quot;"/>
    <n v="88.08"/>
  </r>
  <r>
    <n v="4250"/>
    <s v="CA-2017-157336"/>
    <x v="49"/>
    <d v="2017-12-05T00:00:00"/>
    <s v="Second Class"/>
    <s v="SJ-20500"/>
    <s v="Shirley Jackson"/>
    <s v="Consumer"/>
    <s v="United States"/>
    <s v="Fairfield"/>
    <s v="Connecticut"/>
    <n v="6824"/>
    <x v="3"/>
    <x v="499"/>
    <x v="0"/>
    <s v="Chairs"/>
    <s v="Hon Every-Day Series Multi-Task Chairs"/>
    <n v="751.92"/>
  </r>
  <r>
    <n v="4251"/>
    <s v="CA-2015-168130"/>
    <x v="111"/>
    <d v="2015-09-19T00:00:00"/>
    <s v="Same Day"/>
    <s v="BS-11365"/>
    <s v="Bill Shonely"/>
    <s v="Corporate"/>
    <s v="United States"/>
    <s v="New York City"/>
    <s v="New York"/>
    <n v="10011"/>
    <x v="3"/>
    <x v="1153"/>
    <x v="0"/>
    <s v="Chairs"/>
    <s v="Hon Olson Stacker Stools"/>
    <n v="887.10299999999995"/>
  </r>
  <r>
    <n v="4252"/>
    <s v="CA-2016-155068"/>
    <x v="924"/>
    <d v="2016-10-23T00:00:00"/>
    <s v="Same Day"/>
    <s v="RA-19285"/>
    <s v="Ralph Arnett"/>
    <s v="Consumer"/>
    <s v="United States"/>
    <s v="Lakeland"/>
    <s v="Florida"/>
    <n v="33801"/>
    <x v="0"/>
    <x v="1136"/>
    <x v="2"/>
    <s v="Phones"/>
    <s v="Mediabridge Sport Armband iPhone 5s"/>
    <n v="55.944000000000003"/>
  </r>
  <r>
    <n v="4253"/>
    <s v="CA-2016-155068"/>
    <x v="924"/>
    <d v="2016-10-23T00:00:00"/>
    <s v="Same Day"/>
    <s v="RA-19285"/>
    <s v="Ralph Arnett"/>
    <s v="Consumer"/>
    <s v="United States"/>
    <s v="Lakeland"/>
    <s v="Florida"/>
    <n v="33801"/>
    <x v="0"/>
    <x v="158"/>
    <x v="1"/>
    <s v="Art"/>
    <s v="Sanford Liquid Accent Highlighters"/>
    <n v="10.688000000000001"/>
  </r>
  <r>
    <n v="4254"/>
    <s v="CA-2016-155068"/>
    <x v="924"/>
    <d v="2016-10-23T00:00:00"/>
    <s v="Same Day"/>
    <s v="RA-19285"/>
    <s v="Ralph Arnett"/>
    <s v="Consumer"/>
    <s v="United States"/>
    <s v="Lakeland"/>
    <s v="Florida"/>
    <n v="33801"/>
    <x v="0"/>
    <x v="1179"/>
    <x v="2"/>
    <s v="Phones"/>
    <s v="SKILCRAFT Telephone Shoulder Rest, 2&quot; x 6.5&quot; x 2.5&quot;, Black"/>
    <n v="11.824"/>
  </r>
  <r>
    <n v="4255"/>
    <s v="CA-2018-163160"/>
    <x v="119"/>
    <d v="2018-10-16T00:00:00"/>
    <s v="First Class"/>
    <s v="TS-21610"/>
    <s v="Troy Staebel"/>
    <s v="Consumer"/>
    <s v="United States"/>
    <s v="Freeport"/>
    <s v="Illinois"/>
    <n v="61032"/>
    <x v="2"/>
    <x v="813"/>
    <x v="1"/>
    <s v="Paper"/>
    <s v="Easy-staple paper"/>
    <n v="63.311999999999998"/>
  </r>
  <r>
    <n v="4256"/>
    <s v="CA-2018-163160"/>
    <x v="119"/>
    <d v="2018-10-16T00:00:00"/>
    <s v="First Class"/>
    <s v="TS-21610"/>
    <s v="Troy Staebel"/>
    <s v="Consumer"/>
    <s v="United States"/>
    <s v="Freeport"/>
    <s v="Illinois"/>
    <n v="61032"/>
    <x v="2"/>
    <x v="261"/>
    <x v="1"/>
    <s v="Binders"/>
    <s v="GBC VeloBinder Electric Binding Machine"/>
    <n v="96.784000000000006"/>
  </r>
  <r>
    <n v="4257"/>
    <s v="CA-2018-163160"/>
    <x v="119"/>
    <d v="2018-10-16T00:00:00"/>
    <s v="First Class"/>
    <s v="TS-21610"/>
    <s v="Troy Staebel"/>
    <s v="Consumer"/>
    <s v="United States"/>
    <s v="Freeport"/>
    <s v="Illinois"/>
    <n v="61032"/>
    <x v="2"/>
    <x v="698"/>
    <x v="0"/>
    <s v="Furnishings"/>
    <s v="Dax Clear Box Frame"/>
    <n v="10.476000000000001"/>
  </r>
  <r>
    <n v="4258"/>
    <s v="CA-2016-101924"/>
    <x v="406"/>
    <d v="2016-09-09T00:00:00"/>
    <s v="Standard Class"/>
    <s v="KB-16585"/>
    <s v="Ken Black"/>
    <s v="Corporate"/>
    <s v="United States"/>
    <s v="Medford"/>
    <s v="Oregon"/>
    <n v="97504"/>
    <x v="1"/>
    <x v="1526"/>
    <x v="1"/>
    <s v="Binders"/>
    <s v="Acco Flexible ACCOHIDE Square Ring Data Binder, Dark Blue, 11 1/2&quot; X 14&quot; 7/8&quot;"/>
    <n v="9.7620000000000005"/>
  </r>
  <r>
    <n v="4259"/>
    <s v="CA-2017-124793"/>
    <x v="560"/>
    <d v="2017-03-16T00:00:00"/>
    <s v="First Class"/>
    <s v="MM-18280"/>
    <s v="Muhammed MacIntyre"/>
    <s v="Corporate"/>
    <s v="United States"/>
    <s v="Seattle"/>
    <s v="Washington"/>
    <n v="98103"/>
    <x v="1"/>
    <x v="812"/>
    <x v="0"/>
    <s v="Chairs"/>
    <s v="Global High-Back Leather Tilter, Burgundy"/>
    <n v="196.78399999999999"/>
  </r>
  <r>
    <n v="4260"/>
    <s v="CA-2018-118367"/>
    <x v="960"/>
    <d v="2018-11-02T00:00:00"/>
    <s v="Second Class"/>
    <s v="LO-17170"/>
    <s v="Lori Olson"/>
    <s v="Corporate"/>
    <s v="United States"/>
    <s v="New York City"/>
    <s v="New York"/>
    <n v="10035"/>
    <x v="3"/>
    <x v="244"/>
    <x v="1"/>
    <s v="Envelopes"/>
    <s v="Recycled Interoffice Envelopes with String and Button Closure, 10 x 13"/>
    <n v="47.98"/>
  </r>
  <r>
    <n v="4261"/>
    <s v="CA-2018-164819"/>
    <x v="453"/>
    <d v="2018-10-19T00:00:00"/>
    <s v="Second Class"/>
    <s v="RS-19420"/>
    <s v="Ricardo Sperren"/>
    <s v="Corporate"/>
    <s v="United States"/>
    <s v="Fairfield"/>
    <s v="Connecticut"/>
    <n v="6824"/>
    <x v="3"/>
    <x v="709"/>
    <x v="1"/>
    <s v="Labels"/>
    <s v="Permanent Self-Adhesive File Folder Labels for Typewriters by Universal"/>
    <n v="13.05"/>
  </r>
  <r>
    <n v="4262"/>
    <s v="CA-2018-158344"/>
    <x v="783"/>
    <d v="2018-08-11T00:00:00"/>
    <s v="Standard Class"/>
    <s v="CC-12475"/>
    <s v="Cindy Chapman"/>
    <s v="Consumer"/>
    <s v="United States"/>
    <s v="Moorhead"/>
    <s v="Minnesota"/>
    <n v="56560"/>
    <x v="2"/>
    <x v="1097"/>
    <x v="2"/>
    <s v="Accessories"/>
    <s v="Memorex Micro Travel Drive 16 GB"/>
    <n v="63.96"/>
  </r>
  <r>
    <n v="4263"/>
    <s v="CA-2018-123351"/>
    <x v="296"/>
    <d v="2018-09-25T00:00:00"/>
    <s v="Standard Class"/>
    <s v="KT-16480"/>
    <s v="Kean Thornton"/>
    <s v="Consumer"/>
    <s v="United States"/>
    <s v="Columbus"/>
    <s v="Georgia"/>
    <n v="31907"/>
    <x v="0"/>
    <x v="1429"/>
    <x v="1"/>
    <s v="Appliances"/>
    <s v="APC 7 Outlet Network SurgeArrest Surge Protector"/>
    <n v="80.48"/>
  </r>
  <r>
    <n v="4264"/>
    <s v="CA-2018-110429"/>
    <x v="132"/>
    <d v="2018-11-08T00:00:00"/>
    <s v="Standard Class"/>
    <s v="DM-13015"/>
    <s v="Darrin Martin"/>
    <s v="Consumer"/>
    <s v="United States"/>
    <s v="Philadelphia"/>
    <s v="Pennsylvania"/>
    <n v="19143"/>
    <x v="3"/>
    <x v="1645"/>
    <x v="1"/>
    <s v="Binders"/>
    <s v="Mead 1st Gear 2&quot; Zipper Binder, Asst. Colors"/>
    <n v="11.673"/>
  </r>
  <r>
    <n v="4265"/>
    <s v="US-2017-131611"/>
    <x v="732"/>
    <d v="2017-11-09T00:00:00"/>
    <s v="Standard Class"/>
    <s v="EP-13915"/>
    <s v="Emily Phan"/>
    <s v="Consumer"/>
    <s v="United States"/>
    <s v="Houston"/>
    <s v="Texas"/>
    <n v="77036"/>
    <x v="2"/>
    <x v="584"/>
    <x v="0"/>
    <s v="Tables"/>
    <s v="Laminate Occasional Tables"/>
    <n v="863.12800000000004"/>
  </r>
  <r>
    <n v="4266"/>
    <s v="US-2017-131611"/>
    <x v="732"/>
    <d v="2017-11-09T00:00:00"/>
    <s v="Standard Class"/>
    <s v="EP-13915"/>
    <s v="Emily Phan"/>
    <s v="Consumer"/>
    <s v="United States"/>
    <s v="Houston"/>
    <s v="Texas"/>
    <n v="77036"/>
    <x v="2"/>
    <x v="990"/>
    <x v="1"/>
    <s v="Binders"/>
    <s v="Storex Dura Pro Binders"/>
    <n v="3.5640000000000001"/>
  </r>
  <r>
    <n v="4267"/>
    <s v="US-2017-131611"/>
    <x v="732"/>
    <d v="2017-11-09T00:00:00"/>
    <s v="Standard Class"/>
    <s v="EP-13915"/>
    <s v="Emily Phan"/>
    <s v="Consumer"/>
    <s v="United States"/>
    <s v="Houston"/>
    <s v="Texas"/>
    <n v="77036"/>
    <x v="2"/>
    <x v="1333"/>
    <x v="0"/>
    <s v="Bookcases"/>
    <s v="O'Sullivan Plantations 2-Door Library in Landvery Oak"/>
    <n v="956.66480000000001"/>
  </r>
  <r>
    <n v="4268"/>
    <s v="US-2017-131611"/>
    <x v="732"/>
    <d v="2017-11-09T00:00:00"/>
    <s v="Standard Class"/>
    <s v="EP-13915"/>
    <s v="Emily Phan"/>
    <s v="Consumer"/>
    <s v="United States"/>
    <s v="Houston"/>
    <s v="Texas"/>
    <n v="77036"/>
    <x v="2"/>
    <x v="542"/>
    <x v="1"/>
    <s v="Binders"/>
    <s v="Premium Transparent Presentation Covers by GBC"/>
    <n v="12.587999999999999"/>
  </r>
  <r>
    <n v="4269"/>
    <s v="US-2017-131611"/>
    <x v="732"/>
    <d v="2017-11-09T00:00:00"/>
    <s v="Standard Class"/>
    <s v="EP-13915"/>
    <s v="Emily Phan"/>
    <s v="Consumer"/>
    <s v="United States"/>
    <s v="Houston"/>
    <s v="Texas"/>
    <n v="77036"/>
    <x v="2"/>
    <x v="1482"/>
    <x v="2"/>
    <s v="Accessories"/>
    <s v="Logitech Wireless Headset H600 Over-The-Head Design"/>
    <n v="171.96"/>
  </r>
  <r>
    <n v="4270"/>
    <s v="US-2018-124821"/>
    <x v="643"/>
    <d v="2018-06-29T00:00:00"/>
    <s v="Second Class"/>
    <s v="AM-10705"/>
    <s v="Anne McFarland"/>
    <s v="Consumer"/>
    <s v="United States"/>
    <s v="Seattle"/>
    <s v="Washington"/>
    <n v="98115"/>
    <x v="1"/>
    <x v="562"/>
    <x v="0"/>
    <s v="Tables"/>
    <s v="Chromcraft Bull-Nose Wood Round Conference Table Top, Wood Base"/>
    <n v="871.4"/>
  </r>
  <r>
    <n v="4271"/>
    <s v="CA-2016-166975"/>
    <x v="650"/>
    <d v="2016-11-30T00:00:00"/>
    <s v="Standard Class"/>
    <s v="SH-20635"/>
    <s v="Stefanie Holloman"/>
    <s v="Corporate"/>
    <s v="United States"/>
    <s v="Jackson"/>
    <s v="Tennessee"/>
    <n v="38301"/>
    <x v="0"/>
    <x v="1640"/>
    <x v="0"/>
    <s v="Furnishings"/>
    <s v="Howard Miller 12-3/4 Diameter Accuwave DS  Wall Clock"/>
    <n v="692.47199999999998"/>
  </r>
  <r>
    <n v="4272"/>
    <s v="CA-2017-123806"/>
    <x v="390"/>
    <d v="2017-11-27T00:00:00"/>
    <s v="Second Class"/>
    <s v="LA-16780"/>
    <s v="Laura Armstrong"/>
    <s v="Corporate"/>
    <s v="United States"/>
    <s v="Baltimore"/>
    <s v="Maryland"/>
    <n v="21215"/>
    <x v="3"/>
    <x v="689"/>
    <x v="0"/>
    <s v="Furnishings"/>
    <s v="Howard Miller 11-1/2&quot; Diameter Ridgewood Wall Clock"/>
    <n v="207.76"/>
  </r>
  <r>
    <n v="4273"/>
    <s v="US-2018-158505"/>
    <x v="246"/>
    <d v="2018-07-21T00:00:00"/>
    <s v="Same Day"/>
    <s v="SF-20200"/>
    <s v="Sarah Foster"/>
    <s v="Consumer"/>
    <s v="United States"/>
    <s v="Murray"/>
    <s v="Utah"/>
    <n v="84107"/>
    <x v="1"/>
    <x v="1557"/>
    <x v="2"/>
    <s v="Phones"/>
    <s v="PayAnywhere Card Reader"/>
    <n v="71.927999999999997"/>
  </r>
  <r>
    <n v="4274"/>
    <s v="US-2018-158505"/>
    <x v="246"/>
    <d v="2018-07-21T00:00:00"/>
    <s v="Same Day"/>
    <s v="SF-20200"/>
    <s v="Sarah Foster"/>
    <s v="Consumer"/>
    <s v="United States"/>
    <s v="Murray"/>
    <s v="Utah"/>
    <n v="84107"/>
    <x v="1"/>
    <x v="1062"/>
    <x v="1"/>
    <s v="Art"/>
    <s v="BOSTON Ranger #55 Pencil Sharpener, Black"/>
    <n v="25.99"/>
  </r>
  <r>
    <n v="4275"/>
    <s v="CA-2016-142692"/>
    <x v="924"/>
    <d v="2016-10-28T00:00:00"/>
    <s v="Standard Class"/>
    <s v="AG-10495"/>
    <s v="Andrew Gjertsen"/>
    <s v="Corporate"/>
    <s v="United States"/>
    <s v="Seattle"/>
    <s v="Washington"/>
    <n v="98105"/>
    <x v="1"/>
    <x v="307"/>
    <x v="1"/>
    <s v="Binders"/>
    <s v="Avery Non-Stick Binders"/>
    <n v="3.5920000000000001"/>
  </r>
  <r>
    <n v="4276"/>
    <s v="CA-2016-123456"/>
    <x v="584"/>
    <d v="2016-07-13T00:00:00"/>
    <s v="Standard Class"/>
    <s v="KN-16450"/>
    <s v="Kean Nguyen"/>
    <s v="Corporate"/>
    <s v="United States"/>
    <s v="Dallas"/>
    <s v="Texas"/>
    <n v="75220"/>
    <x v="2"/>
    <x v="166"/>
    <x v="1"/>
    <s v="Appliances"/>
    <s v="Acco 7-Outlet Masterpiece Power Center, Wihtout Fax/Phone Line Protection"/>
    <n v="48.631999999999998"/>
  </r>
  <r>
    <n v="4277"/>
    <s v="CA-2018-151358"/>
    <x v="238"/>
    <d v="2018-08-22T00:00:00"/>
    <s v="Standard Class"/>
    <s v="NF-18595"/>
    <s v="Nicole Fjeld"/>
    <s v="Home Office"/>
    <s v="United States"/>
    <s v="Seattle"/>
    <s v="Washington"/>
    <n v="98105"/>
    <x v="1"/>
    <x v="765"/>
    <x v="1"/>
    <s v="Storage"/>
    <s v="Fellowes Super Stor/Drawer Files"/>
    <n v="323.10000000000002"/>
  </r>
  <r>
    <n v="4278"/>
    <s v="US-2017-107440"/>
    <x v="947"/>
    <d v="2017-04-20T00:00:00"/>
    <s v="Standard Class"/>
    <s v="BS-11365"/>
    <s v="Bill Shonely"/>
    <s v="Corporate"/>
    <s v="United States"/>
    <s v="Lakewood"/>
    <s v="New Jersey"/>
    <n v="8701"/>
    <x v="3"/>
    <x v="1646"/>
    <x v="2"/>
    <s v="Machines"/>
    <s v="3D Systems Cube Printer, 2nd Generation, Magenta"/>
    <n v="9099.93"/>
  </r>
  <r>
    <n v="4279"/>
    <s v="US-2017-107440"/>
    <x v="947"/>
    <d v="2017-04-20T00:00:00"/>
    <s v="Standard Class"/>
    <s v="BS-11365"/>
    <s v="Bill Shonely"/>
    <s v="Corporate"/>
    <s v="United States"/>
    <s v="Lakewood"/>
    <s v="New Jersey"/>
    <n v="8701"/>
    <x v="3"/>
    <x v="1467"/>
    <x v="0"/>
    <s v="Furnishings"/>
    <s v="Stacking Trays by OIC"/>
    <n v="9.9600000000000009"/>
  </r>
  <r>
    <n v="4280"/>
    <s v="US-2017-107440"/>
    <x v="947"/>
    <d v="2017-04-20T00:00:00"/>
    <s v="Standard Class"/>
    <s v="BS-11365"/>
    <s v="Bill Shonely"/>
    <s v="Corporate"/>
    <s v="United States"/>
    <s v="Lakewood"/>
    <s v="New Jersey"/>
    <n v="8701"/>
    <x v="3"/>
    <x v="881"/>
    <x v="1"/>
    <s v="Binders"/>
    <s v="Wilson Jones Standard D-Ring Binders"/>
    <n v="25.3"/>
  </r>
  <r>
    <n v="4281"/>
    <s v="CA-2015-166989"/>
    <x v="687"/>
    <d v="2015-11-18T00:00:00"/>
    <s v="Standard Class"/>
    <s v="RM-19675"/>
    <s v="Robert Marley"/>
    <s v="Home Office"/>
    <s v="United States"/>
    <s v="New York City"/>
    <s v="New York"/>
    <n v="10011"/>
    <x v="3"/>
    <x v="252"/>
    <x v="1"/>
    <s v="Paper"/>
    <s v="Adams Write n' Stick Phone Message Book, 11&quot; X 5 1/4&quot;, 200 Messages"/>
    <n v="11.36"/>
  </r>
  <r>
    <n v="4282"/>
    <s v="CA-2015-166989"/>
    <x v="687"/>
    <d v="2015-11-18T00:00:00"/>
    <s v="Standard Class"/>
    <s v="RM-19675"/>
    <s v="Robert Marley"/>
    <s v="Home Office"/>
    <s v="United States"/>
    <s v="New York City"/>
    <s v="New York"/>
    <n v="10011"/>
    <x v="3"/>
    <x v="1464"/>
    <x v="0"/>
    <s v="Chairs"/>
    <s v="Safco Chair Connectors, 6/Carton"/>
    <n v="69.263999999999996"/>
  </r>
  <r>
    <n v="4283"/>
    <s v="CA-2015-103100"/>
    <x v="414"/>
    <d v="2015-12-23T00:00:00"/>
    <s v="First Class"/>
    <s v="AB-10105"/>
    <s v="Adrian Barton"/>
    <s v="Consumer"/>
    <s v="United States"/>
    <s v="Indianapolis"/>
    <s v="Indiana"/>
    <n v="46203"/>
    <x v="2"/>
    <x v="1647"/>
    <x v="1"/>
    <s v="Labels"/>
    <s v="Avery 487"/>
    <n v="3.69"/>
  </r>
  <r>
    <n v="4284"/>
    <s v="CA-2015-103100"/>
    <x v="414"/>
    <d v="2015-12-23T00:00:00"/>
    <s v="First Class"/>
    <s v="AB-10105"/>
    <s v="Adrian Barton"/>
    <s v="Consumer"/>
    <s v="United States"/>
    <s v="Indianapolis"/>
    <s v="Indiana"/>
    <n v="46203"/>
    <x v="2"/>
    <x v="1498"/>
    <x v="1"/>
    <s v="Binders"/>
    <s v="Ibico Ibimaster 300 Manual Binding System"/>
    <n v="1103.97"/>
  </r>
  <r>
    <n v="4285"/>
    <s v="CA-2016-105690"/>
    <x v="82"/>
    <d v="2016-11-26T00:00:00"/>
    <s v="Second Class"/>
    <s v="CA-11965"/>
    <s v="Carol Adams"/>
    <s v="Corporate"/>
    <s v="United States"/>
    <s v="Port Arthur"/>
    <s v="Texas"/>
    <n v="77642"/>
    <x v="2"/>
    <x v="1103"/>
    <x v="0"/>
    <s v="Bookcases"/>
    <s v="O'Sullivan Manor Hill 2-Door Library in Brianna Oak"/>
    <n v="246.1328"/>
  </r>
  <r>
    <n v="4286"/>
    <s v="CA-2016-105690"/>
    <x v="82"/>
    <d v="2016-11-26T00:00:00"/>
    <s v="Second Class"/>
    <s v="CA-11965"/>
    <s v="Carol Adams"/>
    <s v="Corporate"/>
    <s v="United States"/>
    <s v="Port Arthur"/>
    <s v="Texas"/>
    <n v="77642"/>
    <x v="2"/>
    <x v="2"/>
    <x v="1"/>
    <s v="Labels"/>
    <s v="Self-Adhesive Address Labels for Typewriters by Universal"/>
    <n v="11.696"/>
  </r>
  <r>
    <n v="4287"/>
    <s v="CA-2016-105690"/>
    <x v="82"/>
    <d v="2016-11-26T00:00:00"/>
    <s v="Second Class"/>
    <s v="CA-11965"/>
    <s v="Carol Adams"/>
    <s v="Corporate"/>
    <s v="United States"/>
    <s v="Port Arthur"/>
    <s v="Texas"/>
    <n v="77642"/>
    <x v="2"/>
    <x v="1572"/>
    <x v="2"/>
    <s v="Copiers"/>
    <s v="Sharp 1540cs Digital Laser Copier"/>
    <n v="439.99200000000002"/>
  </r>
  <r>
    <n v="4288"/>
    <s v="CA-2018-127516"/>
    <x v="116"/>
    <d v="2019-01-03T00:00:00"/>
    <s v="Standard Class"/>
    <s v="EH-14005"/>
    <s v="Erica Hernandez"/>
    <s v="Home Office"/>
    <s v="United States"/>
    <s v="Nashville"/>
    <s v="Tennessee"/>
    <n v="37211"/>
    <x v="0"/>
    <x v="459"/>
    <x v="1"/>
    <s v="Storage"/>
    <s v="Carina Double Wide Media Storage Towers in Natural &amp; Black"/>
    <n v="64.784000000000006"/>
  </r>
  <r>
    <n v="4289"/>
    <s v="US-2016-117184"/>
    <x v="961"/>
    <d v="2016-05-21T00:00:00"/>
    <s v="Standard Class"/>
    <s v="ON-18715"/>
    <s v="Odella Nelson"/>
    <s v="Corporate"/>
    <s v="United States"/>
    <s v="Houston"/>
    <s v="Texas"/>
    <n v="77095"/>
    <x v="2"/>
    <x v="1197"/>
    <x v="1"/>
    <s v="Binders"/>
    <s v="GBC Twin Loop Wire Binding Elements"/>
    <n v="33.28"/>
  </r>
  <r>
    <n v="4290"/>
    <s v="US-2016-117184"/>
    <x v="961"/>
    <d v="2016-05-21T00:00:00"/>
    <s v="Standard Class"/>
    <s v="ON-18715"/>
    <s v="Odella Nelson"/>
    <s v="Corporate"/>
    <s v="United States"/>
    <s v="Houston"/>
    <s v="Texas"/>
    <n v="77095"/>
    <x v="2"/>
    <x v="707"/>
    <x v="1"/>
    <s v="Paper"/>
    <s v="Things To Do Today Pad"/>
    <n v="14.087999999999999"/>
  </r>
  <r>
    <n v="4291"/>
    <s v="CA-2018-102407"/>
    <x v="34"/>
    <d v="2018-12-13T00:00:00"/>
    <s v="Second Class"/>
    <s v="AT-10435"/>
    <s v="Alyssa Tate"/>
    <s v="Home Office"/>
    <s v="United States"/>
    <s v="Los Angeles"/>
    <s v="California"/>
    <n v="90004"/>
    <x v="1"/>
    <x v="311"/>
    <x v="1"/>
    <s v="Art"/>
    <s v="Newell 314"/>
    <n v="11.16"/>
  </r>
  <r>
    <n v="4292"/>
    <s v="CA-2018-102407"/>
    <x v="34"/>
    <d v="2018-12-13T00:00:00"/>
    <s v="Second Class"/>
    <s v="AT-10435"/>
    <s v="Alyssa Tate"/>
    <s v="Home Office"/>
    <s v="United States"/>
    <s v="Los Angeles"/>
    <s v="California"/>
    <n v="90004"/>
    <x v="1"/>
    <x v="209"/>
    <x v="0"/>
    <s v="Tables"/>
    <s v="Bevis 36 x 72 Conference Tables"/>
    <n v="896.32799999999997"/>
  </r>
  <r>
    <n v="4293"/>
    <s v="CA-2018-102407"/>
    <x v="34"/>
    <d v="2018-12-13T00:00:00"/>
    <s v="Second Class"/>
    <s v="AT-10435"/>
    <s v="Alyssa Tate"/>
    <s v="Home Office"/>
    <s v="United States"/>
    <s v="Los Angeles"/>
    <s v="California"/>
    <n v="90004"/>
    <x v="1"/>
    <x v="1141"/>
    <x v="1"/>
    <s v="Appliances"/>
    <s v="Harmony Air Purifier"/>
    <n v="189"/>
  </r>
  <r>
    <n v="4294"/>
    <s v="CA-2018-130967"/>
    <x v="434"/>
    <d v="2018-03-16T00:00:00"/>
    <s v="Standard Class"/>
    <s v="EB-13870"/>
    <s v="Emily Burns"/>
    <s v="Consumer"/>
    <s v="United States"/>
    <s v="Philadelphia"/>
    <s v="Pennsylvania"/>
    <n v="19140"/>
    <x v="3"/>
    <x v="173"/>
    <x v="2"/>
    <s v="Phones"/>
    <s v="Nokia Lumia 521 (T-Mobile)"/>
    <n v="53.981999999999999"/>
  </r>
  <r>
    <n v="4295"/>
    <s v="CA-2018-101581"/>
    <x v="760"/>
    <d v="2018-10-27T00:00:00"/>
    <s v="Standard Class"/>
    <s v="DW-13195"/>
    <s v="David Wiener"/>
    <s v="Corporate"/>
    <s v="United States"/>
    <s v="Redmond"/>
    <s v="Oregon"/>
    <n v="97756"/>
    <x v="1"/>
    <x v="223"/>
    <x v="0"/>
    <s v="Tables"/>
    <s v="KI Conference Tables"/>
    <n v="177.22499999999999"/>
  </r>
  <r>
    <n v="4296"/>
    <s v="CA-2018-169124"/>
    <x v="445"/>
    <d v="2018-07-10T00:00:00"/>
    <s v="Standard Class"/>
    <s v="MB-17305"/>
    <s v="Maria Bertelson"/>
    <s v="Consumer"/>
    <s v="United States"/>
    <s v="Citrus Heights"/>
    <s v="California"/>
    <n v="95610"/>
    <x v="1"/>
    <x v="1618"/>
    <x v="0"/>
    <s v="Furnishings"/>
    <s v="Howard Miller 11-1/2&quot; Diameter Brentwood Wall Clock"/>
    <n v="129.38999999999999"/>
  </r>
  <r>
    <n v="4297"/>
    <s v="CA-2018-117261"/>
    <x v="507"/>
    <d v="2018-09-10T00:00:00"/>
    <s v="Standard Class"/>
    <s v="TH-21235"/>
    <s v="Tiffany House"/>
    <s v="Corporate"/>
    <s v="United States"/>
    <s v="Los Angeles"/>
    <s v="California"/>
    <n v="90032"/>
    <x v="1"/>
    <x v="1033"/>
    <x v="1"/>
    <s v="Storage"/>
    <s v="Rogers Jumbo File, Granite"/>
    <n v="54.32"/>
  </r>
  <r>
    <n v="4298"/>
    <s v="CA-2018-129021"/>
    <x v="962"/>
    <d v="2018-08-26T00:00:00"/>
    <s v="Second Class"/>
    <s v="PO-18850"/>
    <s v="Patrick O'Brill"/>
    <s v="Consumer"/>
    <s v="United States"/>
    <s v="Tallahassee"/>
    <s v="Florida"/>
    <n v="32303"/>
    <x v="0"/>
    <x v="1461"/>
    <x v="2"/>
    <s v="Phones"/>
    <s v="Samsung Galaxy Mega 6.3"/>
    <n v="4367.8959999999997"/>
  </r>
  <r>
    <n v="4299"/>
    <s v="CA-2018-129021"/>
    <x v="962"/>
    <d v="2018-08-26T00:00:00"/>
    <s v="Second Class"/>
    <s v="PO-18850"/>
    <s v="Patrick O'Brill"/>
    <s v="Consumer"/>
    <s v="United States"/>
    <s v="Tallahassee"/>
    <s v="Florida"/>
    <n v="32303"/>
    <x v="0"/>
    <x v="1174"/>
    <x v="1"/>
    <s v="Paper"/>
    <s v="IBM Multi-Purpose Copy Paper, 8 1/2 x 11&quot;, Case"/>
    <n v="49.567999999999998"/>
  </r>
  <r>
    <n v="4300"/>
    <s v="CA-2018-129021"/>
    <x v="962"/>
    <d v="2018-08-26T00:00:00"/>
    <s v="Second Class"/>
    <s v="PO-18850"/>
    <s v="Patrick O'Brill"/>
    <s v="Consumer"/>
    <s v="United States"/>
    <s v="Tallahassee"/>
    <s v="Florida"/>
    <n v="32303"/>
    <x v="0"/>
    <x v="731"/>
    <x v="1"/>
    <s v="Appliances"/>
    <s v="Fellowes 8 Outlet Superior Workstation Surge Protector w/o Phone/Fax/Modem Protection"/>
    <n v="161.376"/>
  </r>
  <r>
    <n v="4301"/>
    <s v="CA-2018-129021"/>
    <x v="962"/>
    <d v="2018-08-26T00:00:00"/>
    <s v="Second Class"/>
    <s v="PO-18850"/>
    <s v="Patrick O'Brill"/>
    <s v="Consumer"/>
    <s v="United States"/>
    <s v="Tallahassee"/>
    <s v="Florida"/>
    <n v="32303"/>
    <x v="0"/>
    <x v="852"/>
    <x v="0"/>
    <s v="Furnishings"/>
    <s v="Eldon Regeneration Recycled Desk Accessories, Smoke"/>
    <n v="2.7839999999999998"/>
  </r>
  <r>
    <n v="4302"/>
    <s v="CA-2018-129021"/>
    <x v="962"/>
    <d v="2018-08-26T00:00:00"/>
    <s v="Second Class"/>
    <s v="PO-18850"/>
    <s v="Patrick O'Brill"/>
    <s v="Consumer"/>
    <s v="United States"/>
    <s v="Tallahassee"/>
    <s v="Florida"/>
    <n v="32303"/>
    <x v="0"/>
    <x v="834"/>
    <x v="1"/>
    <s v="Paper"/>
    <s v="Ampad Evidence Wirebond Steno Books, 6&quot; x 9&quot;"/>
    <n v="8.7200000000000006"/>
  </r>
  <r>
    <n v="4303"/>
    <s v="CA-2015-123253"/>
    <x v="963"/>
    <d v="2015-08-25T00:00:00"/>
    <s v="Second Class"/>
    <s v="DE-13255"/>
    <s v="Deanra Eno"/>
    <s v="Home Office"/>
    <s v="United States"/>
    <s v="Lakewood"/>
    <s v="Ohio"/>
    <n v="44107"/>
    <x v="3"/>
    <x v="282"/>
    <x v="1"/>
    <s v="Art"/>
    <s v="Faber Castell Col-Erase Pencils"/>
    <n v="3.9119999999999999"/>
  </r>
  <r>
    <n v="4304"/>
    <s v="CA-2017-121601"/>
    <x v="964"/>
    <d v="2017-10-04T00:00:00"/>
    <s v="Same Day"/>
    <s v="MO-17500"/>
    <s v="Mary O'Rourke"/>
    <s v="Consumer"/>
    <s v="United States"/>
    <s v="The Colony"/>
    <s v="Texas"/>
    <n v="75056"/>
    <x v="2"/>
    <x v="761"/>
    <x v="1"/>
    <s v="Envelopes"/>
    <s v="Laser &amp; Ink Jet Business Envelopes"/>
    <n v="59.752000000000002"/>
  </r>
  <r>
    <n v="4305"/>
    <s v="CA-2015-162278"/>
    <x v="965"/>
    <d v="2015-10-30T00:00:00"/>
    <s v="Second Class"/>
    <s v="AH-10585"/>
    <s v="Angele Hood"/>
    <s v="Consumer"/>
    <s v="United States"/>
    <s v="Seattle"/>
    <s v="Washington"/>
    <n v="98105"/>
    <x v="1"/>
    <x v="468"/>
    <x v="0"/>
    <s v="Furnishings"/>
    <s v="Tenex Chairmats For Use With Carpeted Floors"/>
    <n v="63.92"/>
  </r>
  <r>
    <n v="4306"/>
    <s v="CA-2015-162278"/>
    <x v="965"/>
    <d v="2015-10-30T00:00:00"/>
    <s v="Second Class"/>
    <s v="AH-10585"/>
    <s v="Angele Hood"/>
    <s v="Consumer"/>
    <s v="United States"/>
    <s v="Seattle"/>
    <s v="Washington"/>
    <n v="98105"/>
    <x v="1"/>
    <x v="1485"/>
    <x v="2"/>
    <s v="Phones"/>
    <s v="Vtech CS6719"/>
    <n v="383.96"/>
  </r>
  <r>
    <n v="4307"/>
    <s v="CA-2017-161095"/>
    <x v="931"/>
    <d v="2017-06-28T00:00:00"/>
    <s v="Same Day"/>
    <s v="CS-12250"/>
    <s v="Chris Selesnick"/>
    <s v="Corporate"/>
    <s v="United States"/>
    <s v="Los Angeles"/>
    <s v="California"/>
    <n v="90032"/>
    <x v="1"/>
    <x v="507"/>
    <x v="1"/>
    <s v="Binders"/>
    <s v="Recycled Pressboard Report Cover with Reinforced Top Hinge"/>
    <n v="7.7519999999999998"/>
  </r>
  <r>
    <n v="4308"/>
    <s v="CA-2017-161095"/>
    <x v="931"/>
    <d v="2017-06-28T00:00:00"/>
    <s v="Same Day"/>
    <s v="CS-12250"/>
    <s v="Chris Selesnick"/>
    <s v="Corporate"/>
    <s v="United States"/>
    <s v="Los Angeles"/>
    <s v="California"/>
    <n v="90032"/>
    <x v="1"/>
    <x v="301"/>
    <x v="1"/>
    <s v="Binders"/>
    <s v="GBC Premium Transparent Covers with Diagonal Lined Pattern"/>
    <n v="33.567999999999998"/>
  </r>
  <r>
    <n v="4309"/>
    <s v="CA-2015-125829"/>
    <x v="130"/>
    <d v="2015-11-11T00:00:00"/>
    <s v="Standard Class"/>
    <s v="WB-21850"/>
    <s v="William Brown"/>
    <s v="Consumer"/>
    <s v="United States"/>
    <s v="Los Angeles"/>
    <s v="California"/>
    <n v="90045"/>
    <x v="1"/>
    <x v="1270"/>
    <x v="2"/>
    <s v="Phones"/>
    <s v="Polycom SoundPoint Pro SE-225 Corded phone"/>
    <n v="666.34400000000005"/>
  </r>
  <r>
    <n v="4310"/>
    <s v="CA-2015-125829"/>
    <x v="130"/>
    <d v="2015-11-11T00:00:00"/>
    <s v="Standard Class"/>
    <s v="WB-21850"/>
    <s v="William Brown"/>
    <s v="Consumer"/>
    <s v="United States"/>
    <s v="Los Angeles"/>
    <s v="California"/>
    <n v="90045"/>
    <x v="1"/>
    <x v="363"/>
    <x v="0"/>
    <s v="Tables"/>
    <s v="Bevis Round Conference Table Top, X-Base"/>
    <n v="573.72799999999995"/>
  </r>
  <r>
    <n v="4311"/>
    <s v="CA-2015-125829"/>
    <x v="130"/>
    <d v="2015-11-11T00:00:00"/>
    <s v="Standard Class"/>
    <s v="WB-21850"/>
    <s v="William Brown"/>
    <s v="Consumer"/>
    <s v="United States"/>
    <s v="Los Angeles"/>
    <s v="California"/>
    <n v="90045"/>
    <x v="1"/>
    <x v="624"/>
    <x v="1"/>
    <s v="Binders"/>
    <s v="Cardinal EasyOpen D-Ring Binders"/>
    <n v="21.936"/>
  </r>
  <r>
    <n v="4312"/>
    <s v="CA-2015-125829"/>
    <x v="130"/>
    <d v="2015-11-11T00:00:00"/>
    <s v="Standard Class"/>
    <s v="WB-21850"/>
    <s v="William Brown"/>
    <s v="Consumer"/>
    <s v="United States"/>
    <s v="Los Angeles"/>
    <s v="California"/>
    <n v="90045"/>
    <x v="1"/>
    <x v="1396"/>
    <x v="1"/>
    <s v="Paper"/>
    <s v="Xerox 2000"/>
    <n v="19.440000000000001"/>
  </r>
  <r>
    <n v="4313"/>
    <s v="CA-2015-125829"/>
    <x v="130"/>
    <d v="2015-11-11T00:00:00"/>
    <s v="Standard Class"/>
    <s v="WB-21850"/>
    <s v="William Brown"/>
    <s v="Consumer"/>
    <s v="United States"/>
    <s v="Los Angeles"/>
    <s v="California"/>
    <n v="90045"/>
    <x v="1"/>
    <x v="1648"/>
    <x v="2"/>
    <s v="Machines"/>
    <s v="Hewlett-Packard Deskjet D4360 Printer"/>
    <n v="447.96800000000002"/>
  </r>
  <r>
    <n v="4314"/>
    <s v="CA-2015-123127"/>
    <x v="78"/>
    <d v="2015-09-12T00:00:00"/>
    <s v="Standard Class"/>
    <s v="SP-20620"/>
    <s v="Stefania Perrino"/>
    <s v="Corporate"/>
    <s v="United States"/>
    <s v="Long Beach"/>
    <s v="New York"/>
    <n v="11561"/>
    <x v="3"/>
    <x v="1612"/>
    <x v="1"/>
    <s v="Appliances"/>
    <s v="Black &amp; Decker Filter for Double Action Dustbuster Cordless Vac BLDV7210"/>
    <n v="16.78"/>
  </r>
  <r>
    <n v="4315"/>
    <s v="CA-2016-115945"/>
    <x v="608"/>
    <d v="2016-07-01T00:00:00"/>
    <s v="Standard Class"/>
    <s v="AB-10165"/>
    <s v="Alan Barnes"/>
    <s v="Consumer"/>
    <s v="United States"/>
    <s v="Los Angeles"/>
    <s v="California"/>
    <n v="90045"/>
    <x v="1"/>
    <x v="1554"/>
    <x v="1"/>
    <s v="Art"/>
    <s v="Staples in misc. colors"/>
    <n v="20.96"/>
  </r>
  <r>
    <n v="4316"/>
    <s v="CA-2016-115945"/>
    <x v="608"/>
    <d v="2016-07-01T00:00:00"/>
    <s v="Standard Class"/>
    <s v="AB-10165"/>
    <s v="Alan Barnes"/>
    <s v="Consumer"/>
    <s v="United States"/>
    <s v="Los Angeles"/>
    <s v="California"/>
    <n v="90045"/>
    <x v="1"/>
    <x v="805"/>
    <x v="1"/>
    <s v="Binders"/>
    <s v="GBC Velobind Prepunched Cover Sets, Regency Series"/>
    <n v="88.751999999999995"/>
  </r>
  <r>
    <n v="4317"/>
    <s v="CA-2016-115945"/>
    <x v="608"/>
    <d v="2016-07-01T00:00:00"/>
    <s v="Standard Class"/>
    <s v="AB-10165"/>
    <s v="Alan Barnes"/>
    <s v="Consumer"/>
    <s v="United States"/>
    <s v="Los Angeles"/>
    <s v="California"/>
    <n v="90045"/>
    <x v="1"/>
    <x v="537"/>
    <x v="1"/>
    <s v="Storage"/>
    <s v="Tennsco Regal Shelving Units"/>
    <n v="304.23"/>
  </r>
  <r>
    <n v="4318"/>
    <s v="CA-2016-136735"/>
    <x v="353"/>
    <d v="2016-08-02T00:00:00"/>
    <s v="Standard Class"/>
    <s v="HA-14920"/>
    <s v="Helen Andreada"/>
    <s v="Consumer"/>
    <s v="United States"/>
    <s v="San Francisco"/>
    <s v="California"/>
    <n v="94110"/>
    <x v="1"/>
    <x v="556"/>
    <x v="1"/>
    <s v="Envelopes"/>
    <s v="Airmail Envelopes"/>
    <n v="167.86"/>
  </r>
  <r>
    <n v="4319"/>
    <s v="US-2018-136189"/>
    <x v="226"/>
    <d v="2018-12-11T00:00:00"/>
    <s v="Standard Class"/>
    <s v="DC-13285"/>
    <s v="Debra Catini"/>
    <s v="Consumer"/>
    <s v="United States"/>
    <s v="Richmond"/>
    <s v="Virginia"/>
    <n v="23223"/>
    <x v="0"/>
    <x v="1649"/>
    <x v="0"/>
    <s v="Furnishings"/>
    <s v="DAX Wood Document Frame."/>
    <n v="82.38"/>
  </r>
  <r>
    <n v="4320"/>
    <s v="CA-2015-152345"/>
    <x v="282"/>
    <d v="2016-01-03T00:00:00"/>
    <s v="Second Class"/>
    <s v="ST-20530"/>
    <s v="Shui Tom"/>
    <s v="Consumer"/>
    <s v="United States"/>
    <s v="Albuquerque"/>
    <s v="New Mexico"/>
    <n v="87105"/>
    <x v="1"/>
    <x v="1136"/>
    <x v="2"/>
    <s v="Phones"/>
    <s v="Mediabridge Sport Armband iPhone 5s"/>
    <n v="23.975999999999999"/>
  </r>
  <r>
    <n v="4321"/>
    <s v="CA-2015-152345"/>
    <x v="282"/>
    <d v="2016-01-03T00:00:00"/>
    <s v="Second Class"/>
    <s v="ST-20530"/>
    <s v="Shui Tom"/>
    <s v="Consumer"/>
    <s v="United States"/>
    <s v="Albuquerque"/>
    <s v="New Mexico"/>
    <n v="87105"/>
    <x v="1"/>
    <x v="1291"/>
    <x v="1"/>
    <s v="Storage"/>
    <s v="Fellowes Bases and Tops For Staxonsteel/High-Stak Systems"/>
    <n v="33.29"/>
  </r>
  <r>
    <n v="4322"/>
    <s v="US-2016-147662"/>
    <x v="966"/>
    <d v="2016-02-19T00:00:00"/>
    <s v="Standard Class"/>
    <s v="KB-16315"/>
    <s v="Karl Braun"/>
    <s v="Consumer"/>
    <s v="United States"/>
    <s v="Akron"/>
    <s v="Ohio"/>
    <n v="44312"/>
    <x v="3"/>
    <x v="444"/>
    <x v="1"/>
    <s v="Binders"/>
    <s v="GBC Standard Therm-A-Bind Covers"/>
    <n v="14.952"/>
  </r>
  <r>
    <n v="4323"/>
    <s v="US-2016-147662"/>
    <x v="966"/>
    <d v="2016-02-19T00:00:00"/>
    <s v="Standard Class"/>
    <s v="KB-16315"/>
    <s v="Karl Braun"/>
    <s v="Consumer"/>
    <s v="United States"/>
    <s v="Akron"/>
    <s v="Ohio"/>
    <n v="44312"/>
    <x v="3"/>
    <x v="1400"/>
    <x v="2"/>
    <s v="Phones"/>
    <s v="Google Nexus 5"/>
    <n v="323.98200000000003"/>
  </r>
  <r>
    <n v="4324"/>
    <s v="US-2016-147662"/>
    <x v="966"/>
    <d v="2016-02-19T00:00:00"/>
    <s v="Standard Class"/>
    <s v="KB-16315"/>
    <s v="Karl Braun"/>
    <s v="Consumer"/>
    <s v="United States"/>
    <s v="Akron"/>
    <s v="Ohio"/>
    <n v="44312"/>
    <x v="3"/>
    <x v="315"/>
    <x v="1"/>
    <s v="Binders"/>
    <s v="Acco Hanging Data Binders"/>
    <n v="2.286"/>
  </r>
  <r>
    <n v="4325"/>
    <s v="US-2016-147662"/>
    <x v="966"/>
    <d v="2016-02-19T00:00:00"/>
    <s v="Standard Class"/>
    <s v="KB-16315"/>
    <s v="Karl Braun"/>
    <s v="Consumer"/>
    <s v="United States"/>
    <s v="Akron"/>
    <s v="Ohio"/>
    <n v="44312"/>
    <x v="3"/>
    <x v="879"/>
    <x v="1"/>
    <s v="Art"/>
    <s v="Newell 315"/>
    <n v="14.352"/>
  </r>
  <r>
    <n v="4326"/>
    <s v="US-2016-147662"/>
    <x v="966"/>
    <d v="2016-02-19T00:00:00"/>
    <s v="Standard Class"/>
    <s v="KB-16315"/>
    <s v="Karl Braun"/>
    <s v="Consumer"/>
    <s v="United States"/>
    <s v="Akron"/>
    <s v="Ohio"/>
    <n v="44312"/>
    <x v="3"/>
    <x v="1048"/>
    <x v="2"/>
    <s v="Accessories"/>
    <s v="Belkin F8E887 USB Wired Ergonomic Keyboard"/>
    <n v="71.975999999999999"/>
  </r>
  <r>
    <n v="4327"/>
    <s v="CA-2017-153346"/>
    <x v="967"/>
    <d v="2017-01-27T00:00:00"/>
    <s v="First Class"/>
    <s v="TB-21355"/>
    <s v="Todd Boyes"/>
    <s v="Corporate"/>
    <s v="United States"/>
    <s v="Plainfield"/>
    <s v="New Jersey"/>
    <n v="7060"/>
    <x v="3"/>
    <x v="1320"/>
    <x v="1"/>
    <s v="Art"/>
    <s v="Dixon Ticonderoga Maple Cedar Pencil, #2"/>
    <n v="9.2100000000000009"/>
  </r>
  <r>
    <n v="4328"/>
    <s v="CA-2017-153346"/>
    <x v="967"/>
    <d v="2017-01-27T00:00:00"/>
    <s v="First Class"/>
    <s v="TB-21355"/>
    <s v="Todd Boyes"/>
    <s v="Corporate"/>
    <s v="United States"/>
    <s v="Plainfield"/>
    <s v="New Jersey"/>
    <n v="7060"/>
    <x v="3"/>
    <x v="1552"/>
    <x v="1"/>
    <s v="Paper"/>
    <s v="Telephone Message Books with Fax/Mobile Section, 4 1/4&quot; x 6&quot;"/>
    <n v="18"/>
  </r>
  <r>
    <n v="4329"/>
    <s v="CA-2018-118360"/>
    <x v="719"/>
    <d v="2018-04-07T00:00:00"/>
    <s v="Standard Class"/>
    <s v="JC-15775"/>
    <s v="John Castell"/>
    <s v="Consumer"/>
    <s v="United States"/>
    <s v="New York City"/>
    <s v="New York"/>
    <n v="10011"/>
    <x v="3"/>
    <x v="1446"/>
    <x v="1"/>
    <s v="Paper"/>
    <s v="Wirebound Message Books, Four 2 3/4 x 5 Forms per Page, 200 Sets per Book"/>
    <n v="42.93"/>
  </r>
  <r>
    <n v="4330"/>
    <s v="CA-2018-149853"/>
    <x v="621"/>
    <d v="2018-10-09T00:00:00"/>
    <s v="Standard Class"/>
    <s v="PO-18850"/>
    <s v="Patrick O'Brill"/>
    <s v="Consumer"/>
    <s v="United States"/>
    <s v="Hialeah"/>
    <s v="Florida"/>
    <n v="33012"/>
    <x v="0"/>
    <x v="1650"/>
    <x v="1"/>
    <s v="Paper"/>
    <s v="Xerox 208"/>
    <n v="15.552"/>
  </r>
  <r>
    <n v="4331"/>
    <s v="CA-2018-149853"/>
    <x v="621"/>
    <d v="2018-10-09T00:00:00"/>
    <s v="Standard Class"/>
    <s v="PO-18850"/>
    <s v="Patrick O'Brill"/>
    <s v="Consumer"/>
    <s v="United States"/>
    <s v="Hialeah"/>
    <s v="Florida"/>
    <n v="33012"/>
    <x v="0"/>
    <x v="566"/>
    <x v="1"/>
    <s v="Appliances"/>
    <s v="Hoover Portapower Portable Vacuum"/>
    <n v="17.920000000000002"/>
  </r>
  <r>
    <n v="4332"/>
    <s v="CA-2018-107909"/>
    <x v="853"/>
    <d v="2018-09-06T00:00:00"/>
    <s v="Standard Class"/>
    <s v="SS-20875"/>
    <s v="Sung Shariari"/>
    <s v="Consumer"/>
    <s v="United States"/>
    <s v="Redmond"/>
    <s v="Washington"/>
    <n v="98052"/>
    <x v="1"/>
    <x v="84"/>
    <x v="2"/>
    <s v="Accessories"/>
    <s v="LogitechÂ LS21 Speaker System - PC Multimedia - 2.1-CH - Wired"/>
    <n v="19.989999999999998"/>
  </r>
  <r>
    <n v="4333"/>
    <s v="CA-2018-107909"/>
    <x v="853"/>
    <d v="2018-09-06T00:00:00"/>
    <s v="Standard Class"/>
    <s v="SS-20875"/>
    <s v="Sung Shariari"/>
    <s v="Consumer"/>
    <s v="United States"/>
    <s v="Redmond"/>
    <s v="Washington"/>
    <n v="98052"/>
    <x v="1"/>
    <x v="1547"/>
    <x v="1"/>
    <s v="Binders"/>
    <s v="Avery Metallic Poly Binders"/>
    <n v="22.92"/>
  </r>
  <r>
    <n v="4334"/>
    <s v="CA-2016-112375"/>
    <x v="379"/>
    <d v="2016-12-27T00:00:00"/>
    <s v="Standard Class"/>
    <s v="RD-19720"/>
    <s v="Roger Demir"/>
    <s v="Consumer"/>
    <s v="United States"/>
    <s v="Daytona Beach"/>
    <s v="Florida"/>
    <n v="32114"/>
    <x v="0"/>
    <x v="1651"/>
    <x v="2"/>
    <s v="Accessories"/>
    <s v="Memorex Micro Travel Drive 4 GB"/>
    <n v="50.88"/>
  </r>
  <r>
    <n v="4335"/>
    <s v="CA-2016-112375"/>
    <x v="379"/>
    <d v="2016-12-27T00:00:00"/>
    <s v="Standard Class"/>
    <s v="RD-19720"/>
    <s v="Roger Demir"/>
    <s v="Consumer"/>
    <s v="United States"/>
    <s v="Daytona Beach"/>
    <s v="Florida"/>
    <n v="32114"/>
    <x v="0"/>
    <x v="830"/>
    <x v="1"/>
    <s v="Envelopes"/>
    <s v="Recycled Interoffice Envelopes with Re-Use-A-Seal Closure, 10 x 13"/>
    <n v="27.312000000000001"/>
  </r>
  <r>
    <n v="4336"/>
    <s v="CA-2016-154795"/>
    <x v="139"/>
    <d v="2016-12-24T00:00:00"/>
    <s v="Standard Class"/>
    <s v="GZ-14470"/>
    <s v="Gary Zandusky"/>
    <s v="Consumer"/>
    <s v="United States"/>
    <s v="Bullhead City"/>
    <s v="Arizona"/>
    <n v="86442"/>
    <x v="1"/>
    <x v="1652"/>
    <x v="1"/>
    <s v="Envelopes"/>
    <s v="#6 3/4 Gummed Flap White Envelopes"/>
    <n v="7.92"/>
  </r>
  <r>
    <n v="4337"/>
    <s v="CA-2016-154795"/>
    <x v="139"/>
    <d v="2016-12-24T00:00:00"/>
    <s v="Standard Class"/>
    <s v="GZ-14470"/>
    <s v="Gary Zandusky"/>
    <s v="Consumer"/>
    <s v="United States"/>
    <s v="Bullhead City"/>
    <s v="Arizona"/>
    <n v="86442"/>
    <x v="1"/>
    <x v="1104"/>
    <x v="0"/>
    <s v="Furnishings"/>
    <s v="Nu-Dell Float Frame 11 x 14 1/2"/>
    <n v="14.368"/>
  </r>
  <r>
    <n v="4338"/>
    <s v="CA-2016-125234"/>
    <x v="154"/>
    <d v="2016-12-01T00:00:00"/>
    <s v="Standard Class"/>
    <s v="SN-20710"/>
    <s v="Steve Nguyen"/>
    <s v="Home Office"/>
    <s v="United States"/>
    <s v="Los Angeles"/>
    <s v="California"/>
    <n v="90049"/>
    <x v="1"/>
    <x v="357"/>
    <x v="2"/>
    <s v="Accessories"/>
    <s v="Sony 64GB Class 10 Micro SDHC R40 Memory Card"/>
    <n v="107.97"/>
  </r>
  <r>
    <n v="4339"/>
    <s v="CA-2016-125234"/>
    <x v="154"/>
    <d v="2016-12-01T00:00:00"/>
    <s v="Standard Class"/>
    <s v="SN-20710"/>
    <s v="Steve Nguyen"/>
    <s v="Home Office"/>
    <s v="United States"/>
    <s v="Los Angeles"/>
    <s v="California"/>
    <n v="90049"/>
    <x v="1"/>
    <x v="67"/>
    <x v="1"/>
    <s v="Paper"/>
    <s v="Snap-A-Way Black Print Carbonless Ruled Speed Letter, Triplicate"/>
    <n v="113.82"/>
  </r>
  <r>
    <n v="4340"/>
    <s v="CA-2018-133501"/>
    <x v="151"/>
    <d v="2018-09-01T00:00:00"/>
    <s v="Standard Class"/>
    <s v="DK-12895"/>
    <s v="Dana Kaydos"/>
    <s v="Consumer"/>
    <s v="United States"/>
    <s v="Franklin"/>
    <s v="Tennessee"/>
    <n v="37064"/>
    <x v="0"/>
    <x v="974"/>
    <x v="1"/>
    <s v="Paper"/>
    <s v="Xerox 217"/>
    <n v="5.1840000000000002"/>
  </r>
  <r>
    <n v="4341"/>
    <s v="US-2015-129609"/>
    <x v="579"/>
    <d v="2015-03-22T00:00:00"/>
    <s v="Same Day"/>
    <s v="VM-21835"/>
    <s v="Vivian Mathis"/>
    <s v="Consumer"/>
    <s v="United States"/>
    <s v="Portage"/>
    <s v="Indiana"/>
    <n v="46368"/>
    <x v="2"/>
    <x v="359"/>
    <x v="1"/>
    <s v="Art"/>
    <s v="Avery Hi-Liter EverBold Pen Style Fluorescent Highlighters, 4/Pack"/>
    <n v="16.28"/>
  </r>
  <r>
    <n v="4342"/>
    <s v="CA-2018-130309"/>
    <x v="94"/>
    <d v="2018-12-21T00:00:00"/>
    <s v="Standard Class"/>
    <s v="GB-14575"/>
    <s v="Giulietta Baptist"/>
    <s v="Consumer"/>
    <s v="United States"/>
    <s v="Arlington"/>
    <s v="Virginia"/>
    <n v="22204"/>
    <x v="0"/>
    <x v="245"/>
    <x v="1"/>
    <s v="Storage"/>
    <s v="Adjustable Depth Letter/Legal Cart"/>
    <n v="544.38"/>
  </r>
  <r>
    <n v="4343"/>
    <s v="CA-2018-105410"/>
    <x v="498"/>
    <d v="2018-03-22T00:00:00"/>
    <s v="First Class"/>
    <s v="ND-18370"/>
    <s v="Natalie DeCherney"/>
    <s v="Consumer"/>
    <s v="United States"/>
    <s v="San Francisco"/>
    <s v="California"/>
    <n v="94110"/>
    <x v="1"/>
    <x v="925"/>
    <x v="1"/>
    <s v="Binders"/>
    <s v="ACCOHIDE 3-Ring Binder, Blue, 1&quot;"/>
    <n v="19.824000000000002"/>
  </r>
  <r>
    <n v="4344"/>
    <s v="CA-2018-105410"/>
    <x v="498"/>
    <d v="2018-03-22T00:00:00"/>
    <s v="First Class"/>
    <s v="ND-18370"/>
    <s v="Natalie DeCherney"/>
    <s v="Consumer"/>
    <s v="United States"/>
    <s v="San Francisco"/>
    <s v="California"/>
    <n v="94110"/>
    <x v="1"/>
    <x v="1075"/>
    <x v="2"/>
    <s v="Phones"/>
    <s v="Jawbone MINI JAMBOX Wireless Bluetooth Speaker"/>
    <n v="657.50400000000002"/>
  </r>
  <r>
    <n v="4345"/>
    <s v="CA-2018-105410"/>
    <x v="498"/>
    <d v="2018-03-22T00:00:00"/>
    <s v="First Class"/>
    <s v="ND-18370"/>
    <s v="Natalie DeCherney"/>
    <s v="Consumer"/>
    <s v="United States"/>
    <s v="San Francisco"/>
    <s v="California"/>
    <n v="94110"/>
    <x v="1"/>
    <x v="100"/>
    <x v="2"/>
    <s v="Accessories"/>
    <s v="Logitech K350 2.4Ghz Wireless Keyboard"/>
    <n v="99.54"/>
  </r>
  <r>
    <n v="4346"/>
    <s v="CA-2018-105410"/>
    <x v="498"/>
    <d v="2018-03-22T00:00:00"/>
    <s v="First Class"/>
    <s v="ND-18370"/>
    <s v="Natalie DeCherney"/>
    <s v="Consumer"/>
    <s v="United States"/>
    <s v="San Francisco"/>
    <s v="California"/>
    <n v="94110"/>
    <x v="1"/>
    <x v="1135"/>
    <x v="2"/>
    <s v="Accessories"/>
    <s v="Logitech Wireless Marathon Mouse M705"/>
    <n v="199.96"/>
  </r>
  <r>
    <n v="4347"/>
    <s v="CA-2017-120355"/>
    <x v="31"/>
    <d v="2017-09-25T00:00:00"/>
    <s v="Standard Class"/>
    <s v="MM-17260"/>
    <s v="Magdelene Morse"/>
    <s v="Consumer"/>
    <s v="United States"/>
    <s v="New Rochelle"/>
    <s v="New York"/>
    <n v="10801"/>
    <x v="3"/>
    <x v="654"/>
    <x v="0"/>
    <s v="Chairs"/>
    <s v="Global Leather Executive Chair"/>
    <n v="631.78200000000004"/>
  </r>
  <r>
    <n v="4348"/>
    <s v="CA-2017-120355"/>
    <x v="31"/>
    <d v="2017-09-25T00:00:00"/>
    <s v="Standard Class"/>
    <s v="MM-17260"/>
    <s v="Magdelene Morse"/>
    <s v="Consumer"/>
    <s v="United States"/>
    <s v="New Rochelle"/>
    <s v="New York"/>
    <n v="10801"/>
    <x v="3"/>
    <x v="1653"/>
    <x v="0"/>
    <s v="Furnishings"/>
    <s v="DAX Two-Tone Silver Metal Document Frame"/>
    <n v="60.72"/>
  </r>
  <r>
    <n v="4349"/>
    <s v="CA-2018-169894"/>
    <x v="221"/>
    <d v="2018-11-29T00:00:00"/>
    <s v="Second Class"/>
    <s v="MV-17485"/>
    <s v="Mark Van Huff"/>
    <s v="Consumer"/>
    <s v="United States"/>
    <s v="Mesa"/>
    <s v="Arizona"/>
    <n v="85204"/>
    <x v="1"/>
    <x v="655"/>
    <x v="1"/>
    <s v="Binders"/>
    <s v="GBC Recycled Grain Textured Covers"/>
    <n v="20.724"/>
  </r>
  <r>
    <n v="4350"/>
    <s v="CA-2018-169894"/>
    <x v="221"/>
    <d v="2018-11-29T00:00:00"/>
    <s v="Second Class"/>
    <s v="MV-17485"/>
    <s v="Mark Van Huff"/>
    <s v="Consumer"/>
    <s v="United States"/>
    <s v="Mesa"/>
    <s v="Arizona"/>
    <n v="85204"/>
    <x v="1"/>
    <x v="391"/>
    <x v="1"/>
    <s v="Storage"/>
    <s v="Fellowes Bankers Box Staxonsteel Drawer File/Stacking System"/>
    <n v="415.87200000000001"/>
  </r>
  <r>
    <n v="4351"/>
    <s v="US-2018-100482"/>
    <x v="645"/>
    <d v="2018-04-15T00:00:00"/>
    <s v="Standard Class"/>
    <s v="JL-15130"/>
    <s v="Jack Lebron"/>
    <s v="Consumer"/>
    <s v="United States"/>
    <s v="Lancaster"/>
    <s v="Ohio"/>
    <n v="43130"/>
    <x v="3"/>
    <x v="470"/>
    <x v="1"/>
    <s v="Storage"/>
    <s v="Sterilite Officeware Hinged File Box"/>
    <n v="16.768000000000001"/>
  </r>
  <r>
    <n v="4352"/>
    <s v="US-2018-100482"/>
    <x v="645"/>
    <d v="2018-04-15T00:00:00"/>
    <s v="Standard Class"/>
    <s v="JL-15130"/>
    <s v="Jack Lebron"/>
    <s v="Consumer"/>
    <s v="United States"/>
    <s v="Lancaster"/>
    <s v="Ohio"/>
    <n v="43130"/>
    <x v="3"/>
    <x v="658"/>
    <x v="2"/>
    <s v="Accessories"/>
    <s v="Kingston Digital DataTraveler 32GB USB 2.0"/>
    <n v="27.12"/>
  </r>
  <r>
    <n v="4353"/>
    <s v="CA-2018-107748"/>
    <x v="389"/>
    <d v="2018-12-12T00:00:00"/>
    <s v="Second Class"/>
    <s v="AG-10330"/>
    <s v="Alex Grayson"/>
    <s v="Consumer"/>
    <s v="United States"/>
    <s v="Stockton"/>
    <s v="California"/>
    <n v="95207"/>
    <x v="1"/>
    <x v="1620"/>
    <x v="2"/>
    <s v="Phones"/>
    <s v="Jackery Bar Premium Fast-charging Portable Charger"/>
    <n v="95.84"/>
  </r>
  <r>
    <n v="4354"/>
    <s v="CA-2018-107748"/>
    <x v="389"/>
    <d v="2018-12-12T00:00:00"/>
    <s v="Second Class"/>
    <s v="AG-10330"/>
    <s v="Alex Grayson"/>
    <s v="Consumer"/>
    <s v="United States"/>
    <s v="Stockton"/>
    <s v="California"/>
    <n v="95207"/>
    <x v="1"/>
    <x v="510"/>
    <x v="1"/>
    <s v="Paper"/>
    <s v="Xerox 225"/>
    <n v="12.96"/>
  </r>
  <r>
    <n v="4355"/>
    <s v="CA-2018-153654"/>
    <x v="221"/>
    <d v="2018-11-26T00:00:00"/>
    <s v="Second Class"/>
    <s v="MD-17860"/>
    <s v="Michael Dominguez"/>
    <s v="Corporate"/>
    <s v="United States"/>
    <s v="Asheville"/>
    <s v="North Carolina"/>
    <n v="28806"/>
    <x v="0"/>
    <x v="741"/>
    <x v="1"/>
    <s v="Binders"/>
    <s v="Avery Durable Slant Ring Binders"/>
    <n v="19.007999999999999"/>
  </r>
  <r>
    <n v="4356"/>
    <s v="CA-2016-155600"/>
    <x v="784"/>
    <d v="2016-12-07T00:00:00"/>
    <s v="Second Class"/>
    <s v="RO-19780"/>
    <s v="Rose O'Brian"/>
    <s v="Consumer"/>
    <s v="United States"/>
    <s v="Clarksville"/>
    <s v="Tennessee"/>
    <n v="37042"/>
    <x v="0"/>
    <x v="692"/>
    <x v="1"/>
    <s v="Binders"/>
    <s v="GBC Ibimaster 500 Manual ProClick Binding System"/>
    <n v="1598.058"/>
  </r>
  <r>
    <n v="4357"/>
    <s v="CA-2016-155600"/>
    <x v="784"/>
    <d v="2016-12-07T00:00:00"/>
    <s v="Second Class"/>
    <s v="RO-19780"/>
    <s v="Rose O'Brian"/>
    <s v="Consumer"/>
    <s v="United States"/>
    <s v="Clarksville"/>
    <s v="Tennessee"/>
    <n v="37042"/>
    <x v="0"/>
    <x v="684"/>
    <x v="1"/>
    <s v="Art"/>
    <s v="Deluxe Chalkboard Eraser Cleaner"/>
    <n v="36.96"/>
  </r>
  <r>
    <n v="4358"/>
    <s v="CA-2018-162565"/>
    <x v="157"/>
    <d v="2018-12-11T00:00:00"/>
    <s v="Same Day"/>
    <s v="RR-19315"/>
    <s v="Ralph Ritter"/>
    <s v="Consumer"/>
    <s v="United States"/>
    <s v="Aurora"/>
    <s v="Illinois"/>
    <n v="60505"/>
    <x v="2"/>
    <x v="289"/>
    <x v="1"/>
    <s v="Paper"/>
    <s v="Xerox 21"/>
    <n v="10.368"/>
  </r>
  <r>
    <n v="4359"/>
    <s v="CA-2018-162565"/>
    <x v="157"/>
    <d v="2018-12-11T00:00:00"/>
    <s v="Same Day"/>
    <s v="RR-19315"/>
    <s v="Ralph Ritter"/>
    <s v="Consumer"/>
    <s v="United States"/>
    <s v="Aurora"/>
    <s v="Illinois"/>
    <n v="60505"/>
    <x v="2"/>
    <x v="622"/>
    <x v="0"/>
    <s v="Furnishings"/>
    <s v="Electrix Halogen Magnifier Lamp"/>
    <n v="77.72"/>
  </r>
  <r>
    <n v="4360"/>
    <s v="CA-2018-162565"/>
    <x v="157"/>
    <d v="2018-12-11T00:00:00"/>
    <s v="Same Day"/>
    <s v="RR-19315"/>
    <s v="Ralph Ritter"/>
    <s v="Consumer"/>
    <s v="United States"/>
    <s v="Aurora"/>
    <s v="Illinois"/>
    <n v="60505"/>
    <x v="2"/>
    <x v="873"/>
    <x v="0"/>
    <s v="Chairs"/>
    <s v="GuestStacker Chair with Chrome Finish Legs"/>
    <n v="520.46400000000006"/>
  </r>
  <r>
    <n v="4361"/>
    <s v="CA-2017-127642"/>
    <x v="206"/>
    <d v="2017-05-23T00:00:00"/>
    <s v="First Class"/>
    <s v="CP-12340"/>
    <s v="Christine Phan"/>
    <s v="Corporate"/>
    <s v="United States"/>
    <s v="Warwick"/>
    <s v="Rhode Island"/>
    <n v="2886"/>
    <x v="3"/>
    <x v="1654"/>
    <x v="1"/>
    <s v="Paper"/>
    <s v="Easy-staple paper"/>
    <n v="111.96"/>
  </r>
  <r>
    <n v="4362"/>
    <s v="US-2018-163195"/>
    <x v="922"/>
    <d v="2018-02-21T00:00:00"/>
    <s v="Second Class"/>
    <s v="LL-16840"/>
    <s v="Lauren Leatherbury"/>
    <s v="Consumer"/>
    <s v="United States"/>
    <s v="Lafayette"/>
    <s v="Louisiana"/>
    <n v="70506"/>
    <x v="0"/>
    <x v="119"/>
    <x v="2"/>
    <s v="Phones"/>
    <s v="KLD Oscar II Style Snap-on Ultra Thin Side Flip Synthetic Leather Cover Case for HTC One HTC M7"/>
    <n v="29.16"/>
  </r>
  <r>
    <n v="4363"/>
    <s v="CA-2018-111332"/>
    <x v="968"/>
    <d v="2018-05-22T00:00:00"/>
    <s v="Second Class"/>
    <s v="NC-18340"/>
    <s v="Nat Carroll"/>
    <s v="Consumer"/>
    <s v="United States"/>
    <s v="Fargo"/>
    <s v="North Dakota"/>
    <n v="58103"/>
    <x v="2"/>
    <x v="399"/>
    <x v="1"/>
    <s v="Art"/>
    <s v="Boston 1645 Deluxe Heavier-Duty Electric Pencil Sharpener"/>
    <n v="131.94"/>
  </r>
  <r>
    <n v="4364"/>
    <s v="CA-2018-111332"/>
    <x v="968"/>
    <d v="2018-05-22T00:00:00"/>
    <s v="Second Class"/>
    <s v="NC-18340"/>
    <s v="Nat Carroll"/>
    <s v="Consumer"/>
    <s v="United States"/>
    <s v="Fargo"/>
    <s v="North Dakota"/>
    <n v="58103"/>
    <x v="2"/>
    <x v="313"/>
    <x v="1"/>
    <s v="Art"/>
    <s v="BIC Brite Liner Highlighters, Chisel Tip"/>
    <n v="25.92"/>
  </r>
  <r>
    <n v="4365"/>
    <s v="CA-2018-111332"/>
    <x v="968"/>
    <d v="2018-05-22T00:00:00"/>
    <s v="Second Class"/>
    <s v="NC-18340"/>
    <s v="Nat Carroll"/>
    <s v="Consumer"/>
    <s v="United States"/>
    <s v="Fargo"/>
    <s v="North Dakota"/>
    <n v="58103"/>
    <x v="2"/>
    <x v="718"/>
    <x v="1"/>
    <s v="Storage"/>
    <s v="Fellowes High-Stak Drawer Files"/>
    <n v="704.76"/>
  </r>
  <r>
    <n v="4366"/>
    <s v="CA-2018-111332"/>
    <x v="968"/>
    <d v="2018-05-22T00:00:00"/>
    <s v="Second Class"/>
    <s v="NC-18340"/>
    <s v="Nat Carroll"/>
    <s v="Consumer"/>
    <s v="United States"/>
    <s v="Fargo"/>
    <s v="North Dakota"/>
    <n v="58103"/>
    <x v="2"/>
    <x v="1099"/>
    <x v="1"/>
    <s v="Fasteners"/>
    <s v="Staples"/>
    <n v="7.41"/>
  </r>
  <r>
    <n v="4367"/>
    <s v="CA-2018-111332"/>
    <x v="968"/>
    <d v="2018-05-22T00:00:00"/>
    <s v="Second Class"/>
    <s v="NC-18340"/>
    <s v="Nat Carroll"/>
    <s v="Consumer"/>
    <s v="United States"/>
    <s v="Fargo"/>
    <s v="North Dakota"/>
    <n v="58103"/>
    <x v="2"/>
    <x v="1539"/>
    <x v="1"/>
    <s v="Art"/>
    <s v="Binney &amp; Smith inkTank Desk Highlighter, Chisel Tip, Yellow, 12/Box"/>
    <n v="21.5"/>
  </r>
  <r>
    <n v="4368"/>
    <s v="CA-2018-117044"/>
    <x v="220"/>
    <d v="2018-09-13T00:00:00"/>
    <s v="Second Class"/>
    <s v="HA-14920"/>
    <s v="Helen Andreada"/>
    <s v="Consumer"/>
    <s v="United States"/>
    <s v="Chicago"/>
    <s v="Illinois"/>
    <n v="60623"/>
    <x v="2"/>
    <x v="1321"/>
    <x v="1"/>
    <s v="Fasteners"/>
    <s v="Acco Hot Clips Clips to Go"/>
    <n v="10.528"/>
  </r>
  <r>
    <n v="4369"/>
    <s v="CA-2018-117044"/>
    <x v="220"/>
    <d v="2018-09-13T00:00:00"/>
    <s v="Second Class"/>
    <s v="HA-14920"/>
    <s v="Helen Andreada"/>
    <s v="Consumer"/>
    <s v="United States"/>
    <s v="Chicago"/>
    <s v="Illinois"/>
    <n v="60623"/>
    <x v="2"/>
    <x v="630"/>
    <x v="1"/>
    <s v="Paper"/>
    <s v="Xerox 1927"/>
    <n v="20.544"/>
  </r>
  <r>
    <n v="4370"/>
    <s v="US-2017-165078"/>
    <x v="732"/>
    <d v="2017-11-10T00:00:00"/>
    <s v="Standard Class"/>
    <s v="MA-17995"/>
    <s v="Michelle Arnett"/>
    <s v="Home Office"/>
    <s v="United States"/>
    <s v="Lawrence"/>
    <s v="Indiana"/>
    <n v="46226"/>
    <x v="2"/>
    <x v="542"/>
    <x v="1"/>
    <s v="Binders"/>
    <s v="Premium Transparent Presentation Covers by GBC"/>
    <n v="104.9"/>
  </r>
  <r>
    <n v="4371"/>
    <s v="US-2017-165078"/>
    <x v="732"/>
    <d v="2017-11-10T00:00:00"/>
    <s v="Standard Class"/>
    <s v="MA-17995"/>
    <s v="Michelle Arnett"/>
    <s v="Home Office"/>
    <s v="United States"/>
    <s v="Lawrence"/>
    <s v="Indiana"/>
    <n v="46226"/>
    <x v="2"/>
    <x v="1571"/>
    <x v="1"/>
    <s v="Art"/>
    <s v="Prismacolor Color Pencil Set"/>
    <n v="39.68"/>
  </r>
  <r>
    <n v="4372"/>
    <s v="US-2017-165078"/>
    <x v="732"/>
    <d v="2017-11-10T00:00:00"/>
    <s v="Standard Class"/>
    <s v="MA-17995"/>
    <s v="Michelle Arnett"/>
    <s v="Home Office"/>
    <s v="United States"/>
    <s v="Lawrence"/>
    <s v="Indiana"/>
    <n v="46226"/>
    <x v="2"/>
    <x v="1655"/>
    <x v="1"/>
    <s v="Labels"/>
    <s v="Avery 503"/>
    <n v="51.75"/>
  </r>
  <r>
    <n v="4373"/>
    <s v="US-2018-169320"/>
    <x v="283"/>
    <d v="2018-07-25T00:00:00"/>
    <s v="Second Class"/>
    <s v="LH-16900"/>
    <s v="Lena Hernandez"/>
    <s v="Consumer"/>
    <s v="United States"/>
    <s v="Elkhart"/>
    <s v="Indiana"/>
    <n v="46514"/>
    <x v="2"/>
    <x v="241"/>
    <x v="1"/>
    <s v="Art"/>
    <s v="Quartet Omega Colored Chalk, 12/Pack"/>
    <n v="11.68"/>
  </r>
  <r>
    <n v="4374"/>
    <s v="US-2018-169320"/>
    <x v="283"/>
    <d v="2018-07-25T00:00:00"/>
    <s v="Second Class"/>
    <s v="LH-16900"/>
    <s v="Lena Hernandez"/>
    <s v="Consumer"/>
    <s v="United States"/>
    <s v="Elkhart"/>
    <s v="Indiana"/>
    <n v="46514"/>
    <x v="2"/>
    <x v="1365"/>
    <x v="2"/>
    <s v="Accessories"/>
    <s v="Memorex 25GB 6X Branded Blu-Ray Recordable Disc, 30/Pack"/>
    <n v="159.75"/>
  </r>
  <r>
    <n v="4375"/>
    <s v="CA-2017-158575"/>
    <x v="741"/>
    <d v="2017-11-24T00:00:00"/>
    <s v="Standard Class"/>
    <s v="SB-20290"/>
    <s v="Sean Braxton"/>
    <s v="Corporate"/>
    <s v="United States"/>
    <s v="Kent"/>
    <s v="Ohio"/>
    <n v="44240"/>
    <x v="3"/>
    <x v="1656"/>
    <x v="1"/>
    <s v="Appliances"/>
    <s v="Holmes 99% HEPA Air Purifier"/>
    <n v="103.968"/>
  </r>
  <r>
    <n v="4376"/>
    <s v="CA-2015-166954"/>
    <x v="573"/>
    <d v="2015-04-30T00:00:00"/>
    <s v="Standard Class"/>
    <s v="BT-11305"/>
    <s v="Beth Thompson"/>
    <s v="Home Office"/>
    <s v="United States"/>
    <s v="San Gabriel"/>
    <s v="California"/>
    <n v="91776"/>
    <x v="1"/>
    <x v="71"/>
    <x v="0"/>
    <s v="Furnishings"/>
    <s v="Tenex Traditional Chairmats for Medium Pile Carpet, Standard Lip, 36&quot; x 48&quot;"/>
    <n v="303.25"/>
  </r>
  <r>
    <n v="4377"/>
    <s v="CA-2015-166954"/>
    <x v="573"/>
    <d v="2015-04-30T00:00:00"/>
    <s v="Standard Class"/>
    <s v="BT-11305"/>
    <s v="Beth Thompson"/>
    <s v="Home Office"/>
    <s v="United States"/>
    <s v="San Gabriel"/>
    <s v="California"/>
    <n v="91776"/>
    <x v="1"/>
    <x v="1284"/>
    <x v="1"/>
    <s v="Appliances"/>
    <s v="Kensington 6 Outlet MasterPiece HOMEOFFICE Power Control Center"/>
    <n v="270.72000000000003"/>
  </r>
  <r>
    <n v="4378"/>
    <s v="CA-2015-166954"/>
    <x v="573"/>
    <d v="2015-04-30T00:00:00"/>
    <s v="Standard Class"/>
    <s v="BT-11305"/>
    <s v="Beth Thompson"/>
    <s v="Home Office"/>
    <s v="United States"/>
    <s v="San Gabriel"/>
    <s v="California"/>
    <n v="91776"/>
    <x v="1"/>
    <x v="873"/>
    <x v="0"/>
    <s v="Chairs"/>
    <s v="GuestStacker Chair with Chrome Finish Legs"/>
    <n v="1487.04"/>
  </r>
  <r>
    <n v="4379"/>
    <s v="CA-2016-140830"/>
    <x v="672"/>
    <d v="2016-12-02T00:00:00"/>
    <s v="Second Class"/>
    <s v="PS-18970"/>
    <s v="Paul Stevenson"/>
    <s v="Home Office"/>
    <s v="United States"/>
    <s v="Henderson"/>
    <s v="Kentucky"/>
    <n v="42420"/>
    <x v="0"/>
    <x v="755"/>
    <x v="1"/>
    <s v="Envelopes"/>
    <s v="#10- 4 1/8&quot; x 9 1/2&quot; Recycled Envelopes"/>
    <n v="17.48"/>
  </r>
  <r>
    <n v="4380"/>
    <s v="CA-2016-140830"/>
    <x v="672"/>
    <d v="2016-12-02T00:00:00"/>
    <s v="Second Class"/>
    <s v="PS-18970"/>
    <s v="Paul Stevenson"/>
    <s v="Home Office"/>
    <s v="United States"/>
    <s v="Henderson"/>
    <s v="Kentucky"/>
    <n v="42420"/>
    <x v="0"/>
    <x v="842"/>
    <x v="1"/>
    <s v="Envelopes"/>
    <s v="Tyvek  Top-Opening Peel &amp; Seel  Envelopes, Gray"/>
    <n v="71.88"/>
  </r>
  <r>
    <n v="4381"/>
    <s v="CA-2016-152891"/>
    <x v="969"/>
    <d v="2016-10-30T00:00:00"/>
    <s v="Standard Class"/>
    <s v="TB-21625"/>
    <s v="Trudy Brown"/>
    <s v="Consumer"/>
    <s v="United States"/>
    <s v="San Francisco"/>
    <s v="California"/>
    <n v="94110"/>
    <x v="1"/>
    <x v="626"/>
    <x v="1"/>
    <s v="Art"/>
    <s v="Boston 19500 Mighty Mite Electric Pencil Sharpener"/>
    <n v="60.45"/>
  </r>
  <r>
    <n v="4382"/>
    <s v="CA-2016-152891"/>
    <x v="969"/>
    <d v="2016-10-30T00:00:00"/>
    <s v="Standard Class"/>
    <s v="TB-21625"/>
    <s v="Trudy Brown"/>
    <s v="Consumer"/>
    <s v="United States"/>
    <s v="San Francisco"/>
    <s v="California"/>
    <n v="94110"/>
    <x v="1"/>
    <x v="438"/>
    <x v="0"/>
    <s v="Tables"/>
    <s v="Balt Solid Wood Rectangular Table"/>
    <n v="253.17599999999999"/>
  </r>
  <r>
    <n v="4383"/>
    <s v="US-2016-122784"/>
    <x v="603"/>
    <d v="2016-07-27T00:00:00"/>
    <s v="Standard Class"/>
    <s v="RA-19915"/>
    <s v="Russell Applegate"/>
    <s v="Consumer"/>
    <s v="United States"/>
    <s v="Highland Park"/>
    <s v="Illinois"/>
    <n v="60035"/>
    <x v="2"/>
    <x v="614"/>
    <x v="1"/>
    <s v="Binders"/>
    <s v="Avery Durable Binders"/>
    <n v="2.88"/>
  </r>
  <r>
    <n v="4384"/>
    <s v="US-2016-122784"/>
    <x v="603"/>
    <d v="2016-07-27T00:00:00"/>
    <s v="Standard Class"/>
    <s v="RA-19915"/>
    <s v="Russell Applegate"/>
    <s v="Consumer"/>
    <s v="United States"/>
    <s v="Highland Park"/>
    <s v="Illinois"/>
    <n v="60035"/>
    <x v="2"/>
    <x v="1657"/>
    <x v="0"/>
    <s v="Bookcases"/>
    <s v="O'Sullivan Cherrywood Estates Traditional Barrister Bookcase"/>
    <n v="384.94400000000002"/>
  </r>
  <r>
    <n v="4385"/>
    <s v="US-2016-122784"/>
    <x v="603"/>
    <d v="2016-07-27T00:00:00"/>
    <s v="Standard Class"/>
    <s v="RA-19915"/>
    <s v="Russell Applegate"/>
    <s v="Consumer"/>
    <s v="United States"/>
    <s v="Highland Park"/>
    <s v="Illinois"/>
    <n v="60035"/>
    <x v="2"/>
    <x v="664"/>
    <x v="2"/>
    <s v="Phones"/>
    <s v="Pyle PMP37LED"/>
    <n v="153.584"/>
  </r>
  <r>
    <n v="4386"/>
    <s v="US-2016-122784"/>
    <x v="603"/>
    <d v="2016-07-27T00:00:00"/>
    <s v="Standard Class"/>
    <s v="RA-19915"/>
    <s v="Russell Applegate"/>
    <s v="Consumer"/>
    <s v="United States"/>
    <s v="Highland Park"/>
    <s v="Illinois"/>
    <n v="60035"/>
    <x v="2"/>
    <x v="37"/>
    <x v="0"/>
    <s v="Bookcases"/>
    <s v="Atlantic Metals Mobile 3-Shelf Bookcases, Custom Colors"/>
    <n v="913.43"/>
  </r>
  <r>
    <n v="4387"/>
    <s v="CA-2017-156811"/>
    <x v="189"/>
    <d v="2017-11-02T00:00:00"/>
    <s v="Standard Class"/>
    <s v="BP-11095"/>
    <s v="Bart Pistole"/>
    <s v="Corporate"/>
    <s v="United States"/>
    <s v="San Francisco"/>
    <s v="California"/>
    <n v="94122"/>
    <x v="1"/>
    <x v="1644"/>
    <x v="1"/>
    <s v="Appliances"/>
    <s v="Staple holder"/>
    <n v="43.92"/>
  </r>
  <r>
    <n v="4388"/>
    <s v="CA-2017-156811"/>
    <x v="189"/>
    <d v="2017-11-02T00:00:00"/>
    <s v="Standard Class"/>
    <s v="BP-11095"/>
    <s v="Bart Pistole"/>
    <s v="Corporate"/>
    <s v="United States"/>
    <s v="San Francisco"/>
    <s v="California"/>
    <n v="94122"/>
    <x v="1"/>
    <x v="1124"/>
    <x v="1"/>
    <s v="Binders"/>
    <s v="Acco Data Flex Cable Posts For Top &amp; Bottom Load Binders, 6&quot; Capacity"/>
    <n v="25.032"/>
  </r>
  <r>
    <n v="4389"/>
    <s v="CA-2018-111556"/>
    <x v="225"/>
    <d v="2018-11-22T00:00:00"/>
    <s v="First Class"/>
    <s v="CD-11920"/>
    <s v="Carlos Daly"/>
    <s v="Consumer"/>
    <s v="United States"/>
    <s v="New York City"/>
    <s v="New York"/>
    <n v="10035"/>
    <x v="3"/>
    <x v="652"/>
    <x v="1"/>
    <s v="Paper"/>
    <s v="Xerox 1968"/>
    <n v="46.76"/>
  </r>
  <r>
    <n v="4390"/>
    <s v="CA-2018-111556"/>
    <x v="225"/>
    <d v="2018-11-22T00:00:00"/>
    <s v="First Class"/>
    <s v="CD-11920"/>
    <s v="Carlos Daly"/>
    <s v="Consumer"/>
    <s v="United States"/>
    <s v="New York City"/>
    <s v="New York"/>
    <n v="10035"/>
    <x v="3"/>
    <x v="1121"/>
    <x v="0"/>
    <s v="Bookcases"/>
    <s v="Sauder Camden County Collection Libraries, Planked Cherry Finish"/>
    <n v="183.96799999999999"/>
  </r>
  <r>
    <n v="4391"/>
    <s v="CA-2018-111556"/>
    <x v="225"/>
    <d v="2018-11-22T00:00:00"/>
    <s v="First Class"/>
    <s v="CD-11920"/>
    <s v="Carlos Daly"/>
    <s v="Consumer"/>
    <s v="United States"/>
    <s v="New York City"/>
    <s v="New York"/>
    <n v="10035"/>
    <x v="3"/>
    <x v="1461"/>
    <x v="2"/>
    <s v="Phones"/>
    <s v="Samsung Galaxy Mega 6.3"/>
    <n v="1259.97"/>
  </r>
  <r>
    <n v="4392"/>
    <s v="CA-2018-111556"/>
    <x v="225"/>
    <d v="2018-11-22T00:00:00"/>
    <s v="First Class"/>
    <s v="CD-11920"/>
    <s v="Carlos Daly"/>
    <s v="Consumer"/>
    <s v="United States"/>
    <s v="New York City"/>
    <s v="New York"/>
    <n v="10035"/>
    <x v="3"/>
    <x v="1243"/>
    <x v="1"/>
    <s v="Art"/>
    <s v="Boston KS Multi-Size Manual Pencil Sharpener"/>
    <n v="68.97"/>
  </r>
  <r>
    <n v="4393"/>
    <s v="CA-2017-108868"/>
    <x v="162"/>
    <d v="2017-09-12T00:00:00"/>
    <s v="Standard Class"/>
    <s v="KB-16585"/>
    <s v="Ken Black"/>
    <s v="Corporate"/>
    <s v="United States"/>
    <s v="Dallas"/>
    <s v="Texas"/>
    <n v="75081"/>
    <x v="2"/>
    <x v="399"/>
    <x v="1"/>
    <s v="Art"/>
    <s v="Boston 1645 Deluxe Heavier-Duty Electric Pencil Sharpener"/>
    <n v="70.367999999999995"/>
  </r>
  <r>
    <n v="4394"/>
    <s v="CA-2017-108868"/>
    <x v="162"/>
    <d v="2017-09-12T00:00:00"/>
    <s v="Standard Class"/>
    <s v="KB-16585"/>
    <s v="Ken Black"/>
    <s v="Corporate"/>
    <s v="United States"/>
    <s v="Dallas"/>
    <s v="Texas"/>
    <n v="75081"/>
    <x v="2"/>
    <x v="1250"/>
    <x v="2"/>
    <s v="Phones"/>
    <s v="Belkin SportFit Armband For iPhone 5s/5c, Fuchsia"/>
    <n v="59.96"/>
  </r>
  <r>
    <n v="4395"/>
    <s v="CA-2015-142965"/>
    <x v="836"/>
    <d v="2015-07-20T00:00:00"/>
    <s v="Same Day"/>
    <s v="SW-20245"/>
    <s v="Scot Wooten"/>
    <s v="Consumer"/>
    <s v="United States"/>
    <s v="Springfield"/>
    <s v="Ohio"/>
    <n v="45503"/>
    <x v="3"/>
    <x v="571"/>
    <x v="1"/>
    <s v="Storage"/>
    <s v="Fellowes Neat Ideas Storage Cubes"/>
    <n v="25.984000000000002"/>
  </r>
  <r>
    <n v="4396"/>
    <s v="CA-2015-142965"/>
    <x v="836"/>
    <d v="2015-07-20T00:00:00"/>
    <s v="Same Day"/>
    <s v="SW-20245"/>
    <s v="Scot Wooten"/>
    <s v="Consumer"/>
    <s v="United States"/>
    <s v="Springfield"/>
    <s v="Ohio"/>
    <n v="45503"/>
    <x v="3"/>
    <x v="999"/>
    <x v="1"/>
    <s v="Binders"/>
    <s v="Ibico Plastic Spiral Binding Combs"/>
    <n v="27.36"/>
  </r>
  <r>
    <n v="4397"/>
    <s v="CA-2017-148740"/>
    <x v="625"/>
    <d v="2017-11-19T00:00:00"/>
    <s v="Standard Class"/>
    <s v="AH-10690"/>
    <s v="Anna HÃ¤berlin"/>
    <s v="Corporate"/>
    <s v="United States"/>
    <s v="San Diego"/>
    <s v="California"/>
    <n v="92024"/>
    <x v="1"/>
    <x v="944"/>
    <x v="2"/>
    <s v="Phones"/>
    <s v="Polycom SoundPoint IP 450 VoIP phone"/>
    <n v="361.37599999999998"/>
  </r>
  <r>
    <n v="4398"/>
    <s v="US-2015-138758"/>
    <x v="970"/>
    <d v="2015-07-11T00:00:00"/>
    <s v="Standard Class"/>
    <s v="JL-15835"/>
    <s v="John Lee"/>
    <s v="Consumer"/>
    <s v="United States"/>
    <s v="Philadelphia"/>
    <s v="Pennsylvania"/>
    <n v="19120"/>
    <x v="3"/>
    <x v="812"/>
    <x v="0"/>
    <s v="Chairs"/>
    <s v="Global High-Back Leather Tilter, Burgundy"/>
    <n v="172.18600000000001"/>
  </r>
  <r>
    <n v="4399"/>
    <s v="US-2015-138758"/>
    <x v="970"/>
    <d v="2015-07-11T00:00:00"/>
    <s v="Standard Class"/>
    <s v="JL-15835"/>
    <s v="John Lee"/>
    <s v="Consumer"/>
    <s v="United States"/>
    <s v="Philadelphia"/>
    <s v="Pennsylvania"/>
    <n v="19120"/>
    <x v="3"/>
    <x v="484"/>
    <x v="0"/>
    <s v="Furnishings"/>
    <s v="Howard Miller 11-1/2&quot; Diameter Grantwood Wall Clock"/>
    <n v="69.007999999999996"/>
  </r>
  <r>
    <n v="4400"/>
    <s v="CA-2017-131737"/>
    <x v="716"/>
    <d v="2017-03-17T00:00:00"/>
    <s v="Same Day"/>
    <s v="GZ-14470"/>
    <s v="Gary Zandusky"/>
    <s v="Consumer"/>
    <s v="United States"/>
    <s v="Columbia"/>
    <s v="Maryland"/>
    <n v="21044"/>
    <x v="3"/>
    <x v="889"/>
    <x v="1"/>
    <s v="Envelopes"/>
    <s v="Blue String-Tie &amp; Button Interoffice Envelopes, 10 x 13"/>
    <n v="199.9"/>
  </r>
  <r>
    <n v="4401"/>
    <s v="CA-2017-131737"/>
    <x v="716"/>
    <d v="2017-03-17T00:00:00"/>
    <s v="Same Day"/>
    <s v="GZ-14470"/>
    <s v="Gary Zandusky"/>
    <s v="Consumer"/>
    <s v="United States"/>
    <s v="Columbia"/>
    <s v="Maryland"/>
    <n v="21044"/>
    <x v="3"/>
    <x v="227"/>
    <x v="1"/>
    <s v="Appliances"/>
    <s v="Honeywell Enviracaire Portable HEPA Air Cleaner for 17' x 22' Room"/>
    <n v="901.95"/>
  </r>
  <r>
    <n v="4402"/>
    <s v="CA-2017-131737"/>
    <x v="716"/>
    <d v="2017-03-17T00:00:00"/>
    <s v="Same Day"/>
    <s v="GZ-14470"/>
    <s v="Gary Zandusky"/>
    <s v="Consumer"/>
    <s v="United States"/>
    <s v="Columbia"/>
    <s v="Maryland"/>
    <n v="21044"/>
    <x v="3"/>
    <x v="622"/>
    <x v="0"/>
    <s v="Furnishings"/>
    <s v="Electrix Halogen Magnifier Lamp"/>
    <n v="971.5"/>
  </r>
  <r>
    <n v="4403"/>
    <s v="CA-2017-114538"/>
    <x v="482"/>
    <d v="2017-12-27T00:00:00"/>
    <s v="First Class"/>
    <s v="RC-19825"/>
    <s v="Roy Collins"/>
    <s v="Consumer"/>
    <s v="United States"/>
    <s v="Colorado Springs"/>
    <s v="Colorado"/>
    <n v="80906"/>
    <x v="1"/>
    <x v="1658"/>
    <x v="1"/>
    <s v="Art"/>
    <s v="SANFORD Major Accent Highlighters"/>
    <n v="11.327999999999999"/>
  </r>
  <r>
    <n v="4404"/>
    <s v="CA-2015-127936"/>
    <x v="814"/>
    <d v="2015-09-04T00:00:00"/>
    <s v="First Class"/>
    <s v="CL-12565"/>
    <s v="Clay Ludtke"/>
    <s v="Consumer"/>
    <s v="United States"/>
    <s v="New York City"/>
    <s v="New York"/>
    <n v="10009"/>
    <x v="3"/>
    <x v="1658"/>
    <x v="1"/>
    <s v="Art"/>
    <s v="SANFORD Major Accent Highlighters"/>
    <n v="21.24"/>
  </r>
  <r>
    <n v="4405"/>
    <s v="CA-2016-164336"/>
    <x v="761"/>
    <d v="2016-07-10T00:00:00"/>
    <s v="Standard Class"/>
    <s v="MW-18220"/>
    <s v="Mitch Webber"/>
    <s v="Consumer"/>
    <s v="United States"/>
    <s v="Philadelphia"/>
    <s v="Pennsylvania"/>
    <n v="19140"/>
    <x v="3"/>
    <x v="174"/>
    <x v="2"/>
    <s v="Accessories"/>
    <s v="HP Standard 104 key PS/2 Keyboard"/>
    <n v="34.799999999999997"/>
  </r>
  <r>
    <n v="4406"/>
    <s v="CA-2016-164336"/>
    <x v="761"/>
    <d v="2016-07-10T00:00:00"/>
    <s v="Standard Class"/>
    <s v="MW-18220"/>
    <s v="Mitch Webber"/>
    <s v="Consumer"/>
    <s v="United States"/>
    <s v="Philadelphia"/>
    <s v="Pennsylvania"/>
    <n v="19140"/>
    <x v="3"/>
    <x v="720"/>
    <x v="1"/>
    <s v="Storage"/>
    <s v="Acco Perma 4000 Stacking Storage Drawers"/>
    <n v="38.975999999999999"/>
  </r>
  <r>
    <n v="4407"/>
    <s v="CA-2017-100041"/>
    <x v="73"/>
    <d v="2017-11-25T00:00:00"/>
    <s v="Standard Class"/>
    <s v="BF-10975"/>
    <s v="Barbara Fisher"/>
    <s v="Corporate"/>
    <s v="United States"/>
    <s v="Columbus"/>
    <s v="Indiana"/>
    <n v="47201"/>
    <x v="2"/>
    <x v="702"/>
    <x v="1"/>
    <s v="Paper"/>
    <s v="Ampad Poly Cover Wirebound Steno Book, 6&quot; x 9&quot; Assorted Colors, Gregg Ruled"/>
    <n v="9.08"/>
  </r>
  <r>
    <n v="4408"/>
    <s v="CA-2017-100041"/>
    <x v="73"/>
    <d v="2017-11-25T00:00:00"/>
    <s v="Standard Class"/>
    <s v="BF-10975"/>
    <s v="Barbara Fisher"/>
    <s v="Corporate"/>
    <s v="United States"/>
    <s v="Columbus"/>
    <s v="Indiana"/>
    <n v="47201"/>
    <x v="2"/>
    <x v="976"/>
    <x v="1"/>
    <s v="Paper"/>
    <s v="Xerox 189"/>
    <n v="314.55"/>
  </r>
  <r>
    <n v="4409"/>
    <s v="CA-2017-100041"/>
    <x v="73"/>
    <d v="2017-11-25T00:00:00"/>
    <s v="Standard Class"/>
    <s v="BF-10975"/>
    <s v="Barbara Fisher"/>
    <s v="Corporate"/>
    <s v="United States"/>
    <s v="Columbus"/>
    <s v="Indiana"/>
    <n v="47201"/>
    <x v="2"/>
    <x v="185"/>
    <x v="1"/>
    <s v="Binders"/>
    <s v="Pressboard Covers with Storage Hooks, 9 1/2&quot; x 11&quot;, Light Blue"/>
    <n v="4.91"/>
  </r>
  <r>
    <n v="4410"/>
    <s v="US-2015-154879"/>
    <x v="457"/>
    <d v="2015-05-11T00:00:00"/>
    <s v="Standard Class"/>
    <s v="SN-20710"/>
    <s v="Steve Nguyen"/>
    <s v="Home Office"/>
    <s v="United States"/>
    <s v="Los Angeles"/>
    <s v="California"/>
    <n v="90004"/>
    <x v="1"/>
    <x v="865"/>
    <x v="1"/>
    <s v="Labels"/>
    <s v="Staple-on labels"/>
    <n v="5.78"/>
  </r>
  <r>
    <n v="4411"/>
    <s v="US-2015-154879"/>
    <x v="457"/>
    <d v="2015-05-11T00:00:00"/>
    <s v="Standard Class"/>
    <s v="SN-20710"/>
    <s v="Steve Nguyen"/>
    <s v="Home Office"/>
    <s v="United States"/>
    <s v="Los Angeles"/>
    <s v="California"/>
    <n v="90004"/>
    <x v="1"/>
    <x v="646"/>
    <x v="1"/>
    <s v="Art"/>
    <s v="Model L Table or Wall-Mount Pencil Sharpener"/>
    <n v="107.94"/>
  </r>
  <r>
    <n v="4412"/>
    <s v="CA-2015-130624"/>
    <x v="261"/>
    <d v="2015-06-24T00:00:00"/>
    <s v="First Class"/>
    <s v="TB-21280"/>
    <s v="Toby Braunhardt"/>
    <s v="Consumer"/>
    <s v="United States"/>
    <s v="New York City"/>
    <s v="New York"/>
    <n v="10024"/>
    <x v="3"/>
    <x v="1254"/>
    <x v="1"/>
    <s v="Paper"/>
    <s v="Message Book, Phone, Wirebound Standard Line Memo, 2 3/4&quot; X 5&quot;"/>
    <n v="19.649999999999999"/>
  </r>
  <r>
    <n v="4413"/>
    <s v="CA-2015-130624"/>
    <x v="261"/>
    <d v="2015-06-24T00:00:00"/>
    <s v="First Class"/>
    <s v="TB-21280"/>
    <s v="Toby Braunhardt"/>
    <s v="Consumer"/>
    <s v="United States"/>
    <s v="New York City"/>
    <s v="New York"/>
    <n v="10024"/>
    <x v="3"/>
    <x v="517"/>
    <x v="2"/>
    <s v="Phones"/>
    <s v="GE 2-Jack Phone Line Splitter"/>
    <n v="617.97"/>
  </r>
  <r>
    <n v="4414"/>
    <s v="CA-2015-130624"/>
    <x v="261"/>
    <d v="2015-06-24T00:00:00"/>
    <s v="First Class"/>
    <s v="TB-21280"/>
    <s v="Toby Braunhardt"/>
    <s v="Consumer"/>
    <s v="United States"/>
    <s v="New York City"/>
    <s v="New York"/>
    <n v="10024"/>
    <x v="3"/>
    <x v="941"/>
    <x v="1"/>
    <s v="Appliances"/>
    <s v="Holmes Cool Mist Humidifier for the Whole House with 8-Gallon Output per Day, Extended Life Filter"/>
    <n v="59.7"/>
  </r>
  <r>
    <n v="4415"/>
    <s v="CA-2018-132339"/>
    <x v="971"/>
    <d v="2018-08-23T00:00:00"/>
    <s v="Standard Class"/>
    <s v="JB-15400"/>
    <s v="Jennifer Braxton"/>
    <s v="Corporate"/>
    <s v="United States"/>
    <s v="Lawrence"/>
    <s v="Massachusetts"/>
    <n v="1841"/>
    <x v="3"/>
    <x v="760"/>
    <x v="1"/>
    <s v="Binders"/>
    <s v="Fellowes PB300 Plastic Comb Binding Machine"/>
    <n v="387.99"/>
  </r>
  <r>
    <n v="4416"/>
    <s v="CA-2015-153983"/>
    <x v="503"/>
    <d v="2015-12-06T00:00:00"/>
    <s v="Standard Class"/>
    <s v="AH-10210"/>
    <s v="Alan Hwang"/>
    <s v="Consumer"/>
    <s v="United States"/>
    <s v="San Francisco"/>
    <s v="California"/>
    <n v="94122"/>
    <x v="1"/>
    <x v="907"/>
    <x v="2"/>
    <s v="Phones"/>
    <s v="Wilson SignalBoost 841262 DB PRO Amplifier Kit"/>
    <n v="575.91999999999996"/>
  </r>
  <r>
    <n v="4417"/>
    <s v="CA-2015-153983"/>
    <x v="503"/>
    <d v="2015-12-06T00:00:00"/>
    <s v="Standard Class"/>
    <s v="AH-10210"/>
    <s v="Alan Hwang"/>
    <s v="Consumer"/>
    <s v="United States"/>
    <s v="San Francisco"/>
    <s v="California"/>
    <n v="94122"/>
    <x v="1"/>
    <x v="829"/>
    <x v="1"/>
    <s v="Fasteners"/>
    <s v="Staples"/>
    <n v="30.4"/>
  </r>
  <r>
    <n v="4418"/>
    <s v="CA-2018-112900"/>
    <x v="359"/>
    <d v="2018-04-12T00:00:00"/>
    <s v="Second Class"/>
    <s v="KL-16645"/>
    <s v="Ken Lonsdale"/>
    <s v="Consumer"/>
    <s v="United States"/>
    <s v="Detroit"/>
    <s v="Michigan"/>
    <n v="48205"/>
    <x v="2"/>
    <x v="979"/>
    <x v="1"/>
    <s v="Binders"/>
    <s v="GBC Recycled Regency Composition Covers"/>
    <n v="478.24"/>
  </r>
  <r>
    <n v="4419"/>
    <s v="CA-2015-160157"/>
    <x v="414"/>
    <d v="2015-12-27T00:00:00"/>
    <s v="Standard Class"/>
    <s v="MH-17455"/>
    <s v="Mark Hamilton"/>
    <s v="Consumer"/>
    <s v="United States"/>
    <s v="Hamilton"/>
    <s v="Ohio"/>
    <n v="45011"/>
    <x v="3"/>
    <x v="124"/>
    <x v="0"/>
    <s v="Furnishings"/>
    <s v="Eldon Cleatmat Plus Chair Mats for High Pile Carpets"/>
    <n v="190.84800000000001"/>
  </r>
  <r>
    <n v="4420"/>
    <s v="CA-2015-139633"/>
    <x v="506"/>
    <d v="2015-12-24T00:00:00"/>
    <s v="Standard Class"/>
    <s v="EC-14050"/>
    <s v="Erin Creighton"/>
    <s v="Consumer"/>
    <s v="United States"/>
    <s v="Columbus"/>
    <s v="Ohio"/>
    <n v="43229"/>
    <x v="3"/>
    <x v="1203"/>
    <x v="1"/>
    <s v="Binders"/>
    <s v="Newell 3-Hole Punched Plastic Slotted Magazine Holders for Binders"/>
    <n v="5.484"/>
  </r>
  <r>
    <n v="4421"/>
    <s v="CA-2016-163090"/>
    <x v="972"/>
    <d v="2016-11-21T00:00:00"/>
    <s v="Second Class"/>
    <s v="GH-14665"/>
    <s v="Greg Hansen"/>
    <s v="Consumer"/>
    <s v="United States"/>
    <s v="Chicago"/>
    <s v="Illinois"/>
    <n v="60610"/>
    <x v="2"/>
    <x v="682"/>
    <x v="1"/>
    <s v="Supplies"/>
    <s v="Acme Box Cutter Scissors"/>
    <n v="40.92"/>
  </r>
  <r>
    <n v="4422"/>
    <s v="CA-2015-117016"/>
    <x v="530"/>
    <d v="2015-03-09T00:00:00"/>
    <s v="Standard Class"/>
    <s v="SC-20095"/>
    <s v="Sanjit Chand"/>
    <s v="Consumer"/>
    <s v="United States"/>
    <s v="Margate"/>
    <s v="Florida"/>
    <n v="33063"/>
    <x v="0"/>
    <x v="313"/>
    <x v="1"/>
    <s v="Art"/>
    <s v="BIC Brite Liner Highlighters, Chisel Tip"/>
    <n v="15.552"/>
  </r>
  <r>
    <n v="4423"/>
    <s v="CA-2018-159464"/>
    <x v="796"/>
    <d v="2018-05-19T00:00:00"/>
    <s v="First Class"/>
    <s v="TB-21355"/>
    <s v="Todd Boyes"/>
    <s v="Corporate"/>
    <s v="United States"/>
    <s v="Sandy Springs"/>
    <s v="Georgia"/>
    <n v="30328"/>
    <x v="0"/>
    <x v="22"/>
    <x v="1"/>
    <s v="Appliances"/>
    <s v="Acco Six-Outlet Power Strip, 4' Cord Length"/>
    <n v="17.239999999999998"/>
  </r>
  <r>
    <n v="4424"/>
    <s v="CA-2018-159464"/>
    <x v="796"/>
    <d v="2018-05-19T00:00:00"/>
    <s v="First Class"/>
    <s v="TB-21355"/>
    <s v="Todd Boyes"/>
    <s v="Corporate"/>
    <s v="United States"/>
    <s v="Sandy Springs"/>
    <s v="Georgia"/>
    <n v="30328"/>
    <x v="0"/>
    <x v="1659"/>
    <x v="0"/>
    <s v="Bookcases"/>
    <s v="Hon 4-Shelf Metal Bookcases"/>
    <n v="302.94"/>
  </r>
  <r>
    <n v="4425"/>
    <s v="CA-2018-159464"/>
    <x v="796"/>
    <d v="2018-05-19T00:00:00"/>
    <s v="First Class"/>
    <s v="TB-21355"/>
    <s v="Todd Boyes"/>
    <s v="Corporate"/>
    <s v="United States"/>
    <s v="Sandy Springs"/>
    <s v="Georgia"/>
    <n v="30328"/>
    <x v="0"/>
    <x v="1091"/>
    <x v="2"/>
    <s v="Phones"/>
    <s v="QVS USB Car Charger 2-Port 2.1Amp for iPod/iPhone/iPad/iPad 2/iPad 3"/>
    <n v="34.75"/>
  </r>
  <r>
    <n v="4426"/>
    <s v="CA-2018-159464"/>
    <x v="796"/>
    <d v="2018-05-19T00:00:00"/>
    <s v="First Class"/>
    <s v="TB-21355"/>
    <s v="Todd Boyes"/>
    <s v="Corporate"/>
    <s v="United States"/>
    <s v="Sandy Springs"/>
    <s v="Georgia"/>
    <n v="30328"/>
    <x v="0"/>
    <x v="412"/>
    <x v="1"/>
    <s v="Binders"/>
    <s v="Poly Designer Cover &amp; Back"/>
    <n v="113.94"/>
  </r>
  <r>
    <n v="4427"/>
    <s v="CA-2018-159464"/>
    <x v="796"/>
    <d v="2018-05-19T00:00:00"/>
    <s v="First Class"/>
    <s v="TB-21355"/>
    <s v="Todd Boyes"/>
    <s v="Corporate"/>
    <s v="United States"/>
    <s v="Sandy Springs"/>
    <s v="Georgia"/>
    <n v="30328"/>
    <x v="0"/>
    <x v="1480"/>
    <x v="2"/>
    <s v="Phones"/>
    <s v="Apple EarPods with Remote and Mic"/>
    <n v="55.98"/>
  </r>
  <r>
    <n v="4428"/>
    <s v="US-2018-103226"/>
    <x v="585"/>
    <d v="2018-09-28T00:00:00"/>
    <s v="Standard Class"/>
    <s v="DW-13195"/>
    <s v="David Wiener"/>
    <s v="Corporate"/>
    <s v="United States"/>
    <s v="Albuquerque"/>
    <s v="New Mexico"/>
    <n v="87105"/>
    <x v="1"/>
    <x v="187"/>
    <x v="1"/>
    <s v="Paper"/>
    <s v="Southworth 25% Cotton Linen-Finish Paper &amp; Envelopes"/>
    <n v="27.18"/>
  </r>
  <r>
    <n v="4429"/>
    <s v="CA-2018-119452"/>
    <x v="708"/>
    <d v="2018-03-27T00:00:00"/>
    <s v="Standard Class"/>
    <s v="CL-12565"/>
    <s v="Clay Ludtke"/>
    <s v="Consumer"/>
    <s v="United States"/>
    <s v="Tulsa"/>
    <s v="Oklahoma"/>
    <n v="74133"/>
    <x v="2"/>
    <x v="1496"/>
    <x v="0"/>
    <s v="Chairs"/>
    <s v="Global Leather and Oak Executive Chair, Black"/>
    <n v="1805.88"/>
  </r>
  <r>
    <n v="4430"/>
    <s v="CA-2018-147725"/>
    <x v="32"/>
    <d v="2018-09-14T00:00:00"/>
    <s v="Same Day"/>
    <s v="LT-17110"/>
    <s v="Liz Thompson"/>
    <s v="Consumer"/>
    <s v="United States"/>
    <s v="Orange"/>
    <s v="New Jersey"/>
    <n v="7050"/>
    <x v="3"/>
    <x v="1559"/>
    <x v="1"/>
    <s v="Art"/>
    <s v="Boston Home &amp; Office Model 2000 Electric Pencil Sharpeners"/>
    <n v="70.95"/>
  </r>
  <r>
    <n v="4431"/>
    <s v="CA-2017-168893"/>
    <x v="54"/>
    <d v="2017-11-08T00:00:00"/>
    <s v="Second Class"/>
    <s v="AP-10915"/>
    <s v="Arthur Prichep"/>
    <s v="Consumer"/>
    <s v="United States"/>
    <s v="Henderson"/>
    <s v="Kentucky"/>
    <n v="42420"/>
    <x v="0"/>
    <x v="659"/>
    <x v="1"/>
    <s v="Fasteners"/>
    <s v="Advantus Plastic Paper Clips"/>
    <n v="20"/>
  </r>
  <r>
    <n v="4432"/>
    <s v="CA-2017-168893"/>
    <x v="54"/>
    <d v="2017-11-08T00:00:00"/>
    <s v="Second Class"/>
    <s v="AP-10915"/>
    <s v="Arthur Prichep"/>
    <s v="Consumer"/>
    <s v="United States"/>
    <s v="Henderson"/>
    <s v="Kentucky"/>
    <n v="42420"/>
    <x v="0"/>
    <x v="1596"/>
    <x v="1"/>
    <s v="Art"/>
    <s v="Economy #2 Pencils"/>
    <n v="7.98"/>
  </r>
  <r>
    <n v="4433"/>
    <s v="CA-2017-168893"/>
    <x v="54"/>
    <d v="2017-11-08T00:00:00"/>
    <s v="Second Class"/>
    <s v="AP-10915"/>
    <s v="Arthur Prichep"/>
    <s v="Consumer"/>
    <s v="United States"/>
    <s v="Henderson"/>
    <s v="Kentucky"/>
    <n v="42420"/>
    <x v="0"/>
    <x v="763"/>
    <x v="0"/>
    <s v="Furnishings"/>
    <s v="Magna Visual Magnetic Picture Hangers"/>
    <n v="24.1"/>
  </r>
  <r>
    <n v="4434"/>
    <s v="CA-2017-168893"/>
    <x v="54"/>
    <d v="2017-11-08T00:00:00"/>
    <s v="Second Class"/>
    <s v="AP-10915"/>
    <s v="Arthur Prichep"/>
    <s v="Consumer"/>
    <s v="United States"/>
    <s v="Henderson"/>
    <s v="Kentucky"/>
    <n v="42420"/>
    <x v="0"/>
    <x v="1452"/>
    <x v="1"/>
    <s v="Art"/>
    <s v="Boston 16750 Black Compact Battery Pencil Sharpener"/>
    <n v="8.75"/>
  </r>
  <r>
    <n v="4435"/>
    <s v="CA-2017-168893"/>
    <x v="54"/>
    <d v="2017-11-08T00:00:00"/>
    <s v="Second Class"/>
    <s v="AP-10915"/>
    <s v="Arthur Prichep"/>
    <s v="Consumer"/>
    <s v="United States"/>
    <s v="Henderson"/>
    <s v="Kentucky"/>
    <n v="42420"/>
    <x v="0"/>
    <x v="1660"/>
    <x v="0"/>
    <s v="Tables"/>
    <s v="Global Adaptabilities Conference Tables"/>
    <n v="842.94"/>
  </r>
  <r>
    <n v="4436"/>
    <s v="CA-2017-163398"/>
    <x v="973"/>
    <d v="2017-05-08T00:00:00"/>
    <s v="Standard Class"/>
    <s v="CB-12415"/>
    <s v="Christy Brittain"/>
    <s v="Consumer"/>
    <s v="United States"/>
    <s v="Chicago"/>
    <s v="Illinois"/>
    <n v="60653"/>
    <x v="2"/>
    <x v="634"/>
    <x v="1"/>
    <s v="Binders"/>
    <s v="Heavy-Duty E-Z-D Binders"/>
    <n v="2.1819999999999999"/>
  </r>
  <r>
    <n v="4437"/>
    <s v="CA-2017-163398"/>
    <x v="973"/>
    <d v="2017-05-08T00:00:00"/>
    <s v="Standard Class"/>
    <s v="CB-12415"/>
    <s v="Christy Brittain"/>
    <s v="Consumer"/>
    <s v="United States"/>
    <s v="Chicago"/>
    <s v="Illinois"/>
    <n v="60653"/>
    <x v="2"/>
    <x v="1661"/>
    <x v="1"/>
    <s v="Art"/>
    <s v="Newell 316"/>
    <n v="27.384"/>
  </r>
  <r>
    <n v="4438"/>
    <s v="CA-2017-163398"/>
    <x v="973"/>
    <d v="2017-05-08T00:00:00"/>
    <s v="Standard Class"/>
    <s v="CB-12415"/>
    <s v="Christy Brittain"/>
    <s v="Consumer"/>
    <s v="United States"/>
    <s v="Chicago"/>
    <s v="Illinois"/>
    <n v="60653"/>
    <x v="2"/>
    <x v="1324"/>
    <x v="1"/>
    <s v="Appliances"/>
    <s v="Acco Smartsocket Color-Coded Six-Outlet AC Adapter Model Surge Protectors"/>
    <n v="26.405999999999999"/>
  </r>
  <r>
    <n v="4439"/>
    <s v="CA-2017-162726"/>
    <x v="797"/>
    <d v="2018-01-02T00:00:00"/>
    <s v="Standard Class"/>
    <s v="MT-17815"/>
    <s v="Meg Tillman"/>
    <s v="Consumer"/>
    <s v="United States"/>
    <s v="Port Arthur"/>
    <s v="Texas"/>
    <n v="77642"/>
    <x v="2"/>
    <x v="1193"/>
    <x v="1"/>
    <s v="Paper"/>
    <s v="Xerox 214"/>
    <n v="10.368"/>
  </r>
  <r>
    <n v="4440"/>
    <s v="CA-2017-162726"/>
    <x v="797"/>
    <d v="2018-01-02T00:00:00"/>
    <s v="Standard Class"/>
    <s v="MT-17815"/>
    <s v="Meg Tillman"/>
    <s v="Consumer"/>
    <s v="United States"/>
    <s v="Port Arthur"/>
    <s v="Texas"/>
    <n v="77642"/>
    <x v="2"/>
    <x v="956"/>
    <x v="1"/>
    <s v="Paper"/>
    <s v="It's Hot Message Books with Stickers, 2 3/4&quot; x 5&quot;"/>
    <n v="23.68"/>
  </r>
  <r>
    <n v="4441"/>
    <s v="US-2017-111290"/>
    <x v="405"/>
    <d v="2017-07-26T00:00:00"/>
    <s v="Standard Class"/>
    <s v="DK-13375"/>
    <s v="Dennis Kane"/>
    <s v="Consumer"/>
    <s v="United States"/>
    <s v="Westland"/>
    <s v="Michigan"/>
    <n v="48185"/>
    <x v="2"/>
    <x v="989"/>
    <x v="2"/>
    <s v="Accessories"/>
    <s v="Plantronics Audio 995 Wireless Stereo Headset"/>
    <n v="109.95"/>
  </r>
  <r>
    <n v="4442"/>
    <s v="US-2017-111290"/>
    <x v="405"/>
    <d v="2017-07-26T00:00:00"/>
    <s v="Standard Class"/>
    <s v="DK-13375"/>
    <s v="Dennis Kane"/>
    <s v="Consumer"/>
    <s v="United States"/>
    <s v="Westland"/>
    <s v="Michigan"/>
    <n v="48185"/>
    <x v="2"/>
    <x v="1662"/>
    <x v="1"/>
    <s v="Storage"/>
    <s v="Fellowes Staxonsteel Drawer Files"/>
    <n v="965.85"/>
  </r>
  <r>
    <n v="4443"/>
    <s v="US-2017-111290"/>
    <x v="405"/>
    <d v="2017-07-26T00:00:00"/>
    <s v="Standard Class"/>
    <s v="DK-13375"/>
    <s v="Dennis Kane"/>
    <s v="Consumer"/>
    <s v="United States"/>
    <s v="Westland"/>
    <s v="Michigan"/>
    <n v="48185"/>
    <x v="2"/>
    <x v="1663"/>
    <x v="1"/>
    <s v="Art"/>
    <s v="Avery Hi-Liter Smear-Safe Highlighters"/>
    <n v="29.2"/>
  </r>
  <r>
    <n v="4444"/>
    <s v="US-2017-111290"/>
    <x v="405"/>
    <d v="2017-07-26T00:00:00"/>
    <s v="Standard Class"/>
    <s v="DK-13375"/>
    <s v="Dennis Kane"/>
    <s v="Consumer"/>
    <s v="United States"/>
    <s v="Westland"/>
    <s v="Michigan"/>
    <n v="48185"/>
    <x v="2"/>
    <x v="1009"/>
    <x v="1"/>
    <s v="Paper"/>
    <s v="Xerox 192"/>
    <n v="32.4"/>
  </r>
  <r>
    <n v="4445"/>
    <s v="US-2015-147704"/>
    <x v="912"/>
    <d v="2015-11-21T00:00:00"/>
    <s v="Standard Class"/>
    <s v="SR-20740"/>
    <s v="Steven Roelle"/>
    <s v="Home Office"/>
    <s v="United States"/>
    <s v="Bloomington"/>
    <s v="Indiana"/>
    <n v="47401"/>
    <x v="2"/>
    <x v="1358"/>
    <x v="1"/>
    <s v="Envelopes"/>
    <s v="#10 White Business Envelopes,4 1/8 x 9 1/2"/>
    <n v="78.349999999999994"/>
  </r>
  <r>
    <n v="4446"/>
    <s v="US-2015-147704"/>
    <x v="912"/>
    <d v="2015-11-21T00:00:00"/>
    <s v="Standard Class"/>
    <s v="SR-20740"/>
    <s v="Steven Roelle"/>
    <s v="Home Office"/>
    <s v="United States"/>
    <s v="Bloomington"/>
    <s v="Indiana"/>
    <n v="47401"/>
    <x v="2"/>
    <x v="1436"/>
    <x v="1"/>
    <s v="Paper"/>
    <s v="Xerox 1954"/>
    <n v="31.68"/>
  </r>
  <r>
    <n v="4447"/>
    <s v="US-2015-147704"/>
    <x v="912"/>
    <d v="2015-11-21T00:00:00"/>
    <s v="Standard Class"/>
    <s v="SR-20740"/>
    <s v="Steven Roelle"/>
    <s v="Home Office"/>
    <s v="United States"/>
    <s v="Bloomington"/>
    <s v="Indiana"/>
    <n v="47401"/>
    <x v="2"/>
    <x v="24"/>
    <x v="1"/>
    <s v="Binders"/>
    <s v="Wilson Jones Active Use Binders"/>
    <n v="29.12"/>
  </r>
  <r>
    <n v="4448"/>
    <s v="US-2015-147704"/>
    <x v="912"/>
    <d v="2015-11-21T00:00:00"/>
    <s v="Standard Class"/>
    <s v="SR-20740"/>
    <s v="Steven Roelle"/>
    <s v="Home Office"/>
    <s v="United States"/>
    <s v="Bloomington"/>
    <s v="Indiana"/>
    <n v="47401"/>
    <x v="2"/>
    <x v="298"/>
    <x v="1"/>
    <s v="Storage"/>
    <s v="File Shuttle II and Handi-File, Black"/>
    <n v="169.45"/>
  </r>
  <r>
    <n v="4449"/>
    <s v="CA-2016-121965"/>
    <x v="974"/>
    <d v="2016-06-23T00:00:00"/>
    <s v="Standard Class"/>
    <s v="LH-17155"/>
    <s v="Logan Haushalter"/>
    <s v="Consumer"/>
    <s v="United States"/>
    <s v="Los Angeles"/>
    <s v="California"/>
    <n v="90032"/>
    <x v="1"/>
    <x v="545"/>
    <x v="0"/>
    <s v="Furnishings"/>
    <s v="Eldon 200 Class Desk Accessories"/>
    <n v="12.56"/>
  </r>
  <r>
    <n v="4450"/>
    <s v="CA-2016-121965"/>
    <x v="974"/>
    <d v="2016-06-23T00:00:00"/>
    <s v="Standard Class"/>
    <s v="LH-17155"/>
    <s v="Logan Haushalter"/>
    <s v="Consumer"/>
    <s v="United States"/>
    <s v="Los Angeles"/>
    <s v="California"/>
    <n v="90032"/>
    <x v="1"/>
    <x v="1114"/>
    <x v="1"/>
    <s v="Paper"/>
    <s v="Xerox 231"/>
    <n v="6.48"/>
  </r>
  <r>
    <n v="4451"/>
    <s v="CA-2016-121965"/>
    <x v="974"/>
    <d v="2016-06-23T00:00:00"/>
    <s v="Standard Class"/>
    <s v="LH-17155"/>
    <s v="Logan Haushalter"/>
    <s v="Consumer"/>
    <s v="United States"/>
    <s v="Los Angeles"/>
    <s v="California"/>
    <n v="90032"/>
    <x v="1"/>
    <x v="633"/>
    <x v="1"/>
    <s v="Envelopes"/>
    <s v="Cameo Buff Policy Envelopes"/>
    <n v="186.69"/>
  </r>
  <r>
    <n v="4452"/>
    <s v="CA-2017-147137"/>
    <x v="975"/>
    <d v="2017-07-06T00:00:00"/>
    <s v="First Class"/>
    <s v="AA-10645"/>
    <s v="Anna Andreadi"/>
    <s v="Consumer"/>
    <s v="United States"/>
    <s v="San Francisco"/>
    <s v="California"/>
    <n v="94109"/>
    <x v="1"/>
    <x v="534"/>
    <x v="0"/>
    <s v="Furnishings"/>
    <s v="Master Caster Door Stop, Brown"/>
    <n v="25.4"/>
  </r>
  <r>
    <n v="4453"/>
    <s v="CA-2017-147137"/>
    <x v="975"/>
    <d v="2017-07-06T00:00:00"/>
    <s v="First Class"/>
    <s v="AA-10645"/>
    <s v="Anna Andreadi"/>
    <s v="Consumer"/>
    <s v="United States"/>
    <s v="San Francisco"/>
    <s v="California"/>
    <n v="94109"/>
    <x v="1"/>
    <x v="1664"/>
    <x v="1"/>
    <s v="Envelopes"/>
    <s v="Inter-Office Recycled Envelopes, Brown Kraft, Button-String,10&quot; x 13&quot; , 100/Box"/>
    <n v="43.96"/>
  </r>
  <r>
    <n v="4454"/>
    <s v="CA-2017-147137"/>
    <x v="975"/>
    <d v="2017-07-06T00:00:00"/>
    <s v="First Class"/>
    <s v="AA-10645"/>
    <s v="Anna Andreadi"/>
    <s v="Consumer"/>
    <s v="United States"/>
    <s v="San Francisco"/>
    <s v="California"/>
    <n v="94109"/>
    <x v="1"/>
    <x v="789"/>
    <x v="0"/>
    <s v="Bookcases"/>
    <s v="Atlantic Metals Mobile 5-Shelf Bookcases, Custom Colors"/>
    <n v="1279.165"/>
  </r>
  <r>
    <n v="4455"/>
    <s v="CA-2017-147137"/>
    <x v="975"/>
    <d v="2017-07-06T00:00:00"/>
    <s v="First Class"/>
    <s v="AA-10645"/>
    <s v="Anna Andreadi"/>
    <s v="Consumer"/>
    <s v="United States"/>
    <s v="San Francisco"/>
    <s v="California"/>
    <n v="94109"/>
    <x v="1"/>
    <x v="700"/>
    <x v="1"/>
    <s v="Storage"/>
    <s v="Eldon Shelf Savers Cubes and Bins"/>
    <n v="27.92"/>
  </r>
  <r>
    <n v="4456"/>
    <s v="US-2016-146745"/>
    <x v="37"/>
    <d v="2016-09-08T00:00:00"/>
    <s v="Standard Class"/>
    <s v="AS-10630"/>
    <s v="Ann Steele"/>
    <s v="Home Office"/>
    <s v="United States"/>
    <s v="San Francisco"/>
    <s v="California"/>
    <n v="94110"/>
    <x v="1"/>
    <x v="394"/>
    <x v="0"/>
    <s v="Chairs"/>
    <s v="Office Star - Ergonomically Designed Knee Chair"/>
    <n v="129.56800000000001"/>
  </r>
  <r>
    <n v="4457"/>
    <s v="US-2016-146745"/>
    <x v="37"/>
    <d v="2016-09-08T00:00:00"/>
    <s v="Standard Class"/>
    <s v="AS-10630"/>
    <s v="Ann Steele"/>
    <s v="Home Office"/>
    <s v="United States"/>
    <s v="San Francisco"/>
    <s v="California"/>
    <n v="94110"/>
    <x v="1"/>
    <x v="122"/>
    <x v="1"/>
    <s v="Binders"/>
    <s v="Avery Durable Slant Ring Binders, No Labels"/>
    <n v="6.3680000000000003"/>
  </r>
  <r>
    <n v="4458"/>
    <s v="CA-2018-115175"/>
    <x v="783"/>
    <d v="2018-08-12T00:00:00"/>
    <s v="Standard Class"/>
    <s v="MC-17575"/>
    <s v="Matt Collins"/>
    <s v="Consumer"/>
    <s v="United States"/>
    <s v="San Jose"/>
    <s v="California"/>
    <n v="95123"/>
    <x v="1"/>
    <x v="1184"/>
    <x v="1"/>
    <s v="Paper"/>
    <s v="Xerox 1891"/>
    <n v="244.55"/>
  </r>
  <r>
    <n v="4459"/>
    <s v="CA-2018-105851"/>
    <x v="677"/>
    <d v="2018-03-20T00:00:00"/>
    <s v="Standard Class"/>
    <s v="SE-20110"/>
    <s v="Sanjit Engle"/>
    <s v="Consumer"/>
    <s v="United States"/>
    <s v="Denver"/>
    <s v="Colorado"/>
    <n v="80219"/>
    <x v="1"/>
    <x v="465"/>
    <x v="1"/>
    <s v="Supplies"/>
    <s v="Martin Yale Chadless Opener Electric Letter Opener"/>
    <n v="1332.4960000000001"/>
  </r>
  <r>
    <n v="4460"/>
    <s v="US-2018-125717"/>
    <x v="394"/>
    <d v="2018-10-01T00:00:00"/>
    <s v="First Class"/>
    <s v="DS-13030"/>
    <s v="Darrin Sayre"/>
    <s v="Home Office"/>
    <s v="United States"/>
    <s v="Aurora"/>
    <s v="Colorado"/>
    <n v="80013"/>
    <x v="1"/>
    <x v="514"/>
    <x v="0"/>
    <s v="Furnishings"/>
    <s v="Dana Halogen Swing-Arm Architect Lamp"/>
    <n v="32.776000000000003"/>
  </r>
  <r>
    <n v="4461"/>
    <s v="US-2018-125717"/>
    <x v="394"/>
    <d v="2018-10-01T00:00:00"/>
    <s v="First Class"/>
    <s v="DS-13030"/>
    <s v="Darrin Sayre"/>
    <s v="Home Office"/>
    <s v="United States"/>
    <s v="Aurora"/>
    <s v="Colorado"/>
    <n v="80013"/>
    <x v="1"/>
    <x v="196"/>
    <x v="1"/>
    <s v="Storage"/>
    <s v="Gould Plastics 18-Pocket Panel Bin, 34w x 5-1/4d x 20-1/2h"/>
    <n v="147.184"/>
  </r>
  <r>
    <n v="4462"/>
    <s v="US-2018-125717"/>
    <x v="394"/>
    <d v="2018-10-01T00:00:00"/>
    <s v="First Class"/>
    <s v="DS-13030"/>
    <s v="Darrin Sayre"/>
    <s v="Home Office"/>
    <s v="United States"/>
    <s v="Aurora"/>
    <s v="Colorado"/>
    <n v="80013"/>
    <x v="1"/>
    <x v="151"/>
    <x v="2"/>
    <s v="Accessories"/>
    <s v="Lenovo 17-Key USB Numeric Keypad"/>
    <n v="54.384"/>
  </r>
  <r>
    <n v="4463"/>
    <s v="US-2018-125717"/>
    <x v="394"/>
    <d v="2018-10-01T00:00:00"/>
    <s v="First Class"/>
    <s v="DS-13030"/>
    <s v="Darrin Sayre"/>
    <s v="Home Office"/>
    <s v="United States"/>
    <s v="Aurora"/>
    <s v="Colorado"/>
    <n v="80013"/>
    <x v="1"/>
    <x v="1242"/>
    <x v="1"/>
    <s v="Binders"/>
    <s v="GBC DocuBind P50 Personal Binding Machine"/>
    <n v="76.775999999999996"/>
  </r>
  <r>
    <n v="4464"/>
    <s v="US-2018-125717"/>
    <x v="394"/>
    <d v="2018-10-01T00:00:00"/>
    <s v="First Class"/>
    <s v="DS-13030"/>
    <s v="Darrin Sayre"/>
    <s v="Home Office"/>
    <s v="United States"/>
    <s v="Aurora"/>
    <s v="Colorado"/>
    <n v="80013"/>
    <x v="1"/>
    <x v="1665"/>
    <x v="1"/>
    <s v="Paper"/>
    <s v="Xerox 1992"/>
    <n v="14.352"/>
  </r>
  <r>
    <n v="4465"/>
    <s v="US-2018-125717"/>
    <x v="394"/>
    <d v="2018-10-01T00:00:00"/>
    <s v="First Class"/>
    <s v="DS-13030"/>
    <s v="Darrin Sayre"/>
    <s v="Home Office"/>
    <s v="United States"/>
    <s v="Aurora"/>
    <s v="Colorado"/>
    <n v="80013"/>
    <x v="1"/>
    <x v="164"/>
    <x v="1"/>
    <s v="Appliances"/>
    <s v="Kensington 7 Outlet MasterPiece HOMEOFFICE Power Control Center"/>
    <n v="209.792"/>
  </r>
  <r>
    <n v="4466"/>
    <s v="CA-2016-163895"/>
    <x v="976"/>
    <d v="2016-08-11T00:00:00"/>
    <s v="Standard Class"/>
    <s v="NS-18640"/>
    <s v="Noel Staavos"/>
    <s v="Corporate"/>
    <s v="United States"/>
    <s v="Boise"/>
    <s v="Idaho"/>
    <n v="83704"/>
    <x v="1"/>
    <x v="925"/>
    <x v="1"/>
    <s v="Binders"/>
    <s v="ACCOHIDE 3-Ring Binder, Blue, 1&quot;"/>
    <n v="3.3039999999999998"/>
  </r>
  <r>
    <n v="4467"/>
    <s v="CA-2018-168641"/>
    <x v="221"/>
    <d v="2018-12-01T00:00:00"/>
    <s v="Standard Class"/>
    <s v="KA-16525"/>
    <s v="Kelly Andreada"/>
    <s v="Consumer"/>
    <s v="United States"/>
    <s v="New York City"/>
    <s v="New York"/>
    <n v="10035"/>
    <x v="3"/>
    <x v="853"/>
    <x v="1"/>
    <s v="Art"/>
    <s v="Crayola Anti Dust Chalk, 12/Pack"/>
    <n v="16.38"/>
  </r>
  <r>
    <n v="4468"/>
    <s v="CA-2018-168641"/>
    <x v="221"/>
    <d v="2018-12-01T00:00:00"/>
    <s v="Standard Class"/>
    <s v="KA-16525"/>
    <s v="Kelly Andreada"/>
    <s v="Consumer"/>
    <s v="United States"/>
    <s v="New York City"/>
    <s v="New York"/>
    <n v="10035"/>
    <x v="3"/>
    <x v="970"/>
    <x v="1"/>
    <s v="Envelopes"/>
    <s v="Ames Color-File Green Diamond Border X-ray Mailers"/>
    <n v="167.96"/>
  </r>
  <r>
    <n v="4469"/>
    <s v="CA-2018-168641"/>
    <x v="221"/>
    <d v="2018-12-01T00:00:00"/>
    <s v="Standard Class"/>
    <s v="KA-16525"/>
    <s v="Kelly Andreada"/>
    <s v="Consumer"/>
    <s v="United States"/>
    <s v="New York City"/>
    <s v="New York"/>
    <n v="10035"/>
    <x v="3"/>
    <x v="1333"/>
    <x v="0"/>
    <s v="Bookcases"/>
    <s v="O'Sullivan Plantations 2-Door Library in Landvery Oak"/>
    <n v="321.56799999999998"/>
  </r>
  <r>
    <n v="4470"/>
    <s v="CA-2018-168641"/>
    <x v="221"/>
    <d v="2018-12-01T00:00:00"/>
    <s v="Standard Class"/>
    <s v="KA-16525"/>
    <s v="Kelly Andreada"/>
    <s v="Consumer"/>
    <s v="United States"/>
    <s v="New York City"/>
    <s v="New York"/>
    <n v="10035"/>
    <x v="3"/>
    <x v="1193"/>
    <x v="1"/>
    <s v="Paper"/>
    <s v="Xerox 214"/>
    <n v="12.96"/>
  </r>
  <r>
    <n v="4471"/>
    <s v="CA-2018-156895"/>
    <x v="540"/>
    <d v="2018-05-12T00:00:00"/>
    <s v="Standard Class"/>
    <s v="DJ-13510"/>
    <s v="Don Jones"/>
    <s v="Corporate"/>
    <s v="United States"/>
    <s v="Philadelphia"/>
    <s v="Pennsylvania"/>
    <n v="19140"/>
    <x v="3"/>
    <x v="1534"/>
    <x v="0"/>
    <s v="Chairs"/>
    <s v="Global Armless Task Chair, Royal Blue"/>
    <n v="128.05799999999999"/>
  </r>
  <r>
    <n v="4472"/>
    <s v="CA-2018-121300"/>
    <x v="365"/>
    <d v="2018-09-29T00:00:00"/>
    <s v="Same Day"/>
    <s v="MG-17680"/>
    <s v="Maureen Gastineau"/>
    <s v="Home Office"/>
    <s v="United States"/>
    <s v="Mentor"/>
    <s v="Ohio"/>
    <n v="44060"/>
    <x v="3"/>
    <x v="1209"/>
    <x v="0"/>
    <s v="Chairs"/>
    <s v="Global Wood Trimmed Manager's Task Chair, Khaki"/>
    <n v="63.686"/>
  </r>
  <r>
    <n v="4473"/>
    <s v="CA-2018-121300"/>
    <x v="365"/>
    <d v="2018-09-29T00:00:00"/>
    <s v="Same Day"/>
    <s v="MG-17680"/>
    <s v="Maureen Gastineau"/>
    <s v="Home Office"/>
    <s v="United States"/>
    <s v="Mentor"/>
    <s v="Ohio"/>
    <n v="44060"/>
    <x v="3"/>
    <x v="409"/>
    <x v="2"/>
    <s v="Accessories"/>
    <s v="Logitech G700s Rechargeable Gaming Mouse"/>
    <n v="239.976"/>
  </r>
  <r>
    <n v="4474"/>
    <s v="CA-2018-121300"/>
    <x v="365"/>
    <d v="2018-09-29T00:00:00"/>
    <s v="Same Day"/>
    <s v="MG-17680"/>
    <s v="Maureen Gastineau"/>
    <s v="Home Office"/>
    <s v="United States"/>
    <s v="Mentor"/>
    <s v="Ohio"/>
    <n v="44060"/>
    <x v="3"/>
    <x v="1666"/>
    <x v="0"/>
    <s v="Tables"/>
    <s v="Riverside Furniture Stanwyck Manor Table Series"/>
    <n v="344.22"/>
  </r>
  <r>
    <n v="4475"/>
    <s v="CA-2018-121300"/>
    <x v="365"/>
    <d v="2018-09-29T00:00:00"/>
    <s v="Same Day"/>
    <s v="MG-17680"/>
    <s v="Maureen Gastineau"/>
    <s v="Home Office"/>
    <s v="United States"/>
    <s v="Mentor"/>
    <s v="Ohio"/>
    <n v="44060"/>
    <x v="3"/>
    <x v="1290"/>
    <x v="1"/>
    <s v="Paper"/>
    <s v="Xerox 227"/>
    <n v="15.552"/>
  </r>
  <r>
    <n v="4476"/>
    <s v="CA-2018-121300"/>
    <x v="365"/>
    <d v="2018-09-29T00:00:00"/>
    <s v="Same Day"/>
    <s v="MG-17680"/>
    <s v="Maureen Gastineau"/>
    <s v="Home Office"/>
    <s v="United States"/>
    <s v="Mentor"/>
    <s v="Ohio"/>
    <n v="44060"/>
    <x v="3"/>
    <x v="1494"/>
    <x v="0"/>
    <s v="Furnishings"/>
    <s v="G.E. Longer-Life Indoor Recessed Floodlight Bulbs"/>
    <n v="21.248000000000001"/>
  </r>
  <r>
    <n v="4477"/>
    <s v="CA-2018-121300"/>
    <x v="365"/>
    <d v="2018-09-29T00:00:00"/>
    <s v="Same Day"/>
    <s v="MG-17680"/>
    <s v="Maureen Gastineau"/>
    <s v="Home Office"/>
    <s v="United States"/>
    <s v="Mentor"/>
    <s v="Ohio"/>
    <n v="44060"/>
    <x v="3"/>
    <x v="1610"/>
    <x v="1"/>
    <s v="Paper"/>
    <s v="Xerox 1928"/>
    <n v="8.4480000000000004"/>
  </r>
  <r>
    <n v="4478"/>
    <s v="CA-2018-130211"/>
    <x v="760"/>
    <d v="2018-10-22T00:00:00"/>
    <s v="Same Day"/>
    <s v="BD-11620"/>
    <s v="Brian DeCherney"/>
    <s v="Consumer"/>
    <s v="United States"/>
    <s v="Lawton"/>
    <s v="Oklahoma"/>
    <n v="73505"/>
    <x v="2"/>
    <x v="1667"/>
    <x v="1"/>
    <s v="Storage"/>
    <s v="Fellowes Recycled Storage Drawers"/>
    <n v="333.09"/>
  </r>
  <r>
    <n v="4479"/>
    <s v="CA-2018-130211"/>
    <x v="760"/>
    <d v="2018-10-22T00:00:00"/>
    <s v="Same Day"/>
    <s v="BD-11620"/>
    <s v="Brian DeCherney"/>
    <s v="Consumer"/>
    <s v="United States"/>
    <s v="Lawton"/>
    <s v="Oklahoma"/>
    <n v="73505"/>
    <x v="2"/>
    <x v="209"/>
    <x v="0"/>
    <s v="Tables"/>
    <s v="Bevis 36 x 72 Conference Tables"/>
    <n v="248.98"/>
  </r>
  <r>
    <n v="4480"/>
    <s v="CA-2015-147235"/>
    <x v="977"/>
    <d v="2015-03-28T00:00:00"/>
    <s v="Standard Class"/>
    <s v="CD-11920"/>
    <s v="Carlos Daly"/>
    <s v="Consumer"/>
    <s v="United States"/>
    <s v="New York City"/>
    <s v="New York"/>
    <n v="10024"/>
    <x v="3"/>
    <x v="1668"/>
    <x v="1"/>
    <s v="Paper"/>
    <s v="Xerox 190"/>
    <n v="24.9"/>
  </r>
  <r>
    <n v="4481"/>
    <s v="CA-2017-109365"/>
    <x v="54"/>
    <d v="2017-11-08T00:00:00"/>
    <s v="Standard Class"/>
    <s v="XP-21865"/>
    <s v="Xylona Preis"/>
    <s v="Consumer"/>
    <s v="United States"/>
    <s v="Los Angeles"/>
    <s v="California"/>
    <n v="90049"/>
    <x v="1"/>
    <x v="845"/>
    <x v="1"/>
    <s v="Fasteners"/>
    <s v="Stockwell Push Pins"/>
    <n v="15.26"/>
  </r>
  <r>
    <n v="4482"/>
    <s v="CA-2017-109365"/>
    <x v="54"/>
    <d v="2017-11-08T00:00:00"/>
    <s v="Standard Class"/>
    <s v="XP-21865"/>
    <s v="Xylona Preis"/>
    <s v="Consumer"/>
    <s v="United States"/>
    <s v="Los Angeles"/>
    <s v="California"/>
    <n v="90049"/>
    <x v="1"/>
    <x v="1656"/>
    <x v="1"/>
    <s v="Appliances"/>
    <s v="Holmes 99% HEPA Air Purifier"/>
    <n v="43.32"/>
  </r>
  <r>
    <n v="4483"/>
    <s v="CA-2017-109365"/>
    <x v="54"/>
    <d v="2017-11-08T00:00:00"/>
    <s v="Standard Class"/>
    <s v="XP-21865"/>
    <s v="Xylona Preis"/>
    <s v="Consumer"/>
    <s v="United States"/>
    <s v="Los Angeles"/>
    <s v="California"/>
    <n v="90049"/>
    <x v="1"/>
    <x v="109"/>
    <x v="1"/>
    <s v="Binders"/>
    <s v="Avery Durable Plastic 1&quot; Binders"/>
    <n v="43.584000000000003"/>
  </r>
  <r>
    <n v="4484"/>
    <s v="CA-2017-109365"/>
    <x v="54"/>
    <d v="2017-11-08T00:00:00"/>
    <s v="Standard Class"/>
    <s v="XP-21865"/>
    <s v="Xylona Preis"/>
    <s v="Consumer"/>
    <s v="United States"/>
    <s v="Los Angeles"/>
    <s v="California"/>
    <n v="90049"/>
    <x v="1"/>
    <x v="1669"/>
    <x v="1"/>
    <s v="Paper"/>
    <s v="Xerox 1892"/>
    <n v="116.28"/>
  </r>
  <r>
    <n v="4485"/>
    <s v="CA-2017-109365"/>
    <x v="54"/>
    <d v="2017-11-08T00:00:00"/>
    <s v="Standard Class"/>
    <s v="XP-21865"/>
    <s v="Xylona Preis"/>
    <s v="Consumer"/>
    <s v="United States"/>
    <s v="Los Angeles"/>
    <s v="California"/>
    <n v="90049"/>
    <x v="1"/>
    <x v="699"/>
    <x v="1"/>
    <s v="Binders"/>
    <s v="Fellowes Black Plastic Comb Bindings"/>
    <n v="9.2959999999999994"/>
  </r>
  <r>
    <n v="4486"/>
    <s v="CA-2017-109365"/>
    <x v="54"/>
    <d v="2017-11-08T00:00:00"/>
    <s v="Standard Class"/>
    <s v="XP-21865"/>
    <s v="Xylona Preis"/>
    <s v="Consumer"/>
    <s v="United States"/>
    <s v="Los Angeles"/>
    <s v="California"/>
    <n v="90049"/>
    <x v="1"/>
    <x v="1231"/>
    <x v="1"/>
    <s v="Paper"/>
    <s v="Xerox 22"/>
    <n v="19.440000000000001"/>
  </r>
  <r>
    <n v="4487"/>
    <s v="CA-2017-109365"/>
    <x v="54"/>
    <d v="2017-11-08T00:00:00"/>
    <s v="Standard Class"/>
    <s v="XP-21865"/>
    <s v="Xylona Preis"/>
    <s v="Consumer"/>
    <s v="United States"/>
    <s v="Los Angeles"/>
    <s v="California"/>
    <n v="90049"/>
    <x v="1"/>
    <x v="1078"/>
    <x v="1"/>
    <s v="Paper"/>
    <s v="Multicolor Computer Printout Paper"/>
    <n v="314.55"/>
  </r>
  <r>
    <n v="4488"/>
    <s v="CA-2016-162621"/>
    <x v="577"/>
    <d v="2016-09-11T00:00:00"/>
    <s v="Standard Class"/>
    <s v="CA-12055"/>
    <s v="Cathy Armstrong"/>
    <s v="Home Office"/>
    <s v="United States"/>
    <s v="Houston"/>
    <s v="Texas"/>
    <n v="77036"/>
    <x v="2"/>
    <x v="1526"/>
    <x v="1"/>
    <s v="Binders"/>
    <s v="Acco Flexible ACCOHIDE Square Ring Data Binder, Dark Blue, 11 1/2&quot; X 14&quot; 7/8&quot;"/>
    <n v="16.27"/>
  </r>
  <r>
    <n v="4489"/>
    <s v="CA-2016-162621"/>
    <x v="577"/>
    <d v="2016-09-11T00:00:00"/>
    <s v="Standard Class"/>
    <s v="CA-12055"/>
    <s v="Cathy Armstrong"/>
    <s v="Home Office"/>
    <s v="United States"/>
    <s v="Houston"/>
    <s v="Texas"/>
    <n v="77036"/>
    <x v="2"/>
    <x v="1511"/>
    <x v="1"/>
    <s v="Supplies"/>
    <s v="Stiletto Hand Letter Openers"/>
    <n v="69.12"/>
  </r>
  <r>
    <n v="4490"/>
    <s v="CA-2016-162621"/>
    <x v="577"/>
    <d v="2016-09-11T00:00:00"/>
    <s v="Standard Class"/>
    <s v="CA-12055"/>
    <s v="Cathy Armstrong"/>
    <s v="Home Office"/>
    <s v="United States"/>
    <s v="Houston"/>
    <s v="Texas"/>
    <n v="77036"/>
    <x v="2"/>
    <x v="985"/>
    <x v="1"/>
    <s v="Binders"/>
    <s v="Acco Four Pocket Poly Ring Binder with Label Holder, Smoke, 1&quot;"/>
    <n v="4.47"/>
  </r>
  <r>
    <n v="4491"/>
    <s v="CA-2018-105921"/>
    <x v="718"/>
    <d v="2018-08-21T00:00:00"/>
    <s v="Standard Class"/>
    <s v="JM-15250"/>
    <s v="Janet Martin"/>
    <s v="Consumer"/>
    <s v="United States"/>
    <s v="Los Angeles"/>
    <s v="California"/>
    <n v="90032"/>
    <x v="1"/>
    <x v="616"/>
    <x v="0"/>
    <s v="Tables"/>
    <s v="Chromcraft Round Conference Tables"/>
    <n v="418.29599999999999"/>
  </r>
  <r>
    <n v="4492"/>
    <s v="CA-2015-150798"/>
    <x v="588"/>
    <d v="2015-12-03T00:00:00"/>
    <s v="Second Class"/>
    <s v="JK-15730"/>
    <s v="Joe Kamberova"/>
    <s v="Consumer"/>
    <s v="United States"/>
    <s v="Columbus"/>
    <s v="Ohio"/>
    <n v="43229"/>
    <x v="3"/>
    <x v="1572"/>
    <x v="2"/>
    <s v="Copiers"/>
    <s v="Sharp 1540cs Digital Laser Copier"/>
    <n v="659.98800000000006"/>
  </r>
  <r>
    <n v="4493"/>
    <s v="CA-2015-150798"/>
    <x v="588"/>
    <d v="2015-12-03T00:00:00"/>
    <s v="Second Class"/>
    <s v="JK-15730"/>
    <s v="Joe Kamberova"/>
    <s v="Consumer"/>
    <s v="United States"/>
    <s v="Columbus"/>
    <s v="Ohio"/>
    <n v="43229"/>
    <x v="3"/>
    <x v="534"/>
    <x v="0"/>
    <s v="Furnishings"/>
    <s v="Master Caster Door Stop, Brown"/>
    <n v="8.1280000000000001"/>
  </r>
  <r>
    <n v="4494"/>
    <s v="CA-2015-150798"/>
    <x v="588"/>
    <d v="2015-12-03T00:00:00"/>
    <s v="Second Class"/>
    <s v="JK-15730"/>
    <s v="Joe Kamberova"/>
    <s v="Consumer"/>
    <s v="United States"/>
    <s v="Columbus"/>
    <s v="Ohio"/>
    <n v="43229"/>
    <x v="3"/>
    <x v="1193"/>
    <x v="1"/>
    <s v="Paper"/>
    <s v="Xerox 214"/>
    <n v="36.287999999999997"/>
  </r>
  <r>
    <n v="4495"/>
    <s v="CA-2015-150798"/>
    <x v="588"/>
    <d v="2015-12-03T00:00:00"/>
    <s v="Second Class"/>
    <s v="JK-15730"/>
    <s v="Joe Kamberova"/>
    <s v="Consumer"/>
    <s v="United States"/>
    <s v="Columbus"/>
    <s v="Ohio"/>
    <n v="43229"/>
    <x v="3"/>
    <x v="377"/>
    <x v="0"/>
    <s v="Chairs"/>
    <s v="Hon Multipurpose Stacking Arm Chairs"/>
    <n v="909.72"/>
  </r>
  <r>
    <n v="4496"/>
    <s v="CA-2018-112753"/>
    <x v="978"/>
    <d v="2018-06-23T00:00:00"/>
    <s v="Standard Class"/>
    <s v="CC-12670"/>
    <s v="Craig Carreira"/>
    <s v="Consumer"/>
    <s v="United States"/>
    <s v="Los Angeles"/>
    <s v="California"/>
    <n v="90032"/>
    <x v="1"/>
    <x v="574"/>
    <x v="0"/>
    <s v="Bookcases"/>
    <s v="Bush Andora Bookcase, Maple/Graphite Gray Finish"/>
    <n v="917.92349999999999"/>
  </r>
  <r>
    <n v="4497"/>
    <s v="CA-2018-112753"/>
    <x v="978"/>
    <d v="2018-06-23T00:00:00"/>
    <s v="Standard Class"/>
    <s v="CC-12670"/>
    <s v="Craig Carreira"/>
    <s v="Consumer"/>
    <s v="United States"/>
    <s v="Los Angeles"/>
    <s v="California"/>
    <n v="90032"/>
    <x v="1"/>
    <x v="329"/>
    <x v="1"/>
    <s v="Paper"/>
    <s v="Xerox 1930"/>
    <n v="38.880000000000003"/>
  </r>
  <r>
    <n v="4498"/>
    <s v="CA-2018-155075"/>
    <x v="574"/>
    <d v="2018-12-09T00:00:00"/>
    <s v="Standard Class"/>
    <s v="GW-14605"/>
    <s v="Giulietta Weimer"/>
    <s v="Consumer"/>
    <s v="United States"/>
    <s v="Philadelphia"/>
    <s v="Pennsylvania"/>
    <n v="19140"/>
    <x v="3"/>
    <x v="115"/>
    <x v="1"/>
    <s v="Binders"/>
    <s v="GBC DocuBind 300 Electric Binding Machine"/>
    <n v="631.17600000000004"/>
  </r>
  <r>
    <n v="4499"/>
    <s v="CA-2015-103401"/>
    <x v="871"/>
    <d v="2015-11-26T00:00:00"/>
    <s v="Standard Class"/>
    <s v="GR-14560"/>
    <s v="Georgia Rosenberg"/>
    <s v="Corporate"/>
    <s v="United States"/>
    <s v="San Francisco"/>
    <s v="California"/>
    <n v="94110"/>
    <x v="1"/>
    <x v="1165"/>
    <x v="1"/>
    <s v="Paper"/>
    <s v="Xerox 211"/>
    <n v="12.96"/>
  </r>
  <r>
    <n v="4500"/>
    <s v="CA-2017-124814"/>
    <x v="342"/>
    <d v="2017-04-16T00:00:00"/>
    <s v="Standard Class"/>
    <s v="FM-14215"/>
    <s v="Filia McAdams"/>
    <s v="Corporate"/>
    <s v="United States"/>
    <s v="Bakersfield"/>
    <s v="California"/>
    <n v="93309"/>
    <x v="1"/>
    <x v="1290"/>
    <x v="1"/>
    <s v="Paper"/>
    <s v="Xerox 227"/>
    <n v="12.96"/>
  </r>
  <r>
    <n v="4501"/>
    <s v="CA-2017-124814"/>
    <x v="342"/>
    <d v="2017-04-16T00:00:00"/>
    <s v="Standard Class"/>
    <s v="FM-14215"/>
    <s v="Filia McAdams"/>
    <s v="Corporate"/>
    <s v="United States"/>
    <s v="Bakersfield"/>
    <s v="California"/>
    <n v="93309"/>
    <x v="1"/>
    <x v="1458"/>
    <x v="1"/>
    <s v="Binders"/>
    <s v="Wilson Jones Clip &amp; Carry Folder Binder Tool for Ring Binders, Clear"/>
    <n v="23.2"/>
  </r>
  <r>
    <n v="4502"/>
    <s v="CA-2015-116757"/>
    <x v="479"/>
    <d v="2015-07-04T00:00:00"/>
    <s v="Standard Class"/>
    <s v="MS-17980"/>
    <s v="Michael Stewart"/>
    <s v="Corporate"/>
    <s v="United States"/>
    <s v="Houston"/>
    <s v="Texas"/>
    <n v="77095"/>
    <x v="2"/>
    <x v="510"/>
    <x v="1"/>
    <s v="Paper"/>
    <s v="Xerox 225"/>
    <n v="25.92"/>
  </r>
  <r>
    <n v="4503"/>
    <s v="CA-2015-116757"/>
    <x v="479"/>
    <d v="2015-07-04T00:00:00"/>
    <s v="Standard Class"/>
    <s v="MS-17980"/>
    <s v="Michael Stewart"/>
    <s v="Corporate"/>
    <s v="United States"/>
    <s v="Houston"/>
    <s v="Texas"/>
    <n v="77095"/>
    <x v="2"/>
    <x v="462"/>
    <x v="1"/>
    <s v="Fasteners"/>
    <s v="Staples"/>
    <n v="21.312000000000001"/>
  </r>
  <r>
    <n v="4504"/>
    <s v="US-2015-138247"/>
    <x v="163"/>
    <d v="2015-12-29T00:00:00"/>
    <s v="Standard Class"/>
    <s v="BF-11170"/>
    <s v="Ben Ferrer"/>
    <s v="Home Office"/>
    <s v="United States"/>
    <s v="Los Angeles"/>
    <s v="California"/>
    <n v="90045"/>
    <x v="1"/>
    <x v="1670"/>
    <x v="2"/>
    <s v="Phones"/>
    <s v="Seidio BD2-HK3IPH5-BK DILEX Case and Holster Combo for Apple iPhone 5/5s - Black"/>
    <n v="173.65600000000001"/>
  </r>
  <r>
    <n v="4505"/>
    <s v="US-2015-138247"/>
    <x v="163"/>
    <d v="2015-12-29T00:00:00"/>
    <s v="Standard Class"/>
    <s v="BF-11170"/>
    <s v="Ben Ferrer"/>
    <s v="Home Office"/>
    <s v="United States"/>
    <s v="Los Angeles"/>
    <s v="California"/>
    <n v="90045"/>
    <x v="1"/>
    <x v="1107"/>
    <x v="1"/>
    <s v="Appliances"/>
    <s v="Avanti 4.4 Cu. Ft. Refrigerator"/>
    <n v="361.96"/>
  </r>
  <r>
    <n v="4506"/>
    <s v="US-2015-138247"/>
    <x v="163"/>
    <d v="2015-12-29T00:00:00"/>
    <s v="Standard Class"/>
    <s v="BF-11170"/>
    <s v="Ben Ferrer"/>
    <s v="Home Office"/>
    <s v="United States"/>
    <s v="Los Angeles"/>
    <s v="California"/>
    <n v="90045"/>
    <x v="1"/>
    <x v="341"/>
    <x v="2"/>
    <s v="Accessories"/>
    <s v="Sony 32GB Class 10 Micro SDHC R40 Memory Card"/>
    <n v="62.85"/>
  </r>
  <r>
    <n v="4507"/>
    <s v="US-2015-138247"/>
    <x v="163"/>
    <d v="2015-12-29T00:00:00"/>
    <s v="Standard Class"/>
    <s v="BF-11170"/>
    <s v="Ben Ferrer"/>
    <s v="Home Office"/>
    <s v="United States"/>
    <s v="Los Angeles"/>
    <s v="California"/>
    <n v="90045"/>
    <x v="1"/>
    <x v="638"/>
    <x v="2"/>
    <s v="Phones"/>
    <s v="Cisco Unified IP Phone 7945G VoIP phone"/>
    <n v="818.37599999999998"/>
  </r>
  <r>
    <n v="4508"/>
    <s v="US-2015-138247"/>
    <x v="163"/>
    <d v="2015-12-29T00:00:00"/>
    <s v="Standard Class"/>
    <s v="BF-11170"/>
    <s v="Ben Ferrer"/>
    <s v="Home Office"/>
    <s v="United States"/>
    <s v="Los Angeles"/>
    <s v="California"/>
    <n v="90045"/>
    <x v="1"/>
    <x v="1512"/>
    <x v="1"/>
    <s v="Storage"/>
    <s v="Tennsco Commercial Shelving"/>
    <n v="20.34"/>
  </r>
  <r>
    <n v="4509"/>
    <s v="US-2015-138247"/>
    <x v="163"/>
    <d v="2015-12-29T00:00:00"/>
    <s v="Standard Class"/>
    <s v="BF-11170"/>
    <s v="Ben Ferrer"/>
    <s v="Home Office"/>
    <s v="United States"/>
    <s v="Los Angeles"/>
    <s v="California"/>
    <n v="90045"/>
    <x v="1"/>
    <x v="928"/>
    <x v="0"/>
    <s v="Furnishings"/>
    <s v="Westinghouse Floor Lamp with Metal Mesh Shade, Black"/>
    <n v="23.99"/>
  </r>
  <r>
    <n v="4510"/>
    <s v="CA-2018-167003"/>
    <x v="979"/>
    <d v="2018-05-29T00:00:00"/>
    <s v="Standard Class"/>
    <s v="VS-21820"/>
    <s v="Vivek Sundaresam"/>
    <s v="Consumer"/>
    <s v="United States"/>
    <s v="Los Angeles"/>
    <s v="California"/>
    <n v="90036"/>
    <x v="1"/>
    <x v="719"/>
    <x v="0"/>
    <s v="Tables"/>
    <s v="Lesro Sheffield Collection Coffee Table, End Table, Center Table, Corner Table"/>
    <n v="171.28800000000001"/>
  </r>
  <r>
    <n v="4511"/>
    <s v="CA-2017-119935"/>
    <x v="338"/>
    <d v="2017-11-14T00:00:00"/>
    <s v="Standard Class"/>
    <s v="KM-16225"/>
    <s v="Kalyca Meade"/>
    <s v="Corporate"/>
    <s v="United States"/>
    <s v="Springfield"/>
    <s v="Missouri"/>
    <n v="65807"/>
    <x v="2"/>
    <x v="1608"/>
    <x v="0"/>
    <s v="Furnishings"/>
    <s v="3M Polarizing Light Filter Sleeves"/>
    <n v="37.299999999999997"/>
  </r>
  <r>
    <n v="4512"/>
    <s v="CA-2017-119935"/>
    <x v="338"/>
    <d v="2017-11-14T00:00:00"/>
    <s v="Standard Class"/>
    <s v="KM-16225"/>
    <s v="Kalyca Meade"/>
    <s v="Corporate"/>
    <s v="United States"/>
    <s v="Springfield"/>
    <s v="Missouri"/>
    <n v="65807"/>
    <x v="2"/>
    <x v="800"/>
    <x v="1"/>
    <s v="Binders"/>
    <s v="Wilson Jones Ledger-Size, Piano-Hinge Binder, 2&quot;, Blue"/>
    <n v="81.96"/>
  </r>
  <r>
    <n v="4513"/>
    <s v="CA-2017-118969"/>
    <x v="824"/>
    <d v="2017-10-03T00:00:00"/>
    <s v="First Class"/>
    <s v="LP-17095"/>
    <s v="Liz Preis"/>
    <s v="Consumer"/>
    <s v="United States"/>
    <s v="Phoenix"/>
    <s v="Arizona"/>
    <n v="85023"/>
    <x v="1"/>
    <x v="471"/>
    <x v="1"/>
    <s v="Binders"/>
    <s v="Premier Elliptical Ring Binder, Black"/>
    <n v="54.792000000000002"/>
  </r>
  <r>
    <n v="4514"/>
    <s v="CA-2017-145240"/>
    <x v="47"/>
    <d v="2017-09-08T00:00:00"/>
    <s v="First Class"/>
    <s v="BG-11740"/>
    <s v="Bruce Geld"/>
    <s v="Consumer"/>
    <s v="United States"/>
    <s v="Houston"/>
    <s v="Texas"/>
    <n v="77070"/>
    <x v="2"/>
    <x v="146"/>
    <x v="1"/>
    <s v="Storage"/>
    <s v="Tenex Personal Project File with Scoop Front Design, Black"/>
    <n v="10.784000000000001"/>
  </r>
  <r>
    <n v="4515"/>
    <s v="CA-2017-120873"/>
    <x v="189"/>
    <d v="2017-11-01T00:00:00"/>
    <s v="Second Class"/>
    <s v="BW-11200"/>
    <s v="Ben Wallace"/>
    <s v="Consumer"/>
    <s v="United States"/>
    <s v="Hampton"/>
    <s v="Virginia"/>
    <n v="23666"/>
    <x v="0"/>
    <x v="1003"/>
    <x v="0"/>
    <s v="Chairs"/>
    <s v="Global Executive Mid-Back Manager's Chair"/>
    <n v="290.98"/>
  </r>
  <r>
    <n v="4516"/>
    <s v="US-2018-111920"/>
    <x v="760"/>
    <d v="2018-10-26T00:00:00"/>
    <s v="Standard Class"/>
    <s v="PS-18970"/>
    <s v="Paul Stevenson"/>
    <s v="Home Office"/>
    <s v="United States"/>
    <s v="Tulsa"/>
    <s v="Oklahoma"/>
    <n v="74133"/>
    <x v="2"/>
    <x v="1583"/>
    <x v="1"/>
    <s v="Art"/>
    <s v="Dixon Ticonderoga Core-Lock Colored Pencils"/>
    <n v="36.44"/>
  </r>
  <r>
    <n v="4517"/>
    <s v="US-2017-128678"/>
    <x v="306"/>
    <d v="2017-09-20T00:00:00"/>
    <s v="Standard Class"/>
    <s v="RB-19570"/>
    <s v="Rob Beeghly"/>
    <s v="Consumer"/>
    <s v="United States"/>
    <s v="Seattle"/>
    <s v="Washington"/>
    <n v="98105"/>
    <x v="1"/>
    <x v="1671"/>
    <x v="1"/>
    <s v="Paper"/>
    <s v="TOPS &quot;Important Message&quot; Pads, Canary, 4-1/4 x 5-1/2, 50 Sheets per Pad"/>
    <n v="21.4"/>
  </r>
  <r>
    <n v="4518"/>
    <s v="US-2017-128678"/>
    <x v="306"/>
    <d v="2017-09-20T00:00:00"/>
    <s v="Standard Class"/>
    <s v="RB-19570"/>
    <s v="Rob Beeghly"/>
    <s v="Consumer"/>
    <s v="United States"/>
    <s v="Seattle"/>
    <s v="Washington"/>
    <n v="98105"/>
    <x v="1"/>
    <x v="530"/>
    <x v="1"/>
    <s v="Binders"/>
    <s v="Cardinal Slant-D Ring Binder, Heavy Gauge Vinyl"/>
    <n v="48.664000000000001"/>
  </r>
  <r>
    <n v="4519"/>
    <s v="CA-2017-101385"/>
    <x v="477"/>
    <d v="2017-10-01T00:00:00"/>
    <s v="Standard Class"/>
    <s v="JW-16075"/>
    <s v="Julia West"/>
    <s v="Consumer"/>
    <s v="United States"/>
    <s v="San Francisco"/>
    <s v="California"/>
    <n v="94109"/>
    <x v="1"/>
    <x v="154"/>
    <x v="1"/>
    <s v="Art"/>
    <s v="BIC Brite Liner Highlighters"/>
    <n v="16.559999999999999"/>
  </r>
  <r>
    <n v="4520"/>
    <s v="CA-2018-107167"/>
    <x v="193"/>
    <d v="2018-06-14T00:00:00"/>
    <s v="Standard Class"/>
    <s v="ND-18460"/>
    <s v="Neil Ducich"/>
    <s v="Corporate"/>
    <s v="United States"/>
    <s v="Jacksonville"/>
    <s v="Florida"/>
    <n v="32216"/>
    <x v="0"/>
    <x v="1672"/>
    <x v="1"/>
    <s v="Storage"/>
    <s v="24 Capacity Maxi Data Binder Racks, Pearl"/>
    <n v="1347.52"/>
  </r>
  <r>
    <n v="4521"/>
    <s v="CA-2015-109491"/>
    <x v="980"/>
    <d v="2015-02-26T00:00:00"/>
    <s v="Standard Class"/>
    <s v="LC-16930"/>
    <s v="Linda Cazamias"/>
    <s v="Corporate"/>
    <s v="United States"/>
    <s v="Richmond"/>
    <s v="Indiana"/>
    <n v="47374"/>
    <x v="2"/>
    <x v="1196"/>
    <x v="2"/>
    <s v="Accessories"/>
    <s v="Enermax Briskie RF Wireless Keyboard and Mouse Combo"/>
    <n v="62.31"/>
  </r>
  <r>
    <n v="4522"/>
    <s v="CA-2015-109491"/>
    <x v="980"/>
    <d v="2015-02-26T00:00:00"/>
    <s v="Standard Class"/>
    <s v="LC-16930"/>
    <s v="Linda Cazamias"/>
    <s v="Corporate"/>
    <s v="United States"/>
    <s v="Richmond"/>
    <s v="Indiana"/>
    <n v="47374"/>
    <x v="2"/>
    <x v="534"/>
    <x v="0"/>
    <s v="Furnishings"/>
    <s v="Master Caster Door Stop, Brown"/>
    <n v="20.32"/>
  </r>
  <r>
    <n v="4523"/>
    <s v="CA-2018-105445"/>
    <x v="297"/>
    <d v="2018-02-25T00:00:00"/>
    <s v="Second Class"/>
    <s v="BP-11095"/>
    <s v="Bart Pistole"/>
    <s v="Corporate"/>
    <s v="United States"/>
    <s v="Louisville"/>
    <s v="Colorado"/>
    <n v="80027"/>
    <x v="1"/>
    <x v="1328"/>
    <x v="1"/>
    <s v="Fasteners"/>
    <s v="Staples"/>
    <n v="9.4320000000000004"/>
  </r>
  <r>
    <n v="4524"/>
    <s v="CA-2015-107454"/>
    <x v="981"/>
    <d v="2015-11-06T00:00:00"/>
    <s v="Standard Class"/>
    <s v="RD-19720"/>
    <s v="Roger Demir"/>
    <s v="Consumer"/>
    <s v="United States"/>
    <s v="New York City"/>
    <s v="New York"/>
    <n v="10024"/>
    <x v="3"/>
    <x v="639"/>
    <x v="1"/>
    <s v="Labels"/>
    <s v="Avery 499"/>
    <n v="34.86"/>
  </r>
  <r>
    <n v="4525"/>
    <s v="CA-2015-107454"/>
    <x v="981"/>
    <d v="2015-11-06T00:00:00"/>
    <s v="Standard Class"/>
    <s v="RD-19720"/>
    <s v="Roger Demir"/>
    <s v="Consumer"/>
    <s v="United States"/>
    <s v="New York City"/>
    <s v="New York"/>
    <n v="10024"/>
    <x v="3"/>
    <x v="943"/>
    <x v="0"/>
    <s v="Furnishings"/>
    <s v="Tensor Computer Mounted Lamp"/>
    <n v="89.34"/>
  </r>
  <r>
    <n v="4526"/>
    <s v="US-2018-105046"/>
    <x v="729"/>
    <d v="2018-07-23T00:00:00"/>
    <s v="Standard Class"/>
    <s v="BE-11335"/>
    <s v="Bill Eplett"/>
    <s v="Home Office"/>
    <s v="United States"/>
    <s v="Rome"/>
    <s v="New York"/>
    <n v="13440"/>
    <x v="3"/>
    <x v="149"/>
    <x v="2"/>
    <s v="Phones"/>
    <s v="Avaya 5420 Digital phone"/>
    <n v="269.98"/>
  </r>
  <r>
    <n v="4527"/>
    <s v="US-2018-105046"/>
    <x v="729"/>
    <d v="2018-07-23T00:00:00"/>
    <s v="Standard Class"/>
    <s v="BE-11335"/>
    <s v="Bill Eplett"/>
    <s v="Home Office"/>
    <s v="United States"/>
    <s v="Rome"/>
    <s v="New York"/>
    <n v="13440"/>
    <x v="3"/>
    <x v="1673"/>
    <x v="1"/>
    <s v="Paper"/>
    <s v="Southworth 25% Cotton Premium Laser Paper and Envelopes"/>
    <n v="99.9"/>
  </r>
  <r>
    <n v="4528"/>
    <s v="US-2018-105046"/>
    <x v="729"/>
    <d v="2018-07-23T00:00:00"/>
    <s v="Standard Class"/>
    <s v="BE-11335"/>
    <s v="Bill Eplett"/>
    <s v="Home Office"/>
    <s v="United States"/>
    <s v="Rome"/>
    <s v="New York"/>
    <n v="13440"/>
    <x v="3"/>
    <x v="28"/>
    <x v="0"/>
    <s v="Furnishings"/>
    <s v="DAX Solid Wood Frames"/>
    <n v="39.08"/>
  </r>
  <r>
    <n v="4529"/>
    <s v="CA-2018-152856"/>
    <x v="565"/>
    <d v="2018-09-10T00:00:00"/>
    <s v="Second Class"/>
    <s v="RS-19765"/>
    <s v="Roland Schwarz"/>
    <s v="Corporate"/>
    <s v="United States"/>
    <s v="Marion"/>
    <s v="Ohio"/>
    <n v="43302"/>
    <x v="3"/>
    <x v="1312"/>
    <x v="2"/>
    <s v="Accessories"/>
    <s v="Memorex Micro Travel Drive 32 GB"/>
    <n v="116.83199999999999"/>
  </r>
  <r>
    <n v="4530"/>
    <s v="CA-2017-134691"/>
    <x v="696"/>
    <d v="2017-11-18T00:00:00"/>
    <s v="Standard Class"/>
    <s v="KC-16540"/>
    <s v="Kelly Collister"/>
    <s v="Consumer"/>
    <s v="United States"/>
    <s v="Houston"/>
    <s v="Texas"/>
    <n v="77041"/>
    <x v="2"/>
    <x v="1212"/>
    <x v="1"/>
    <s v="Binders"/>
    <s v="Binder Posts"/>
    <n v="2.2959999999999998"/>
  </r>
  <r>
    <n v="4531"/>
    <s v="CA-2017-118759"/>
    <x v="696"/>
    <d v="2017-11-17T00:00:00"/>
    <s v="First Class"/>
    <s v="MB-17305"/>
    <s v="Maria Bertelson"/>
    <s v="Consumer"/>
    <s v="United States"/>
    <s v="New York City"/>
    <s v="New York"/>
    <n v="10009"/>
    <x v="3"/>
    <x v="629"/>
    <x v="0"/>
    <s v="Chairs"/>
    <s v="Hon GuestStacker Chair"/>
    <n v="408.00599999999997"/>
  </r>
  <r>
    <n v="4532"/>
    <s v="CA-2017-118759"/>
    <x v="696"/>
    <d v="2017-11-17T00:00:00"/>
    <s v="First Class"/>
    <s v="MB-17305"/>
    <s v="Maria Bertelson"/>
    <s v="Consumer"/>
    <s v="United States"/>
    <s v="New York City"/>
    <s v="New York"/>
    <n v="10009"/>
    <x v="3"/>
    <x v="146"/>
    <x v="1"/>
    <s v="Storage"/>
    <s v="Tenex Personal Project File with Scoop Front Design, Black"/>
    <n v="40.44"/>
  </r>
  <r>
    <n v="4533"/>
    <s v="CA-2015-140403"/>
    <x v="982"/>
    <d v="2015-10-10T00:00:00"/>
    <s v="Same Day"/>
    <s v="TN-21040"/>
    <s v="Tanja Norvell"/>
    <s v="Home Office"/>
    <s v="United States"/>
    <s v="Manteca"/>
    <s v="California"/>
    <n v="95336"/>
    <x v="1"/>
    <x v="23"/>
    <x v="0"/>
    <s v="Chairs"/>
    <s v="Global Deluxe Stacking Chair, Gray"/>
    <n v="122.352"/>
  </r>
  <r>
    <n v="4534"/>
    <s v="CA-2015-140403"/>
    <x v="982"/>
    <d v="2015-10-10T00:00:00"/>
    <s v="Same Day"/>
    <s v="TN-21040"/>
    <s v="Tanja Norvell"/>
    <s v="Home Office"/>
    <s v="United States"/>
    <s v="Manteca"/>
    <s v="California"/>
    <n v="95336"/>
    <x v="1"/>
    <x v="588"/>
    <x v="1"/>
    <s v="Envelopes"/>
    <s v="#10- 4 1/8&quot; x 9 1/2&quot; Security-Tint Envelopes"/>
    <n v="15.28"/>
  </r>
  <r>
    <n v="4535"/>
    <s v="CA-2016-163104"/>
    <x v="531"/>
    <d v="2016-03-26T00:00:00"/>
    <s v="Standard Class"/>
    <s v="MC-18130"/>
    <s v="Mike Caudle"/>
    <s v="Corporate"/>
    <s v="United States"/>
    <s v="Los Angeles"/>
    <s v="California"/>
    <n v="90004"/>
    <x v="1"/>
    <x v="358"/>
    <x v="1"/>
    <s v="Paper"/>
    <s v="Xerox 1974"/>
    <n v="11.96"/>
  </r>
  <r>
    <n v="4536"/>
    <s v="CA-2018-138464"/>
    <x v="141"/>
    <d v="2018-07-12T00:00:00"/>
    <s v="Standard Class"/>
    <s v="VF-21715"/>
    <s v="Vicky Freymann"/>
    <s v="Home Office"/>
    <s v="United States"/>
    <s v="Seattle"/>
    <s v="Washington"/>
    <n v="98115"/>
    <x v="1"/>
    <x v="1226"/>
    <x v="0"/>
    <s v="Furnishings"/>
    <s v="Master Big Foot Doorstop, Beige"/>
    <n v="15.84"/>
  </r>
  <r>
    <n v="4537"/>
    <s v="CA-2018-138464"/>
    <x v="141"/>
    <d v="2018-07-12T00:00:00"/>
    <s v="Standard Class"/>
    <s v="VF-21715"/>
    <s v="Vicky Freymann"/>
    <s v="Home Office"/>
    <s v="United States"/>
    <s v="Seattle"/>
    <s v="Washington"/>
    <n v="98115"/>
    <x v="1"/>
    <x v="379"/>
    <x v="1"/>
    <s v="Binders"/>
    <s v="GBC VeloBinder Manual Binding System"/>
    <n v="86.376000000000005"/>
  </r>
  <r>
    <n v="4538"/>
    <s v="CA-2018-138464"/>
    <x v="141"/>
    <d v="2018-07-12T00:00:00"/>
    <s v="Standard Class"/>
    <s v="VF-21715"/>
    <s v="Vicky Freymann"/>
    <s v="Home Office"/>
    <s v="United States"/>
    <s v="Seattle"/>
    <s v="Washington"/>
    <n v="98115"/>
    <x v="1"/>
    <x v="487"/>
    <x v="1"/>
    <s v="Art"/>
    <s v="Zebra Zazzle Fluorescent Highlighters"/>
    <n v="18.239999999999998"/>
  </r>
  <r>
    <n v="4539"/>
    <s v="CA-2018-138464"/>
    <x v="141"/>
    <d v="2018-07-12T00:00:00"/>
    <s v="Standard Class"/>
    <s v="VF-21715"/>
    <s v="Vicky Freymann"/>
    <s v="Home Office"/>
    <s v="United States"/>
    <s v="Seattle"/>
    <s v="Washington"/>
    <n v="98115"/>
    <x v="1"/>
    <x v="346"/>
    <x v="1"/>
    <s v="Art"/>
    <s v="Crayola Colored Pencils"/>
    <n v="13.12"/>
  </r>
  <r>
    <n v="4540"/>
    <s v="CA-2016-104129"/>
    <x v="914"/>
    <d v="2016-03-02T00:00:00"/>
    <s v="Standard Class"/>
    <s v="ES-14080"/>
    <s v="Erin Smith"/>
    <s v="Corporate"/>
    <s v="United States"/>
    <s v="Providence"/>
    <s v="Rhode Island"/>
    <n v="2908"/>
    <x v="3"/>
    <x v="509"/>
    <x v="2"/>
    <s v="Phones"/>
    <s v="i.Sound Portable Power - 8000 mAh"/>
    <n v="105.98"/>
  </r>
  <r>
    <n v="4541"/>
    <s v="CA-2016-104129"/>
    <x v="914"/>
    <d v="2016-03-02T00:00:00"/>
    <s v="Standard Class"/>
    <s v="ES-14080"/>
    <s v="Erin Smith"/>
    <s v="Corporate"/>
    <s v="United States"/>
    <s v="Providence"/>
    <s v="Rhode Island"/>
    <n v="2908"/>
    <x v="3"/>
    <x v="1529"/>
    <x v="0"/>
    <s v="Tables"/>
    <s v="Barricks 18&quot; x 48&quot; Non-Folding Utility Table with Bottom Storage Shelf"/>
    <n v="493.92"/>
  </r>
  <r>
    <n v="4542"/>
    <s v="US-2018-132206"/>
    <x v="114"/>
    <d v="2018-06-21T00:00:00"/>
    <s v="Standard Class"/>
    <s v="MK-17905"/>
    <s v="Michael Kennedy"/>
    <s v="Corporate"/>
    <s v="United States"/>
    <s v="Chicago"/>
    <s v="Illinois"/>
    <n v="60653"/>
    <x v="2"/>
    <x v="15"/>
    <x v="1"/>
    <s v="Binders"/>
    <s v="Storex DuraTech Recycled Plastic Frosted Binders"/>
    <n v="5.9359999999999999"/>
  </r>
  <r>
    <n v="4543"/>
    <s v="CA-2018-113474"/>
    <x v="983"/>
    <d v="2018-03-31T00:00:00"/>
    <s v="First Class"/>
    <s v="TM-21490"/>
    <s v="Tony Molinari"/>
    <s v="Consumer"/>
    <s v="United States"/>
    <s v="Oklahoma City"/>
    <s v="Oklahoma"/>
    <n v="73120"/>
    <x v="2"/>
    <x v="1674"/>
    <x v="1"/>
    <s v="Envelopes"/>
    <s v="Multimedia Mailers"/>
    <n v="325.86"/>
  </r>
  <r>
    <n v="4544"/>
    <s v="CA-2016-126557"/>
    <x v="984"/>
    <d v="2016-07-17T00:00:00"/>
    <s v="Second Class"/>
    <s v="RL-19615"/>
    <s v="Rob Lucas"/>
    <s v="Consumer"/>
    <s v="United States"/>
    <s v="Chicago"/>
    <s v="Illinois"/>
    <n v="60610"/>
    <x v="2"/>
    <x v="212"/>
    <x v="0"/>
    <s v="Chairs"/>
    <s v="Global Push Button Manager's Chair, Indigo"/>
    <n v="383.60700000000003"/>
  </r>
  <r>
    <n v="4545"/>
    <s v="CA-2016-126557"/>
    <x v="984"/>
    <d v="2016-07-17T00:00:00"/>
    <s v="Second Class"/>
    <s v="RL-19615"/>
    <s v="Rob Lucas"/>
    <s v="Consumer"/>
    <s v="United States"/>
    <s v="Chicago"/>
    <s v="Illinois"/>
    <n v="60610"/>
    <x v="2"/>
    <x v="918"/>
    <x v="2"/>
    <s v="Phones"/>
    <s v="Geemarc AmpliPOWER60"/>
    <n v="148.47999999999999"/>
  </r>
  <r>
    <n v="4546"/>
    <s v="CA-2016-126557"/>
    <x v="984"/>
    <d v="2016-07-17T00:00:00"/>
    <s v="Second Class"/>
    <s v="RL-19615"/>
    <s v="Rob Lucas"/>
    <s v="Consumer"/>
    <s v="United States"/>
    <s v="Chicago"/>
    <s v="Illinois"/>
    <n v="60610"/>
    <x v="2"/>
    <x v="1485"/>
    <x v="2"/>
    <s v="Phones"/>
    <s v="Vtech CS6719"/>
    <n v="537.54399999999998"/>
  </r>
  <r>
    <n v="4547"/>
    <s v="CA-2016-126557"/>
    <x v="984"/>
    <d v="2016-07-17T00:00:00"/>
    <s v="Second Class"/>
    <s v="RL-19615"/>
    <s v="Rob Lucas"/>
    <s v="Consumer"/>
    <s v="United States"/>
    <s v="Chicago"/>
    <s v="Illinois"/>
    <n v="60610"/>
    <x v="2"/>
    <x v="308"/>
    <x v="1"/>
    <s v="Binders"/>
    <s v="Tuff Stuff Recycled Round Ring Binders"/>
    <n v="1.9279999999999999"/>
  </r>
  <r>
    <n v="4548"/>
    <s v="CA-2016-126557"/>
    <x v="984"/>
    <d v="2016-07-17T00:00:00"/>
    <s v="Second Class"/>
    <s v="RL-19615"/>
    <s v="Rob Lucas"/>
    <s v="Consumer"/>
    <s v="United States"/>
    <s v="Chicago"/>
    <s v="Illinois"/>
    <n v="60610"/>
    <x v="2"/>
    <x v="649"/>
    <x v="1"/>
    <s v="Art"/>
    <s v="Newell 32"/>
    <n v="6.9119999999999999"/>
  </r>
  <r>
    <n v="4549"/>
    <s v="CA-2016-126557"/>
    <x v="984"/>
    <d v="2016-07-17T00:00:00"/>
    <s v="Second Class"/>
    <s v="RL-19615"/>
    <s v="Rob Lucas"/>
    <s v="Consumer"/>
    <s v="United States"/>
    <s v="Chicago"/>
    <s v="Illinois"/>
    <n v="60610"/>
    <x v="2"/>
    <x v="275"/>
    <x v="0"/>
    <s v="Furnishings"/>
    <s v="Floodlight Indoor Halogen Bulbs, 1 Bulb per Pack, 60 Watts"/>
    <n v="7.76"/>
  </r>
  <r>
    <n v="4550"/>
    <s v="CA-2016-126557"/>
    <x v="984"/>
    <d v="2016-07-17T00:00:00"/>
    <s v="Second Class"/>
    <s v="RL-19615"/>
    <s v="Rob Lucas"/>
    <s v="Consumer"/>
    <s v="United States"/>
    <s v="Chicago"/>
    <s v="Illinois"/>
    <n v="60610"/>
    <x v="2"/>
    <x v="517"/>
    <x v="2"/>
    <s v="Phones"/>
    <s v="GE 2-Jack Phone Line Splitter"/>
    <n v="659.16800000000001"/>
  </r>
  <r>
    <n v="4551"/>
    <s v="US-2018-107636"/>
    <x v="504"/>
    <d v="2018-05-02T00:00:00"/>
    <s v="First Class"/>
    <s v="NM-18520"/>
    <s v="Neoma Murray"/>
    <s v="Consumer"/>
    <s v="United States"/>
    <s v="Manchester"/>
    <s v="Connecticut"/>
    <n v="6040"/>
    <x v="3"/>
    <x v="1675"/>
    <x v="1"/>
    <s v="Labels"/>
    <s v="Avery 5"/>
    <n v="5.76"/>
  </r>
  <r>
    <n v="4552"/>
    <s v="US-2015-165862"/>
    <x v="985"/>
    <d v="2015-07-17T00:00:00"/>
    <s v="Standard Class"/>
    <s v="GK-14620"/>
    <s v="Grace Kelly"/>
    <s v="Corporate"/>
    <s v="United States"/>
    <s v="Los Angeles"/>
    <s v="California"/>
    <n v="90049"/>
    <x v="1"/>
    <x v="1213"/>
    <x v="0"/>
    <s v="Tables"/>
    <s v="Bevis Round Conference Table Top &amp; Single Column Base"/>
    <n v="351.21600000000001"/>
  </r>
  <r>
    <n v="4553"/>
    <s v="US-2015-106334"/>
    <x v="422"/>
    <d v="2016-01-02T00:00:00"/>
    <s v="Standard Class"/>
    <s v="JF-15490"/>
    <s v="Jeremy Farry"/>
    <s v="Consumer"/>
    <s v="United States"/>
    <s v="San Francisco"/>
    <s v="California"/>
    <n v="94122"/>
    <x v="1"/>
    <x v="370"/>
    <x v="0"/>
    <s v="Chairs"/>
    <s v="Bevis Steel Folding Chairs"/>
    <n v="230.28"/>
  </r>
  <r>
    <n v="4554"/>
    <s v="US-2015-106334"/>
    <x v="422"/>
    <d v="2016-01-02T00:00:00"/>
    <s v="Standard Class"/>
    <s v="JF-15490"/>
    <s v="Jeremy Farry"/>
    <s v="Consumer"/>
    <s v="United States"/>
    <s v="San Francisco"/>
    <s v="California"/>
    <n v="94122"/>
    <x v="1"/>
    <x v="630"/>
    <x v="1"/>
    <s v="Paper"/>
    <s v="Xerox 1927"/>
    <n v="12.84"/>
  </r>
  <r>
    <n v="4555"/>
    <s v="CA-2017-101448"/>
    <x v="535"/>
    <d v="2017-03-01T00:00:00"/>
    <s v="Second Class"/>
    <s v="EB-13930"/>
    <s v="Eric Barreto"/>
    <s v="Consumer"/>
    <s v="United States"/>
    <s v="La Crosse"/>
    <s v="Wisconsin"/>
    <n v="54601"/>
    <x v="2"/>
    <x v="92"/>
    <x v="1"/>
    <s v="Binders"/>
    <s v="Flexible Leather- Look Classic Collection Ring Binder"/>
    <n v="56.82"/>
  </r>
  <r>
    <n v="4556"/>
    <s v="CA-2016-130218"/>
    <x v="391"/>
    <d v="2016-03-26T00:00:00"/>
    <s v="First Class"/>
    <s v="SG-20470"/>
    <s v="Sheri Gordon"/>
    <s v="Consumer"/>
    <s v="United States"/>
    <s v="Florence"/>
    <s v="South Carolina"/>
    <n v="29501"/>
    <x v="0"/>
    <x v="550"/>
    <x v="1"/>
    <s v="Fasteners"/>
    <s v="Staples"/>
    <n v="31.56"/>
  </r>
  <r>
    <n v="4557"/>
    <s v="CA-2016-130218"/>
    <x v="391"/>
    <d v="2016-03-26T00:00:00"/>
    <s v="First Class"/>
    <s v="SG-20470"/>
    <s v="Sheri Gordon"/>
    <s v="Consumer"/>
    <s v="United States"/>
    <s v="Florence"/>
    <s v="South Carolina"/>
    <n v="29501"/>
    <x v="0"/>
    <x v="700"/>
    <x v="1"/>
    <s v="Storage"/>
    <s v="Eldon Shelf Savers Cubes and Bins"/>
    <n v="27.92"/>
  </r>
  <r>
    <n v="4558"/>
    <s v="US-2018-117331"/>
    <x v="208"/>
    <d v="2018-10-28T00:00:00"/>
    <s v="Standard Class"/>
    <s v="ND-18370"/>
    <s v="Natalie DeCherney"/>
    <s v="Consumer"/>
    <s v="United States"/>
    <s v="Glendale"/>
    <s v="Arizona"/>
    <n v="85301"/>
    <x v="1"/>
    <x v="697"/>
    <x v="1"/>
    <s v="Binders"/>
    <s v="Lock-Up Easel 'Spel-Binder'"/>
    <n v="8.5589999999999993"/>
  </r>
  <r>
    <n v="4559"/>
    <s v="CA-2015-127383"/>
    <x v="520"/>
    <d v="2016-01-05T00:00:00"/>
    <s v="Standard Class"/>
    <s v="CM-11815"/>
    <s v="Candace McMahon"/>
    <s v="Corporate"/>
    <s v="United States"/>
    <s v="El Paso"/>
    <s v="Texas"/>
    <n v="79907"/>
    <x v="2"/>
    <x v="1503"/>
    <x v="1"/>
    <s v="Envelopes"/>
    <s v="Staple envelope"/>
    <n v="49.567999999999998"/>
  </r>
  <r>
    <n v="4560"/>
    <s v="CA-2015-110219"/>
    <x v="952"/>
    <d v="2015-05-08T00:00:00"/>
    <s v="First Class"/>
    <s v="EB-13870"/>
    <s v="Emily Burns"/>
    <s v="Consumer"/>
    <s v="United States"/>
    <s v="San Antonio"/>
    <s v="Texas"/>
    <n v="78207"/>
    <x v="2"/>
    <x v="64"/>
    <x v="0"/>
    <s v="Chairs"/>
    <s v="Global Value Mid-Back Manager's Chair, Gray"/>
    <n v="127.869"/>
  </r>
  <r>
    <n v="4561"/>
    <s v="CA-2016-118871"/>
    <x v="784"/>
    <d v="2016-12-09T00:00:00"/>
    <s v="Second Class"/>
    <s v="HM-14860"/>
    <s v="Harry Marie"/>
    <s v="Corporate"/>
    <s v="United States"/>
    <s v="Los Angeles"/>
    <s v="California"/>
    <n v="90049"/>
    <x v="1"/>
    <x v="231"/>
    <x v="1"/>
    <s v="Envelopes"/>
    <s v="Tyvek Side-Opening Peel &amp; Seel Expanding Envelopes"/>
    <n v="271.44"/>
  </r>
  <r>
    <n v="4562"/>
    <s v="CA-2016-118871"/>
    <x v="784"/>
    <d v="2016-12-09T00:00:00"/>
    <s v="Second Class"/>
    <s v="HM-14860"/>
    <s v="Harry Marie"/>
    <s v="Corporate"/>
    <s v="United States"/>
    <s v="Los Angeles"/>
    <s v="California"/>
    <n v="90049"/>
    <x v="1"/>
    <x v="1676"/>
    <x v="2"/>
    <s v="Phones"/>
    <s v="Jensen SMPS-640 -Â speaker phone"/>
    <n v="110.352"/>
  </r>
  <r>
    <n v="4563"/>
    <s v="CA-2016-118871"/>
    <x v="784"/>
    <d v="2016-12-09T00:00:00"/>
    <s v="Second Class"/>
    <s v="HM-14860"/>
    <s v="Harry Marie"/>
    <s v="Corporate"/>
    <s v="United States"/>
    <s v="Los Angeles"/>
    <s v="California"/>
    <n v="90049"/>
    <x v="1"/>
    <x v="1677"/>
    <x v="0"/>
    <s v="Furnishings"/>
    <s v="Master Caster Door Stop, Large Brown"/>
    <n v="36.4"/>
  </r>
  <r>
    <n v="4564"/>
    <s v="CA-2018-129490"/>
    <x v="986"/>
    <d v="2018-09-30T00:00:00"/>
    <s v="Standard Class"/>
    <s v="SJ-20125"/>
    <s v="Sanjit Jacobs"/>
    <s v="Home Office"/>
    <s v="United States"/>
    <s v="Miramar"/>
    <s v="Florida"/>
    <n v="33023"/>
    <x v="0"/>
    <x v="1585"/>
    <x v="0"/>
    <s v="Chairs"/>
    <s v="Office Star - Contemporary Task Swivel chair with Loop Arms, Charcoal"/>
    <n v="419.13600000000002"/>
  </r>
  <r>
    <n v="4565"/>
    <s v="CA-2015-101175"/>
    <x v="337"/>
    <d v="2015-12-14T00:00:00"/>
    <s v="Standard Class"/>
    <s v="DM-12955"/>
    <s v="Dario Medina"/>
    <s v="Corporate"/>
    <s v="United States"/>
    <s v="Mesa"/>
    <s v="Arizona"/>
    <n v="85204"/>
    <x v="1"/>
    <x v="1018"/>
    <x v="1"/>
    <s v="Storage"/>
    <s v="Acco Perma 3000 Stacking Storage Drawers"/>
    <n v="100.70399999999999"/>
  </r>
  <r>
    <n v="4566"/>
    <s v="US-2018-149510"/>
    <x v="734"/>
    <d v="2018-12-10T00:00:00"/>
    <s v="Standard Class"/>
    <s v="MC-17575"/>
    <s v="Matt Collins"/>
    <s v="Consumer"/>
    <s v="United States"/>
    <s v="Fayetteville"/>
    <s v="North Carolina"/>
    <n v="28314"/>
    <x v="0"/>
    <x v="551"/>
    <x v="1"/>
    <s v="Appliances"/>
    <s v="Belkin F9H710-06 7 Outlet SurgeMaster Surge Protector"/>
    <n v="45.216000000000001"/>
  </r>
  <r>
    <n v="4567"/>
    <s v="US-2018-149510"/>
    <x v="734"/>
    <d v="2018-12-10T00:00:00"/>
    <s v="Standard Class"/>
    <s v="MC-17575"/>
    <s v="Matt Collins"/>
    <s v="Consumer"/>
    <s v="United States"/>
    <s v="Fayetteville"/>
    <s v="North Carolina"/>
    <n v="28314"/>
    <x v="0"/>
    <x v="1399"/>
    <x v="1"/>
    <s v="Binders"/>
    <s v="GBC Pre-Punched Binding Paper, Plastic, White, 8-1/2&quot; x 11&quot;"/>
    <n v="28.782"/>
  </r>
  <r>
    <n v="4568"/>
    <s v="US-2018-149510"/>
    <x v="734"/>
    <d v="2018-12-10T00:00:00"/>
    <s v="Standard Class"/>
    <s v="MC-17575"/>
    <s v="Matt Collins"/>
    <s v="Consumer"/>
    <s v="United States"/>
    <s v="Fayetteville"/>
    <s v="North Carolina"/>
    <n v="28314"/>
    <x v="0"/>
    <x v="827"/>
    <x v="1"/>
    <s v="Paper"/>
    <s v="Rediform Wirebound &quot;Phone Memo&quot; Message Book, 11 x 5-3/4"/>
    <n v="24.448"/>
  </r>
  <r>
    <n v="4569"/>
    <s v="CA-2016-111990"/>
    <x v="627"/>
    <d v="2016-11-13T00:00:00"/>
    <s v="Standard Class"/>
    <s v="DB-13660"/>
    <s v="Duane Benoit"/>
    <s v="Consumer"/>
    <s v="United States"/>
    <s v="Houston"/>
    <s v="Texas"/>
    <n v="77095"/>
    <x v="2"/>
    <x v="44"/>
    <x v="1"/>
    <s v="Binders"/>
    <s v="Wilson Jones Leather-Like Binders with DublLock Round Rings"/>
    <n v="10.476000000000001"/>
  </r>
  <r>
    <n v="4570"/>
    <s v="CA-2015-169460"/>
    <x v="987"/>
    <d v="2015-04-21T00:00:00"/>
    <s v="Second Class"/>
    <s v="NF-18595"/>
    <s v="Nicole Fjeld"/>
    <s v="Home Office"/>
    <s v="United States"/>
    <s v="San Jose"/>
    <s v="California"/>
    <n v="95123"/>
    <x v="1"/>
    <x v="216"/>
    <x v="0"/>
    <s v="Furnishings"/>
    <s v="Executive Impressions 13&quot; Chairman Wall Clock"/>
    <n v="76.14"/>
  </r>
  <r>
    <n v="4571"/>
    <s v="US-2016-152128"/>
    <x v="442"/>
    <d v="2016-05-27T00:00:00"/>
    <s v="Second Class"/>
    <s v="NM-18445"/>
    <s v="Nathan Mautz"/>
    <s v="Home Office"/>
    <s v="United States"/>
    <s v="Wichita"/>
    <s v="Kansas"/>
    <n v="67212"/>
    <x v="2"/>
    <x v="1658"/>
    <x v="1"/>
    <s v="Art"/>
    <s v="SANFORD Major Accent Highlighters"/>
    <n v="21.24"/>
  </r>
  <r>
    <n v="4572"/>
    <s v="US-2016-152128"/>
    <x v="442"/>
    <d v="2016-05-27T00:00:00"/>
    <s v="Second Class"/>
    <s v="NM-18445"/>
    <s v="Nathan Mautz"/>
    <s v="Home Office"/>
    <s v="United States"/>
    <s v="Wichita"/>
    <s v="Kansas"/>
    <n v="67212"/>
    <x v="2"/>
    <x v="1242"/>
    <x v="1"/>
    <s v="Binders"/>
    <s v="GBC DocuBind P50 Personal Binding Machine"/>
    <n v="127.96"/>
  </r>
  <r>
    <n v="4573"/>
    <s v="CA-2018-126662"/>
    <x v="729"/>
    <d v="2018-07-21T00:00:00"/>
    <s v="Standard Class"/>
    <s v="AB-10255"/>
    <s v="Alejandro Ballentine"/>
    <s v="Home Office"/>
    <s v="United States"/>
    <s v="Los Angeles"/>
    <s v="California"/>
    <n v="90036"/>
    <x v="1"/>
    <x v="851"/>
    <x v="2"/>
    <s v="Copiers"/>
    <s v="Brother DCP1000 Digital 3 in 1 Multifunction Machine"/>
    <n v="479.98399999999998"/>
  </r>
  <r>
    <n v="4574"/>
    <s v="CA-2017-139395"/>
    <x v="939"/>
    <d v="2017-12-18T00:00:00"/>
    <s v="Standard Class"/>
    <s v="MG-17650"/>
    <s v="Matthew Grinstein"/>
    <s v="Home Office"/>
    <s v="United States"/>
    <s v="Jackson"/>
    <s v="Michigan"/>
    <n v="49201"/>
    <x v="2"/>
    <x v="539"/>
    <x v="2"/>
    <s v="Phones"/>
    <s v="Jabra SPEAK 410"/>
    <n v="657.93"/>
  </r>
  <r>
    <n v="4575"/>
    <s v="CA-2017-139395"/>
    <x v="939"/>
    <d v="2017-12-18T00:00:00"/>
    <s v="Standard Class"/>
    <s v="MG-17650"/>
    <s v="Matthew Grinstein"/>
    <s v="Home Office"/>
    <s v="United States"/>
    <s v="Jackson"/>
    <s v="Michigan"/>
    <n v="49201"/>
    <x v="2"/>
    <x v="904"/>
    <x v="0"/>
    <s v="Furnishings"/>
    <s v="Westinghouse Clip-On Gooseneck Lamps"/>
    <n v="33.479999999999997"/>
  </r>
  <r>
    <n v="4576"/>
    <s v="CA-2017-139395"/>
    <x v="939"/>
    <d v="2017-12-18T00:00:00"/>
    <s v="Standard Class"/>
    <s v="MG-17650"/>
    <s v="Matthew Grinstein"/>
    <s v="Home Office"/>
    <s v="United States"/>
    <s v="Jackson"/>
    <s v="Michigan"/>
    <n v="49201"/>
    <x v="2"/>
    <x v="324"/>
    <x v="1"/>
    <s v="Art"/>
    <s v="Newell 333"/>
    <n v="13.9"/>
  </r>
  <r>
    <n v="4577"/>
    <s v="CA-2017-139395"/>
    <x v="939"/>
    <d v="2017-12-18T00:00:00"/>
    <s v="Standard Class"/>
    <s v="MG-17650"/>
    <s v="Matthew Grinstein"/>
    <s v="Home Office"/>
    <s v="United States"/>
    <s v="Jackson"/>
    <s v="Michigan"/>
    <n v="49201"/>
    <x v="2"/>
    <x v="1678"/>
    <x v="1"/>
    <s v="Storage"/>
    <s v="Fellowes Desktop Hanging File Manager"/>
    <n v="26.86"/>
  </r>
  <r>
    <n v="4578"/>
    <s v="US-2015-121734"/>
    <x v="909"/>
    <d v="2015-04-16T00:00:00"/>
    <s v="Standard Class"/>
    <s v="SE-20110"/>
    <s v="Sanjit Engle"/>
    <s v="Consumer"/>
    <s v="United States"/>
    <s v="Lewiston"/>
    <s v="Idaho"/>
    <n v="83501"/>
    <x v="1"/>
    <x v="1224"/>
    <x v="1"/>
    <s v="Binders"/>
    <s v="GBC Personal VeloBind Strips"/>
    <n v="9.5839999999999996"/>
  </r>
  <r>
    <n v="4579"/>
    <s v="CA-2016-110947"/>
    <x v="988"/>
    <d v="2016-06-15T00:00:00"/>
    <s v="Standard Class"/>
    <s v="AG-10765"/>
    <s v="Anthony Garverick"/>
    <s v="Home Office"/>
    <s v="United States"/>
    <s v="Hampton"/>
    <s v="Virginia"/>
    <n v="23666"/>
    <x v="0"/>
    <x v="443"/>
    <x v="1"/>
    <s v="Binders"/>
    <s v="Vinyl Sectional Post Binders"/>
    <n v="113.1"/>
  </r>
  <r>
    <n v="4580"/>
    <s v="US-2015-150126"/>
    <x v="923"/>
    <d v="2015-08-02T00:00:00"/>
    <s v="Standard Class"/>
    <s v="AS-10045"/>
    <s v="Aaron Smayling"/>
    <s v="Corporate"/>
    <s v="United States"/>
    <s v="New York City"/>
    <s v="New York"/>
    <n v="10035"/>
    <x v="3"/>
    <x v="1679"/>
    <x v="1"/>
    <s v="Paper"/>
    <s v="Xerox 1956"/>
    <n v="65.78"/>
  </r>
  <r>
    <n v="4581"/>
    <s v="CA-2016-164427"/>
    <x v="374"/>
    <d v="2016-08-06T00:00:00"/>
    <s v="Standard Class"/>
    <s v="AR-10405"/>
    <s v="Allen Rosenblatt"/>
    <s v="Corporate"/>
    <s v="United States"/>
    <s v="Hattiesburg"/>
    <s v="Mississippi"/>
    <n v="39401"/>
    <x v="0"/>
    <x v="240"/>
    <x v="2"/>
    <s v="Accessories"/>
    <s v="Microsoft Sculpt Comfort Mouse"/>
    <n v="239.7"/>
  </r>
  <r>
    <n v="4582"/>
    <s v="CA-2017-120250"/>
    <x v="251"/>
    <d v="2017-09-22T00:00:00"/>
    <s v="First Class"/>
    <s v="AP-10720"/>
    <s v="Anne Pryor"/>
    <s v="Home Office"/>
    <s v="United States"/>
    <s v="Philadelphia"/>
    <s v="Pennsylvania"/>
    <n v="19140"/>
    <x v="3"/>
    <x v="1680"/>
    <x v="0"/>
    <s v="Furnishings"/>
    <s v="Nu-Dell Oak Frame"/>
    <n v="25.632000000000001"/>
  </r>
  <r>
    <n v="4583"/>
    <s v="CA-2017-121993"/>
    <x v="224"/>
    <d v="2017-06-12T00:00:00"/>
    <s v="First Class"/>
    <s v="JB-16000"/>
    <s v="Joy Bell-"/>
    <s v="Consumer"/>
    <s v="United States"/>
    <s v="Philadelphia"/>
    <s v="Pennsylvania"/>
    <n v="19140"/>
    <x v="3"/>
    <x v="1647"/>
    <x v="1"/>
    <s v="Labels"/>
    <s v="Avery 487"/>
    <n v="23.616"/>
  </r>
  <r>
    <n v="4584"/>
    <s v="US-2017-100405"/>
    <x v="370"/>
    <d v="2017-08-28T00:00:00"/>
    <s v="Second Class"/>
    <s v="TS-21430"/>
    <s v="Tom Stivers"/>
    <s v="Corporate"/>
    <s v="United States"/>
    <s v="Los Angeles"/>
    <s v="California"/>
    <n v="90045"/>
    <x v="1"/>
    <x v="105"/>
    <x v="1"/>
    <s v="Art"/>
    <s v="Newell Chalk Holder"/>
    <n v="8.26"/>
  </r>
  <r>
    <n v="4585"/>
    <s v="US-2018-163790"/>
    <x v="808"/>
    <d v="2018-11-04T00:00:00"/>
    <s v="Second Class"/>
    <s v="NL-18310"/>
    <s v="Nancy Lomonaco"/>
    <s v="Home Office"/>
    <s v="United States"/>
    <s v="Danville"/>
    <s v="California"/>
    <n v="94526"/>
    <x v="1"/>
    <x v="466"/>
    <x v="1"/>
    <s v="Envelopes"/>
    <s v="White Business Envelopes with Contemporary Seam, Recycled White Business Envelopes"/>
    <n v="76.58"/>
  </r>
  <r>
    <n v="4586"/>
    <s v="US-2018-163790"/>
    <x v="808"/>
    <d v="2018-11-04T00:00:00"/>
    <s v="Second Class"/>
    <s v="NL-18310"/>
    <s v="Nancy Lomonaco"/>
    <s v="Home Office"/>
    <s v="United States"/>
    <s v="Danville"/>
    <s v="California"/>
    <n v="94526"/>
    <x v="1"/>
    <x v="1273"/>
    <x v="1"/>
    <s v="Art"/>
    <s v="Nontoxic Chalk"/>
    <n v="8.8000000000000007"/>
  </r>
  <r>
    <n v="4587"/>
    <s v="US-2018-163790"/>
    <x v="808"/>
    <d v="2018-11-04T00:00:00"/>
    <s v="Second Class"/>
    <s v="NL-18310"/>
    <s v="Nancy Lomonaco"/>
    <s v="Home Office"/>
    <s v="United States"/>
    <s v="Danville"/>
    <s v="California"/>
    <n v="94526"/>
    <x v="1"/>
    <x v="1681"/>
    <x v="1"/>
    <s v="Binders"/>
    <s v="GBC Therma-A-Bind 250T Electric Binding System"/>
    <n v="590.35199999999998"/>
  </r>
  <r>
    <n v="4588"/>
    <s v="US-2018-163790"/>
    <x v="808"/>
    <d v="2018-11-04T00:00:00"/>
    <s v="Second Class"/>
    <s v="NL-18310"/>
    <s v="Nancy Lomonaco"/>
    <s v="Home Office"/>
    <s v="United States"/>
    <s v="Danville"/>
    <s v="California"/>
    <n v="94526"/>
    <x v="1"/>
    <x v="802"/>
    <x v="1"/>
    <s v="Fasteners"/>
    <s v="Super Bands, 12/Pack"/>
    <n v="5.58"/>
  </r>
  <r>
    <n v="4589"/>
    <s v="US-2018-163790"/>
    <x v="808"/>
    <d v="2018-11-04T00:00:00"/>
    <s v="Second Class"/>
    <s v="NL-18310"/>
    <s v="Nancy Lomonaco"/>
    <s v="Home Office"/>
    <s v="United States"/>
    <s v="Danville"/>
    <s v="California"/>
    <n v="94526"/>
    <x v="1"/>
    <x v="1682"/>
    <x v="0"/>
    <s v="Furnishings"/>
    <s v="Document Clip Frames"/>
    <n v="25.02"/>
  </r>
  <r>
    <n v="4590"/>
    <s v="US-2018-163790"/>
    <x v="808"/>
    <d v="2018-11-04T00:00:00"/>
    <s v="Second Class"/>
    <s v="NL-18310"/>
    <s v="Nancy Lomonaco"/>
    <s v="Home Office"/>
    <s v="United States"/>
    <s v="Danville"/>
    <s v="California"/>
    <n v="94526"/>
    <x v="1"/>
    <x v="557"/>
    <x v="1"/>
    <s v="Storage"/>
    <s v="Space Solutions Commercial Steel Shelving"/>
    <n v="452.55"/>
  </r>
  <r>
    <n v="4591"/>
    <s v="CA-2017-129868"/>
    <x v="482"/>
    <d v="2017-12-31T00:00:00"/>
    <s v="Standard Class"/>
    <s v="MC-18130"/>
    <s v="Mike Caudle"/>
    <s v="Corporate"/>
    <s v="United States"/>
    <s v="Los Angeles"/>
    <s v="California"/>
    <n v="90004"/>
    <x v="1"/>
    <x v="1280"/>
    <x v="1"/>
    <s v="Supplies"/>
    <s v="Fiskars Home &amp; Office Scissors"/>
    <n v="17.760000000000002"/>
  </r>
  <r>
    <n v="4592"/>
    <s v="CA-2017-129868"/>
    <x v="482"/>
    <d v="2017-12-31T00:00:00"/>
    <s v="Standard Class"/>
    <s v="MC-18130"/>
    <s v="Mike Caudle"/>
    <s v="Corporate"/>
    <s v="United States"/>
    <s v="Los Angeles"/>
    <s v="California"/>
    <n v="90004"/>
    <x v="1"/>
    <x v="7"/>
    <x v="2"/>
    <s v="Phones"/>
    <s v="Mitel 5320 IP Phone VoIP phone"/>
    <n v="302.38400000000001"/>
  </r>
  <r>
    <n v="4593"/>
    <s v="CA-2017-129868"/>
    <x v="482"/>
    <d v="2017-12-31T00:00:00"/>
    <s v="Standard Class"/>
    <s v="MC-18130"/>
    <s v="Mike Caudle"/>
    <s v="Corporate"/>
    <s v="United States"/>
    <s v="Los Angeles"/>
    <s v="California"/>
    <n v="90004"/>
    <x v="1"/>
    <x v="1534"/>
    <x v="0"/>
    <s v="Chairs"/>
    <s v="Global Armless Task Chair, Royal Blue"/>
    <n v="146.352"/>
  </r>
  <r>
    <n v="4594"/>
    <s v="CA-2017-129868"/>
    <x v="482"/>
    <d v="2017-12-31T00:00:00"/>
    <s v="Standard Class"/>
    <s v="MC-18130"/>
    <s v="Mike Caudle"/>
    <s v="Corporate"/>
    <s v="United States"/>
    <s v="Los Angeles"/>
    <s v="California"/>
    <n v="90004"/>
    <x v="1"/>
    <x v="1683"/>
    <x v="1"/>
    <s v="Appliances"/>
    <s v="Hoover Replacement Belts For Soft Guard &amp; Commercial Ltweight Upright Vacs, 2/Pk"/>
    <n v="7.9"/>
  </r>
  <r>
    <n v="4595"/>
    <s v="CA-2017-129868"/>
    <x v="482"/>
    <d v="2017-12-31T00:00:00"/>
    <s v="Standard Class"/>
    <s v="MC-18130"/>
    <s v="Mike Caudle"/>
    <s v="Corporate"/>
    <s v="United States"/>
    <s v="Los Angeles"/>
    <s v="California"/>
    <n v="90004"/>
    <x v="1"/>
    <x v="215"/>
    <x v="0"/>
    <s v="Tables"/>
    <s v="Bretford Rectangular Conference Table Tops"/>
    <n v="902.71199999999999"/>
  </r>
  <r>
    <n v="4596"/>
    <s v="CA-2017-129868"/>
    <x v="482"/>
    <d v="2017-12-31T00:00:00"/>
    <s v="Standard Class"/>
    <s v="MC-18130"/>
    <s v="Mike Caudle"/>
    <s v="Corporate"/>
    <s v="United States"/>
    <s v="Los Angeles"/>
    <s v="California"/>
    <n v="90004"/>
    <x v="1"/>
    <x v="646"/>
    <x v="1"/>
    <s v="Art"/>
    <s v="Model L Table or Wall-Mount Pencil Sharpener"/>
    <n v="53.97"/>
  </r>
  <r>
    <n v="4597"/>
    <s v="CA-2017-140564"/>
    <x v="5"/>
    <d v="2017-12-10T00:00:00"/>
    <s v="Second Class"/>
    <s v="TC-21475"/>
    <s v="Tony Chapman"/>
    <s v="Home Office"/>
    <s v="United States"/>
    <s v="Washington"/>
    <s v="District of Columbia"/>
    <n v="20016"/>
    <x v="3"/>
    <x v="753"/>
    <x v="1"/>
    <s v="Art"/>
    <s v="BIC Brite Liner Grip Highlighters, Assorted, 5/Pack"/>
    <n v="33.92"/>
  </r>
  <r>
    <n v="4598"/>
    <s v="US-2018-169502"/>
    <x v="735"/>
    <d v="2018-09-01T00:00:00"/>
    <s v="Standard Class"/>
    <s v="MG-17650"/>
    <s v="Matthew Grinstein"/>
    <s v="Home Office"/>
    <s v="United States"/>
    <s v="Milwaukee"/>
    <s v="Wisconsin"/>
    <n v="53209"/>
    <x v="2"/>
    <x v="515"/>
    <x v="1"/>
    <s v="Supplies"/>
    <s v="Acme Stainless Steel Office Snips"/>
    <n v="21.81"/>
  </r>
  <r>
    <n v="4599"/>
    <s v="US-2018-169502"/>
    <x v="735"/>
    <d v="2018-09-01T00:00:00"/>
    <s v="Standard Class"/>
    <s v="MG-17650"/>
    <s v="Matthew Grinstein"/>
    <s v="Home Office"/>
    <s v="United States"/>
    <s v="Milwaukee"/>
    <s v="Wisconsin"/>
    <n v="53209"/>
    <x v="2"/>
    <x v="1549"/>
    <x v="1"/>
    <s v="Appliances"/>
    <s v="Acco 6 Outlet Guardian Premium Plus Surge Suppressor"/>
    <n v="91.6"/>
  </r>
  <r>
    <n v="4600"/>
    <s v="CA-2016-146948"/>
    <x v="747"/>
    <d v="2016-07-20T00:00:00"/>
    <s v="Standard Class"/>
    <s v="MG-17890"/>
    <s v="Michael Granlund"/>
    <s v="Home Office"/>
    <s v="United States"/>
    <s v="Baltimore"/>
    <s v="Maryland"/>
    <n v="21215"/>
    <x v="3"/>
    <x v="531"/>
    <x v="0"/>
    <s v="Chairs"/>
    <s v="Global Manager's Adjustable Task Chair, Storm"/>
    <n v="150.97999999999999"/>
  </r>
  <r>
    <n v="4601"/>
    <s v="CA-2016-146948"/>
    <x v="747"/>
    <d v="2016-07-20T00:00:00"/>
    <s v="Standard Class"/>
    <s v="MG-17890"/>
    <s v="Michael Granlund"/>
    <s v="Home Office"/>
    <s v="United States"/>
    <s v="Baltimore"/>
    <s v="Maryland"/>
    <n v="21215"/>
    <x v="3"/>
    <x v="373"/>
    <x v="1"/>
    <s v="Envelopes"/>
    <s v="White Envelopes, White Envelopes with Clear Poly Window"/>
    <n v="137.25"/>
  </r>
  <r>
    <n v="4602"/>
    <s v="CA-2016-146948"/>
    <x v="747"/>
    <d v="2016-07-20T00:00:00"/>
    <s v="Standard Class"/>
    <s v="MG-17890"/>
    <s v="Michael Granlund"/>
    <s v="Home Office"/>
    <s v="United States"/>
    <s v="Baltimore"/>
    <s v="Maryland"/>
    <n v="21215"/>
    <x v="3"/>
    <x v="1579"/>
    <x v="1"/>
    <s v="Fasteners"/>
    <s v="Acco Banker's Clasps, 5 3/4&quot;-Long"/>
    <n v="11.52"/>
  </r>
  <r>
    <n v="4603"/>
    <s v="US-2016-113327"/>
    <x v="989"/>
    <d v="2016-05-29T00:00:00"/>
    <s v="Second Class"/>
    <s v="BF-11170"/>
    <s v="Ben Ferrer"/>
    <s v="Home Office"/>
    <s v="United States"/>
    <s v="Jacksonville"/>
    <s v="North Carolina"/>
    <n v="28540"/>
    <x v="0"/>
    <x v="1274"/>
    <x v="1"/>
    <s v="Paper"/>
    <s v="Xerox 1991"/>
    <n v="18.271999999999998"/>
  </r>
  <r>
    <n v="4604"/>
    <s v="US-2016-113327"/>
    <x v="989"/>
    <d v="2016-05-29T00:00:00"/>
    <s v="Second Class"/>
    <s v="BF-11170"/>
    <s v="Ben Ferrer"/>
    <s v="Home Office"/>
    <s v="United States"/>
    <s v="Jacksonville"/>
    <s v="North Carolina"/>
    <n v="28540"/>
    <x v="0"/>
    <x v="1684"/>
    <x v="1"/>
    <s v="Paper"/>
    <s v="Xerox 1937"/>
    <n v="153.72800000000001"/>
  </r>
  <r>
    <n v="4605"/>
    <s v="US-2016-113327"/>
    <x v="989"/>
    <d v="2016-05-29T00:00:00"/>
    <s v="Second Class"/>
    <s v="BF-11170"/>
    <s v="Ben Ferrer"/>
    <s v="Home Office"/>
    <s v="United States"/>
    <s v="Jacksonville"/>
    <s v="North Carolina"/>
    <n v="28540"/>
    <x v="0"/>
    <x v="661"/>
    <x v="1"/>
    <s v="Envelopes"/>
    <s v="Security-Tint Envelopes"/>
    <n v="12.224"/>
  </r>
  <r>
    <n v="4606"/>
    <s v="US-2016-113327"/>
    <x v="989"/>
    <d v="2016-05-29T00:00:00"/>
    <s v="Second Class"/>
    <s v="BF-11170"/>
    <s v="Ben Ferrer"/>
    <s v="Home Office"/>
    <s v="United States"/>
    <s v="Jacksonville"/>
    <s v="North Carolina"/>
    <n v="28540"/>
    <x v="0"/>
    <x v="246"/>
    <x v="2"/>
    <s v="Accessories"/>
    <s v="Logitech 910-002974 M325 Wireless Mouse for Web Scrolling"/>
    <n v="167.94399999999999"/>
  </r>
  <r>
    <n v="4607"/>
    <s v="CA-2016-135020"/>
    <x v="71"/>
    <d v="2016-06-02T00:00:00"/>
    <s v="Standard Class"/>
    <s v="MS-17770"/>
    <s v="Maxwell Schwartz"/>
    <s v="Consumer"/>
    <s v="United States"/>
    <s v="Rochester"/>
    <s v="New York"/>
    <n v="14609"/>
    <x v="3"/>
    <x v="40"/>
    <x v="2"/>
    <s v="Phones"/>
    <s v="Panasonic Kx-TS550"/>
    <n v="45.99"/>
  </r>
  <r>
    <n v="4608"/>
    <s v="CA-2016-135020"/>
    <x v="71"/>
    <d v="2016-06-02T00:00:00"/>
    <s v="Standard Class"/>
    <s v="MS-17770"/>
    <s v="Maxwell Schwartz"/>
    <s v="Consumer"/>
    <s v="United States"/>
    <s v="Rochester"/>
    <s v="New York"/>
    <n v="14609"/>
    <x v="3"/>
    <x v="518"/>
    <x v="1"/>
    <s v="Storage"/>
    <s v="Hot File 7-Pocket, Floor Stand"/>
    <n v="535.41"/>
  </r>
  <r>
    <n v="4609"/>
    <s v="CA-2016-135020"/>
    <x v="71"/>
    <d v="2016-06-02T00:00:00"/>
    <s v="Standard Class"/>
    <s v="MS-17770"/>
    <s v="Maxwell Schwartz"/>
    <s v="Consumer"/>
    <s v="United States"/>
    <s v="Rochester"/>
    <s v="New York"/>
    <n v="14609"/>
    <x v="3"/>
    <x v="536"/>
    <x v="1"/>
    <s v="Binders"/>
    <s v="Acco Pressboard Covers with Storage Hooks, 9 1/2&quot; x 11&quot;, Executive Red"/>
    <n v="6.0960000000000001"/>
  </r>
  <r>
    <n v="4610"/>
    <s v="CA-2016-135020"/>
    <x v="71"/>
    <d v="2016-06-02T00:00:00"/>
    <s v="Standard Class"/>
    <s v="MS-17770"/>
    <s v="Maxwell Schwartz"/>
    <s v="Consumer"/>
    <s v="United States"/>
    <s v="Rochester"/>
    <s v="New York"/>
    <n v="14609"/>
    <x v="3"/>
    <x v="1330"/>
    <x v="1"/>
    <s v="Paper"/>
    <s v="Xerox 219"/>
    <n v="45.36"/>
  </r>
  <r>
    <n v="4611"/>
    <s v="US-2018-141852"/>
    <x v="45"/>
    <d v="2018-11-14T00:00:00"/>
    <s v="Standard Class"/>
    <s v="JE-15745"/>
    <s v="Joel Eaton"/>
    <s v="Consumer"/>
    <s v="United States"/>
    <s v="Oceanside"/>
    <s v="California"/>
    <n v="92054"/>
    <x v="1"/>
    <x v="325"/>
    <x v="0"/>
    <s v="Furnishings"/>
    <s v="Eldon Wave Desk Accessories"/>
    <n v="47.12"/>
  </r>
  <r>
    <n v="4612"/>
    <s v="CA-2017-109407"/>
    <x v="990"/>
    <d v="2017-01-26T00:00:00"/>
    <s v="Second Class"/>
    <s v="HG-14965"/>
    <s v="Henry Goldwyn"/>
    <s v="Corporate"/>
    <s v="United States"/>
    <s v="Gulfport"/>
    <s v="Mississippi"/>
    <n v="39503"/>
    <x v="0"/>
    <x v="460"/>
    <x v="1"/>
    <s v="Binders"/>
    <s v="XtraLife ClearVue Slant-D Ring Binders by Cardinal"/>
    <n v="31.36"/>
  </r>
  <r>
    <n v="4613"/>
    <s v="US-2017-165953"/>
    <x v="413"/>
    <d v="2018-01-06T00:00:00"/>
    <s v="Standard Class"/>
    <s v="EP-13915"/>
    <s v="Emily Phan"/>
    <s v="Consumer"/>
    <s v="United States"/>
    <s v="Jacksonville"/>
    <s v="Florida"/>
    <n v="32216"/>
    <x v="0"/>
    <x v="397"/>
    <x v="1"/>
    <s v="Art"/>
    <s v="Newell 345"/>
    <n v="47.616"/>
  </r>
  <r>
    <n v="4614"/>
    <s v="US-2017-165953"/>
    <x v="413"/>
    <d v="2018-01-06T00:00:00"/>
    <s v="Standard Class"/>
    <s v="EP-13915"/>
    <s v="Emily Phan"/>
    <s v="Consumer"/>
    <s v="United States"/>
    <s v="Jacksonville"/>
    <s v="Florida"/>
    <n v="32216"/>
    <x v="0"/>
    <x v="707"/>
    <x v="1"/>
    <s v="Paper"/>
    <s v="Things To Do Today Pad"/>
    <n v="23.48"/>
  </r>
  <r>
    <n v="4615"/>
    <s v="CA-2017-144540"/>
    <x v="64"/>
    <d v="2017-09-10T00:00:00"/>
    <s v="Standard Class"/>
    <s v="GH-14410"/>
    <s v="Gary Hansen"/>
    <s v="Home Office"/>
    <s v="United States"/>
    <s v="Houston"/>
    <s v="Texas"/>
    <n v="77070"/>
    <x v="2"/>
    <x v="549"/>
    <x v="1"/>
    <s v="Appliances"/>
    <s v="Eureka The Boss Plus 12-Amp Hard Box Upright Vacuum, Red"/>
    <n v="62.79"/>
  </r>
  <r>
    <n v="4616"/>
    <s v="CA-2017-144540"/>
    <x v="64"/>
    <d v="2017-09-10T00:00:00"/>
    <s v="Standard Class"/>
    <s v="GH-14410"/>
    <s v="Gary Hansen"/>
    <s v="Home Office"/>
    <s v="United States"/>
    <s v="Houston"/>
    <s v="Texas"/>
    <n v="77070"/>
    <x v="2"/>
    <x v="1432"/>
    <x v="1"/>
    <s v="Fasteners"/>
    <s v="Advantus Map Pennant Flags and Round Head Tacks"/>
    <n v="28.44"/>
  </r>
  <r>
    <n v="4617"/>
    <s v="CA-2016-159863"/>
    <x v="406"/>
    <d v="2016-09-07T00:00:00"/>
    <s v="Second Class"/>
    <s v="DS-13180"/>
    <s v="David Smith"/>
    <s v="Corporate"/>
    <s v="United States"/>
    <s v="Houston"/>
    <s v="Texas"/>
    <n v="77095"/>
    <x v="2"/>
    <x v="201"/>
    <x v="2"/>
    <s v="Accessories"/>
    <s v="Sony Micro Vault Click 16 GB USB 2.0 Flash Drive"/>
    <n v="134.376"/>
  </r>
  <r>
    <n v="4618"/>
    <s v="CA-2016-117800"/>
    <x v="481"/>
    <d v="2016-09-26T00:00:00"/>
    <s v="Standard Class"/>
    <s v="TH-21550"/>
    <s v="Tracy Hopkins"/>
    <s v="Home Office"/>
    <s v="United States"/>
    <s v="Everett"/>
    <s v="Massachusetts"/>
    <n v="2149"/>
    <x v="3"/>
    <x v="1538"/>
    <x v="2"/>
    <s v="Phones"/>
    <s v="Polycom VoiceStation 500 ConferenceÂ phone"/>
    <n v="589.9"/>
  </r>
  <r>
    <n v="4619"/>
    <s v="CA-2016-117800"/>
    <x v="481"/>
    <d v="2016-09-26T00:00:00"/>
    <s v="Standard Class"/>
    <s v="TH-21550"/>
    <s v="Tracy Hopkins"/>
    <s v="Home Office"/>
    <s v="United States"/>
    <s v="Everett"/>
    <s v="Massachusetts"/>
    <n v="2149"/>
    <x v="3"/>
    <x v="323"/>
    <x v="0"/>
    <s v="Chairs"/>
    <s v="Global Ergonomic Managers Chair"/>
    <n v="542.94000000000005"/>
  </r>
  <r>
    <n v="4620"/>
    <s v="CA-2018-145219"/>
    <x v="165"/>
    <d v="2018-12-25T00:00:00"/>
    <s v="First Class"/>
    <s v="RM-19675"/>
    <s v="Robert Marley"/>
    <s v="Home Office"/>
    <s v="United States"/>
    <s v="Los Angeles"/>
    <s v="California"/>
    <n v="90049"/>
    <x v="1"/>
    <x v="306"/>
    <x v="2"/>
    <s v="Copiers"/>
    <s v="Hewlett Packard LaserJet 3310 Copier"/>
    <n v="2879.9520000000002"/>
  </r>
  <r>
    <n v="4621"/>
    <s v="CA-2018-145219"/>
    <x v="165"/>
    <d v="2018-12-25T00:00:00"/>
    <s v="First Class"/>
    <s v="RM-19675"/>
    <s v="Robert Marley"/>
    <s v="Home Office"/>
    <s v="United States"/>
    <s v="Los Angeles"/>
    <s v="California"/>
    <n v="90049"/>
    <x v="1"/>
    <x v="443"/>
    <x v="1"/>
    <s v="Binders"/>
    <s v="Vinyl Sectional Post Binders"/>
    <n v="90.48"/>
  </r>
  <r>
    <n v="4622"/>
    <s v="CA-2016-161214"/>
    <x v="348"/>
    <d v="2016-10-08T00:00:00"/>
    <s v="Second Class"/>
    <s v="SF-20965"/>
    <s v="Sylvia Foulston"/>
    <s v="Corporate"/>
    <s v="United States"/>
    <s v="Wilmington"/>
    <s v="Delaware"/>
    <n v="19805"/>
    <x v="3"/>
    <x v="177"/>
    <x v="1"/>
    <s v="Storage"/>
    <s v="Personal Filing Tote with Lid, Black/Gray"/>
    <n v="77.55"/>
  </r>
  <r>
    <n v="4623"/>
    <s v="CA-2018-147228"/>
    <x v="428"/>
    <d v="2018-09-14T00:00:00"/>
    <s v="Standard Class"/>
    <s v="SO-20335"/>
    <s v="Sean O'Donnell"/>
    <s v="Consumer"/>
    <s v="United States"/>
    <s v="Columbia"/>
    <s v="Tennessee"/>
    <n v="38401"/>
    <x v="0"/>
    <x v="327"/>
    <x v="1"/>
    <s v="Supplies"/>
    <s v="Staple remover"/>
    <n v="8.8320000000000007"/>
  </r>
  <r>
    <n v="4624"/>
    <s v="CA-2018-147228"/>
    <x v="428"/>
    <d v="2018-09-14T00:00:00"/>
    <s v="Standard Class"/>
    <s v="SO-20335"/>
    <s v="Sean O'Donnell"/>
    <s v="Consumer"/>
    <s v="United States"/>
    <s v="Columbia"/>
    <s v="Tennessee"/>
    <n v="38401"/>
    <x v="0"/>
    <x v="447"/>
    <x v="1"/>
    <s v="Paper"/>
    <s v="Xerox 1888"/>
    <n v="177.536"/>
  </r>
  <r>
    <n v="4625"/>
    <s v="CA-2018-147228"/>
    <x v="428"/>
    <d v="2018-09-14T00:00:00"/>
    <s v="Standard Class"/>
    <s v="SO-20335"/>
    <s v="Sean O'Donnell"/>
    <s v="Consumer"/>
    <s v="United States"/>
    <s v="Columbia"/>
    <s v="Tennessee"/>
    <n v="38401"/>
    <x v="0"/>
    <x v="765"/>
    <x v="1"/>
    <s v="Storage"/>
    <s v="Fellowes Super Stor/Drawer Files"/>
    <n v="258.48"/>
  </r>
  <r>
    <n v="4626"/>
    <s v="CA-2018-147228"/>
    <x v="428"/>
    <d v="2018-09-14T00:00:00"/>
    <s v="Standard Class"/>
    <s v="SO-20335"/>
    <s v="Sean O'Donnell"/>
    <s v="Consumer"/>
    <s v="United States"/>
    <s v="Columbia"/>
    <s v="Tennessee"/>
    <n v="38401"/>
    <x v="0"/>
    <x v="325"/>
    <x v="0"/>
    <s v="Furnishings"/>
    <s v="Eldon Wave Desk Accessories"/>
    <n v="14.135999999999999"/>
  </r>
  <r>
    <n v="4627"/>
    <s v="CA-2017-101336"/>
    <x v="373"/>
    <d v="2017-11-18T00:00:00"/>
    <s v="Standard Class"/>
    <s v="CK-12760"/>
    <s v="Cyma Kinney"/>
    <s v="Corporate"/>
    <s v="United States"/>
    <s v="New York City"/>
    <s v="New York"/>
    <n v="10011"/>
    <x v="3"/>
    <x v="170"/>
    <x v="1"/>
    <s v="Storage"/>
    <s v="Tenex File Box, Personal Filing Tote with Lid, Black"/>
    <n v="77.55"/>
  </r>
  <r>
    <n v="4628"/>
    <s v="CA-2017-101336"/>
    <x v="373"/>
    <d v="2017-11-18T00:00:00"/>
    <s v="Standard Class"/>
    <s v="CK-12760"/>
    <s v="Cyma Kinney"/>
    <s v="Corporate"/>
    <s v="United States"/>
    <s v="New York City"/>
    <s v="New York"/>
    <n v="10011"/>
    <x v="3"/>
    <x v="253"/>
    <x v="1"/>
    <s v="Storage"/>
    <s v="Eldon Simplefile Box Office"/>
    <n v="24.88"/>
  </r>
  <r>
    <n v="4629"/>
    <s v="CA-2017-101336"/>
    <x v="373"/>
    <d v="2017-11-18T00:00:00"/>
    <s v="Standard Class"/>
    <s v="CK-12760"/>
    <s v="Cyma Kinney"/>
    <s v="Corporate"/>
    <s v="United States"/>
    <s v="New York City"/>
    <s v="New York"/>
    <n v="10011"/>
    <x v="3"/>
    <x v="1473"/>
    <x v="1"/>
    <s v="Art"/>
    <s v="Boston Electric Pencil Sharpener, Model 1818, Charcoal Black"/>
    <n v="140.75"/>
  </r>
  <r>
    <n v="4630"/>
    <s v="CA-2017-101336"/>
    <x v="373"/>
    <d v="2017-11-18T00:00:00"/>
    <s v="Standard Class"/>
    <s v="CK-12760"/>
    <s v="Cyma Kinney"/>
    <s v="Corporate"/>
    <s v="United States"/>
    <s v="New York City"/>
    <s v="New York"/>
    <n v="10011"/>
    <x v="3"/>
    <x v="762"/>
    <x v="1"/>
    <s v="Storage"/>
    <s v="Portable Personal File Box"/>
    <n v="36.630000000000003"/>
  </r>
  <r>
    <n v="4631"/>
    <s v="US-2016-126235"/>
    <x v="52"/>
    <d v="2016-10-15T00:00:00"/>
    <s v="Same Day"/>
    <s v="GA-14725"/>
    <s v="Guy Armstrong"/>
    <s v="Consumer"/>
    <s v="United States"/>
    <s v="Mount Pleasant"/>
    <s v="Michigan"/>
    <n v="48858"/>
    <x v="2"/>
    <x v="1685"/>
    <x v="0"/>
    <s v="Furnishings"/>
    <s v="DAX Cubicle Frames, 8-1/2 x 11"/>
    <n v="17.14"/>
  </r>
  <r>
    <n v="4632"/>
    <s v="CA-2018-168396"/>
    <x v="646"/>
    <d v="2018-08-08T00:00:00"/>
    <s v="Second Class"/>
    <s v="BD-11725"/>
    <s v="Bruce Degenhardt"/>
    <s v="Consumer"/>
    <s v="United States"/>
    <s v="San Francisco"/>
    <s v="California"/>
    <n v="94122"/>
    <x v="1"/>
    <x v="488"/>
    <x v="1"/>
    <s v="Labels"/>
    <s v="Avery 473"/>
    <n v="51.75"/>
  </r>
  <r>
    <n v="4633"/>
    <s v="CA-2018-168396"/>
    <x v="646"/>
    <d v="2018-08-08T00:00:00"/>
    <s v="Second Class"/>
    <s v="BD-11725"/>
    <s v="Bruce Degenhardt"/>
    <s v="Consumer"/>
    <s v="United States"/>
    <s v="San Francisco"/>
    <s v="California"/>
    <n v="94122"/>
    <x v="1"/>
    <x v="479"/>
    <x v="0"/>
    <s v="Furnishings"/>
    <s v="Deflect-o EconoMat Studded, No Bevel Mat for Low Pile Carpeting"/>
    <n v="123.96"/>
  </r>
  <r>
    <n v="4634"/>
    <s v="CA-2016-130456"/>
    <x v="291"/>
    <d v="2016-08-26T00:00:00"/>
    <s v="Standard Class"/>
    <s v="DS-13180"/>
    <s v="David Smith"/>
    <s v="Corporate"/>
    <s v="United States"/>
    <s v="San Francisco"/>
    <s v="California"/>
    <n v="94122"/>
    <x v="1"/>
    <x v="1686"/>
    <x v="0"/>
    <s v="Bookcases"/>
    <s v="Sauder Camden County Collection Library"/>
    <n v="586.39800000000002"/>
  </r>
  <r>
    <n v="4635"/>
    <s v="CA-2016-130456"/>
    <x v="291"/>
    <d v="2016-08-26T00:00:00"/>
    <s v="Standard Class"/>
    <s v="DS-13180"/>
    <s v="David Smith"/>
    <s v="Corporate"/>
    <s v="United States"/>
    <s v="San Francisco"/>
    <s v="California"/>
    <n v="94122"/>
    <x v="1"/>
    <x v="459"/>
    <x v="1"/>
    <s v="Storage"/>
    <s v="Carina Double Wide Media Storage Towers in Natural &amp; Black"/>
    <n v="80.98"/>
  </r>
  <r>
    <n v="4636"/>
    <s v="CA-2018-116288"/>
    <x v="846"/>
    <d v="2018-03-17T00:00:00"/>
    <s v="Standard Class"/>
    <s v="BS-11380"/>
    <s v="Bill Stewart"/>
    <s v="Corporate"/>
    <s v="United States"/>
    <s v="San Francisco"/>
    <s v="California"/>
    <n v="94122"/>
    <x v="1"/>
    <x v="459"/>
    <x v="1"/>
    <s v="Storage"/>
    <s v="Carina Double Wide Media Storage Towers in Natural &amp; Black"/>
    <n v="242.94"/>
  </r>
  <r>
    <n v="4637"/>
    <s v="CA-2018-168228"/>
    <x v="842"/>
    <d v="2018-04-29T00:00:00"/>
    <s v="First Class"/>
    <s v="AP-10915"/>
    <s v="Arthur Prichep"/>
    <s v="Consumer"/>
    <s v="United States"/>
    <s v="Los Angeles"/>
    <s v="California"/>
    <n v="90045"/>
    <x v="1"/>
    <x v="290"/>
    <x v="1"/>
    <s v="Art"/>
    <s v="Boston School Pro Electric Pencil Sharpener, 1670"/>
    <n v="123.92"/>
  </r>
  <r>
    <n v="4638"/>
    <s v="CA-2018-168228"/>
    <x v="842"/>
    <d v="2018-04-29T00:00:00"/>
    <s v="First Class"/>
    <s v="AP-10915"/>
    <s v="Arthur Prichep"/>
    <s v="Consumer"/>
    <s v="United States"/>
    <s v="Los Angeles"/>
    <s v="California"/>
    <n v="90045"/>
    <x v="1"/>
    <x v="105"/>
    <x v="1"/>
    <s v="Art"/>
    <s v="Newell Chalk Holder"/>
    <n v="12.39"/>
  </r>
  <r>
    <n v="4639"/>
    <s v="CA-2018-168228"/>
    <x v="842"/>
    <d v="2018-04-29T00:00:00"/>
    <s v="First Class"/>
    <s v="AP-10915"/>
    <s v="Arthur Prichep"/>
    <s v="Consumer"/>
    <s v="United States"/>
    <s v="Los Angeles"/>
    <s v="California"/>
    <n v="90045"/>
    <x v="1"/>
    <x v="1559"/>
    <x v="1"/>
    <s v="Art"/>
    <s v="Boston Home &amp; Office Model 2000 Electric Pencil Sharpeners"/>
    <n v="47.3"/>
  </r>
  <r>
    <n v="4640"/>
    <s v="CA-2017-102162"/>
    <x v="108"/>
    <d v="2017-09-16T00:00:00"/>
    <s v="Standard Class"/>
    <s v="JF-15565"/>
    <s v="Jill Fjeld"/>
    <s v="Consumer"/>
    <s v="United States"/>
    <s v="Newport News"/>
    <s v="Virginia"/>
    <n v="23602"/>
    <x v="0"/>
    <x v="1687"/>
    <x v="2"/>
    <s v="Copiers"/>
    <s v="Canon PC-428 Personal Copier"/>
    <n v="1599.92"/>
  </r>
  <r>
    <n v="4641"/>
    <s v="CA-2017-102162"/>
    <x v="108"/>
    <d v="2017-09-16T00:00:00"/>
    <s v="Standard Class"/>
    <s v="JF-15565"/>
    <s v="Jill Fjeld"/>
    <s v="Consumer"/>
    <s v="United States"/>
    <s v="Newport News"/>
    <s v="Virginia"/>
    <n v="23602"/>
    <x v="0"/>
    <x v="1475"/>
    <x v="1"/>
    <s v="Envelopes"/>
    <s v="#10 Self-Seal White Envelopes"/>
    <n v="11.09"/>
  </r>
  <r>
    <n v="4642"/>
    <s v="CA-2018-130141"/>
    <x v="760"/>
    <d v="2018-10-24T00:00:00"/>
    <s v="Second Class"/>
    <s v="HA-14905"/>
    <s v="Helen Abelman"/>
    <s v="Consumer"/>
    <s v="United States"/>
    <s v="Fort Collins"/>
    <s v="Colorado"/>
    <n v="80525"/>
    <x v="1"/>
    <x v="446"/>
    <x v="1"/>
    <s v="Binders"/>
    <s v="Storex Flexible Poly Binders with Double Pockets"/>
    <n v="3.1680000000000001"/>
  </r>
  <r>
    <n v="4643"/>
    <s v="CA-2018-130141"/>
    <x v="760"/>
    <d v="2018-10-24T00:00:00"/>
    <s v="Second Class"/>
    <s v="HA-14905"/>
    <s v="Helen Abelman"/>
    <s v="Consumer"/>
    <s v="United States"/>
    <s v="Fort Collins"/>
    <s v="Colorado"/>
    <n v="80525"/>
    <x v="1"/>
    <x v="1688"/>
    <x v="0"/>
    <s v="Chairs"/>
    <s v="Office Star - Ergonomic Mid Back Chair with 2-Way Adjustable Arms"/>
    <n v="579.13599999999997"/>
  </r>
  <r>
    <n v="4644"/>
    <s v="CA-2016-147501"/>
    <x v="991"/>
    <d v="2016-08-06T00:00:00"/>
    <s v="Standard Class"/>
    <s v="Co-12640"/>
    <s v="Corey-Lock"/>
    <s v="Consumer"/>
    <s v="United States"/>
    <s v="Seattle"/>
    <s v="Washington"/>
    <n v="98105"/>
    <x v="1"/>
    <x v="1406"/>
    <x v="1"/>
    <s v="Binders"/>
    <s v="Ibico Presentation Index for Binding Systems"/>
    <n v="6.3680000000000003"/>
  </r>
  <r>
    <n v="4645"/>
    <s v="CA-2016-147501"/>
    <x v="991"/>
    <d v="2016-08-06T00:00:00"/>
    <s v="Standard Class"/>
    <s v="Co-12640"/>
    <s v="Corey-Lock"/>
    <s v="Consumer"/>
    <s v="United States"/>
    <s v="Seattle"/>
    <s v="Washington"/>
    <n v="98105"/>
    <x v="1"/>
    <x v="1491"/>
    <x v="2"/>
    <s v="Machines"/>
    <s v="Okidata C331dn Printer"/>
    <n v="558.4"/>
  </r>
  <r>
    <n v="4646"/>
    <s v="CA-2017-143910"/>
    <x v="399"/>
    <d v="2017-08-16T00:00:00"/>
    <s v="Standard Class"/>
    <s v="BC-11125"/>
    <s v="Becky Castell"/>
    <s v="Home Office"/>
    <s v="United States"/>
    <s v="New York City"/>
    <s v="New York"/>
    <n v="10011"/>
    <x v="3"/>
    <x v="405"/>
    <x v="0"/>
    <s v="Chairs"/>
    <s v="Global Geo Office Task Chair, Gray"/>
    <n v="145.76400000000001"/>
  </r>
  <r>
    <n v="4647"/>
    <s v="CA-2015-146885"/>
    <x v="992"/>
    <d v="2015-06-05T00:00:00"/>
    <s v="Standard Class"/>
    <s v="EB-13840"/>
    <s v="Ellis Ballard"/>
    <s v="Corporate"/>
    <s v="United States"/>
    <s v="Richmond"/>
    <s v="Virginia"/>
    <n v="23223"/>
    <x v="0"/>
    <x v="702"/>
    <x v="1"/>
    <s v="Paper"/>
    <s v="Ampad Poly Cover Wirebound Steno Book, 6&quot; x 9&quot; Assorted Colors, Gregg Ruled"/>
    <n v="13.62"/>
  </r>
  <r>
    <n v="4648"/>
    <s v="CA-2017-139556"/>
    <x v="993"/>
    <d v="2017-05-01T00:00:00"/>
    <s v="Standard Class"/>
    <s v="DB-13360"/>
    <s v="Dennis Bolton"/>
    <s v="Home Office"/>
    <s v="United States"/>
    <s v="New York City"/>
    <s v="New York"/>
    <n v="10009"/>
    <x v="3"/>
    <x v="1578"/>
    <x v="0"/>
    <s v="Chairs"/>
    <s v="Office Star - Mid Back Dual function Ergonomic High Back Chair with 2-Way Adjustable Arms"/>
    <n v="434.64600000000002"/>
  </r>
  <r>
    <n v="4649"/>
    <s v="CA-2018-129357"/>
    <x v="304"/>
    <d v="2018-05-19T00:00:00"/>
    <s v="Standard Class"/>
    <s v="KB-16585"/>
    <s v="Ken Black"/>
    <s v="Corporate"/>
    <s v="United States"/>
    <s v="Seattle"/>
    <s v="Washington"/>
    <n v="98103"/>
    <x v="1"/>
    <x v="1689"/>
    <x v="1"/>
    <s v="Paper"/>
    <s v="Xerox 1917"/>
    <n v="440.19"/>
  </r>
  <r>
    <n v="4650"/>
    <s v="CA-2018-129357"/>
    <x v="304"/>
    <d v="2018-05-19T00:00:00"/>
    <s v="Standard Class"/>
    <s v="KB-16585"/>
    <s v="Ken Black"/>
    <s v="Corporate"/>
    <s v="United States"/>
    <s v="Seattle"/>
    <s v="Washington"/>
    <n v="98103"/>
    <x v="1"/>
    <x v="505"/>
    <x v="1"/>
    <s v="Supplies"/>
    <s v="Martin-Yale Premier Letter Opener"/>
    <n v="64.400000000000006"/>
  </r>
  <r>
    <n v="4651"/>
    <s v="CA-2018-150987"/>
    <x v="798"/>
    <d v="2018-04-12T00:00:00"/>
    <s v="Standard Class"/>
    <s v="AH-10120"/>
    <s v="Adrian Hane"/>
    <s v="Home Office"/>
    <s v="United States"/>
    <s v="San Francisco"/>
    <s v="California"/>
    <n v="94110"/>
    <x v="1"/>
    <x v="1184"/>
    <x v="1"/>
    <s v="Paper"/>
    <s v="Xerox 1891"/>
    <n v="244.55"/>
  </r>
  <r>
    <n v="4652"/>
    <s v="CA-2018-150987"/>
    <x v="798"/>
    <d v="2018-04-12T00:00:00"/>
    <s v="Standard Class"/>
    <s v="AH-10120"/>
    <s v="Adrian Hane"/>
    <s v="Home Office"/>
    <s v="United States"/>
    <s v="San Francisco"/>
    <s v="California"/>
    <n v="94110"/>
    <x v="1"/>
    <x v="1438"/>
    <x v="1"/>
    <s v="Paper"/>
    <s v="Xerox 1942"/>
    <n v="195.76"/>
  </r>
  <r>
    <n v="4653"/>
    <s v="CA-2018-132647"/>
    <x v="922"/>
    <d v="2018-02-23T00:00:00"/>
    <s v="Standard Class"/>
    <s v="GH-14410"/>
    <s v="Gary Hansen"/>
    <s v="Home Office"/>
    <s v="United States"/>
    <s v="Perth Amboy"/>
    <s v="New Jersey"/>
    <n v="8861"/>
    <x v="3"/>
    <x v="1017"/>
    <x v="1"/>
    <s v="Paper"/>
    <s v="Adams Telephone Message Book W/Dividers/Space For Phone Numbers, 5 1/4&quot;X8 1/2&quot;, 300/Messages"/>
    <n v="11.76"/>
  </r>
  <r>
    <n v="4654"/>
    <s v="CA-2018-132647"/>
    <x v="922"/>
    <d v="2018-02-23T00:00:00"/>
    <s v="Standard Class"/>
    <s v="GH-14410"/>
    <s v="Gary Hansen"/>
    <s v="Home Office"/>
    <s v="United States"/>
    <s v="Perth Amboy"/>
    <s v="New Jersey"/>
    <n v="8861"/>
    <x v="3"/>
    <x v="1291"/>
    <x v="1"/>
    <s v="Storage"/>
    <s v="Fellowes Bases and Tops For Staxonsteel/High-Stak Systems"/>
    <n v="166.45"/>
  </r>
  <r>
    <n v="4655"/>
    <s v="CA-2018-159107"/>
    <x v="92"/>
    <d v="2018-06-26T00:00:00"/>
    <s v="Second Class"/>
    <s v="KT-16480"/>
    <s v="Kean Thornton"/>
    <s v="Consumer"/>
    <s v="United States"/>
    <s v="San Francisco"/>
    <s v="California"/>
    <n v="94110"/>
    <x v="1"/>
    <x v="1579"/>
    <x v="1"/>
    <s v="Fasteners"/>
    <s v="Acco Banker's Clasps, 5 3/4&quot;-Long"/>
    <n v="2.88"/>
  </r>
  <r>
    <n v="4656"/>
    <s v="CA-2015-160738"/>
    <x v="952"/>
    <d v="2015-05-10T00:00:00"/>
    <s v="Standard Class"/>
    <s v="KH-16330"/>
    <s v="Katharine Harms"/>
    <s v="Corporate"/>
    <s v="United States"/>
    <s v="Freeport"/>
    <s v="Illinois"/>
    <n v="61032"/>
    <x v="2"/>
    <x v="86"/>
    <x v="1"/>
    <s v="Storage"/>
    <s v="Eldon Portable Mobile Manager"/>
    <n v="45.247999999999998"/>
  </r>
  <r>
    <n v="4657"/>
    <s v="CA-2016-112130"/>
    <x v="910"/>
    <d v="2016-05-07T00:00:00"/>
    <s v="Standard Class"/>
    <s v="SV-20785"/>
    <s v="Stewart Visinsky"/>
    <s v="Consumer"/>
    <s v="United States"/>
    <s v="Philadelphia"/>
    <s v="Pennsylvania"/>
    <n v="19140"/>
    <x v="3"/>
    <x v="726"/>
    <x v="1"/>
    <s v="Art"/>
    <s v="Sanford Prismacolor Professional Thick Lead Art Pencils, 36-Color Set"/>
    <n v="59.904000000000003"/>
  </r>
  <r>
    <n v="4658"/>
    <s v="CA-2016-112130"/>
    <x v="910"/>
    <d v="2016-05-07T00:00:00"/>
    <s v="Standard Class"/>
    <s v="SV-20785"/>
    <s v="Stewart Visinsky"/>
    <s v="Consumer"/>
    <s v="United States"/>
    <s v="Philadelphia"/>
    <s v="Pennsylvania"/>
    <n v="19140"/>
    <x v="3"/>
    <x v="667"/>
    <x v="1"/>
    <s v="Appliances"/>
    <s v="Holmes Replacement Filter for HEPA Air Cleaner, Large Room"/>
    <n v="23.696000000000002"/>
  </r>
  <r>
    <n v="4659"/>
    <s v="CA-2016-112130"/>
    <x v="910"/>
    <d v="2016-05-07T00:00:00"/>
    <s v="Standard Class"/>
    <s v="SV-20785"/>
    <s v="Stewart Visinsky"/>
    <s v="Consumer"/>
    <s v="United States"/>
    <s v="Philadelphia"/>
    <s v="Pennsylvania"/>
    <n v="19140"/>
    <x v="3"/>
    <x v="388"/>
    <x v="1"/>
    <s v="Paper"/>
    <s v="Xerox 1897"/>
    <n v="7.968"/>
  </r>
  <r>
    <n v="4660"/>
    <s v="CA-2016-112130"/>
    <x v="910"/>
    <d v="2016-05-07T00:00:00"/>
    <s v="Standard Class"/>
    <s v="SV-20785"/>
    <s v="Stewart Visinsky"/>
    <s v="Consumer"/>
    <s v="United States"/>
    <s v="Philadelphia"/>
    <s v="Pennsylvania"/>
    <n v="19140"/>
    <x v="3"/>
    <x v="189"/>
    <x v="1"/>
    <s v="Appliances"/>
    <s v="Bravo II Megaboss 12-Amp Hard Body Upright, Replacement Belts, 2 Belts per Pack"/>
    <n v="18.2"/>
  </r>
  <r>
    <n v="4661"/>
    <s v="CA-2016-112130"/>
    <x v="910"/>
    <d v="2016-05-07T00:00:00"/>
    <s v="Standard Class"/>
    <s v="SV-20785"/>
    <s v="Stewart Visinsky"/>
    <s v="Consumer"/>
    <s v="United States"/>
    <s v="Philadelphia"/>
    <s v="Pennsylvania"/>
    <n v="19140"/>
    <x v="3"/>
    <x v="1690"/>
    <x v="2"/>
    <s v="Accessories"/>
    <s v="SanDisk Cruzer 16 GB USB Flash Drive"/>
    <n v="27.552"/>
  </r>
  <r>
    <n v="4662"/>
    <s v="CA-2016-112130"/>
    <x v="910"/>
    <d v="2016-05-07T00:00:00"/>
    <s v="Standard Class"/>
    <s v="SV-20785"/>
    <s v="Stewart Visinsky"/>
    <s v="Consumer"/>
    <s v="United States"/>
    <s v="Philadelphia"/>
    <s v="Pennsylvania"/>
    <n v="19140"/>
    <x v="3"/>
    <x v="228"/>
    <x v="0"/>
    <s v="Chairs"/>
    <s v="Global Leather Highback Executive Chair with Pneumatic Height Adjustment, Black"/>
    <n v="844.11599999999999"/>
  </r>
  <r>
    <n v="4663"/>
    <s v="CA-2016-112130"/>
    <x v="910"/>
    <d v="2016-05-07T00:00:00"/>
    <s v="Standard Class"/>
    <s v="SV-20785"/>
    <s v="Stewart Visinsky"/>
    <s v="Consumer"/>
    <s v="United States"/>
    <s v="Philadelphia"/>
    <s v="Pennsylvania"/>
    <n v="19140"/>
    <x v="3"/>
    <x v="911"/>
    <x v="1"/>
    <s v="Storage"/>
    <s v="Fellowes Bankers Box Stor/Drawer Steel Plus"/>
    <n v="76.751999999999995"/>
  </r>
  <r>
    <n v="4664"/>
    <s v="CA-2017-111409"/>
    <x v="31"/>
    <d v="2017-09-22T00:00:00"/>
    <s v="Standard Class"/>
    <s v="PO-18850"/>
    <s v="Patrick O'Brill"/>
    <s v="Consumer"/>
    <s v="United States"/>
    <s v="Jacksonville"/>
    <s v="Florida"/>
    <n v="32216"/>
    <x v="0"/>
    <x v="547"/>
    <x v="1"/>
    <s v="Labels"/>
    <s v="Avery 480"/>
    <n v="3"/>
  </r>
  <r>
    <n v="4665"/>
    <s v="CA-2017-116232"/>
    <x v="897"/>
    <d v="2017-09-26T00:00:00"/>
    <s v="Standard Class"/>
    <s v="AC-10450"/>
    <s v="Amy Cox"/>
    <s v="Consumer"/>
    <s v="United States"/>
    <s v="Pembroke Pines"/>
    <s v="Florida"/>
    <n v="33024"/>
    <x v="0"/>
    <x v="757"/>
    <x v="1"/>
    <s v="Binders"/>
    <s v="Acco Suede Grain Vinyl Round Ring Binder"/>
    <n v="7.5060000000000002"/>
  </r>
  <r>
    <n v="4666"/>
    <s v="CA-2017-116232"/>
    <x v="897"/>
    <d v="2017-09-26T00:00:00"/>
    <s v="Standard Class"/>
    <s v="AC-10450"/>
    <s v="Amy Cox"/>
    <s v="Consumer"/>
    <s v="United States"/>
    <s v="Pembroke Pines"/>
    <s v="Florida"/>
    <n v="33024"/>
    <x v="0"/>
    <x v="322"/>
    <x v="1"/>
    <s v="Labels"/>
    <s v="Avery Address/Shipping Labels for Typewriters, 4&quot; x 2&quot;"/>
    <n v="16.559999999999999"/>
  </r>
  <r>
    <n v="4667"/>
    <s v="CA-2017-116547"/>
    <x v="994"/>
    <d v="2017-01-17T00:00:00"/>
    <s v="Standard Class"/>
    <s v="KB-16585"/>
    <s v="Ken Black"/>
    <s v="Corporate"/>
    <s v="United States"/>
    <s v="Seattle"/>
    <s v="Washington"/>
    <n v="98115"/>
    <x v="1"/>
    <x v="891"/>
    <x v="0"/>
    <s v="Furnishings"/>
    <s v="24-Hour Round Wall Clock"/>
    <n v="79.92"/>
  </r>
  <r>
    <n v="4668"/>
    <s v="CA-2017-116547"/>
    <x v="994"/>
    <d v="2017-01-17T00:00:00"/>
    <s v="Standard Class"/>
    <s v="KB-16585"/>
    <s v="Ken Black"/>
    <s v="Corporate"/>
    <s v="United States"/>
    <s v="Seattle"/>
    <s v="Washington"/>
    <n v="98115"/>
    <x v="1"/>
    <x v="343"/>
    <x v="2"/>
    <s v="Accessories"/>
    <s v="Logitech Media Keyboard K200"/>
    <n v="69.98"/>
  </r>
  <r>
    <n v="4669"/>
    <s v="US-2018-133200"/>
    <x v="636"/>
    <d v="2018-05-11T00:00:00"/>
    <s v="Standard Class"/>
    <s v="DB-13555"/>
    <s v="Dorothy Badders"/>
    <s v="Corporate"/>
    <s v="United States"/>
    <s v="Fort Worth"/>
    <s v="Texas"/>
    <n v="76106"/>
    <x v="2"/>
    <x v="555"/>
    <x v="1"/>
    <s v="Binders"/>
    <s v="Avery Durable Poly Binders"/>
    <n v="11.06"/>
  </r>
  <r>
    <n v="4670"/>
    <s v="US-2018-133200"/>
    <x v="636"/>
    <d v="2018-05-11T00:00:00"/>
    <s v="Standard Class"/>
    <s v="DB-13555"/>
    <s v="Dorothy Badders"/>
    <s v="Corporate"/>
    <s v="United States"/>
    <s v="Fort Worth"/>
    <s v="Texas"/>
    <n v="76106"/>
    <x v="2"/>
    <x v="419"/>
    <x v="0"/>
    <s v="Bookcases"/>
    <s v="Sauder Mission Library with Doors, Fruitwood Finish"/>
    <n v="623.46479999999997"/>
  </r>
  <r>
    <n v="4671"/>
    <s v="US-2018-133200"/>
    <x v="636"/>
    <d v="2018-05-11T00:00:00"/>
    <s v="Standard Class"/>
    <s v="DB-13555"/>
    <s v="Dorothy Badders"/>
    <s v="Corporate"/>
    <s v="United States"/>
    <s v="Fort Worth"/>
    <s v="Texas"/>
    <n v="76106"/>
    <x v="2"/>
    <x v="1662"/>
    <x v="1"/>
    <s v="Storage"/>
    <s v="Fellowes Staxonsteel Drawer Files"/>
    <n v="772.68"/>
  </r>
  <r>
    <n v="4672"/>
    <s v="CA-2017-133550"/>
    <x v="995"/>
    <d v="2017-08-06T00:00:00"/>
    <s v="Standard Class"/>
    <s v="KL-16645"/>
    <s v="Ken Lonsdale"/>
    <s v="Consumer"/>
    <s v="United States"/>
    <s v="Detroit"/>
    <s v="Michigan"/>
    <n v="48205"/>
    <x v="2"/>
    <x v="1152"/>
    <x v="1"/>
    <s v="Appliances"/>
    <s v="Honeywell Quietcare HEPA Air Cleaner"/>
    <n v="283.14"/>
  </r>
  <r>
    <n v="4673"/>
    <s v="CA-2017-133550"/>
    <x v="995"/>
    <d v="2017-08-06T00:00:00"/>
    <s v="Standard Class"/>
    <s v="KL-16645"/>
    <s v="Ken Lonsdale"/>
    <s v="Consumer"/>
    <s v="United States"/>
    <s v="Detroit"/>
    <s v="Michigan"/>
    <n v="48205"/>
    <x v="2"/>
    <x v="559"/>
    <x v="2"/>
    <s v="Phones"/>
    <s v="ClearOne Communications CHAT 70 OCÂ Speaker Phone"/>
    <n v="635.96"/>
  </r>
  <r>
    <n v="4674"/>
    <s v="CA-2017-133550"/>
    <x v="995"/>
    <d v="2017-08-06T00:00:00"/>
    <s v="Standard Class"/>
    <s v="KL-16645"/>
    <s v="Ken Lonsdale"/>
    <s v="Consumer"/>
    <s v="United States"/>
    <s v="Detroit"/>
    <s v="Michigan"/>
    <n v="48205"/>
    <x v="2"/>
    <x v="1270"/>
    <x v="2"/>
    <s v="Phones"/>
    <s v="Polycom SoundPoint Pro SE-225 Corded phone"/>
    <n v="118.99"/>
  </r>
  <r>
    <n v="4675"/>
    <s v="CA-2017-133550"/>
    <x v="995"/>
    <d v="2017-08-06T00:00:00"/>
    <s v="Standard Class"/>
    <s v="KL-16645"/>
    <s v="Ken Lonsdale"/>
    <s v="Consumer"/>
    <s v="United States"/>
    <s v="Detroit"/>
    <s v="Michigan"/>
    <n v="48205"/>
    <x v="2"/>
    <x v="269"/>
    <x v="0"/>
    <s v="Furnishings"/>
    <s v="Eldon ClusterMat Chair Mat with Cordless Antistatic Protection"/>
    <n v="272.94"/>
  </r>
  <r>
    <n v="4676"/>
    <s v="CA-2018-139416"/>
    <x v="996"/>
    <d v="2018-03-29T00:00:00"/>
    <s v="Second Class"/>
    <s v="AG-10270"/>
    <s v="Alejandro Grove"/>
    <s v="Consumer"/>
    <s v="United States"/>
    <s v="Philadelphia"/>
    <s v="Pennsylvania"/>
    <n v="19120"/>
    <x v="3"/>
    <x v="1441"/>
    <x v="0"/>
    <s v="Furnishings"/>
    <s v="Eldon Expressions Punched Metal &amp; Wood Desk Accessories, Black &amp; Cherry"/>
    <n v="15.007999999999999"/>
  </r>
  <r>
    <n v="4677"/>
    <s v="CA-2015-114510"/>
    <x v="619"/>
    <d v="2015-03-19T00:00:00"/>
    <s v="Standard Class"/>
    <s v="JF-15295"/>
    <s v="Jason Fortune-"/>
    <s v="Consumer"/>
    <s v="United States"/>
    <s v="Logan"/>
    <s v="Utah"/>
    <n v="84321"/>
    <x v="1"/>
    <x v="1339"/>
    <x v="1"/>
    <s v="Binders"/>
    <s v="GBC Wire Binding Combs"/>
    <n v="33.088000000000001"/>
  </r>
  <r>
    <n v="4678"/>
    <s v="CA-2015-114510"/>
    <x v="619"/>
    <d v="2015-03-19T00:00:00"/>
    <s v="Standard Class"/>
    <s v="JF-15295"/>
    <s v="Jason Fortune-"/>
    <s v="Consumer"/>
    <s v="United States"/>
    <s v="Logan"/>
    <s v="Utah"/>
    <n v="84321"/>
    <x v="1"/>
    <x v="459"/>
    <x v="1"/>
    <s v="Storage"/>
    <s v="Carina Double Wide Media Storage Towers in Natural &amp; Black"/>
    <n v="80.98"/>
  </r>
  <r>
    <n v="4679"/>
    <s v="CA-2015-114510"/>
    <x v="619"/>
    <d v="2015-03-19T00:00:00"/>
    <s v="Standard Class"/>
    <s v="JF-15295"/>
    <s v="Jason Fortune-"/>
    <s v="Consumer"/>
    <s v="United States"/>
    <s v="Logan"/>
    <s v="Utah"/>
    <n v="84321"/>
    <x v="1"/>
    <x v="1691"/>
    <x v="2"/>
    <s v="Accessories"/>
    <s v="ImationÂ 30456 USBÂ Flash DriveÂ 8GB"/>
    <n v="82.8"/>
  </r>
  <r>
    <n v="4680"/>
    <s v="CA-2015-114510"/>
    <x v="619"/>
    <d v="2015-03-19T00:00:00"/>
    <s v="Standard Class"/>
    <s v="JF-15295"/>
    <s v="Jason Fortune-"/>
    <s v="Consumer"/>
    <s v="United States"/>
    <s v="Logan"/>
    <s v="Utah"/>
    <n v="84321"/>
    <x v="1"/>
    <x v="683"/>
    <x v="1"/>
    <s v="Storage"/>
    <s v="Staple magnet"/>
    <n v="21.36"/>
  </r>
  <r>
    <n v="4681"/>
    <s v="CA-2015-114510"/>
    <x v="619"/>
    <d v="2015-03-19T00:00:00"/>
    <s v="Standard Class"/>
    <s v="JF-15295"/>
    <s v="Jason Fortune-"/>
    <s v="Consumer"/>
    <s v="United States"/>
    <s v="Logan"/>
    <s v="Utah"/>
    <n v="84321"/>
    <x v="1"/>
    <x v="1561"/>
    <x v="1"/>
    <s v="Binders"/>
    <s v="Premium Transparent Presentation Covers, No Pattern/Clear, 8 1/2&quot; x 11&quot;"/>
    <n v="62.048000000000002"/>
  </r>
  <r>
    <n v="4682"/>
    <s v="CA-2017-169215"/>
    <x v="216"/>
    <d v="2017-07-18T00:00:00"/>
    <s v="Second Class"/>
    <s v="RE-19450"/>
    <s v="Richard Eichhorn"/>
    <s v="Consumer"/>
    <s v="United States"/>
    <s v="Auburn"/>
    <s v="New York"/>
    <n v="13021"/>
    <x v="3"/>
    <x v="1321"/>
    <x v="1"/>
    <s v="Fasteners"/>
    <s v="Acco Hot Clips Clips to Go"/>
    <n v="29.61"/>
  </r>
  <r>
    <n v="4683"/>
    <s v="CA-2017-127698"/>
    <x v="49"/>
    <d v="2017-12-01T00:00:00"/>
    <s v="Same Day"/>
    <s v="MV-18190"/>
    <s v="Mike Vittorini"/>
    <s v="Consumer"/>
    <s v="United States"/>
    <s v="Raleigh"/>
    <s v="North Carolina"/>
    <n v="27604"/>
    <x v="0"/>
    <x v="1211"/>
    <x v="2"/>
    <s v="Phones"/>
    <s v="Jabra Supreme Plus Driver EditionÂ Headset"/>
    <n v="863.928"/>
  </r>
  <r>
    <n v="4684"/>
    <s v="CA-2017-159912"/>
    <x v="48"/>
    <d v="2017-09-03T00:00:00"/>
    <s v="Standard Class"/>
    <s v="GB-14530"/>
    <s v="George Bell"/>
    <s v="Corporate"/>
    <s v="United States"/>
    <s v="Philadelphia"/>
    <s v="Pennsylvania"/>
    <n v="19120"/>
    <x v="3"/>
    <x v="1529"/>
    <x v="0"/>
    <s v="Tables"/>
    <s v="Barricks 18&quot; x 48&quot; Non-Folding Utility Table with Bottom Storage Shelf"/>
    <n v="241.92"/>
  </r>
  <r>
    <n v="4685"/>
    <s v="CA-2017-159912"/>
    <x v="48"/>
    <d v="2017-09-03T00:00:00"/>
    <s v="Standard Class"/>
    <s v="GB-14530"/>
    <s v="George Bell"/>
    <s v="Corporate"/>
    <s v="United States"/>
    <s v="Philadelphia"/>
    <s v="Pennsylvania"/>
    <n v="19120"/>
    <x v="3"/>
    <x v="1632"/>
    <x v="0"/>
    <s v="Bookcases"/>
    <s v="O'Sullivan 5-Shelf Heavy-Duty Bookcases"/>
    <n v="163.88"/>
  </r>
  <r>
    <n v="4686"/>
    <s v="CA-2017-159912"/>
    <x v="48"/>
    <d v="2017-09-03T00:00:00"/>
    <s v="Standard Class"/>
    <s v="GB-14530"/>
    <s v="George Bell"/>
    <s v="Corporate"/>
    <s v="United States"/>
    <s v="Philadelphia"/>
    <s v="Pennsylvania"/>
    <n v="19120"/>
    <x v="3"/>
    <x v="699"/>
    <x v="1"/>
    <s v="Binders"/>
    <s v="Fellowes Black Plastic Comb Bindings"/>
    <n v="3.4860000000000002"/>
  </r>
  <r>
    <n v="4687"/>
    <s v="CA-2017-159912"/>
    <x v="48"/>
    <d v="2017-09-03T00:00:00"/>
    <s v="Standard Class"/>
    <s v="GB-14530"/>
    <s v="George Bell"/>
    <s v="Corporate"/>
    <s v="United States"/>
    <s v="Philadelphia"/>
    <s v="Pennsylvania"/>
    <n v="19120"/>
    <x v="3"/>
    <x v="969"/>
    <x v="1"/>
    <s v="Fasteners"/>
    <s v="Revere Boxed Rubber Bands by Revere"/>
    <n v="10.584"/>
  </r>
  <r>
    <n v="4688"/>
    <s v="CA-2017-101987"/>
    <x v="890"/>
    <d v="2017-06-30T00:00:00"/>
    <s v="Standard Class"/>
    <s v="HL-15040"/>
    <s v="Hunter Lopez"/>
    <s v="Consumer"/>
    <s v="United States"/>
    <s v="Richmond"/>
    <s v="Indiana"/>
    <n v="47374"/>
    <x v="2"/>
    <x v="1692"/>
    <x v="2"/>
    <s v="Phones"/>
    <s v="Panasonic KX TS208W Corded phone"/>
    <n v="440.91"/>
  </r>
  <r>
    <n v="4689"/>
    <s v="US-2018-154851"/>
    <x v="983"/>
    <d v="2018-04-03T00:00:00"/>
    <s v="Standard Class"/>
    <s v="BP-11155"/>
    <s v="Becky Pak"/>
    <s v="Consumer"/>
    <s v="United States"/>
    <s v="Lancaster"/>
    <s v="Pennsylvania"/>
    <n v="17602"/>
    <x v="3"/>
    <x v="31"/>
    <x v="1"/>
    <s v="Binders"/>
    <s v="Acco Pressboard Covers with Storage Hooks, 14 7/8&quot; x 11&quot;, Executive Red"/>
    <n v="5.7149999999999999"/>
  </r>
  <r>
    <n v="4690"/>
    <s v="CA-2015-138681"/>
    <x v="414"/>
    <d v="2015-12-22T00:00:00"/>
    <s v="First Class"/>
    <s v="CT-11995"/>
    <s v="Carol Triggs"/>
    <s v="Consumer"/>
    <s v="United States"/>
    <s v="Tucson"/>
    <s v="Arizona"/>
    <n v="85705"/>
    <x v="1"/>
    <x v="1416"/>
    <x v="0"/>
    <s v="Furnishings"/>
    <s v="Computer Room Manger, 14&quot;"/>
    <n v="51.968000000000004"/>
  </r>
  <r>
    <n v="4691"/>
    <s v="CA-2015-138681"/>
    <x v="414"/>
    <d v="2015-12-22T00:00:00"/>
    <s v="First Class"/>
    <s v="CT-11995"/>
    <s v="Carol Triggs"/>
    <s v="Consumer"/>
    <s v="United States"/>
    <s v="Tucson"/>
    <s v="Arizona"/>
    <n v="85705"/>
    <x v="1"/>
    <x v="246"/>
    <x v="2"/>
    <s v="Accessories"/>
    <s v="Logitech 910-002974 M325 Wireless Mouse for Web Scrolling"/>
    <n v="71.975999999999999"/>
  </r>
  <r>
    <n v="4692"/>
    <s v="CA-2015-138681"/>
    <x v="414"/>
    <d v="2015-12-22T00:00:00"/>
    <s v="First Class"/>
    <s v="CT-11995"/>
    <s v="Carol Triggs"/>
    <s v="Consumer"/>
    <s v="United States"/>
    <s v="Tucson"/>
    <s v="Arizona"/>
    <n v="85705"/>
    <x v="1"/>
    <x v="211"/>
    <x v="0"/>
    <s v="Chairs"/>
    <s v="Global Low Back Tilter Chair"/>
    <n v="242.352"/>
  </r>
  <r>
    <n v="4693"/>
    <s v="CA-2015-138681"/>
    <x v="414"/>
    <d v="2015-12-22T00:00:00"/>
    <s v="First Class"/>
    <s v="CT-11995"/>
    <s v="Carol Triggs"/>
    <s v="Consumer"/>
    <s v="United States"/>
    <s v="Tucson"/>
    <s v="Arizona"/>
    <n v="85705"/>
    <x v="1"/>
    <x v="447"/>
    <x v="1"/>
    <s v="Paper"/>
    <s v="Xerox 1888"/>
    <n v="221.92"/>
  </r>
  <r>
    <n v="4694"/>
    <s v="CA-2015-138681"/>
    <x v="414"/>
    <d v="2015-12-22T00:00:00"/>
    <s v="First Class"/>
    <s v="CT-11995"/>
    <s v="Carol Triggs"/>
    <s v="Consumer"/>
    <s v="United States"/>
    <s v="Tucson"/>
    <s v="Arizona"/>
    <n v="85705"/>
    <x v="1"/>
    <x v="1436"/>
    <x v="1"/>
    <s v="Paper"/>
    <s v="Xerox 1954"/>
    <n v="8.4480000000000004"/>
  </r>
  <r>
    <n v="4695"/>
    <s v="US-2016-138121"/>
    <x v="997"/>
    <d v="2016-12-17T00:00:00"/>
    <s v="Same Day"/>
    <s v="JL-15835"/>
    <s v="John Lee"/>
    <s v="Consumer"/>
    <s v="United States"/>
    <s v="Detroit"/>
    <s v="Michigan"/>
    <n v="48205"/>
    <x v="2"/>
    <x v="777"/>
    <x v="1"/>
    <s v="Binders"/>
    <s v="GBC Plastic Binding Combs"/>
    <n v="29.52"/>
  </r>
  <r>
    <n v="4696"/>
    <s v="US-2016-138121"/>
    <x v="997"/>
    <d v="2016-12-17T00:00:00"/>
    <s v="Same Day"/>
    <s v="JL-15835"/>
    <s v="John Lee"/>
    <s v="Consumer"/>
    <s v="United States"/>
    <s v="Detroit"/>
    <s v="Michigan"/>
    <n v="48205"/>
    <x v="2"/>
    <x v="931"/>
    <x v="0"/>
    <s v="Chairs"/>
    <s v="Hon Valutask Swivel Chairs"/>
    <n v="302.94"/>
  </r>
  <r>
    <n v="4697"/>
    <s v="US-2016-138121"/>
    <x v="997"/>
    <d v="2016-12-17T00:00:00"/>
    <s v="Same Day"/>
    <s v="JL-15835"/>
    <s v="John Lee"/>
    <s v="Consumer"/>
    <s v="United States"/>
    <s v="Detroit"/>
    <s v="Michigan"/>
    <n v="48205"/>
    <x v="2"/>
    <x v="1459"/>
    <x v="0"/>
    <s v="Chairs"/>
    <s v="Harbour Creations 67200 Series Stacking Chairs"/>
    <n v="142.36000000000001"/>
  </r>
  <r>
    <n v="4698"/>
    <s v="US-2016-138121"/>
    <x v="997"/>
    <d v="2016-12-17T00:00:00"/>
    <s v="Same Day"/>
    <s v="JL-15835"/>
    <s v="John Lee"/>
    <s v="Consumer"/>
    <s v="United States"/>
    <s v="Detroit"/>
    <s v="Michigan"/>
    <n v="48205"/>
    <x v="2"/>
    <x v="163"/>
    <x v="0"/>
    <s v="Chairs"/>
    <s v="Global Value Steno Chair, Gray"/>
    <n v="546.66"/>
  </r>
  <r>
    <n v="4699"/>
    <s v="US-2016-138121"/>
    <x v="997"/>
    <d v="2016-12-17T00:00:00"/>
    <s v="Same Day"/>
    <s v="JL-15835"/>
    <s v="John Lee"/>
    <s v="Consumer"/>
    <s v="United States"/>
    <s v="Detroit"/>
    <s v="Michigan"/>
    <n v="48205"/>
    <x v="2"/>
    <x v="1454"/>
    <x v="0"/>
    <s v="Furnishings"/>
    <s v="Tenex Carpeted, Granite-Look or Clear Contemporary Contour Shape Chair Mats"/>
    <n v="212.13"/>
  </r>
  <r>
    <n v="4700"/>
    <s v="CA-2018-140298"/>
    <x v="943"/>
    <d v="2018-05-17T00:00:00"/>
    <s v="Standard Class"/>
    <s v="JK-16120"/>
    <s v="Julie Kriz"/>
    <s v="Home Office"/>
    <s v="United States"/>
    <s v="Austin"/>
    <s v="Texas"/>
    <n v="78745"/>
    <x v="2"/>
    <x v="1609"/>
    <x v="1"/>
    <s v="Art"/>
    <s v="Newell 348"/>
    <n v="5.2480000000000002"/>
  </r>
  <r>
    <n v="4701"/>
    <s v="CA-2018-140298"/>
    <x v="943"/>
    <d v="2018-05-17T00:00:00"/>
    <s v="Standard Class"/>
    <s v="JK-16120"/>
    <s v="Julie Kriz"/>
    <s v="Home Office"/>
    <s v="United States"/>
    <s v="Austin"/>
    <s v="Texas"/>
    <n v="78745"/>
    <x v="2"/>
    <x v="243"/>
    <x v="1"/>
    <s v="Storage"/>
    <s v="Safco Commercial Shelving"/>
    <n v="74.415999999999997"/>
  </r>
  <r>
    <n v="4702"/>
    <s v="CA-2018-140298"/>
    <x v="943"/>
    <d v="2018-05-17T00:00:00"/>
    <s v="Standard Class"/>
    <s v="JK-16120"/>
    <s v="Julie Kriz"/>
    <s v="Home Office"/>
    <s v="United States"/>
    <s v="Austin"/>
    <s v="Texas"/>
    <n v="78745"/>
    <x v="2"/>
    <x v="630"/>
    <x v="1"/>
    <s v="Paper"/>
    <s v="Xerox 1927"/>
    <n v="6.8479999999999999"/>
  </r>
  <r>
    <n v="4703"/>
    <s v="CA-2018-140298"/>
    <x v="943"/>
    <d v="2018-05-17T00:00:00"/>
    <s v="Standard Class"/>
    <s v="JK-16120"/>
    <s v="Julie Kriz"/>
    <s v="Home Office"/>
    <s v="United States"/>
    <s v="Austin"/>
    <s v="Texas"/>
    <n v="78745"/>
    <x v="2"/>
    <x v="296"/>
    <x v="0"/>
    <s v="Furnishings"/>
    <s v="Telescoping Adjustable Floor Lamp"/>
    <n v="7.9960000000000004"/>
  </r>
  <r>
    <n v="4704"/>
    <s v="CA-2017-166240"/>
    <x v="890"/>
    <d v="2017-06-28T00:00:00"/>
    <s v="Standard Class"/>
    <s v="DH-13075"/>
    <s v="Dave Hallsten"/>
    <s v="Corporate"/>
    <s v="United States"/>
    <s v="Houston"/>
    <s v="Texas"/>
    <n v="77095"/>
    <x v="2"/>
    <x v="1112"/>
    <x v="1"/>
    <s v="Appliances"/>
    <s v="Holmes HEPA Air Purifier"/>
    <n v="8.7119999999999997"/>
  </r>
  <r>
    <n v="4705"/>
    <s v="CA-2017-158435"/>
    <x v="624"/>
    <d v="2017-05-18T00:00:00"/>
    <s v="First Class"/>
    <s v="AG-10900"/>
    <s v="Arthur Gainer"/>
    <s v="Consumer"/>
    <s v="United States"/>
    <s v="Waterbury"/>
    <s v="Connecticut"/>
    <n v="6708"/>
    <x v="3"/>
    <x v="660"/>
    <x v="1"/>
    <s v="Supplies"/>
    <s v="Acme Forged Steel Scissors with Black Enamel Handles"/>
    <n v="65.17"/>
  </r>
  <r>
    <n v="4706"/>
    <s v="CA-2017-158435"/>
    <x v="624"/>
    <d v="2017-05-18T00:00:00"/>
    <s v="First Class"/>
    <s v="AG-10900"/>
    <s v="Arthur Gainer"/>
    <s v="Consumer"/>
    <s v="United States"/>
    <s v="Waterbury"/>
    <s v="Connecticut"/>
    <n v="6708"/>
    <x v="3"/>
    <x v="148"/>
    <x v="1"/>
    <s v="Labels"/>
    <s v="Avery 519"/>
    <n v="14.62"/>
  </r>
  <r>
    <n v="4707"/>
    <s v="CA-2017-158435"/>
    <x v="624"/>
    <d v="2017-05-18T00:00:00"/>
    <s v="First Class"/>
    <s v="AG-10900"/>
    <s v="Arthur Gainer"/>
    <s v="Consumer"/>
    <s v="United States"/>
    <s v="Waterbury"/>
    <s v="Connecticut"/>
    <n v="6708"/>
    <x v="3"/>
    <x v="784"/>
    <x v="0"/>
    <s v="Furnishings"/>
    <s v="Eldon Advantage Chair Mats for Low to Medium Pile Carpets"/>
    <n v="173.24"/>
  </r>
  <r>
    <n v="4708"/>
    <s v="CA-2018-138149"/>
    <x v="222"/>
    <d v="2018-06-30T00:00:00"/>
    <s v="First Class"/>
    <s v="WB-21850"/>
    <s v="William Brown"/>
    <s v="Consumer"/>
    <s v="United States"/>
    <s v="Los Angeles"/>
    <s v="California"/>
    <n v="90049"/>
    <x v="1"/>
    <x v="1188"/>
    <x v="1"/>
    <s v="Binders"/>
    <s v="GBC DocuBind TL200 Manual Binding Machine"/>
    <n v="895.92"/>
  </r>
  <r>
    <n v="4709"/>
    <s v="CA-2018-138149"/>
    <x v="222"/>
    <d v="2018-06-30T00:00:00"/>
    <s v="First Class"/>
    <s v="WB-21850"/>
    <s v="William Brown"/>
    <s v="Consumer"/>
    <s v="United States"/>
    <s v="Los Angeles"/>
    <s v="California"/>
    <n v="90049"/>
    <x v="1"/>
    <x v="123"/>
    <x v="1"/>
    <s v="Storage"/>
    <s v="Trav-L-File Heavy-Duty Shuttle II, Black"/>
    <n v="130.71"/>
  </r>
  <r>
    <n v="4710"/>
    <s v="CA-2018-138149"/>
    <x v="222"/>
    <d v="2018-06-30T00:00:00"/>
    <s v="First Class"/>
    <s v="WB-21850"/>
    <s v="William Brown"/>
    <s v="Consumer"/>
    <s v="United States"/>
    <s v="Los Angeles"/>
    <s v="California"/>
    <n v="90049"/>
    <x v="1"/>
    <x v="809"/>
    <x v="1"/>
    <s v="Art"/>
    <s v="Newell 328"/>
    <n v="11.68"/>
  </r>
  <r>
    <n v="4711"/>
    <s v="CA-2018-138149"/>
    <x v="222"/>
    <d v="2018-06-30T00:00:00"/>
    <s v="First Class"/>
    <s v="WB-21850"/>
    <s v="William Brown"/>
    <s v="Consumer"/>
    <s v="United States"/>
    <s v="Los Angeles"/>
    <s v="California"/>
    <n v="90049"/>
    <x v="1"/>
    <x v="1196"/>
    <x v="2"/>
    <s v="Accessories"/>
    <s v="Enermax Briskie RF Wireless Keyboard and Mouse Combo"/>
    <n v="62.31"/>
  </r>
  <r>
    <n v="4712"/>
    <s v="CA-2015-112403"/>
    <x v="691"/>
    <d v="2015-03-31T00:00:00"/>
    <s v="Same Day"/>
    <s v="JO-15280"/>
    <s v="Jas O'Carroll"/>
    <s v="Consumer"/>
    <s v="United States"/>
    <s v="Philadelphia"/>
    <s v="Pennsylvania"/>
    <n v="19120"/>
    <x v="3"/>
    <x v="798"/>
    <x v="1"/>
    <s v="Binders"/>
    <s v="Avery Round Ring Poly Binders"/>
    <n v="0.85199999999999998"/>
  </r>
  <r>
    <n v="4713"/>
    <s v="CA-2015-108273"/>
    <x v="757"/>
    <d v="2015-12-21T00:00:00"/>
    <s v="Standard Class"/>
    <s v="EJ-13720"/>
    <s v="Ed Jacobs"/>
    <s v="Consumer"/>
    <s v="United States"/>
    <s v="Huntsville"/>
    <s v="Texas"/>
    <n v="77340"/>
    <x v="2"/>
    <x v="815"/>
    <x v="1"/>
    <s v="Paper"/>
    <s v="Xerox 224"/>
    <n v="36.287999999999997"/>
  </r>
  <r>
    <n v="4714"/>
    <s v="CA-2015-108273"/>
    <x v="757"/>
    <d v="2015-12-21T00:00:00"/>
    <s v="Standard Class"/>
    <s v="EJ-13720"/>
    <s v="Ed Jacobs"/>
    <s v="Consumer"/>
    <s v="United States"/>
    <s v="Huntsville"/>
    <s v="Texas"/>
    <n v="77340"/>
    <x v="2"/>
    <x v="1454"/>
    <x v="0"/>
    <s v="Furnishings"/>
    <s v="Tenex Carpeted, Granite-Look or Clear Contemporary Contour Shape Chair Mats"/>
    <n v="56.567999999999998"/>
  </r>
  <r>
    <n v="4715"/>
    <s v="CA-2018-121643"/>
    <x v="796"/>
    <d v="2018-05-20T00:00:00"/>
    <s v="First Class"/>
    <s v="AB-10105"/>
    <s v="Adrian Barton"/>
    <s v="Consumer"/>
    <s v="United States"/>
    <s v="Portland"/>
    <s v="Oregon"/>
    <n v="97206"/>
    <x v="1"/>
    <x v="883"/>
    <x v="2"/>
    <s v="Phones"/>
    <s v="Aastra 6757i CT Wireless VoIP phone"/>
    <n v="344.70400000000001"/>
  </r>
  <r>
    <n v="4716"/>
    <s v="US-2016-122910"/>
    <x v="793"/>
    <d v="2016-05-16T00:00:00"/>
    <s v="Standard Class"/>
    <s v="LT-16765"/>
    <s v="Larry Tron"/>
    <s v="Consumer"/>
    <s v="United States"/>
    <s v="Louisville"/>
    <s v="Colorado"/>
    <n v="80027"/>
    <x v="1"/>
    <x v="1066"/>
    <x v="2"/>
    <s v="Phones"/>
    <s v="VTech DS6151"/>
    <n v="201.584"/>
  </r>
  <r>
    <n v="4717"/>
    <s v="CA-2018-143126"/>
    <x v="734"/>
    <d v="2018-12-07T00:00:00"/>
    <s v="Second Class"/>
    <s v="CM-12655"/>
    <s v="Corinna Mitchell"/>
    <s v="Home Office"/>
    <s v="United States"/>
    <s v="Seattle"/>
    <s v="Washington"/>
    <n v="98115"/>
    <x v="1"/>
    <x v="971"/>
    <x v="0"/>
    <s v="Tables"/>
    <s v="Bevis Oval Conference Table, Walnut"/>
    <n v="521.96"/>
  </r>
  <r>
    <n v="4718"/>
    <s v="CA-2016-129042"/>
    <x v="295"/>
    <d v="2016-12-17T00:00:00"/>
    <s v="Standard Class"/>
    <s v="EM-13960"/>
    <s v="Eric Murdock"/>
    <s v="Consumer"/>
    <s v="United States"/>
    <s v="Baltimore"/>
    <s v="Maryland"/>
    <n v="21215"/>
    <x v="3"/>
    <x v="448"/>
    <x v="1"/>
    <s v="Art"/>
    <s v="Rogers Handheld Barrel Pencil Sharpener"/>
    <n v="8.2200000000000006"/>
  </r>
  <r>
    <n v="4719"/>
    <s v="CA-2016-109736"/>
    <x v="998"/>
    <d v="2016-10-11T00:00:00"/>
    <s v="First Class"/>
    <s v="DJ-13420"/>
    <s v="Denny Joy"/>
    <s v="Corporate"/>
    <s v="United States"/>
    <s v="San Francisco"/>
    <s v="California"/>
    <n v="94109"/>
    <x v="1"/>
    <x v="511"/>
    <x v="1"/>
    <s v="Paper"/>
    <s v="Xerox 1894"/>
    <n v="45.36"/>
  </r>
  <r>
    <n v="4720"/>
    <s v="CA-2016-142601"/>
    <x v="24"/>
    <d v="2016-04-20T00:00:00"/>
    <s v="Second Class"/>
    <s v="DE-13255"/>
    <s v="Deanra Eno"/>
    <s v="Home Office"/>
    <s v="United States"/>
    <s v="Los Angeles"/>
    <s v="California"/>
    <n v="90004"/>
    <x v="1"/>
    <x v="273"/>
    <x v="1"/>
    <s v="Storage"/>
    <s v="Tennsco Stur-D-Stor Boltless Shelving, 5 Shelves, 24&quot; Deep, Sand"/>
    <n v="947.17"/>
  </r>
  <r>
    <n v="4721"/>
    <s v="CA-2016-142601"/>
    <x v="24"/>
    <d v="2016-04-20T00:00:00"/>
    <s v="Second Class"/>
    <s v="DE-13255"/>
    <s v="Deanra Eno"/>
    <s v="Home Office"/>
    <s v="United States"/>
    <s v="Los Angeles"/>
    <s v="California"/>
    <n v="90004"/>
    <x v="1"/>
    <x v="1693"/>
    <x v="1"/>
    <s v="Paper"/>
    <s v="Xerox 19"/>
    <n v="61.96"/>
  </r>
  <r>
    <n v="4722"/>
    <s v="CA-2015-106229"/>
    <x v="159"/>
    <d v="2015-06-11T00:00:00"/>
    <s v="Second Class"/>
    <s v="NR-18550"/>
    <s v="Nick Radford"/>
    <s v="Consumer"/>
    <s v="United States"/>
    <s v="Aurora"/>
    <s v="Illinois"/>
    <n v="60505"/>
    <x v="2"/>
    <x v="363"/>
    <x v="0"/>
    <s v="Tables"/>
    <s v="Bevis Round Conference Table Top, X-Base"/>
    <n v="268.935"/>
  </r>
  <r>
    <n v="4723"/>
    <s v="US-2018-135230"/>
    <x v="853"/>
    <d v="2018-09-07T00:00:00"/>
    <s v="Standard Class"/>
    <s v="CK-12325"/>
    <s v="Christine Kargatis"/>
    <s v="Home Office"/>
    <s v="United States"/>
    <s v="Seattle"/>
    <s v="Washington"/>
    <n v="98103"/>
    <x v="1"/>
    <x v="773"/>
    <x v="1"/>
    <s v="Art"/>
    <s v="Staples in misc. colors"/>
    <n v="7.58"/>
  </r>
  <r>
    <n v="4724"/>
    <s v="CA-2017-159653"/>
    <x v="730"/>
    <d v="2017-05-22T00:00:00"/>
    <s v="Same Day"/>
    <s v="JF-15490"/>
    <s v="Jeremy Farry"/>
    <s v="Consumer"/>
    <s v="United States"/>
    <s v="Athens"/>
    <s v="Georgia"/>
    <n v="30605"/>
    <x v="0"/>
    <x v="522"/>
    <x v="1"/>
    <s v="Labels"/>
    <s v="Avery 493"/>
    <n v="14.73"/>
  </r>
  <r>
    <n v="4725"/>
    <s v="CA-2017-131968"/>
    <x v="583"/>
    <d v="2017-11-15T00:00:00"/>
    <s v="Standard Class"/>
    <s v="LB-16795"/>
    <s v="Laurel Beltran"/>
    <s v="Home Office"/>
    <s v="United States"/>
    <s v="Apopka"/>
    <s v="Florida"/>
    <n v="32712"/>
    <x v="0"/>
    <x v="91"/>
    <x v="1"/>
    <s v="Binders"/>
    <s v="Ibico Standard Transparent Covers"/>
    <n v="9.8879999999999999"/>
  </r>
  <r>
    <n v="4726"/>
    <s v="CA-2017-131968"/>
    <x v="583"/>
    <d v="2017-11-15T00:00:00"/>
    <s v="Standard Class"/>
    <s v="LB-16795"/>
    <s v="Laurel Beltran"/>
    <s v="Home Office"/>
    <s v="United States"/>
    <s v="Apopka"/>
    <s v="Florida"/>
    <n v="32712"/>
    <x v="0"/>
    <x v="137"/>
    <x v="1"/>
    <s v="Appliances"/>
    <s v="Sanyo 2.5 Cubic Foot Mid-Size Office Refrigerators"/>
    <n v="671.54399999999998"/>
  </r>
  <r>
    <n v="4727"/>
    <s v="CA-2015-119151"/>
    <x v="641"/>
    <d v="2015-11-29T00:00:00"/>
    <s v="Second Class"/>
    <s v="MP-18175"/>
    <s v="Mike Pelletier"/>
    <s v="Home Office"/>
    <s v="United States"/>
    <s v="New York City"/>
    <s v="New York"/>
    <n v="10009"/>
    <x v="3"/>
    <x v="1362"/>
    <x v="1"/>
    <s v="Storage"/>
    <s v="Tennsco Snap-Together Open Shelving Units, Starter Sets and Add-On Units"/>
    <n v="1117.92"/>
  </r>
  <r>
    <n v="4728"/>
    <s v="CA-2015-119151"/>
    <x v="641"/>
    <d v="2015-11-29T00:00:00"/>
    <s v="Second Class"/>
    <s v="MP-18175"/>
    <s v="Mike Pelletier"/>
    <s v="Home Office"/>
    <s v="United States"/>
    <s v="New York City"/>
    <s v="New York"/>
    <n v="10009"/>
    <x v="3"/>
    <x v="1121"/>
    <x v="0"/>
    <s v="Bookcases"/>
    <s v="Sauder Camden County Collection Libraries, Planked Cherry Finish"/>
    <n v="275.952"/>
  </r>
  <r>
    <n v="4729"/>
    <s v="CA-2015-123323"/>
    <x v="845"/>
    <d v="2015-11-12T00:00:00"/>
    <s v="Standard Class"/>
    <s v="LH-16900"/>
    <s v="Lena Hernandez"/>
    <s v="Consumer"/>
    <s v="United States"/>
    <s v="San Francisco"/>
    <s v="California"/>
    <n v="94110"/>
    <x v="1"/>
    <x v="715"/>
    <x v="1"/>
    <s v="Binders"/>
    <s v="Wilson Jones Legal Size Ring Binders"/>
    <n v="123.14400000000001"/>
  </r>
  <r>
    <n v="4730"/>
    <s v="CA-2017-124681"/>
    <x v="427"/>
    <d v="2017-07-23T00:00:00"/>
    <s v="Second Class"/>
    <s v="SV-20935"/>
    <s v="Susan Vittorini"/>
    <s v="Consumer"/>
    <s v="United States"/>
    <s v="Dallas"/>
    <s v="Texas"/>
    <n v="75217"/>
    <x v="2"/>
    <x v="1694"/>
    <x v="2"/>
    <s v="Accessories"/>
    <s v="SanDisk Cruzer 4 GB USB Flash Drive"/>
    <n v="15.576000000000001"/>
  </r>
  <r>
    <n v="4731"/>
    <s v="US-2016-103996"/>
    <x v="368"/>
    <d v="2016-03-31T00:00:00"/>
    <s v="Second Class"/>
    <s v="RB-19435"/>
    <s v="Richard Bierner"/>
    <s v="Consumer"/>
    <s v="United States"/>
    <s v="San Diego"/>
    <s v="California"/>
    <n v="92105"/>
    <x v="1"/>
    <x v="129"/>
    <x v="1"/>
    <s v="Paper"/>
    <s v="Xerox 1880"/>
    <n v="212.64"/>
  </r>
  <r>
    <n v="4732"/>
    <s v="US-2016-103996"/>
    <x v="368"/>
    <d v="2016-03-31T00:00:00"/>
    <s v="Second Class"/>
    <s v="RB-19435"/>
    <s v="Richard Bierner"/>
    <s v="Consumer"/>
    <s v="United States"/>
    <s v="San Diego"/>
    <s v="California"/>
    <n v="92105"/>
    <x v="1"/>
    <x v="1128"/>
    <x v="1"/>
    <s v="Paper"/>
    <s v="Tops Wirebound Message Log Books"/>
    <n v="9.8699999999999992"/>
  </r>
  <r>
    <n v="4733"/>
    <s v="US-2016-103996"/>
    <x v="368"/>
    <d v="2016-03-31T00:00:00"/>
    <s v="Second Class"/>
    <s v="RB-19435"/>
    <s v="Richard Bierner"/>
    <s v="Consumer"/>
    <s v="United States"/>
    <s v="San Diego"/>
    <s v="California"/>
    <n v="92105"/>
    <x v="1"/>
    <x v="936"/>
    <x v="2"/>
    <s v="Accessories"/>
    <s v="Memorex Froggy Flash Drive 8 GB"/>
    <n v="53.25"/>
  </r>
  <r>
    <n v="4734"/>
    <s v="US-2016-103996"/>
    <x v="368"/>
    <d v="2016-03-31T00:00:00"/>
    <s v="Second Class"/>
    <s v="RB-19435"/>
    <s v="Richard Bierner"/>
    <s v="Consumer"/>
    <s v="United States"/>
    <s v="San Diego"/>
    <s v="California"/>
    <n v="92105"/>
    <x v="1"/>
    <x v="1494"/>
    <x v="0"/>
    <s v="Furnishings"/>
    <s v="G.E. Longer-Life Indoor Recessed Floodlight Bulbs"/>
    <n v="19.920000000000002"/>
  </r>
  <r>
    <n v="4735"/>
    <s v="CA-2017-120530"/>
    <x v="281"/>
    <d v="2017-04-12T00:00:00"/>
    <s v="Standard Class"/>
    <s v="Dl-13600"/>
    <s v="Dorris liebe"/>
    <s v="Corporate"/>
    <s v="United States"/>
    <s v="New York City"/>
    <s v="New York"/>
    <n v="10035"/>
    <x v="3"/>
    <x v="1"/>
    <x v="0"/>
    <s v="Chairs"/>
    <s v="Hon Deluxe Fabric Upholstered Stacking Chairs, Rounded Back"/>
    <n v="658.74599999999998"/>
  </r>
  <r>
    <n v="4736"/>
    <s v="CA-2016-155054"/>
    <x v="385"/>
    <d v="2016-06-19T00:00:00"/>
    <s v="Standard Class"/>
    <s v="PS-19045"/>
    <s v="Penelope Sewall"/>
    <s v="Home Office"/>
    <s v="United States"/>
    <s v="Lewiston"/>
    <s v="Maine"/>
    <n v="4240"/>
    <x v="3"/>
    <x v="925"/>
    <x v="1"/>
    <s v="Binders"/>
    <s v="ACCOHIDE 3-Ring Binder, Blue, 1&quot;"/>
    <n v="8.26"/>
  </r>
  <r>
    <n v="4737"/>
    <s v="CA-2016-155054"/>
    <x v="385"/>
    <d v="2016-06-19T00:00:00"/>
    <s v="Standard Class"/>
    <s v="PS-19045"/>
    <s v="Penelope Sewall"/>
    <s v="Home Office"/>
    <s v="United States"/>
    <s v="Lewiston"/>
    <s v="Maine"/>
    <n v="4240"/>
    <x v="3"/>
    <x v="528"/>
    <x v="1"/>
    <s v="Binders"/>
    <s v="Recycled Easel Ring Binders"/>
    <n v="29.84"/>
  </r>
  <r>
    <n v="4738"/>
    <s v="CA-2016-155054"/>
    <x v="385"/>
    <d v="2016-06-19T00:00:00"/>
    <s v="Standard Class"/>
    <s v="PS-19045"/>
    <s v="Penelope Sewall"/>
    <s v="Home Office"/>
    <s v="United States"/>
    <s v="Lewiston"/>
    <s v="Maine"/>
    <n v="4240"/>
    <x v="3"/>
    <x v="151"/>
    <x v="2"/>
    <s v="Accessories"/>
    <s v="Lenovo 17-Key USB Numeric Keypad"/>
    <n v="67.98"/>
  </r>
  <r>
    <n v="4739"/>
    <s v="CA-2016-105725"/>
    <x v="954"/>
    <d v="2016-02-24T00:00:00"/>
    <s v="Standard Class"/>
    <s v="GT-14755"/>
    <s v="Guy Thornton"/>
    <s v="Consumer"/>
    <s v="United States"/>
    <s v="Long Beach"/>
    <s v="California"/>
    <n v="90805"/>
    <x v="1"/>
    <x v="580"/>
    <x v="1"/>
    <s v="Labels"/>
    <s v="Avery 4027 File Folder Labels for Dot Matrix Printers, 5000 Labels per Box, White"/>
    <n v="61.06"/>
  </r>
  <r>
    <n v="4740"/>
    <s v="CA-2016-105725"/>
    <x v="954"/>
    <d v="2016-02-24T00:00:00"/>
    <s v="Standard Class"/>
    <s v="GT-14755"/>
    <s v="Guy Thornton"/>
    <s v="Consumer"/>
    <s v="United States"/>
    <s v="Long Beach"/>
    <s v="California"/>
    <n v="90805"/>
    <x v="1"/>
    <x v="972"/>
    <x v="0"/>
    <s v="Tables"/>
    <s v="Hon 61000 Series Interactive Training Tables"/>
    <n v="35.543999999999997"/>
  </r>
  <r>
    <n v="4741"/>
    <s v="CA-2018-164364"/>
    <x v="105"/>
    <d v="2018-11-16T00:00:00"/>
    <s v="Standard Class"/>
    <s v="CS-12355"/>
    <s v="Christine Sundaresam"/>
    <s v="Consumer"/>
    <s v="United States"/>
    <s v="Seattle"/>
    <s v="Washington"/>
    <n v="98115"/>
    <x v="1"/>
    <x v="690"/>
    <x v="1"/>
    <s v="Labels"/>
    <s v="Avery 483"/>
    <n v="9.9600000000000009"/>
  </r>
  <r>
    <n v="4742"/>
    <s v="CA-2018-164364"/>
    <x v="105"/>
    <d v="2018-11-16T00:00:00"/>
    <s v="Standard Class"/>
    <s v="CS-12355"/>
    <s v="Christine Sundaresam"/>
    <s v="Consumer"/>
    <s v="United States"/>
    <s v="Seattle"/>
    <s v="Washington"/>
    <n v="98115"/>
    <x v="1"/>
    <x v="1320"/>
    <x v="1"/>
    <s v="Art"/>
    <s v="Dixon Ticonderoga Maple Cedar Pencil, #2"/>
    <n v="9.2100000000000009"/>
  </r>
  <r>
    <n v="4743"/>
    <s v="CA-2018-164364"/>
    <x v="105"/>
    <d v="2018-11-16T00:00:00"/>
    <s v="Standard Class"/>
    <s v="CS-12355"/>
    <s v="Christine Sundaresam"/>
    <s v="Consumer"/>
    <s v="United States"/>
    <s v="Seattle"/>
    <s v="Washington"/>
    <n v="98115"/>
    <x v="1"/>
    <x v="660"/>
    <x v="1"/>
    <s v="Supplies"/>
    <s v="Acme Forged Steel Scissors with Black Enamel Handles"/>
    <n v="27.93"/>
  </r>
  <r>
    <n v="4744"/>
    <s v="CA-2018-168123"/>
    <x v="916"/>
    <d v="2018-03-05T00:00:00"/>
    <s v="Same Day"/>
    <s v="JD-16060"/>
    <s v="Julia Dunbar"/>
    <s v="Consumer"/>
    <s v="United States"/>
    <s v="Rochester"/>
    <s v="Minnesota"/>
    <n v="55901"/>
    <x v="2"/>
    <x v="1432"/>
    <x v="1"/>
    <s v="Fasteners"/>
    <s v="Advantus Map Pennant Flags and Round Head Tacks"/>
    <n v="7.9"/>
  </r>
  <r>
    <n v="4745"/>
    <s v="CA-2018-168123"/>
    <x v="916"/>
    <d v="2018-03-05T00:00:00"/>
    <s v="Same Day"/>
    <s v="JD-16060"/>
    <s v="Julia Dunbar"/>
    <s v="Consumer"/>
    <s v="United States"/>
    <s v="Rochester"/>
    <s v="Minnesota"/>
    <n v="55901"/>
    <x v="2"/>
    <x v="1125"/>
    <x v="1"/>
    <s v="Storage"/>
    <s v="Recycled Steel Personal File for Standard File Folders"/>
    <n v="221.16"/>
  </r>
  <r>
    <n v="4746"/>
    <s v="CA-2018-168123"/>
    <x v="916"/>
    <d v="2018-03-05T00:00:00"/>
    <s v="Same Day"/>
    <s v="JD-16060"/>
    <s v="Julia Dunbar"/>
    <s v="Consumer"/>
    <s v="United States"/>
    <s v="Rochester"/>
    <s v="Minnesota"/>
    <n v="55901"/>
    <x v="2"/>
    <x v="669"/>
    <x v="1"/>
    <s v="Binders"/>
    <s v="GBC ProClick Punch Binding System"/>
    <n v="127.96"/>
  </r>
  <r>
    <n v="4747"/>
    <s v="CA-2018-168123"/>
    <x v="916"/>
    <d v="2018-03-05T00:00:00"/>
    <s v="Same Day"/>
    <s v="JD-16060"/>
    <s v="Julia Dunbar"/>
    <s v="Consumer"/>
    <s v="United States"/>
    <s v="Rochester"/>
    <s v="Minnesota"/>
    <n v="55901"/>
    <x v="2"/>
    <x v="799"/>
    <x v="1"/>
    <s v="Binders"/>
    <s v="Avery Hole Reinforcements"/>
    <n v="18.690000000000001"/>
  </r>
  <r>
    <n v="4748"/>
    <s v="CA-2017-120005"/>
    <x v="840"/>
    <d v="2017-03-03T00:00:00"/>
    <s v="Same Day"/>
    <s v="TS-21160"/>
    <s v="Theresa Swint"/>
    <s v="Corporate"/>
    <s v="United States"/>
    <s v="San Francisco"/>
    <s v="California"/>
    <n v="94110"/>
    <x v="1"/>
    <x v="1566"/>
    <x v="1"/>
    <s v="Supplies"/>
    <s v="Elite 5&quot; Scissors"/>
    <n v="25.35"/>
  </r>
  <r>
    <n v="4749"/>
    <s v="CA-2017-120005"/>
    <x v="840"/>
    <d v="2017-03-03T00:00:00"/>
    <s v="Same Day"/>
    <s v="TS-21160"/>
    <s v="Theresa Swint"/>
    <s v="Corporate"/>
    <s v="United States"/>
    <s v="San Francisco"/>
    <s v="California"/>
    <n v="94110"/>
    <x v="1"/>
    <x v="1530"/>
    <x v="0"/>
    <s v="Furnishings"/>
    <s v="Executive Impressions 10&quot; Spectator Wall Clock"/>
    <n v="35.28"/>
  </r>
  <r>
    <n v="4750"/>
    <s v="CA-2017-123526"/>
    <x v="435"/>
    <d v="2017-12-25T00:00:00"/>
    <s v="First Class"/>
    <s v="BV-11245"/>
    <s v="Benjamin Venier"/>
    <s v="Corporate"/>
    <s v="United States"/>
    <s v="Seattle"/>
    <s v="Washington"/>
    <n v="98103"/>
    <x v="1"/>
    <x v="481"/>
    <x v="1"/>
    <s v="Paper"/>
    <s v="Xerox 1898"/>
    <n v="33.4"/>
  </r>
  <r>
    <n v="4751"/>
    <s v="CA-2017-127649"/>
    <x v="877"/>
    <d v="2017-10-09T00:00:00"/>
    <s v="First Class"/>
    <s v="DL-13495"/>
    <s v="Dionis Lloyd"/>
    <s v="Corporate"/>
    <s v="United States"/>
    <s v="Spokane"/>
    <s v="Washington"/>
    <n v="99207"/>
    <x v="1"/>
    <x v="1491"/>
    <x v="2"/>
    <s v="Machines"/>
    <s v="Okidata C331dn Printer"/>
    <n v="837.6"/>
  </r>
  <r>
    <n v="4752"/>
    <s v="CA-2017-159989"/>
    <x v="10"/>
    <d v="2017-12-13T00:00:00"/>
    <s v="Standard Class"/>
    <s v="EB-13870"/>
    <s v="Emily Burns"/>
    <s v="Consumer"/>
    <s v="United States"/>
    <s v="Franklin"/>
    <s v="Tennessee"/>
    <n v="37064"/>
    <x v="0"/>
    <x v="1049"/>
    <x v="2"/>
    <s v="Phones"/>
    <s v="ARKON Windshield Dashboard Air Vent Car Mount Holder"/>
    <n v="40.68"/>
  </r>
  <r>
    <n v="4753"/>
    <s v="CA-2018-103499"/>
    <x v="225"/>
    <d v="2018-11-24T00:00:00"/>
    <s v="Standard Class"/>
    <s v="ES-14020"/>
    <s v="Erica Smith"/>
    <s v="Consumer"/>
    <s v="United States"/>
    <s v="Jackson"/>
    <s v="Tennessee"/>
    <n v="38301"/>
    <x v="0"/>
    <x v="541"/>
    <x v="0"/>
    <s v="Chairs"/>
    <s v="Office Star - Mesh Screen back chair with Vinyl seat"/>
    <n v="209.56800000000001"/>
  </r>
  <r>
    <n v="4754"/>
    <s v="US-2016-167220"/>
    <x v="295"/>
    <d v="2016-12-16T00:00:00"/>
    <s v="Standard Class"/>
    <s v="JB-15925"/>
    <s v="Joni Blumstein"/>
    <s v="Consumer"/>
    <s v="United States"/>
    <s v="Austin"/>
    <s v="Texas"/>
    <n v="78745"/>
    <x v="2"/>
    <x v="1695"/>
    <x v="2"/>
    <s v="Accessories"/>
    <s v="AmazonBasics 3-Button USB Wired Mouse"/>
    <n v="22.367999999999999"/>
  </r>
  <r>
    <n v="4755"/>
    <s v="CA-2018-126354"/>
    <x v="447"/>
    <d v="2018-02-08T00:00:00"/>
    <s v="Standard Class"/>
    <s v="SC-20380"/>
    <s v="Shahid Collister"/>
    <s v="Consumer"/>
    <s v="United States"/>
    <s v="Pembroke Pines"/>
    <s v="Florida"/>
    <n v="33024"/>
    <x v="0"/>
    <x v="625"/>
    <x v="1"/>
    <s v="Binders"/>
    <s v="GBC Instant Report Kit"/>
    <n v="3.8820000000000001"/>
  </r>
  <r>
    <n v="4756"/>
    <s v="CA-2018-126354"/>
    <x v="447"/>
    <d v="2018-02-08T00:00:00"/>
    <s v="Standard Class"/>
    <s v="SC-20380"/>
    <s v="Shahid Collister"/>
    <s v="Consumer"/>
    <s v="United States"/>
    <s v="Pembroke Pines"/>
    <s v="Florida"/>
    <n v="33024"/>
    <x v="0"/>
    <x v="1696"/>
    <x v="1"/>
    <s v="Paper"/>
    <s v="14-7/8 x 11 Blue Bar Computer Printout Paper"/>
    <n v="115.29600000000001"/>
  </r>
  <r>
    <n v="4757"/>
    <s v="CA-2018-169817"/>
    <x v="296"/>
    <d v="2018-09-25T00:00:00"/>
    <s v="Standard Class"/>
    <s v="EB-13870"/>
    <s v="Emily Burns"/>
    <s v="Consumer"/>
    <s v="United States"/>
    <s v="Philadelphia"/>
    <s v="Pennsylvania"/>
    <n v="19143"/>
    <x v="3"/>
    <x v="1310"/>
    <x v="1"/>
    <s v="Binders"/>
    <s v="Insertable Tab Indexes For Data Binders"/>
    <n v="1.9079999999999999"/>
  </r>
  <r>
    <n v="4758"/>
    <s v="US-2018-144582"/>
    <x v="504"/>
    <d v="2018-05-05T00:00:00"/>
    <s v="Standard Class"/>
    <s v="TC-21475"/>
    <s v="Tony Chapman"/>
    <s v="Home Office"/>
    <s v="United States"/>
    <s v="Danville"/>
    <s v="Illinois"/>
    <n v="61832"/>
    <x v="2"/>
    <x v="582"/>
    <x v="1"/>
    <s v="Binders"/>
    <s v="GBC Linen Binding Covers"/>
    <n v="43.372"/>
  </r>
  <r>
    <n v="4759"/>
    <s v="CA-2015-121573"/>
    <x v="935"/>
    <d v="2015-11-07T00:00:00"/>
    <s v="Standard Class"/>
    <s v="SG-20605"/>
    <s v="Speros Goranitis"/>
    <s v="Consumer"/>
    <s v="United States"/>
    <s v="New York City"/>
    <s v="New York"/>
    <n v="10009"/>
    <x v="3"/>
    <x v="469"/>
    <x v="2"/>
    <s v="Phones"/>
    <s v="Panasonic KX-TG9471B"/>
    <n v="783.96"/>
  </r>
  <r>
    <n v="4760"/>
    <s v="CA-2015-121573"/>
    <x v="935"/>
    <d v="2015-11-07T00:00:00"/>
    <s v="Standard Class"/>
    <s v="SG-20605"/>
    <s v="Speros Goranitis"/>
    <s v="Consumer"/>
    <s v="United States"/>
    <s v="New York City"/>
    <s v="New York"/>
    <n v="10009"/>
    <x v="3"/>
    <x v="997"/>
    <x v="1"/>
    <s v="Binders"/>
    <s v="Surelock Post Binders"/>
    <n v="48.896000000000001"/>
  </r>
  <r>
    <n v="4761"/>
    <s v="CA-2015-121573"/>
    <x v="935"/>
    <d v="2015-11-07T00:00:00"/>
    <s v="Standard Class"/>
    <s v="SG-20605"/>
    <s v="Speros Goranitis"/>
    <s v="Consumer"/>
    <s v="United States"/>
    <s v="New York City"/>
    <s v="New York"/>
    <n v="10009"/>
    <x v="3"/>
    <x v="696"/>
    <x v="1"/>
    <s v="Binders"/>
    <s v="Acco Pressboard Covers with Storage Hooks, 14 7/8&quot; x 11&quot;, Light Blue"/>
    <n v="7.8559999999999999"/>
  </r>
  <r>
    <n v="4762"/>
    <s v="CA-2017-117660"/>
    <x v="945"/>
    <d v="2018-01-04T00:00:00"/>
    <s v="Standard Class"/>
    <s v="BM-11785"/>
    <s v="Bryan Mills"/>
    <s v="Consumer"/>
    <s v="United States"/>
    <s v="Columbus"/>
    <s v="Ohio"/>
    <n v="43229"/>
    <x v="3"/>
    <x v="1647"/>
    <x v="1"/>
    <s v="Labels"/>
    <s v="Avery 487"/>
    <n v="5.9039999999999999"/>
  </r>
  <r>
    <n v="4763"/>
    <s v="CA-2017-117660"/>
    <x v="945"/>
    <d v="2018-01-04T00:00:00"/>
    <s v="Standard Class"/>
    <s v="BM-11785"/>
    <s v="Bryan Mills"/>
    <s v="Consumer"/>
    <s v="United States"/>
    <s v="Columbus"/>
    <s v="Ohio"/>
    <n v="43229"/>
    <x v="3"/>
    <x v="1257"/>
    <x v="1"/>
    <s v="Supplies"/>
    <s v="Acme Office Executive Series Stainless Steel Trimmers"/>
    <n v="13.712"/>
  </r>
  <r>
    <n v="4764"/>
    <s v="CA-2015-112851"/>
    <x v="328"/>
    <d v="2015-09-21T00:00:00"/>
    <s v="Standard Class"/>
    <s v="NR-18550"/>
    <s v="Nick Radford"/>
    <s v="Consumer"/>
    <s v="United States"/>
    <s v="Chula Vista"/>
    <s v="California"/>
    <n v="91911"/>
    <x v="1"/>
    <x v="1697"/>
    <x v="1"/>
    <s v="Envelopes"/>
    <s v="Tyvek Interoffice Envelopes, 9 1/2&quot; x 12 1/2&quot;, 100/Box"/>
    <n v="182.94"/>
  </r>
  <r>
    <n v="4765"/>
    <s v="CA-2018-123701"/>
    <x v="221"/>
    <d v="2018-11-27T00:00:00"/>
    <s v="First Class"/>
    <s v="PG-18820"/>
    <s v="Patrick Gardner"/>
    <s v="Consumer"/>
    <s v="United States"/>
    <s v="San Francisco"/>
    <s v="California"/>
    <n v="94110"/>
    <x v="1"/>
    <x v="924"/>
    <x v="1"/>
    <s v="Art"/>
    <s v="BIC Liqua Brite Liner"/>
    <n v="27.76"/>
  </r>
  <r>
    <n v="4766"/>
    <s v="CA-2016-118227"/>
    <x v="999"/>
    <d v="2016-04-28T00:00:00"/>
    <s v="Standard Class"/>
    <s v="DB-13270"/>
    <s v="Deborah Brumfield"/>
    <s v="Home Office"/>
    <s v="United States"/>
    <s v="New York City"/>
    <s v="New York"/>
    <n v="10009"/>
    <x v="3"/>
    <x v="1062"/>
    <x v="1"/>
    <s v="Art"/>
    <s v="BOSTON Ranger #55 Pencil Sharpener, Black"/>
    <n v="25.99"/>
  </r>
  <r>
    <n v="4767"/>
    <s v="CA-2016-123155"/>
    <x v="1000"/>
    <d v="2016-03-12T00:00:00"/>
    <s v="First Class"/>
    <s v="NS-18640"/>
    <s v="Noel Staavos"/>
    <s v="Corporate"/>
    <s v="United States"/>
    <s v="San Antonio"/>
    <s v="Texas"/>
    <n v="78207"/>
    <x v="2"/>
    <x v="721"/>
    <x v="2"/>
    <s v="Accessories"/>
    <s v="Maxell 4.7GB DVD-R"/>
    <n v="113.52"/>
  </r>
  <r>
    <n v="4768"/>
    <s v="CA-2016-123155"/>
    <x v="1000"/>
    <d v="2016-03-12T00:00:00"/>
    <s v="First Class"/>
    <s v="NS-18640"/>
    <s v="Noel Staavos"/>
    <s v="Corporate"/>
    <s v="United States"/>
    <s v="San Antonio"/>
    <s v="Texas"/>
    <n v="78207"/>
    <x v="2"/>
    <x v="1187"/>
    <x v="2"/>
    <s v="Phones"/>
    <s v="Panasonic KX T7736-B Digital phone"/>
    <n v="359.88"/>
  </r>
  <r>
    <n v="4769"/>
    <s v="CA-2018-158883"/>
    <x v="455"/>
    <d v="2018-06-03T00:00:00"/>
    <s v="Same Day"/>
    <s v="CS-11860"/>
    <s v="Cari Schnelling"/>
    <s v="Consumer"/>
    <s v="United States"/>
    <s v="Jacksonville"/>
    <s v="North Carolina"/>
    <n v="28540"/>
    <x v="0"/>
    <x v="1588"/>
    <x v="1"/>
    <s v="Paper"/>
    <s v="Things To Do Today Spiral Book"/>
    <n v="25.344000000000001"/>
  </r>
  <r>
    <n v="4770"/>
    <s v="US-2017-114888"/>
    <x v="251"/>
    <d v="2017-09-24T00:00:00"/>
    <s v="Second Class"/>
    <s v="CC-12430"/>
    <s v="Chuck Clark"/>
    <s v="Home Office"/>
    <s v="United States"/>
    <s v="San Francisco"/>
    <s v="California"/>
    <n v="94109"/>
    <x v="1"/>
    <x v="591"/>
    <x v="1"/>
    <s v="Binders"/>
    <s v="Cardinal Holdit Business Card Pockets"/>
    <n v="11.952"/>
  </r>
  <r>
    <n v="4771"/>
    <s v="US-2017-114888"/>
    <x v="251"/>
    <d v="2017-09-24T00:00:00"/>
    <s v="Second Class"/>
    <s v="CC-12430"/>
    <s v="Chuck Clark"/>
    <s v="Home Office"/>
    <s v="United States"/>
    <s v="San Francisco"/>
    <s v="California"/>
    <n v="94109"/>
    <x v="1"/>
    <x v="1698"/>
    <x v="1"/>
    <s v="Supplies"/>
    <s v="Kleencut Forged Office Shears by Acme United Corporation"/>
    <n v="6.24"/>
  </r>
  <r>
    <n v="4772"/>
    <s v="US-2015-167262"/>
    <x v="656"/>
    <d v="2015-11-03T00:00:00"/>
    <s v="Second Class"/>
    <s v="AC-10450"/>
    <s v="Amy Cox"/>
    <s v="Consumer"/>
    <s v="United States"/>
    <s v="Avondale"/>
    <s v="Arizona"/>
    <n v="85323"/>
    <x v="1"/>
    <x v="39"/>
    <x v="2"/>
    <s v="Phones"/>
    <s v="Plantronics HL10 Handset Lifter"/>
    <n v="742.33600000000001"/>
  </r>
  <r>
    <n v="4773"/>
    <s v="CA-2018-119746"/>
    <x v="51"/>
    <d v="2018-11-27T00:00:00"/>
    <s v="Standard Class"/>
    <s v="CM-12385"/>
    <s v="Christopher Martinez"/>
    <s v="Consumer"/>
    <s v="United States"/>
    <s v="Chicago"/>
    <s v="Illinois"/>
    <n v="60610"/>
    <x v="2"/>
    <x v="1372"/>
    <x v="0"/>
    <s v="Furnishings"/>
    <s v="Contemporary Wood/Metal Frame"/>
    <n v="6.4640000000000004"/>
  </r>
  <r>
    <n v="4774"/>
    <s v="CA-2018-119746"/>
    <x v="51"/>
    <d v="2018-11-27T00:00:00"/>
    <s v="Standard Class"/>
    <s v="CM-12385"/>
    <s v="Christopher Martinez"/>
    <s v="Consumer"/>
    <s v="United States"/>
    <s v="Chicago"/>
    <s v="Illinois"/>
    <n v="60610"/>
    <x v="2"/>
    <x v="745"/>
    <x v="1"/>
    <s v="Labels"/>
    <s v="Avery File Folder Labels"/>
    <n v="11.52"/>
  </r>
  <r>
    <n v="4775"/>
    <s v="CA-2018-119746"/>
    <x v="51"/>
    <d v="2018-11-27T00:00:00"/>
    <s v="Standard Class"/>
    <s v="CM-12385"/>
    <s v="Christopher Martinez"/>
    <s v="Consumer"/>
    <s v="United States"/>
    <s v="Chicago"/>
    <s v="Illinois"/>
    <n v="60610"/>
    <x v="2"/>
    <x v="872"/>
    <x v="2"/>
    <s v="Phones"/>
    <s v="Toshiba IPT2010-SD IPÂ Telephone"/>
    <n v="222.38399999999999"/>
  </r>
  <r>
    <n v="4776"/>
    <s v="CA-2018-108091"/>
    <x v="673"/>
    <d v="2018-11-21T00:00:00"/>
    <s v="Standard Class"/>
    <s v="EK-13795"/>
    <s v="Eileen Kiefer"/>
    <s v="Home Office"/>
    <s v="United States"/>
    <s v="Escondido"/>
    <s v="California"/>
    <n v="92025"/>
    <x v="1"/>
    <x v="809"/>
    <x v="1"/>
    <s v="Art"/>
    <s v="Newell 328"/>
    <n v="23.36"/>
  </r>
  <r>
    <n v="4777"/>
    <s v="CA-2017-101630"/>
    <x v="317"/>
    <d v="2017-02-23T00:00:00"/>
    <s v="Second Class"/>
    <s v="CK-12760"/>
    <s v="Cyma Kinney"/>
    <s v="Corporate"/>
    <s v="United States"/>
    <s v="Long Beach"/>
    <s v="New York"/>
    <n v="11561"/>
    <x v="3"/>
    <x v="865"/>
    <x v="1"/>
    <s v="Labels"/>
    <s v="Staple-on labels"/>
    <n v="8.67"/>
  </r>
  <r>
    <n v="4778"/>
    <s v="CA-2017-101630"/>
    <x v="317"/>
    <d v="2017-02-23T00:00:00"/>
    <s v="Second Class"/>
    <s v="CK-12760"/>
    <s v="Cyma Kinney"/>
    <s v="Corporate"/>
    <s v="United States"/>
    <s v="Long Beach"/>
    <s v="New York"/>
    <n v="11561"/>
    <x v="3"/>
    <x v="1257"/>
    <x v="1"/>
    <s v="Supplies"/>
    <s v="Acme Office Executive Series Stainless Steel Trimmers"/>
    <n v="25.71"/>
  </r>
  <r>
    <n v="4779"/>
    <s v="CA-2018-132346"/>
    <x v="659"/>
    <d v="2018-11-11T00:00:00"/>
    <s v="Standard Class"/>
    <s v="PK-19075"/>
    <s v="Pete Kriz"/>
    <s v="Consumer"/>
    <s v="United States"/>
    <s v="Newark"/>
    <s v="Delaware"/>
    <n v="19711"/>
    <x v="3"/>
    <x v="336"/>
    <x v="1"/>
    <s v="Appliances"/>
    <s v="Holmes Odor Grabber"/>
    <n v="100.94"/>
  </r>
  <r>
    <n v="4780"/>
    <s v="CA-2015-150301"/>
    <x v="1001"/>
    <d v="2015-07-10T00:00:00"/>
    <s v="First Class"/>
    <s v="MH-18025"/>
    <s v="Michelle Huthwaite"/>
    <s v="Consumer"/>
    <s v="United States"/>
    <s v="Buffalo"/>
    <s v="New York"/>
    <n v="14215"/>
    <x v="3"/>
    <x v="474"/>
    <x v="0"/>
    <s v="Chairs"/>
    <s v="Situations Contoured Folding Chairs, 4/Set"/>
    <n v="63.881999999999998"/>
  </r>
  <r>
    <n v="4781"/>
    <s v="CA-2015-159310"/>
    <x v="845"/>
    <d v="2015-11-12T00:00:00"/>
    <s v="Standard Class"/>
    <s v="SC-20725"/>
    <s v="Steven Cartwright"/>
    <s v="Consumer"/>
    <s v="United States"/>
    <s v="Houston"/>
    <s v="Texas"/>
    <n v="77070"/>
    <x v="2"/>
    <x v="1423"/>
    <x v="0"/>
    <s v="Chairs"/>
    <s v="Hon Deluxe Fabric Upholstered Stacking Chairs, Squared Back"/>
    <n v="683.14400000000001"/>
  </r>
  <r>
    <n v="4782"/>
    <s v="CA-2015-159310"/>
    <x v="845"/>
    <d v="2015-11-12T00:00:00"/>
    <s v="Standard Class"/>
    <s v="SC-20725"/>
    <s v="Steven Cartwright"/>
    <s v="Consumer"/>
    <s v="United States"/>
    <s v="Houston"/>
    <s v="Texas"/>
    <n v="77070"/>
    <x v="2"/>
    <x v="1699"/>
    <x v="1"/>
    <s v="Binders"/>
    <s v="Avery Triangle Shaped Sheet Lifters, Black, 2/Pack"/>
    <n v="1.476"/>
  </r>
  <r>
    <n v="4783"/>
    <s v="CA-2015-159310"/>
    <x v="845"/>
    <d v="2015-11-12T00:00:00"/>
    <s v="Standard Class"/>
    <s v="SC-20725"/>
    <s v="Steven Cartwright"/>
    <s v="Consumer"/>
    <s v="United States"/>
    <s v="Houston"/>
    <s v="Texas"/>
    <n v="77070"/>
    <x v="2"/>
    <x v="515"/>
    <x v="1"/>
    <s v="Supplies"/>
    <s v="Acme Stainless Steel Office Snips"/>
    <n v="40.712000000000003"/>
  </r>
  <r>
    <n v="4784"/>
    <s v="US-2018-147984"/>
    <x v="480"/>
    <d v="2018-02-01T00:00:00"/>
    <s v="Standard Class"/>
    <s v="GB-14575"/>
    <s v="Giulietta Baptist"/>
    <s v="Consumer"/>
    <s v="United States"/>
    <s v="Wichita"/>
    <s v="Kansas"/>
    <n v="67212"/>
    <x v="2"/>
    <x v="964"/>
    <x v="1"/>
    <s v="Paper"/>
    <s v="Xerox 1934"/>
    <n v="279.89999999999998"/>
  </r>
  <r>
    <n v="4785"/>
    <s v="CA-2016-104346"/>
    <x v="555"/>
    <d v="2016-12-16T00:00:00"/>
    <s v="Standard Class"/>
    <s v="IM-15070"/>
    <s v="Irene Maddox"/>
    <s v="Consumer"/>
    <s v="United States"/>
    <s v="Colorado Springs"/>
    <s v="Colorado"/>
    <n v="80906"/>
    <x v="1"/>
    <x v="1355"/>
    <x v="1"/>
    <s v="Art"/>
    <s v="Newell 313"/>
    <n v="13.12"/>
  </r>
  <r>
    <n v="4786"/>
    <s v="CA-2016-104346"/>
    <x v="555"/>
    <d v="2016-12-16T00:00:00"/>
    <s v="Standard Class"/>
    <s v="IM-15070"/>
    <s v="Irene Maddox"/>
    <s v="Consumer"/>
    <s v="United States"/>
    <s v="Colorado Springs"/>
    <s v="Colorado"/>
    <n v="80906"/>
    <x v="1"/>
    <x v="1368"/>
    <x v="0"/>
    <s v="Bookcases"/>
    <s v="Bush Westfield Collection Bookcases, Dark Cherry Finish"/>
    <n v="69.575999999999993"/>
  </r>
  <r>
    <n v="4787"/>
    <s v="CA-2016-104346"/>
    <x v="555"/>
    <d v="2016-12-16T00:00:00"/>
    <s v="Standard Class"/>
    <s v="IM-15070"/>
    <s v="Irene Maddox"/>
    <s v="Consumer"/>
    <s v="United States"/>
    <s v="Colorado Springs"/>
    <s v="Colorado"/>
    <n v="80906"/>
    <x v="1"/>
    <x v="824"/>
    <x v="1"/>
    <s v="Art"/>
    <s v="Newell 326"/>
    <n v="4.2240000000000002"/>
  </r>
  <r>
    <n v="4788"/>
    <s v="CA-2016-104346"/>
    <x v="555"/>
    <d v="2016-12-16T00:00:00"/>
    <s v="Standard Class"/>
    <s v="IM-15070"/>
    <s v="Irene Maddox"/>
    <s v="Consumer"/>
    <s v="United States"/>
    <s v="Colorado Springs"/>
    <s v="Colorado"/>
    <n v="80906"/>
    <x v="1"/>
    <x v="1700"/>
    <x v="2"/>
    <s v="Accessories"/>
    <s v="Logitech Keyboard K120"/>
    <n v="58.08"/>
  </r>
  <r>
    <n v="4789"/>
    <s v="CA-2016-104346"/>
    <x v="555"/>
    <d v="2016-12-16T00:00:00"/>
    <s v="Standard Class"/>
    <s v="IM-15070"/>
    <s v="Irene Maddox"/>
    <s v="Consumer"/>
    <s v="United States"/>
    <s v="Colorado Springs"/>
    <s v="Colorado"/>
    <n v="80906"/>
    <x v="1"/>
    <x v="1027"/>
    <x v="0"/>
    <s v="Furnishings"/>
    <s v="Master Caster Door Stop, Large Neon Orange"/>
    <n v="52.415999999999997"/>
  </r>
  <r>
    <n v="4790"/>
    <s v="CA-2016-104346"/>
    <x v="555"/>
    <d v="2016-12-16T00:00:00"/>
    <s v="Standard Class"/>
    <s v="IM-15070"/>
    <s v="Irene Maddox"/>
    <s v="Consumer"/>
    <s v="United States"/>
    <s v="Colorado Springs"/>
    <s v="Colorado"/>
    <n v="80906"/>
    <x v="1"/>
    <x v="1001"/>
    <x v="0"/>
    <s v="Furnishings"/>
    <s v="DAX Wood Document Frame"/>
    <n v="54.92"/>
  </r>
  <r>
    <n v="4791"/>
    <s v="CA-2016-104346"/>
    <x v="555"/>
    <d v="2016-12-16T00:00:00"/>
    <s v="Standard Class"/>
    <s v="IM-15070"/>
    <s v="Irene Maddox"/>
    <s v="Consumer"/>
    <s v="United States"/>
    <s v="Colorado Springs"/>
    <s v="Colorado"/>
    <n v="80906"/>
    <x v="1"/>
    <x v="1342"/>
    <x v="0"/>
    <s v="Tables"/>
    <s v="Bevis Rectangular Conference Tables"/>
    <n v="364.95"/>
  </r>
  <r>
    <n v="4792"/>
    <s v="CA-2016-104346"/>
    <x v="555"/>
    <d v="2016-12-16T00:00:00"/>
    <s v="Standard Class"/>
    <s v="IM-15070"/>
    <s v="Irene Maddox"/>
    <s v="Consumer"/>
    <s v="United States"/>
    <s v="Colorado Springs"/>
    <s v="Colorado"/>
    <n v="80906"/>
    <x v="1"/>
    <x v="778"/>
    <x v="1"/>
    <s v="Paper"/>
    <s v="Xerox 1932"/>
    <n v="85.055999999999997"/>
  </r>
  <r>
    <n v="4793"/>
    <s v="CA-2016-104346"/>
    <x v="555"/>
    <d v="2016-12-16T00:00:00"/>
    <s v="Standard Class"/>
    <s v="IM-15070"/>
    <s v="Irene Maddox"/>
    <s v="Consumer"/>
    <s v="United States"/>
    <s v="Colorado Springs"/>
    <s v="Colorado"/>
    <n v="80906"/>
    <x v="1"/>
    <x v="96"/>
    <x v="1"/>
    <s v="Paper"/>
    <s v="Avery Personal Creations Heavyweight Cards"/>
    <n v="27.696000000000002"/>
  </r>
  <r>
    <n v="4794"/>
    <s v="US-2016-141684"/>
    <x v="685"/>
    <d v="2016-07-04T00:00:00"/>
    <s v="Standard Class"/>
    <s v="MM-18055"/>
    <s v="Michelle Moray"/>
    <s v="Consumer"/>
    <s v="United States"/>
    <s v="New York City"/>
    <s v="New York"/>
    <n v="10011"/>
    <x v="3"/>
    <x v="910"/>
    <x v="1"/>
    <s v="Paper"/>
    <s v="Ampad Phone Message Book, Recycled, 400 Message Capacity, 5 Â¾â€ x 11â€"/>
    <n v="24.96"/>
  </r>
  <r>
    <n v="4795"/>
    <s v="CA-2016-144722"/>
    <x v="199"/>
    <d v="2016-03-23T00:00:00"/>
    <s v="Standard Class"/>
    <s v="MF-18250"/>
    <s v="Monica Federle"/>
    <s v="Corporate"/>
    <s v="United States"/>
    <s v="Los Angeles"/>
    <s v="California"/>
    <n v="90036"/>
    <x v="1"/>
    <x v="1618"/>
    <x v="0"/>
    <s v="Furnishings"/>
    <s v="Howard Miller 11-1/2&quot; Diameter Brentwood Wall Clock"/>
    <n v="43.13"/>
  </r>
  <r>
    <n v="4796"/>
    <s v="CA-2016-120516"/>
    <x v="863"/>
    <d v="2016-08-17T00:00:00"/>
    <s v="Standard Class"/>
    <s v="CK-12595"/>
    <s v="Clytie Kelty"/>
    <s v="Consumer"/>
    <s v="United States"/>
    <s v="Marietta"/>
    <s v="Georgia"/>
    <n v="30062"/>
    <x v="0"/>
    <x v="620"/>
    <x v="1"/>
    <s v="Binders"/>
    <s v="3-ring staple pack"/>
    <n v="5.64"/>
  </r>
  <r>
    <n v="4797"/>
    <s v="US-2017-148901"/>
    <x v="675"/>
    <d v="2017-05-19T00:00:00"/>
    <s v="Standard Class"/>
    <s v="MK-17905"/>
    <s v="Michael Kennedy"/>
    <s v="Corporate"/>
    <s v="United States"/>
    <s v="Jacksonville"/>
    <s v="Florida"/>
    <n v="32216"/>
    <x v="0"/>
    <x v="1242"/>
    <x v="1"/>
    <s v="Binders"/>
    <s v="GBC DocuBind P50 Personal Binding Machine"/>
    <n v="57.582000000000001"/>
  </r>
  <r>
    <n v="4798"/>
    <s v="US-2017-148901"/>
    <x v="675"/>
    <d v="2017-05-19T00:00:00"/>
    <s v="Standard Class"/>
    <s v="MK-17905"/>
    <s v="Michael Kennedy"/>
    <s v="Corporate"/>
    <s v="United States"/>
    <s v="Jacksonville"/>
    <s v="Florida"/>
    <n v="32216"/>
    <x v="0"/>
    <x v="1347"/>
    <x v="1"/>
    <s v="Paper"/>
    <s v="Xerox 23"/>
    <n v="31.103999999999999"/>
  </r>
  <r>
    <n v="4799"/>
    <s v="US-2017-148901"/>
    <x v="675"/>
    <d v="2017-05-19T00:00:00"/>
    <s v="Standard Class"/>
    <s v="MK-17905"/>
    <s v="Michael Kennedy"/>
    <s v="Corporate"/>
    <s v="United States"/>
    <s v="Jacksonville"/>
    <s v="Florida"/>
    <n v="32216"/>
    <x v="0"/>
    <x v="1598"/>
    <x v="0"/>
    <s v="Furnishings"/>
    <s v="DAX Copper Panel Document Frame, 5 x 7 Size"/>
    <n v="30.192"/>
  </r>
  <r>
    <n v="4800"/>
    <s v="US-2017-148901"/>
    <x v="675"/>
    <d v="2017-05-19T00:00:00"/>
    <s v="Standard Class"/>
    <s v="MK-17905"/>
    <s v="Michael Kennedy"/>
    <s v="Corporate"/>
    <s v="United States"/>
    <s v="Jacksonville"/>
    <s v="Florida"/>
    <n v="32216"/>
    <x v="0"/>
    <x v="47"/>
    <x v="2"/>
    <s v="Phones"/>
    <s v="LF Elite 3D Dazzle Designer Hard Case Cover, Lf Stylus Pen and Wiper For Apple Iphone 5c Mini Lite"/>
    <n v="43.6"/>
  </r>
  <r>
    <n v="4801"/>
    <s v="US-2017-148901"/>
    <x v="675"/>
    <d v="2017-05-19T00:00:00"/>
    <s v="Standard Class"/>
    <s v="MK-17905"/>
    <s v="Michael Kennedy"/>
    <s v="Corporate"/>
    <s v="United States"/>
    <s v="Jacksonville"/>
    <s v="Florida"/>
    <n v="32216"/>
    <x v="0"/>
    <x v="1701"/>
    <x v="1"/>
    <s v="Art"/>
    <s v="Dixon Ticonderoga Pencils"/>
    <n v="4.7679999999999998"/>
  </r>
  <r>
    <n v="4802"/>
    <s v="US-2017-148901"/>
    <x v="675"/>
    <d v="2017-05-19T00:00:00"/>
    <s v="Standard Class"/>
    <s v="MK-17905"/>
    <s v="Michael Kennedy"/>
    <s v="Corporate"/>
    <s v="United States"/>
    <s v="Jacksonville"/>
    <s v="Florida"/>
    <n v="32216"/>
    <x v="0"/>
    <x v="153"/>
    <x v="1"/>
    <s v="Binders"/>
    <s v="Wilson Jones International Size A4 Ring Binders"/>
    <n v="10.38"/>
  </r>
  <r>
    <n v="4803"/>
    <s v="US-2017-148901"/>
    <x v="675"/>
    <d v="2017-05-19T00:00:00"/>
    <s v="Standard Class"/>
    <s v="MK-17905"/>
    <s v="Michael Kennedy"/>
    <s v="Corporate"/>
    <s v="United States"/>
    <s v="Jacksonville"/>
    <s v="Florida"/>
    <n v="32216"/>
    <x v="0"/>
    <x v="78"/>
    <x v="1"/>
    <s v="Binders"/>
    <s v="Avery Heavy-Duty EZD  Binder With Locking Rings"/>
    <n v="13.391999999999999"/>
  </r>
  <r>
    <n v="4804"/>
    <s v="CA-2018-136364"/>
    <x v="1002"/>
    <d v="2018-07-17T00:00:00"/>
    <s v="Second Class"/>
    <s v="MH-17455"/>
    <s v="Mark Hamilton"/>
    <s v="Consumer"/>
    <s v="United States"/>
    <s v="Philadelphia"/>
    <s v="Pennsylvania"/>
    <n v="19140"/>
    <x v="3"/>
    <x v="781"/>
    <x v="2"/>
    <s v="Phones"/>
    <s v="Cisco SPA508G"/>
    <n v="39.594000000000001"/>
  </r>
  <r>
    <n v="4805"/>
    <s v="CA-2018-136364"/>
    <x v="1002"/>
    <d v="2018-07-17T00:00:00"/>
    <s v="Second Class"/>
    <s v="MH-17455"/>
    <s v="Mark Hamilton"/>
    <s v="Consumer"/>
    <s v="United States"/>
    <s v="Philadelphia"/>
    <s v="Pennsylvania"/>
    <n v="19140"/>
    <x v="3"/>
    <x v="1308"/>
    <x v="0"/>
    <s v="Furnishings"/>
    <s v="Nu-Dell Executive Frame"/>
    <n v="91.007999999999996"/>
  </r>
  <r>
    <n v="4806"/>
    <s v="CA-2016-137708"/>
    <x v="6"/>
    <d v="2016-11-25T00:00:00"/>
    <s v="Second Class"/>
    <s v="NG-18430"/>
    <s v="Nathan Gelder"/>
    <s v="Consumer"/>
    <s v="United States"/>
    <s v="Los Angeles"/>
    <s v="California"/>
    <n v="90008"/>
    <x v="1"/>
    <x v="640"/>
    <x v="1"/>
    <s v="Paper"/>
    <s v="Xerox 1887"/>
    <n v="37.94"/>
  </r>
  <r>
    <n v="4807"/>
    <s v="CA-2016-137708"/>
    <x v="6"/>
    <d v="2016-11-25T00:00:00"/>
    <s v="Second Class"/>
    <s v="NG-18430"/>
    <s v="Nathan Gelder"/>
    <s v="Consumer"/>
    <s v="United States"/>
    <s v="Los Angeles"/>
    <s v="California"/>
    <n v="90008"/>
    <x v="1"/>
    <x v="1450"/>
    <x v="1"/>
    <s v="Paper"/>
    <s v="Xerox 1971"/>
    <n v="42.8"/>
  </r>
  <r>
    <n v="4808"/>
    <s v="CA-2016-137708"/>
    <x v="6"/>
    <d v="2016-11-25T00:00:00"/>
    <s v="Second Class"/>
    <s v="NG-18430"/>
    <s v="Nathan Gelder"/>
    <s v="Consumer"/>
    <s v="United States"/>
    <s v="Los Angeles"/>
    <s v="California"/>
    <n v="90008"/>
    <x v="1"/>
    <x v="602"/>
    <x v="1"/>
    <s v="Storage"/>
    <s v="Personal Folder Holder, Ebony"/>
    <n v="33.630000000000003"/>
  </r>
  <r>
    <n v="4809"/>
    <s v="CA-2015-149055"/>
    <x v="533"/>
    <d v="2015-11-28T00:00:00"/>
    <s v="Standard Class"/>
    <s v="PB-19210"/>
    <s v="Phillip Breyer"/>
    <s v="Corporate"/>
    <s v="United States"/>
    <s v="Philadelphia"/>
    <s v="Pennsylvania"/>
    <n v="19134"/>
    <x v="3"/>
    <x v="1249"/>
    <x v="1"/>
    <s v="Envelopes"/>
    <s v="Quality Park Security Envelopes"/>
    <n v="62.808"/>
  </r>
  <r>
    <n v="4810"/>
    <s v="CA-2016-151589"/>
    <x v="17"/>
    <d v="2016-12-30T00:00:00"/>
    <s v="First Class"/>
    <s v="RE-19450"/>
    <s v="Richard Eichhorn"/>
    <s v="Consumer"/>
    <s v="United States"/>
    <s v="Eau Claire"/>
    <s v="Wisconsin"/>
    <n v="54703"/>
    <x v="2"/>
    <x v="1689"/>
    <x v="1"/>
    <s v="Paper"/>
    <s v="Xerox 1917"/>
    <n v="195.64"/>
  </r>
  <r>
    <n v="4811"/>
    <s v="CA-2016-151589"/>
    <x v="17"/>
    <d v="2016-12-30T00:00:00"/>
    <s v="First Class"/>
    <s v="RE-19450"/>
    <s v="Richard Eichhorn"/>
    <s v="Consumer"/>
    <s v="United States"/>
    <s v="Eau Claire"/>
    <s v="Wisconsin"/>
    <n v="54703"/>
    <x v="2"/>
    <x v="1191"/>
    <x v="2"/>
    <s v="Phones"/>
    <s v="Cisco SPA 502G IP Phone"/>
    <n v="239.9"/>
  </r>
  <r>
    <n v="4812"/>
    <s v="CA-2017-121370"/>
    <x v="696"/>
    <d v="2017-11-19T00:00:00"/>
    <s v="Second Class"/>
    <s v="EB-14110"/>
    <s v="Eugene Barchas"/>
    <s v="Consumer"/>
    <s v="United States"/>
    <s v="Philadelphia"/>
    <s v="Pennsylvania"/>
    <n v="19134"/>
    <x v="3"/>
    <x v="323"/>
    <x v="0"/>
    <s v="Chairs"/>
    <s v="Global Ergonomic Managers Chair"/>
    <n v="380.05799999999999"/>
  </r>
  <r>
    <n v="4813"/>
    <s v="CA-2017-121370"/>
    <x v="696"/>
    <d v="2017-11-19T00:00:00"/>
    <s v="Second Class"/>
    <s v="EB-14110"/>
    <s v="Eugene Barchas"/>
    <s v="Consumer"/>
    <s v="United States"/>
    <s v="Philadelphia"/>
    <s v="Pennsylvania"/>
    <n v="19134"/>
    <x v="3"/>
    <x v="361"/>
    <x v="2"/>
    <s v="Copiers"/>
    <s v="Sharp AL-1530CS Digital Copier"/>
    <n v="1199.9760000000001"/>
  </r>
  <r>
    <n v="4814"/>
    <s v="CA-2017-121370"/>
    <x v="696"/>
    <d v="2017-11-19T00:00:00"/>
    <s v="Second Class"/>
    <s v="EB-14110"/>
    <s v="Eugene Barchas"/>
    <s v="Consumer"/>
    <s v="United States"/>
    <s v="Philadelphia"/>
    <s v="Pennsylvania"/>
    <n v="19134"/>
    <x v="3"/>
    <x v="1702"/>
    <x v="0"/>
    <s v="Furnishings"/>
    <s v="DAX Contemporary Wood Frame with Silver Metal Mat, Desktop, 11 x 14 Size"/>
    <n v="48.576000000000001"/>
  </r>
  <r>
    <n v="4815"/>
    <s v="CA-2017-111696"/>
    <x v="541"/>
    <d v="2017-05-10T00:00:00"/>
    <s v="First Class"/>
    <s v="TB-21625"/>
    <s v="Trudy Brown"/>
    <s v="Consumer"/>
    <s v="United States"/>
    <s v="Los Angeles"/>
    <s v="California"/>
    <n v="90004"/>
    <x v="1"/>
    <x v="150"/>
    <x v="1"/>
    <s v="Paper"/>
    <s v="Xerox 1920"/>
    <n v="17.940000000000001"/>
  </r>
  <r>
    <n v="4816"/>
    <s v="CA-2015-139598"/>
    <x v="58"/>
    <d v="2015-12-31T00:00:00"/>
    <s v="Standard Class"/>
    <s v="MG-17695"/>
    <s v="Maureen Gnade"/>
    <s v="Consumer"/>
    <s v="United States"/>
    <s v="Philadelphia"/>
    <s v="Pennsylvania"/>
    <n v="19134"/>
    <x v="3"/>
    <x v="229"/>
    <x v="1"/>
    <s v="Paper"/>
    <s v="Wirebound Message Books, Two 4 1/4&quot; x 5&quot; Forms per Page"/>
    <n v="18.263999999999999"/>
  </r>
  <r>
    <n v="4817"/>
    <s v="CA-2015-139598"/>
    <x v="58"/>
    <d v="2015-12-31T00:00:00"/>
    <s v="Standard Class"/>
    <s v="MG-17695"/>
    <s v="Maureen Gnade"/>
    <s v="Consumer"/>
    <s v="United States"/>
    <s v="Philadelphia"/>
    <s v="Pennsylvania"/>
    <n v="19134"/>
    <x v="3"/>
    <x v="1656"/>
    <x v="1"/>
    <s v="Appliances"/>
    <s v="Holmes 99% HEPA Air Purifier"/>
    <n v="34.655999999999999"/>
  </r>
  <r>
    <n v="4818"/>
    <s v="CA-2015-139598"/>
    <x v="58"/>
    <d v="2015-12-31T00:00:00"/>
    <s v="Standard Class"/>
    <s v="MG-17695"/>
    <s v="Maureen Gnade"/>
    <s v="Consumer"/>
    <s v="United States"/>
    <s v="Philadelphia"/>
    <s v="Pennsylvania"/>
    <n v="19134"/>
    <x v="3"/>
    <x v="543"/>
    <x v="1"/>
    <s v="Appliances"/>
    <s v="Tripp Lite TLP810NET Broadband Surge for Modem/Fax"/>
    <n v="81.552000000000007"/>
  </r>
  <r>
    <n v="4819"/>
    <s v="CA-2015-139598"/>
    <x v="58"/>
    <d v="2015-12-31T00:00:00"/>
    <s v="Standard Class"/>
    <s v="MG-17695"/>
    <s v="Maureen Gnade"/>
    <s v="Consumer"/>
    <s v="United States"/>
    <s v="Philadelphia"/>
    <s v="Pennsylvania"/>
    <n v="19134"/>
    <x v="3"/>
    <x v="1043"/>
    <x v="1"/>
    <s v="Storage"/>
    <s v="Sensible Storage WireTech Storage Systems"/>
    <n v="227.136"/>
  </r>
  <r>
    <n v="4820"/>
    <s v="CA-2018-117436"/>
    <x v="110"/>
    <d v="2018-06-14T00:00:00"/>
    <s v="Standard Class"/>
    <s v="LW-17125"/>
    <s v="Liz Willingham"/>
    <s v="Consumer"/>
    <s v="United States"/>
    <s v="Norwich"/>
    <s v="Connecticut"/>
    <n v="6360"/>
    <x v="3"/>
    <x v="1499"/>
    <x v="1"/>
    <s v="Binders"/>
    <s v="Wilson Jones Impact Binders"/>
    <n v="10.36"/>
  </r>
  <r>
    <n v="4821"/>
    <s v="CA-2016-140025"/>
    <x v="1003"/>
    <d v="2016-04-11T00:00:00"/>
    <s v="Standard Class"/>
    <s v="PF-19120"/>
    <s v="Peter Fuller"/>
    <s v="Consumer"/>
    <s v="United States"/>
    <s v="San Antonio"/>
    <s v="Texas"/>
    <n v="78207"/>
    <x v="2"/>
    <x v="1364"/>
    <x v="1"/>
    <s v="Appliances"/>
    <s v="Hoover Upright Vacuum With Dirt Cup"/>
    <n v="463.24799999999999"/>
  </r>
  <r>
    <n v="4822"/>
    <s v="CA-2016-140025"/>
    <x v="1003"/>
    <d v="2016-04-11T00:00:00"/>
    <s v="Standard Class"/>
    <s v="PF-19120"/>
    <s v="Peter Fuller"/>
    <s v="Consumer"/>
    <s v="United States"/>
    <s v="San Antonio"/>
    <s v="Texas"/>
    <n v="78207"/>
    <x v="2"/>
    <x v="657"/>
    <x v="2"/>
    <s v="Accessories"/>
    <s v="Razer Kraken PRO Over Ear PC and Music Headset"/>
    <n v="383.952"/>
  </r>
  <r>
    <n v="4823"/>
    <s v="CA-2017-134222"/>
    <x v="212"/>
    <d v="2017-07-11T00:00:00"/>
    <s v="Same Day"/>
    <s v="NZ-18565"/>
    <s v="Nick Zandusky"/>
    <s v="Home Office"/>
    <s v="United States"/>
    <s v="Yuma"/>
    <s v="Arizona"/>
    <n v="85364"/>
    <x v="1"/>
    <x v="444"/>
    <x v="1"/>
    <s v="Binders"/>
    <s v="GBC Standard Therm-A-Bind Covers"/>
    <n v="44.856000000000002"/>
  </r>
  <r>
    <n v="4824"/>
    <s v="CA-2017-140018"/>
    <x v="831"/>
    <d v="2017-11-26T00:00:00"/>
    <s v="Standard Class"/>
    <s v="CK-12205"/>
    <s v="Chloris Kastensmidt"/>
    <s v="Consumer"/>
    <s v="United States"/>
    <s v="Columbus"/>
    <s v="Ohio"/>
    <n v="43229"/>
    <x v="3"/>
    <x v="1703"/>
    <x v="2"/>
    <s v="Machines"/>
    <s v="Texas Instrument TI-15 Fraction Calculator"/>
    <n v="30.344999999999999"/>
  </r>
  <r>
    <n v="4825"/>
    <s v="CA-2017-140018"/>
    <x v="831"/>
    <d v="2017-11-26T00:00:00"/>
    <s v="Standard Class"/>
    <s v="CK-12205"/>
    <s v="Chloris Kastensmidt"/>
    <s v="Consumer"/>
    <s v="United States"/>
    <s v="Columbus"/>
    <s v="Ohio"/>
    <n v="43229"/>
    <x v="3"/>
    <x v="163"/>
    <x v="0"/>
    <s v="Chairs"/>
    <s v="Global Value Steno Chair, Gray"/>
    <n v="127.554"/>
  </r>
  <r>
    <n v="4826"/>
    <s v="CA-2017-140018"/>
    <x v="831"/>
    <d v="2017-11-26T00:00:00"/>
    <s v="Standard Class"/>
    <s v="CK-12205"/>
    <s v="Chloris Kastensmidt"/>
    <s v="Consumer"/>
    <s v="United States"/>
    <s v="Columbus"/>
    <s v="Ohio"/>
    <n v="43229"/>
    <x v="3"/>
    <x v="1416"/>
    <x v="0"/>
    <s v="Furnishings"/>
    <s v="Computer Room Manger, 14&quot;"/>
    <n v="77.951999999999998"/>
  </r>
  <r>
    <n v="4827"/>
    <s v="US-2018-136707"/>
    <x v="105"/>
    <d v="2018-11-15T00:00:00"/>
    <s v="First Class"/>
    <s v="JE-15610"/>
    <s v="Jim Epp"/>
    <s v="Corporate"/>
    <s v="United States"/>
    <s v="Los Angeles"/>
    <s v="California"/>
    <n v="90036"/>
    <x v="1"/>
    <x v="236"/>
    <x v="1"/>
    <s v="Binders"/>
    <s v="Acco 3-Hole Punch"/>
    <n v="14.016"/>
  </r>
  <r>
    <n v="4828"/>
    <s v="CA-2015-152562"/>
    <x v="301"/>
    <d v="2015-11-08T00:00:00"/>
    <s v="Standard Class"/>
    <s v="JO-15145"/>
    <s v="Jack O'Briant"/>
    <s v="Corporate"/>
    <s v="United States"/>
    <s v="Richmond"/>
    <s v="Kentucky"/>
    <n v="40475"/>
    <x v="0"/>
    <x v="1156"/>
    <x v="1"/>
    <s v="Storage"/>
    <s v="Multi-Use Personal File Cart and Caster Set, Three Stacking Bins"/>
    <n v="69.52"/>
  </r>
  <r>
    <n v="4829"/>
    <s v="CA-2015-152562"/>
    <x v="301"/>
    <d v="2015-11-08T00:00:00"/>
    <s v="Standard Class"/>
    <s v="JO-15145"/>
    <s v="Jack O'Briant"/>
    <s v="Corporate"/>
    <s v="United States"/>
    <s v="Richmond"/>
    <s v="Kentucky"/>
    <n v="40475"/>
    <x v="0"/>
    <x v="868"/>
    <x v="1"/>
    <s v="Art"/>
    <s v="OIC #2 Pencils, Medium Soft"/>
    <n v="5.64"/>
  </r>
  <r>
    <n v="4830"/>
    <s v="CA-2017-152408"/>
    <x v="666"/>
    <d v="2017-05-21T00:00:00"/>
    <s v="Standard Class"/>
    <s v="TT-21220"/>
    <s v="Thomas Thornton"/>
    <s v="Consumer"/>
    <s v="United States"/>
    <s v="New York City"/>
    <s v="New York"/>
    <n v="10035"/>
    <x v="3"/>
    <x v="1212"/>
    <x v="1"/>
    <s v="Binders"/>
    <s v="Binder Posts"/>
    <n v="13.776"/>
  </r>
  <r>
    <n v="4831"/>
    <s v="CA-2015-120278"/>
    <x v="845"/>
    <d v="2015-11-12T00:00:00"/>
    <s v="Standard Class"/>
    <s v="MS-17365"/>
    <s v="Maribeth Schnelling"/>
    <s v="Consumer"/>
    <s v="United States"/>
    <s v="Wausau"/>
    <s v="Wisconsin"/>
    <n v="54401"/>
    <x v="2"/>
    <x v="1360"/>
    <x v="1"/>
    <s v="Appliances"/>
    <s v="Belkin 8 Outlet Surge Protector"/>
    <n v="245.88"/>
  </r>
  <r>
    <n v="4832"/>
    <s v="CA-2015-120278"/>
    <x v="845"/>
    <d v="2015-11-12T00:00:00"/>
    <s v="Standard Class"/>
    <s v="MS-17365"/>
    <s v="Maribeth Schnelling"/>
    <s v="Consumer"/>
    <s v="United States"/>
    <s v="Wausau"/>
    <s v="Wisconsin"/>
    <n v="54401"/>
    <x v="2"/>
    <x v="762"/>
    <x v="1"/>
    <s v="Storage"/>
    <s v="Portable Personal File Box"/>
    <n v="36.630000000000003"/>
  </r>
  <r>
    <n v="4833"/>
    <s v="CA-2015-120278"/>
    <x v="845"/>
    <d v="2015-11-12T00:00:00"/>
    <s v="Standard Class"/>
    <s v="MS-17365"/>
    <s v="Maribeth Schnelling"/>
    <s v="Consumer"/>
    <s v="United States"/>
    <s v="Wausau"/>
    <s v="Wisconsin"/>
    <n v="54401"/>
    <x v="2"/>
    <x v="1011"/>
    <x v="1"/>
    <s v="Storage"/>
    <s v="X-Rack File for Hanging Folders"/>
    <n v="22.58"/>
  </r>
  <r>
    <n v="4834"/>
    <s v="CA-2015-120278"/>
    <x v="845"/>
    <d v="2015-11-12T00:00:00"/>
    <s v="Standard Class"/>
    <s v="MS-17365"/>
    <s v="Maribeth Schnelling"/>
    <s v="Consumer"/>
    <s v="United States"/>
    <s v="Wausau"/>
    <s v="Wisconsin"/>
    <n v="54401"/>
    <x v="2"/>
    <x v="925"/>
    <x v="1"/>
    <s v="Binders"/>
    <s v="ACCOHIDE 3-Ring Binder, Blue, 1&quot;"/>
    <n v="12.39"/>
  </r>
  <r>
    <n v="4835"/>
    <s v="CA-2018-167661"/>
    <x v="361"/>
    <d v="2018-10-10T00:00:00"/>
    <s v="Standard Class"/>
    <s v="MP-18175"/>
    <s v="Mike Pelletier"/>
    <s v="Home Office"/>
    <s v="United States"/>
    <s v="San Francisco"/>
    <s v="California"/>
    <n v="94110"/>
    <x v="1"/>
    <x v="1230"/>
    <x v="1"/>
    <s v="Binders"/>
    <s v="Avery Framed View Binder, EZD Ring (Locking), Navy, 1 1/2&quot;"/>
    <n v="39.92"/>
  </r>
  <r>
    <n v="4836"/>
    <s v="CA-2018-167661"/>
    <x v="361"/>
    <d v="2018-10-10T00:00:00"/>
    <s v="Standard Class"/>
    <s v="MP-18175"/>
    <s v="Mike Pelletier"/>
    <s v="Home Office"/>
    <s v="United States"/>
    <s v="San Francisco"/>
    <s v="California"/>
    <n v="94110"/>
    <x v="1"/>
    <x v="1323"/>
    <x v="1"/>
    <s v="Paper"/>
    <s v="Xerox 1951"/>
    <n v="61.96"/>
  </r>
  <r>
    <n v="4837"/>
    <s v="CA-2018-167661"/>
    <x v="361"/>
    <d v="2018-10-10T00:00:00"/>
    <s v="Standard Class"/>
    <s v="MP-18175"/>
    <s v="Mike Pelletier"/>
    <s v="Home Office"/>
    <s v="United States"/>
    <s v="San Francisco"/>
    <s v="California"/>
    <n v="94110"/>
    <x v="1"/>
    <x v="799"/>
    <x v="1"/>
    <s v="Binders"/>
    <s v="Avery Hole Reinforcements"/>
    <n v="19.936"/>
  </r>
  <r>
    <n v="4838"/>
    <s v="CA-2018-106831"/>
    <x v="702"/>
    <d v="2018-06-03T00:00:00"/>
    <s v="First Class"/>
    <s v="FH-14350"/>
    <s v="Fred Harton"/>
    <s v="Consumer"/>
    <s v="United States"/>
    <s v="Dublin"/>
    <s v="Ohio"/>
    <n v="43017"/>
    <x v="3"/>
    <x v="858"/>
    <x v="1"/>
    <s v="Binders"/>
    <s v="Cardinal HOLDit! Binder Insert Strips,Extra Strips"/>
    <n v="3.798"/>
  </r>
  <r>
    <n v="4839"/>
    <s v="CA-2018-106831"/>
    <x v="702"/>
    <d v="2018-06-03T00:00:00"/>
    <s v="First Class"/>
    <s v="FH-14350"/>
    <s v="Fred Harton"/>
    <s v="Consumer"/>
    <s v="United States"/>
    <s v="Dublin"/>
    <s v="Ohio"/>
    <n v="43017"/>
    <x v="3"/>
    <x v="874"/>
    <x v="1"/>
    <s v="Paper"/>
    <s v="Xerox 1924"/>
    <n v="27.744"/>
  </r>
  <r>
    <n v="4840"/>
    <s v="CA-2018-106831"/>
    <x v="702"/>
    <d v="2018-06-03T00:00:00"/>
    <s v="First Class"/>
    <s v="FH-14350"/>
    <s v="Fred Harton"/>
    <s v="Consumer"/>
    <s v="United States"/>
    <s v="Dublin"/>
    <s v="Ohio"/>
    <n v="43017"/>
    <x v="3"/>
    <x v="194"/>
    <x v="2"/>
    <s v="Phones"/>
    <s v="Panasonic KX-TG6844B Expandable Digital Cordless Telephone"/>
    <n v="158.376"/>
  </r>
  <r>
    <n v="4841"/>
    <s v="CA-2018-154123"/>
    <x v="225"/>
    <d v="2018-11-25T00:00:00"/>
    <s v="Standard Class"/>
    <s v="SC-20050"/>
    <s v="Sample Company A"/>
    <s v="Home Office"/>
    <s v="United States"/>
    <s v="Henderson"/>
    <s v="Kentucky"/>
    <n v="42420"/>
    <x v="0"/>
    <x v="93"/>
    <x v="0"/>
    <s v="Furnishings"/>
    <s v="9-3/4 Diameter Round Wall Clock"/>
    <n v="27.58"/>
  </r>
  <r>
    <n v="4842"/>
    <s v="CA-2017-136049"/>
    <x v="443"/>
    <d v="2017-12-28T00:00:00"/>
    <s v="Standard Class"/>
    <s v="NM-18520"/>
    <s v="Neoma Murray"/>
    <s v="Consumer"/>
    <s v="United States"/>
    <s v="Bowling Green"/>
    <s v="Ohio"/>
    <n v="43402"/>
    <x v="3"/>
    <x v="1488"/>
    <x v="1"/>
    <s v="Binders"/>
    <s v="Universal Recycled Hanging Pressboard Report Binders, Letter Size"/>
    <n v="5.5529999999999999"/>
  </r>
  <r>
    <n v="4843"/>
    <s v="CA-2018-118402"/>
    <x v="365"/>
    <d v="2018-10-04T00:00:00"/>
    <s v="Standard Class"/>
    <s v="JO-15280"/>
    <s v="Jas O'Carroll"/>
    <s v="Consumer"/>
    <s v="United States"/>
    <s v="Memphis"/>
    <s v="Tennessee"/>
    <n v="38109"/>
    <x v="0"/>
    <x v="886"/>
    <x v="1"/>
    <s v="Storage"/>
    <s v="Carina Media Storage Towers in Natural &amp; Black"/>
    <n v="243.92"/>
  </r>
  <r>
    <n v="4844"/>
    <s v="US-2017-139388"/>
    <x v="77"/>
    <d v="2017-11-09T00:00:00"/>
    <s v="First Class"/>
    <s v="CC-12475"/>
    <s v="Cindy Chapman"/>
    <s v="Consumer"/>
    <s v="United States"/>
    <s v="Lakewood"/>
    <s v="New Jersey"/>
    <n v="8701"/>
    <x v="3"/>
    <x v="1028"/>
    <x v="1"/>
    <s v="Fasteners"/>
    <s v="Rubber Band Ball"/>
    <n v="14.96"/>
  </r>
  <r>
    <n v="4845"/>
    <s v="US-2015-128685"/>
    <x v="527"/>
    <d v="2015-04-05T00:00:00"/>
    <s v="First Class"/>
    <s v="MZ-17515"/>
    <s v="Mary Zewe"/>
    <s v="Corporate"/>
    <s v="United States"/>
    <s v="Los Angeles"/>
    <s v="California"/>
    <n v="90008"/>
    <x v="1"/>
    <x v="307"/>
    <x v="1"/>
    <s v="Binders"/>
    <s v="Avery Non-Stick Binders"/>
    <n v="7.1840000000000002"/>
  </r>
  <r>
    <n v="4846"/>
    <s v="CA-2016-124044"/>
    <x v="862"/>
    <d v="2016-07-26T00:00:00"/>
    <s v="Second Class"/>
    <s v="MS-17830"/>
    <s v="Melanie Seite"/>
    <s v="Consumer"/>
    <s v="United States"/>
    <s v="Rochester"/>
    <s v="New York"/>
    <n v="14609"/>
    <x v="3"/>
    <x v="236"/>
    <x v="1"/>
    <s v="Binders"/>
    <s v="Acco 3-Hole Punch"/>
    <n v="10.512"/>
  </r>
  <r>
    <n v="4847"/>
    <s v="CA-2015-164469"/>
    <x v="402"/>
    <d v="2015-06-27T00:00:00"/>
    <s v="Second Class"/>
    <s v="GK-14620"/>
    <s v="Grace Kelly"/>
    <s v="Corporate"/>
    <s v="United States"/>
    <s v="Salem"/>
    <s v="Oregon"/>
    <n v="97301"/>
    <x v="1"/>
    <x v="803"/>
    <x v="2"/>
    <s v="Phones"/>
    <s v="Plantronics 81402"/>
    <n v="263.95999999999998"/>
  </r>
  <r>
    <n v="4848"/>
    <s v="CA-2015-164469"/>
    <x v="402"/>
    <d v="2015-06-27T00:00:00"/>
    <s v="Second Class"/>
    <s v="GK-14620"/>
    <s v="Grace Kelly"/>
    <s v="Corporate"/>
    <s v="United States"/>
    <s v="Salem"/>
    <s v="Oregon"/>
    <n v="97301"/>
    <x v="1"/>
    <x v="359"/>
    <x v="1"/>
    <s v="Art"/>
    <s v="Avery Hi-Liter EverBold Pen Style Fluorescent Highlighters, 4/Pack"/>
    <n v="71.632000000000005"/>
  </r>
  <r>
    <n v="4849"/>
    <s v="CA-2015-164469"/>
    <x v="402"/>
    <d v="2015-06-27T00:00:00"/>
    <s v="Second Class"/>
    <s v="GK-14620"/>
    <s v="Grace Kelly"/>
    <s v="Corporate"/>
    <s v="United States"/>
    <s v="Salem"/>
    <s v="Oregon"/>
    <n v="97301"/>
    <x v="1"/>
    <x v="1132"/>
    <x v="1"/>
    <s v="Art"/>
    <s v="Hunt BOSTON Vista Battery-Operated Pencil Sharpener, Black"/>
    <n v="9.3279999999999994"/>
  </r>
  <r>
    <n v="4850"/>
    <s v="CA-2015-107818"/>
    <x v="78"/>
    <d v="2015-09-14T00:00:00"/>
    <s v="Standard Class"/>
    <s v="MC-17275"/>
    <s v="Marc Crier"/>
    <s v="Consumer"/>
    <s v="United States"/>
    <s v="Pasco"/>
    <s v="Washington"/>
    <n v="99301"/>
    <x v="1"/>
    <x v="425"/>
    <x v="1"/>
    <s v="Art"/>
    <s v="Prang Colored Pencils"/>
    <n v="5.88"/>
  </r>
  <r>
    <n v="4851"/>
    <s v="CA-2015-107818"/>
    <x v="78"/>
    <d v="2015-09-14T00:00:00"/>
    <s v="Standard Class"/>
    <s v="MC-17275"/>
    <s v="Marc Crier"/>
    <s v="Consumer"/>
    <s v="United States"/>
    <s v="Pasco"/>
    <s v="Washington"/>
    <n v="99301"/>
    <x v="1"/>
    <x v="1"/>
    <x v="0"/>
    <s v="Chairs"/>
    <s v="Hon Deluxe Fabric Upholstered Stacking Chairs, Rounded Back"/>
    <n v="975.92"/>
  </r>
  <r>
    <n v="4852"/>
    <s v="CA-2015-107818"/>
    <x v="78"/>
    <d v="2015-09-14T00:00:00"/>
    <s v="Standard Class"/>
    <s v="MC-17275"/>
    <s v="Marc Crier"/>
    <s v="Consumer"/>
    <s v="United States"/>
    <s v="Pasco"/>
    <s v="Washington"/>
    <n v="99301"/>
    <x v="1"/>
    <x v="108"/>
    <x v="1"/>
    <s v="Art"/>
    <s v="Hunt PowerHouse Electric Pencil Sharpener, Blue"/>
    <n v="303.83999999999997"/>
  </r>
  <r>
    <n v="4853"/>
    <s v="CA-2015-107818"/>
    <x v="78"/>
    <d v="2015-09-14T00:00:00"/>
    <s v="Standard Class"/>
    <s v="MC-17275"/>
    <s v="Marc Crier"/>
    <s v="Consumer"/>
    <s v="United States"/>
    <s v="Pasco"/>
    <s v="Washington"/>
    <n v="99301"/>
    <x v="1"/>
    <x v="459"/>
    <x v="1"/>
    <s v="Storage"/>
    <s v="Carina Double Wide Media Storage Towers in Natural &amp; Black"/>
    <n v="485.88"/>
  </r>
  <r>
    <n v="4854"/>
    <s v="CA-2015-113320"/>
    <x v="432"/>
    <d v="2015-12-15T00:00:00"/>
    <s v="Second Class"/>
    <s v="LH-17155"/>
    <s v="Logan Haushalter"/>
    <s v="Consumer"/>
    <s v="United States"/>
    <s v="Oakland"/>
    <s v="California"/>
    <n v="94601"/>
    <x v="1"/>
    <x v="1006"/>
    <x v="0"/>
    <s v="Furnishings"/>
    <s v="Eldon Image Series Desk Accessories, Burgundy"/>
    <n v="12.54"/>
  </r>
  <r>
    <n v="4855"/>
    <s v="CA-2015-113320"/>
    <x v="432"/>
    <d v="2015-12-15T00:00:00"/>
    <s v="Second Class"/>
    <s v="LH-17155"/>
    <s v="Logan Haushalter"/>
    <s v="Consumer"/>
    <s v="United States"/>
    <s v="Oakland"/>
    <s v="California"/>
    <n v="94601"/>
    <x v="1"/>
    <x v="383"/>
    <x v="1"/>
    <s v="Storage"/>
    <s v="Woodgrain Magazine Files by Perma"/>
    <n v="8.94"/>
  </r>
  <r>
    <n v="4856"/>
    <s v="CA-2015-113320"/>
    <x v="432"/>
    <d v="2015-12-15T00:00:00"/>
    <s v="Second Class"/>
    <s v="LH-17155"/>
    <s v="Logan Haushalter"/>
    <s v="Consumer"/>
    <s v="United States"/>
    <s v="Oakland"/>
    <s v="California"/>
    <n v="94601"/>
    <x v="1"/>
    <x v="50"/>
    <x v="0"/>
    <s v="Furnishings"/>
    <s v="Longer-Life Soft White Bulbs"/>
    <n v="9.24"/>
  </r>
  <r>
    <n v="4857"/>
    <s v="CA-2016-137526"/>
    <x v="1004"/>
    <d v="2016-01-17T00:00:00"/>
    <s v="Standard Class"/>
    <s v="PB-19150"/>
    <s v="Philip Brown"/>
    <s v="Consumer"/>
    <s v="United States"/>
    <s v="Los Angeles"/>
    <s v="California"/>
    <n v="90004"/>
    <x v="1"/>
    <x v="705"/>
    <x v="1"/>
    <s v="Binders"/>
    <s v="Binding Machine Supplies"/>
    <n v="70.007999999999996"/>
  </r>
  <r>
    <n v="4858"/>
    <s v="CA-2016-137526"/>
    <x v="1004"/>
    <d v="2016-01-17T00:00:00"/>
    <s v="Standard Class"/>
    <s v="PB-19150"/>
    <s v="Philip Brown"/>
    <s v="Consumer"/>
    <s v="United States"/>
    <s v="Los Angeles"/>
    <s v="California"/>
    <n v="90004"/>
    <x v="1"/>
    <x v="275"/>
    <x v="0"/>
    <s v="Furnishings"/>
    <s v="Floodlight Indoor Halogen Bulbs, 1 Bulb per Pack, 60 Watts"/>
    <n v="77.599999999999994"/>
  </r>
  <r>
    <n v="4859"/>
    <s v="CA-2016-137526"/>
    <x v="1004"/>
    <d v="2016-01-17T00:00:00"/>
    <s v="Standard Class"/>
    <s v="PB-19150"/>
    <s v="Philip Brown"/>
    <s v="Consumer"/>
    <s v="United States"/>
    <s v="Los Angeles"/>
    <s v="California"/>
    <n v="90004"/>
    <x v="1"/>
    <x v="1704"/>
    <x v="0"/>
    <s v="Furnishings"/>
    <s v="Deflect-o EconoMat Nonstudded, No Bevel Mat"/>
    <n v="464.85"/>
  </r>
  <r>
    <n v="4860"/>
    <s v="CA-2018-136063"/>
    <x v="934"/>
    <d v="2018-12-19T00:00:00"/>
    <s v="Standard Class"/>
    <s v="SS-20140"/>
    <s v="Saphhira Shifley"/>
    <s v="Corporate"/>
    <s v="United States"/>
    <s v="Oak Park"/>
    <s v="Illinois"/>
    <n v="60302"/>
    <x v="2"/>
    <x v="1063"/>
    <x v="1"/>
    <s v="Art"/>
    <s v="Newell 307"/>
    <n v="10.192"/>
  </r>
  <r>
    <n v="4861"/>
    <s v="CA-2017-101546"/>
    <x v="122"/>
    <d v="2017-12-24T00:00:00"/>
    <s v="Standard Class"/>
    <s v="GK-14620"/>
    <s v="Grace Kelly"/>
    <s v="Corporate"/>
    <s v="United States"/>
    <s v="Morristown"/>
    <s v="New Jersey"/>
    <n v="7960"/>
    <x v="3"/>
    <x v="1176"/>
    <x v="1"/>
    <s v="Binders"/>
    <s v="GBC DocuBind TL300 Electric Binding System"/>
    <n v="1793.98"/>
  </r>
  <r>
    <n v="4862"/>
    <s v="CA-2015-138940"/>
    <x v="909"/>
    <d v="2015-04-16T00:00:00"/>
    <s v="Second Class"/>
    <s v="GM-14455"/>
    <s v="Gary Mitchum"/>
    <s v="Home Office"/>
    <s v="United States"/>
    <s v="Austin"/>
    <s v="Texas"/>
    <n v="78745"/>
    <x v="2"/>
    <x v="1356"/>
    <x v="2"/>
    <s v="Phones"/>
    <s v="Jawbone JAMBOX Wireless Bluetooth Speaker"/>
    <n v="758.35199999999998"/>
  </r>
  <r>
    <n v="4863"/>
    <s v="CA-2017-125164"/>
    <x v="338"/>
    <d v="2017-11-14T00:00:00"/>
    <s v="Standard Class"/>
    <s v="SH-19975"/>
    <s v="Sally Hughsby"/>
    <s v="Corporate"/>
    <s v="United States"/>
    <s v="New York City"/>
    <s v="New York"/>
    <n v="10011"/>
    <x v="3"/>
    <x v="986"/>
    <x v="1"/>
    <s v="Binders"/>
    <s v="Canvas Sectional Post Binders"/>
    <n v="20.367999999999999"/>
  </r>
  <r>
    <n v="4864"/>
    <s v="CA-2017-125164"/>
    <x v="338"/>
    <d v="2017-11-14T00:00:00"/>
    <s v="Standard Class"/>
    <s v="SH-19975"/>
    <s v="Sally Hughsby"/>
    <s v="Corporate"/>
    <s v="United States"/>
    <s v="New York City"/>
    <s v="New York"/>
    <n v="10011"/>
    <x v="3"/>
    <x v="350"/>
    <x v="1"/>
    <s v="Binders"/>
    <s v="Wilson Jones Century Plastic Molded Ring Binders"/>
    <n v="49.847999999999999"/>
  </r>
  <r>
    <n v="4865"/>
    <s v="CA-2018-163531"/>
    <x v="335"/>
    <d v="2018-06-30T00:00:00"/>
    <s v="Standard Class"/>
    <s v="SC-20725"/>
    <s v="Steven Cartwright"/>
    <s v="Consumer"/>
    <s v="United States"/>
    <s v="New York City"/>
    <s v="New York"/>
    <n v="10024"/>
    <x v="3"/>
    <x v="516"/>
    <x v="2"/>
    <s v="Phones"/>
    <s v="Mophie Juice Pack Helium for iPhone"/>
    <n v="239.97"/>
  </r>
  <r>
    <n v="4866"/>
    <s v="CA-2018-122490"/>
    <x v="38"/>
    <d v="2018-11-18T00:00:00"/>
    <s v="Standard Class"/>
    <s v="TT-21070"/>
    <s v="Ted Trevino"/>
    <s v="Consumer"/>
    <s v="United States"/>
    <s v="Seattle"/>
    <s v="Washington"/>
    <n v="98103"/>
    <x v="1"/>
    <x v="445"/>
    <x v="0"/>
    <s v="Chairs"/>
    <s v="Global Troy Executive Leather Low-Back Tilter"/>
    <n v="2404.7040000000002"/>
  </r>
  <r>
    <n v="4867"/>
    <s v="CA-2018-122490"/>
    <x v="38"/>
    <d v="2018-11-18T00:00:00"/>
    <s v="Standard Class"/>
    <s v="TT-21070"/>
    <s v="Ted Trevino"/>
    <s v="Consumer"/>
    <s v="United States"/>
    <s v="Seattle"/>
    <s v="Washington"/>
    <n v="98103"/>
    <x v="1"/>
    <x v="1242"/>
    <x v="1"/>
    <s v="Binders"/>
    <s v="GBC DocuBind P50 Personal Binding Machine"/>
    <n v="563.024"/>
  </r>
  <r>
    <n v="4868"/>
    <s v="CA-2018-122490"/>
    <x v="38"/>
    <d v="2018-11-18T00:00:00"/>
    <s v="Standard Class"/>
    <s v="TT-21070"/>
    <s v="Ted Trevino"/>
    <s v="Consumer"/>
    <s v="United States"/>
    <s v="Seattle"/>
    <s v="Washington"/>
    <n v="98103"/>
    <x v="1"/>
    <x v="156"/>
    <x v="1"/>
    <s v="Storage"/>
    <s v="Space Solutions HD Industrial Steel Shelving."/>
    <n v="344.91"/>
  </r>
  <r>
    <n v="4869"/>
    <s v="CA-2018-122490"/>
    <x v="38"/>
    <d v="2018-11-18T00:00:00"/>
    <s v="Standard Class"/>
    <s v="TT-21070"/>
    <s v="Ted Trevino"/>
    <s v="Consumer"/>
    <s v="United States"/>
    <s v="Seattle"/>
    <s v="Washington"/>
    <n v="98103"/>
    <x v="1"/>
    <x v="745"/>
    <x v="1"/>
    <s v="Labels"/>
    <s v="Avery File Folder Labels"/>
    <n v="8.64"/>
  </r>
  <r>
    <n v="4870"/>
    <s v="CA-2018-131366"/>
    <x v="221"/>
    <d v="2018-11-29T00:00:00"/>
    <s v="Standard Class"/>
    <s v="SC-20440"/>
    <s v="Shaun Chance"/>
    <s v="Corporate"/>
    <s v="United States"/>
    <s v="Lancaster"/>
    <s v="Pennsylvania"/>
    <n v="17602"/>
    <x v="3"/>
    <x v="929"/>
    <x v="2"/>
    <s v="Phones"/>
    <s v="Blue Parrot B250XT Professional Grade Wireless BluetoothÂ HeadsetÂ with"/>
    <n v="89.988"/>
  </r>
  <r>
    <n v="4871"/>
    <s v="CA-2018-131366"/>
    <x v="221"/>
    <d v="2018-11-29T00:00:00"/>
    <s v="Standard Class"/>
    <s v="SC-20440"/>
    <s v="Shaun Chance"/>
    <s v="Corporate"/>
    <s v="United States"/>
    <s v="Lancaster"/>
    <s v="Pennsylvania"/>
    <n v="17602"/>
    <x v="3"/>
    <x v="1127"/>
    <x v="1"/>
    <s v="Paper"/>
    <s v="Xerox 1919"/>
    <n v="229.54400000000001"/>
  </r>
  <r>
    <n v="4872"/>
    <s v="CA-2018-164042"/>
    <x v="979"/>
    <d v="2018-05-27T00:00:00"/>
    <s v="Standard Class"/>
    <s v="KL-16645"/>
    <s v="Ken Lonsdale"/>
    <s v="Consumer"/>
    <s v="United States"/>
    <s v="Houston"/>
    <s v="Texas"/>
    <n v="77095"/>
    <x v="2"/>
    <x v="1705"/>
    <x v="1"/>
    <s v="Fasteners"/>
    <s v="OIC Thumb-Tacks"/>
    <n v="1.8240000000000001"/>
  </r>
  <r>
    <n v="4873"/>
    <s v="CA-2018-164042"/>
    <x v="979"/>
    <d v="2018-05-27T00:00:00"/>
    <s v="Standard Class"/>
    <s v="KL-16645"/>
    <s v="Ken Lonsdale"/>
    <s v="Consumer"/>
    <s v="United States"/>
    <s v="Houston"/>
    <s v="Texas"/>
    <n v="77095"/>
    <x v="2"/>
    <x v="1549"/>
    <x v="1"/>
    <s v="Appliances"/>
    <s v="Acco 6 Outlet Guardian Premium Plus Surge Suppressor"/>
    <n v="18.32"/>
  </r>
  <r>
    <n v="4874"/>
    <s v="CA-2018-164042"/>
    <x v="979"/>
    <d v="2018-05-27T00:00:00"/>
    <s v="Standard Class"/>
    <s v="KL-16645"/>
    <s v="Ken Lonsdale"/>
    <s v="Consumer"/>
    <s v="United States"/>
    <s v="Houston"/>
    <s v="Texas"/>
    <n v="77095"/>
    <x v="2"/>
    <x v="1512"/>
    <x v="1"/>
    <s v="Storage"/>
    <s v="Tennsco Commercial Shelving"/>
    <n v="48.816000000000003"/>
  </r>
  <r>
    <n v="4875"/>
    <s v="CA-2018-164042"/>
    <x v="979"/>
    <d v="2018-05-27T00:00:00"/>
    <s v="Standard Class"/>
    <s v="KL-16645"/>
    <s v="Ken Lonsdale"/>
    <s v="Consumer"/>
    <s v="United States"/>
    <s v="Houston"/>
    <s v="Texas"/>
    <n v="77095"/>
    <x v="2"/>
    <x v="305"/>
    <x v="1"/>
    <s v="Binders"/>
    <s v="Storex Dura Pro Binders"/>
    <n v="1.1879999999999999"/>
  </r>
  <r>
    <n v="4876"/>
    <s v="CA-2015-132864"/>
    <x v="266"/>
    <d v="2015-12-07T00:00:00"/>
    <s v="Standard Class"/>
    <s v="KN-16390"/>
    <s v="Katherine Nockton"/>
    <s v="Corporate"/>
    <s v="United States"/>
    <s v="Columbus"/>
    <s v="Ohio"/>
    <n v="43229"/>
    <x v="3"/>
    <x v="538"/>
    <x v="2"/>
    <s v="Accessories"/>
    <s v="ImationÂ 32GB Pocket Pro USB 3.0Â Flash DriveÂ - 32 GB - Black - 1 P ..."/>
    <n v="119.8"/>
  </r>
  <r>
    <n v="4877"/>
    <s v="US-2015-155817"/>
    <x v="462"/>
    <d v="2015-10-09T00:00:00"/>
    <s v="Standard Class"/>
    <s v="SL-20155"/>
    <s v="Sara Luxemburg"/>
    <s v="Home Office"/>
    <s v="United States"/>
    <s v="Durham"/>
    <s v="North Carolina"/>
    <n v="27707"/>
    <x v="0"/>
    <x v="1424"/>
    <x v="1"/>
    <s v="Storage"/>
    <s v="Advantus Rolling Drawer Organizers"/>
    <n v="61.567999999999998"/>
  </r>
  <r>
    <n v="4878"/>
    <s v="US-2015-155817"/>
    <x v="462"/>
    <d v="2015-10-09T00:00:00"/>
    <s v="Standard Class"/>
    <s v="SL-20155"/>
    <s v="Sara Luxemburg"/>
    <s v="Home Office"/>
    <s v="United States"/>
    <s v="Durham"/>
    <s v="North Carolina"/>
    <n v="27707"/>
    <x v="0"/>
    <x v="679"/>
    <x v="1"/>
    <s v="Art"/>
    <s v="DIXON Oriole Pencils"/>
    <n v="6.1920000000000002"/>
  </r>
  <r>
    <n v="4879"/>
    <s v="US-2017-131891"/>
    <x v="875"/>
    <d v="2017-07-31T00:00:00"/>
    <s v="First Class"/>
    <s v="PW-19240"/>
    <s v="Pierre Wener"/>
    <s v="Consumer"/>
    <s v="United States"/>
    <s v="Pensacola"/>
    <s v="Florida"/>
    <n v="32503"/>
    <x v="0"/>
    <x v="1699"/>
    <x v="1"/>
    <s v="Binders"/>
    <s v="Avery Triangle Shaped Sheet Lifters, Black, 2/Pack"/>
    <n v="2.214"/>
  </r>
  <r>
    <n v="4880"/>
    <s v="CA-2018-143567"/>
    <x v="808"/>
    <d v="2018-11-05T00:00:00"/>
    <s v="Second Class"/>
    <s v="TB-21175"/>
    <s v="Thomas Boland"/>
    <s v="Corporate"/>
    <s v="United States"/>
    <s v="Henderson"/>
    <s v="Kentucky"/>
    <n v="42420"/>
    <x v="0"/>
    <x v="1510"/>
    <x v="1"/>
    <s v="Envelopes"/>
    <s v="Letter or Legal Size Expandable Poly String Tie Envelopes"/>
    <n v="5.32"/>
  </r>
  <r>
    <n v="4881"/>
    <s v="CA-2018-143567"/>
    <x v="808"/>
    <d v="2018-11-05T00:00:00"/>
    <s v="Second Class"/>
    <s v="TB-21175"/>
    <s v="Thomas Boland"/>
    <s v="Corporate"/>
    <s v="United States"/>
    <s v="Henderson"/>
    <s v="Kentucky"/>
    <n v="42420"/>
    <x v="0"/>
    <x v="1"/>
    <x v="0"/>
    <s v="Chairs"/>
    <s v="Hon Deluxe Fabric Upholstered Stacking Chairs, Rounded Back"/>
    <n v="975.92"/>
  </r>
  <r>
    <n v="4882"/>
    <s v="CA-2018-143567"/>
    <x v="808"/>
    <d v="2018-11-05T00:00:00"/>
    <s v="Second Class"/>
    <s v="TB-21175"/>
    <s v="Thomas Boland"/>
    <s v="Corporate"/>
    <s v="United States"/>
    <s v="Henderson"/>
    <s v="Kentucky"/>
    <n v="42420"/>
    <x v="0"/>
    <x v="1287"/>
    <x v="2"/>
    <s v="Accessories"/>
    <s v="Logitech diNovo Edge Keyboard"/>
    <n v="2249.91"/>
  </r>
  <r>
    <n v="4883"/>
    <s v="CA-2018-143567"/>
    <x v="808"/>
    <d v="2018-11-05T00:00:00"/>
    <s v="Second Class"/>
    <s v="TB-21175"/>
    <s v="Thomas Boland"/>
    <s v="Corporate"/>
    <s v="United States"/>
    <s v="Henderson"/>
    <s v="Kentucky"/>
    <n v="42420"/>
    <x v="0"/>
    <x v="355"/>
    <x v="1"/>
    <s v="Storage"/>
    <s v="Super Decoflex Portable Personal File"/>
    <n v="59.92"/>
  </r>
  <r>
    <n v="4884"/>
    <s v="CA-2018-104080"/>
    <x v="144"/>
    <d v="2018-03-15T00:00:00"/>
    <s v="Standard Class"/>
    <s v="AH-10210"/>
    <s v="Alan Hwang"/>
    <s v="Consumer"/>
    <s v="United States"/>
    <s v="Anaheim"/>
    <s v="California"/>
    <n v="92804"/>
    <x v="1"/>
    <x v="1636"/>
    <x v="1"/>
    <s v="Binders"/>
    <s v="Green Canvas Binder for 8-1/2&quot; x 14&quot; Sheets"/>
    <n v="171.2"/>
  </r>
  <r>
    <n v="4885"/>
    <s v="CA-2018-104080"/>
    <x v="144"/>
    <d v="2018-03-15T00:00:00"/>
    <s v="Standard Class"/>
    <s v="AH-10210"/>
    <s v="Alan Hwang"/>
    <s v="Consumer"/>
    <s v="United States"/>
    <s v="Anaheim"/>
    <s v="California"/>
    <n v="92804"/>
    <x v="1"/>
    <x v="1642"/>
    <x v="1"/>
    <s v="Art"/>
    <s v="Newell 323"/>
    <n v="3.36"/>
  </r>
  <r>
    <n v="4886"/>
    <s v="CA-2015-151379"/>
    <x v="757"/>
    <d v="2015-12-20T00:00:00"/>
    <s v="Standard Class"/>
    <s v="SC-20695"/>
    <s v="Steve Chapman"/>
    <s v="Corporate"/>
    <s v="United States"/>
    <s v="Detroit"/>
    <s v="Michigan"/>
    <n v="48227"/>
    <x v="2"/>
    <x v="1138"/>
    <x v="1"/>
    <s v="Paper"/>
    <s v="Xerox 1929"/>
    <n v="114.2"/>
  </r>
  <r>
    <n v="4887"/>
    <s v="CA-2017-163167"/>
    <x v="85"/>
    <d v="2017-12-01T00:00:00"/>
    <s v="Second Class"/>
    <s v="RF-19345"/>
    <s v="Randy Ferguson"/>
    <s v="Corporate"/>
    <s v="United States"/>
    <s v="Marietta"/>
    <s v="Georgia"/>
    <n v="30062"/>
    <x v="0"/>
    <x v="212"/>
    <x v="0"/>
    <s v="Chairs"/>
    <s v="Global Push Button Manager's Chair, Indigo"/>
    <n v="182.67"/>
  </r>
  <r>
    <n v="4888"/>
    <s v="CA-2017-163167"/>
    <x v="85"/>
    <d v="2017-12-01T00:00:00"/>
    <s v="Second Class"/>
    <s v="RF-19345"/>
    <s v="Randy Ferguson"/>
    <s v="Corporate"/>
    <s v="United States"/>
    <s v="Marietta"/>
    <s v="Georgia"/>
    <n v="30062"/>
    <x v="0"/>
    <x v="658"/>
    <x v="2"/>
    <s v="Accessories"/>
    <s v="Kingston Digital DataTraveler 32GB USB 2.0"/>
    <n v="101.7"/>
  </r>
  <r>
    <n v="4889"/>
    <s v="CA-2017-163167"/>
    <x v="85"/>
    <d v="2017-12-01T00:00:00"/>
    <s v="Second Class"/>
    <s v="RF-19345"/>
    <s v="Randy Ferguson"/>
    <s v="Corporate"/>
    <s v="United States"/>
    <s v="Marietta"/>
    <s v="Georgia"/>
    <n v="30062"/>
    <x v="0"/>
    <x v="458"/>
    <x v="1"/>
    <s v="Storage"/>
    <s v="Tennsco Single-Tier Lockers"/>
    <n v="1126.02"/>
  </r>
  <r>
    <n v="4890"/>
    <s v="CA-2017-163167"/>
    <x v="85"/>
    <d v="2017-12-01T00:00:00"/>
    <s v="Second Class"/>
    <s v="RF-19345"/>
    <s v="Randy Ferguson"/>
    <s v="Corporate"/>
    <s v="United States"/>
    <s v="Marietta"/>
    <s v="Georgia"/>
    <n v="30062"/>
    <x v="0"/>
    <x v="1672"/>
    <x v="1"/>
    <s v="Storage"/>
    <s v="24 Capacity Maxi Data Binder Racks, Pearl"/>
    <n v="1263.3"/>
  </r>
  <r>
    <n v="4891"/>
    <s v="CA-2017-135776"/>
    <x v="443"/>
    <d v="2017-12-30T00:00:00"/>
    <s v="Standard Class"/>
    <s v="EH-13765"/>
    <s v="Edward Hooks"/>
    <s v="Corporate"/>
    <s v="United States"/>
    <s v="Seattle"/>
    <s v="Washington"/>
    <n v="98103"/>
    <x v="1"/>
    <x v="454"/>
    <x v="1"/>
    <s v="Art"/>
    <s v="Newell 317"/>
    <n v="8.82"/>
  </r>
  <r>
    <n v="4892"/>
    <s v="CA-2017-135776"/>
    <x v="443"/>
    <d v="2017-12-30T00:00:00"/>
    <s v="Standard Class"/>
    <s v="EH-13765"/>
    <s v="Edward Hooks"/>
    <s v="Corporate"/>
    <s v="United States"/>
    <s v="Seattle"/>
    <s v="Washington"/>
    <n v="98103"/>
    <x v="1"/>
    <x v="1237"/>
    <x v="1"/>
    <s v="Paper"/>
    <s v="Computer Printout Paper with Letter-Trim Perforations"/>
    <n v="37.94"/>
  </r>
  <r>
    <n v="4893"/>
    <s v="CA-2017-135776"/>
    <x v="443"/>
    <d v="2017-12-30T00:00:00"/>
    <s v="Standard Class"/>
    <s v="EH-13765"/>
    <s v="Edward Hooks"/>
    <s v="Corporate"/>
    <s v="United States"/>
    <s v="Seattle"/>
    <s v="Washington"/>
    <n v="98103"/>
    <x v="1"/>
    <x v="1706"/>
    <x v="1"/>
    <s v="Art"/>
    <s v="Sanford EarthWrite Recycled Pencils, Medium Soft, #2"/>
    <n v="4.2"/>
  </r>
  <r>
    <n v="4894"/>
    <s v="CA-2017-135776"/>
    <x v="443"/>
    <d v="2017-12-30T00:00:00"/>
    <s v="Standard Class"/>
    <s v="EH-13765"/>
    <s v="Edward Hooks"/>
    <s v="Corporate"/>
    <s v="United States"/>
    <s v="Seattle"/>
    <s v="Washington"/>
    <n v="98103"/>
    <x v="1"/>
    <x v="418"/>
    <x v="1"/>
    <s v="Storage"/>
    <s v="SAFCO Boltless Steel Shelving"/>
    <n v="227.28"/>
  </r>
  <r>
    <n v="4895"/>
    <s v="CA-2017-135776"/>
    <x v="443"/>
    <d v="2017-12-30T00:00:00"/>
    <s v="Standard Class"/>
    <s v="EH-13765"/>
    <s v="Edward Hooks"/>
    <s v="Corporate"/>
    <s v="United States"/>
    <s v="Seattle"/>
    <s v="Washington"/>
    <n v="98103"/>
    <x v="1"/>
    <x v="136"/>
    <x v="1"/>
    <s v="Paper"/>
    <s v="Xerox 1911"/>
    <n v="47.9"/>
  </r>
  <r>
    <n v="4896"/>
    <s v="CA-2017-135776"/>
    <x v="443"/>
    <d v="2017-12-30T00:00:00"/>
    <s v="Standard Class"/>
    <s v="EH-13765"/>
    <s v="Edward Hooks"/>
    <s v="Corporate"/>
    <s v="United States"/>
    <s v="Seattle"/>
    <s v="Washington"/>
    <n v="98103"/>
    <x v="1"/>
    <x v="1503"/>
    <x v="1"/>
    <s v="Envelopes"/>
    <s v="Staple envelope"/>
    <n v="61.96"/>
  </r>
  <r>
    <n v="4897"/>
    <s v="CA-2017-135776"/>
    <x v="443"/>
    <d v="2017-12-30T00:00:00"/>
    <s v="Standard Class"/>
    <s v="EH-13765"/>
    <s v="Edward Hooks"/>
    <s v="Corporate"/>
    <s v="United States"/>
    <s v="Seattle"/>
    <s v="Washington"/>
    <n v="98103"/>
    <x v="1"/>
    <x v="1362"/>
    <x v="1"/>
    <s v="Storage"/>
    <s v="Tennsco Snap-Together Open Shelving Units, Starter Sets and Add-On Units"/>
    <n v="1117.92"/>
  </r>
  <r>
    <n v="4898"/>
    <s v="US-2015-122021"/>
    <x v="771"/>
    <d v="2015-10-17T00:00:00"/>
    <s v="First Class"/>
    <s v="AC-10660"/>
    <s v="Anna Chung"/>
    <s v="Consumer"/>
    <s v="United States"/>
    <s v="Parma"/>
    <s v="Ohio"/>
    <n v="44134"/>
    <x v="3"/>
    <x v="1401"/>
    <x v="0"/>
    <s v="Chairs"/>
    <s v="Global Italian Leather Office Chair"/>
    <n v="183.37200000000001"/>
  </r>
  <r>
    <n v="4899"/>
    <s v="US-2015-122021"/>
    <x v="771"/>
    <d v="2015-10-17T00:00:00"/>
    <s v="First Class"/>
    <s v="AC-10660"/>
    <s v="Anna Chung"/>
    <s v="Consumer"/>
    <s v="United States"/>
    <s v="Parma"/>
    <s v="Ohio"/>
    <n v="44134"/>
    <x v="3"/>
    <x v="388"/>
    <x v="1"/>
    <s v="Paper"/>
    <s v="Xerox 1897"/>
    <n v="7.968"/>
  </r>
  <r>
    <n v="4900"/>
    <s v="CA-2017-130484"/>
    <x v="250"/>
    <d v="2017-08-27T00:00:00"/>
    <s v="Standard Class"/>
    <s v="SG-20470"/>
    <s v="Sheri Gordon"/>
    <s v="Consumer"/>
    <s v="United States"/>
    <s v="Gresham"/>
    <s v="Oregon"/>
    <n v="97030"/>
    <x v="1"/>
    <x v="1045"/>
    <x v="1"/>
    <s v="Binders"/>
    <s v="GBC Imprintable Covers"/>
    <n v="26.352"/>
  </r>
  <r>
    <n v="4901"/>
    <s v="CA-2018-120936"/>
    <x v="94"/>
    <d v="2018-12-21T00:00:00"/>
    <s v="Standard Class"/>
    <s v="CA-12310"/>
    <s v="Christine Abelman"/>
    <s v="Corporate"/>
    <s v="United States"/>
    <s v="Anaheim"/>
    <s v="California"/>
    <n v="92804"/>
    <x v="1"/>
    <x v="772"/>
    <x v="1"/>
    <s v="Storage"/>
    <s v="Iceberg Mobile Mega Data/Printer Cart"/>
    <n v="481.32"/>
  </r>
  <r>
    <n v="4902"/>
    <s v="CA-2018-120936"/>
    <x v="94"/>
    <d v="2018-12-21T00:00:00"/>
    <s v="Standard Class"/>
    <s v="CA-12310"/>
    <s v="Christine Abelman"/>
    <s v="Corporate"/>
    <s v="United States"/>
    <s v="Anaheim"/>
    <s v="California"/>
    <n v="92804"/>
    <x v="1"/>
    <x v="1352"/>
    <x v="1"/>
    <s v="Supplies"/>
    <s v="Fiskars Spring-Action Scissors"/>
    <n v="13.98"/>
  </r>
  <r>
    <n v="4903"/>
    <s v="CA-2018-110884"/>
    <x v="469"/>
    <d v="2018-03-12T00:00:00"/>
    <s v="Standard Class"/>
    <s v="SH-20395"/>
    <s v="Shahid Hopkins"/>
    <s v="Consumer"/>
    <s v="United States"/>
    <s v="New York City"/>
    <s v="New York"/>
    <n v="10035"/>
    <x v="3"/>
    <x v="806"/>
    <x v="1"/>
    <s v="Binders"/>
    <s v="3M Organizer Strips"/>
    <n v="25.92"/>
  </r>
  <r>
    <n v="4904"/>
    <s v="CA-2018-110884"/>
    <x v="469"/>
    <d v="2018-03-12T00:00:00"/>
    <s v="Standard Class"/>
    <s v="SH-20395"/>
    <s v="Shahid Hopkins"/>
    <s v="Consumer"/>
    <s v="United States"/>
    <s v="New York City"/>
    <s v="New York"/>
    <n v="10035"/>
    <x v="3"/>
    <x v="580"/>
    <x v="1"/>
    <s v="Labels"/>
    <s v="Avery 4027 File Folder Labels for Dot Matrix Printers, 5000 Labels per Box, White"/>
    <n v="91.59"/>
  </r>
  <r>
    <n v="4905"/>
    <s v="US-2015-161613"/>
    <x v="588"/>
    <d v="2015-12-03T00:00:00"/>
    <s v="Second Class"/>
    <s v="MC-17605"/>
    <s v="Matt Connell"/>
    <s v="Corporate"/>
    <s v="United States"/>
    <s v="Houston"/>
    <s v="Texas"/>
    <n v="77070"/>
    <x v="2"/>
    <x v="623"/>
    <x v="0"/>
    <s v="Chairs"/>
    <s v="Hon 4070 Series Pagoda Round Back Stacking Chairs"/>
    <n v="674.05799999999999"/>
  </r>
  <r>
    <n v="4906"/>
    <s v="US-2015-146353"/>
    <x v="1005"/>
    <d v="2015-10-16T00:00:00"/>
    <s v="Second Class"/>
    <s v="JE-15610"/>
    <s v="Jim Epp"/>
    <s v="Corporate"/>
    <s v="United States"/>
    <s v="Concord"/>
    <s v="New Hampshire"/>
    <n v="3301"/>
    <x v="3"/>
    <x v="1547"/>
    <x v="1"/>
    <s v="Binders"/>
    <s v="Avery Metallic Poly Binders"/>
    <n v="22.92"/>
  </r>
  <r>
    <n v="4907"/>
    <s v="US-2015-146353"/>
    <x v="1005"/>
    <d v="2015-10-16T00:00:00"/>
    <s v="Second Class"/>
    <s v="JE-15610"/>
    <s v="Jim Epp"/>
    <s v="Corporate"/>
    <s v="United States"/>
    <s v="Concord"/>
    <s v="New Hampshire"/>
    <n v="3301"/>
    <x v="3"/>
    <x v="398"/>
    <x v="1"/>
    <s v="Storage"/>
    <s v="Fellowes Bankers Box Recycled Super Stor/Drawer"/>
    <n v="269.89999999999998"/>
  </r>
  <r>
    <n v="4908"/>
    <s v="CA-2015-133809"/>
    <x v="728"/>
    <d v="2015-11-23T00:00:00"/>
    <s v="Second Class"/>
    <s v="MS-17530"/>
    <s v="MaryBeth Skach"/>
    <s v="Consumer"/>
    <s v="United States"/>
    <s v="Fairfield"/>
    <s v="Ohio"/>
    <n v="45014"/>
    <x v="3"/>
    <x v="1181"/>
    <x v="1"/>
    <s v="Binders"/>
    <s v="Pressboard Hanging Data Binders for Unburst Sheets"/>
    <n v="11.808"/>
  </r>
  <r>
    <n v="4909"/>
    <s v="CA-2015-133809"/>
    <x v="728"/>
    <d v="2015-11-23T00:00:00"/>
    <s v="Second Class"/>
    <s v="MS-17530"/>
    <s v="MaryBeth Skach"/>
    <s v="Consumer"/>
    <s v="United States"/>
    <s v="Fairfield"/>
    <s v="Ohio"/>
    <n v="45014"/>
    <x v="3"/>
    <x v="1707"/>
    <x v="2"/>
    <s v="Phones"/>
    <s v="PNY Rapid USB Car Charger - Black"/>
    <n v="9.5879999999999992"/>
  </r>
  <r>
    <n v="4910"/>
    <s v="CA-2018-127306"/>
    <x v="424"/>
    <d v="2018-01-18T00:00:00"/>
    <s v="Standard Class"/>
    <s v="BH-11710"/>
    <s v="Brosina Hoffman"/>
    <s v="Consumer"/>
    <s v="United States"/>
    <s v="Johnson City"/>
    <s v="Tennessee"/>
    <n v="37604"/>
    <x v="0"/>
    <x v="588"/>
    <x v="1"/>
    <s v="Envelopes"/>
    <s v="#10- 4 1/8&quot; x 9 1/2&quot; Security-Tint Envelopes"/>
    <n v="18.335999999999999"/>
  </r>
  <r>
    <n v="4911"/>
    <s v="CA-2018-127306"/>
    <x v="424"/>
    <d v="2018-01-18T00:00:00"/>
    <s v="Standard Class"/>
    <s v="BH-11710"/>
    <s v="Brosina Hoffman"/>
    <s v="Consumer"/>
    <s v="United States"/>
    <s v="Johnson City"/>
    <s v="Tennessee"/>
    <n v="37604"/>
    <x v="0"/>
    <x v="712"/>
    <x v="1"/>
    <s v="Paper"/>
    <s v="Xerox 1931"/>
    <n v="36.287999999999997"/>
  </r>
  <r>
    <n v="4912"/>
    <s v="CA-2018-127306"/>
    <x v="424"/>
    <d v="2018-01-18T00:00:00"/>
    <s v="Standard Class"/>
    <s v="BH-11710"/>
    <s v="Brosina Hoffman"/>
    <s v="Consumer"/>
    <s v="United States"/>
    <s v="Johnson City"/>
    <s v="Tennessee"/>
    <n v="37604"/>
    <x v="0"/>
    <x v="431"/>
    <x v="2"/>
    <s v="Phones"/>
    <s v="iHome FM Clock Radio with Lightning Dock"/>
    <n v="111.98399999999999"/>
  </r>
  <r>
    <n v="4913"/>
    <s v="CA-2018-127306"/>
    <x v="424"/>
    <d v="2018-01-18T00:00:00"/>
    <s v="Standard Class"/>
    <s v="BH-11710"/>
    <s v="Brosina Hoffman"/>
    <s v="Consumer"/>
    <s v="United States"/>
    <s v="Johnson City"/>
    <s v="Tennessee"/>
    <n v="37604"/>
    <x v="0"/>
    <x v="1406"/>
    <x v="1"/>
    <s v="Binders"/>
    <s v="Ibico Presentation Index for Binding Systems"/>
    <n v="5.97"/>
  </r>
  <r>
    <n v="4914"/>
    <s v="CA-2018-127306"/>
    <x v="424"/>
    <d v="2018-01-18T00:00:00"/>
    <s v="Standard Class"/>
    <s v="BH-11710"/>
    <s v="Brosina Hoffman"/>
    <s v="Consumer"/>
    <s v="United States"/>
    <s v="Johnson City"/>
    <s v="Tennessee"/>
    <n v="37604"/>
    <x v="0"/>
    <x v="807"/>
    <x v="1"/>
    <s v="Binders"/>
    <s v="Avery Durable Slant Ring Binders With Label Holder"/>
    <n v="2.508"/>
  </r>
  <r>
    <n v="4915"/>
    <s v="CA-2016-161830"/>
    <x v="496"/>
    <d v="2016-09-26T00:00:00"/>
    <s v="Second Class"/>
    <s v="ME-17725"/>
    <s v="Max Engle"/>
    <s v="Consumer"/>
    <s v="United States"/>
    <s v="Seattle"/>
    <s v="Washington"/>
    <n v="98105"/>
    <x v="1"/>
    <x v="30"/>
    <x v="1"/>
    <s v="Art"/>
    <s v="BOSTON Model 1800 Electric Pencil Sharpeners, Putty/Woodgrain"/>
    <n v="35.96"/>
  </r>
  <r>
    <n v="4916"/>
    <s v="CA-2016-161830"/>
    <x v="496"/>
    <d v="2016-09-26T00:00:00"/>
    <s v="Second Class"/>
    <s v="ME-17725"/>
    <s v="Max Engle"/>
    <s v="Consumer"/>
    <s v="United States"/>
    <s v="Seattle"/>
    <s v="Washington"/>
    <n v="98105"/>
    <x v="1"/>
    <x v="799"/>
    <x v="1"/>
    <s v="Binders"/>
    <s v="Avery Hole Reinforcements"/>
    <n v="14.952"/>
  </r>
  <r>
    <n v="4917"/>
    <s v="CA-2018-163125"/>
    <x v="449"/>
    <d v="2018-10-11T00:00:00"/>
    <s v="Second Class"/>
    <s v="MB-17305"/>
    <s v="Maria Bertelson"/>
    <s v="Consumer"/>
    <s v="United States"/>
    <s v="League City"/>
    <s v="Texas"/>
    <n v="77573"/>
    <x v="2"/>
    <x v="369"/>
    <x v="1"/>
    <s v="Art"/>
    <s v="Bulldog Vacuum Base Pencil Sharpener"/>
    <n v="67.144000000000005"/>
  </r>
  <r>
    <n v="4918"/>
    <s v="CA-2018-163125"/>
    <x v="449"/>
    <d v="2018-10-11T00:00:00"/>
    <s v="Second Class"/>
    <s v="MB-17305"/>
    <s v="Maria Bertelson"/>
    <s v="Consumer"/>
    <s v="United States"/>
    <s v="League City"/>
    <s v="Texas"/>
    <n v="77573"/>
    <x v="2"/>
    <x v="1708"/>
    <x v="0"/>
    <s v="Chairs"/>
    <s v="Hon Every-Day Chair Series Swivel Task Chairs"/>
    <n v="254.05799999999999"/>
  </r>
  <r>
    <n v="4919"/>
    <s v="CA-2017-160304"/>
    <x v="1006"/>
    <d v="2017-01-07T00:00:00"/>
    <s v="Standard Class"/>
    <s v="BM-11575"/>
    <s v="Brendan Murry"/>
    <s v="Corporate"/>
    <s v="United States"/>
    <s v="Gaithersburg"/>
    <s v="Maryland"/>
    <n v="20877"/>
    <x v="3"/>
    <x v="266"/>
    <x v="0"/>
    <s v="Bookcases"/>
    <s v="Bush Westfield Collection Bookcases, Medium Cherry Finish"/>
    <n v="173.94"/>
  </r>
  <r>
    <n v="4920"/>
    <s v="CA-2017-160304"/>
    <x v="1006"/>
    <d v="2017-01-07T00:00:00"/>
    <s v="Standard Class"/>
    <s v="BM-11575"/>
    <s v="Brendan Murry"/>
    <s v="Corporate"/>
    <s v="United States"/>
    <s v="Gaithersburg"/>
    <s v="Maryland"/>
    <n v="20877"/>
    <x v="3"/>
    <x v="1133"/>
    <x v="2"/>
    <s v="Phones"/>
    <s v="GE 30522EE2"/>
    <n v="231.98"/>
  </r>
  <r>
    <n v="4921"/>
    <s v="CA-2018-101728"/>
    <x v="971"/>
    <d v="2018-08-23T00:00:00"/>
    <s v="Standard Class"/>
    <s v="SC-20575"/>
    <s v="Sonia Cooley"/>
    <s v="Consumer"/>
    <s v="United States"/>
    <s v="Chicago"/>
    <s v="Illinois"/>
    <n v="60653"/>
    <x v="2"/>
    <x v="1212"/>
    <x v="1"/>
    <s v="Binders"/>
    <s v="Binder Posts"/>
    <n v="2.2959999999999998"/>
  </r>
  <r>
    <n v="4922"/>
    <s v="CA-2018-114055"/>
    <x v="53"/>
    <d v="2018-12-29T00:00:00"/>
    <s v="Second Class"/>
    <s v="MH-18115"/>
    <s v="Mick Hernandez"/>
    <s v="Home Office"/>
    <s v="United States"/>
    <s v="Huntsville"/>
    <s v="Alabama"/>
    <n v="35810"/>
    <x v="0"/>
    <x v="1696"/>
    <x v="1"/>
    <s v="Paper"/>
    <s v="14-7/8 x 11 Blue Bar Computer Printout Paper"/>
    <n v="96.08"/>
  </r>
  <r>
    <n v="4923"/>
    <s v="CA-2018-114055"/>
    <x v="53"/>
    <d v="2018-12-29T00:00:00"/>
    <s v="Second Class"/>
    <s v="MH-18115"/>
    <s v="Mick Hernandez"/>
    <s v="Home Office"/>
    <s v="United States"/>
    <s v="Huntsville"/>
    <s v="Alabama"/>
    <n v="35810"/>
    <x v="0"/>
    <x v="804"/>
    <x v="1"/>
    <s v="Fasteners"/>
    <s v="Assorted Color Push Pins"/>
    <n v="3.62"/>
  </r>
  <r>
    <n v="4924"/>
    <s v="CA-2018-114055"/>
    <x v="53"/>
    <d v="2018-12-29T00:00:00"/>
    <s v="Second Class"/>
    <s v="MH-18115"/>
    <s v="Mick Hernandez"/>
    <s v="Home Office"/>
    <s v="United States"/>
    <s v="Huntsville"/>
    <s v="Alabama"/>
    <n v="35810"/>
    <x v="0"/>
    <x v="921"/>
    <x v="1"/>
    <s v="Paper"/>
    <s v="Xerox 1915"/>
    <n v="629.1"/>
  </r>
  <r>
    <n v="4925"/>
    <s v="CA-2018-114055"/>
    <x v="53"/>
    <d v="2018-12-29T00:00:00"/>
    <s v="Second Class"/>
    <s v="MH-18115"/>
    <s v="Mick Hernandez"/>
    <s v="Home Office"/>
    <s v="United States"/>
    <s v="Huntsville"/>
    <s v="Alabama"/>
    <n v="35810"/>
    <x v="0"/>
    <x v="1409"/>
    <x v="2"/>
    <s v="Phones"/>
    <s v="AT&amp;T 17929 Lendline Telephone"/>
    <n v="90.48"/>
  </r>
  <r>
    <n v="4926"/>
    <s v="CA-2018-126438"/>
    <x v="18"/>
    <d v="2018-09-13T00:00:00"/>
    <s v="First Class"/>
    <s v="AR-10345"/>
    <s v="Alex Russell"/>
    <s v="Corporate"/>
    <s v="United States"/>
    <s v="Lawrence"/>
    <s v="Massachusetts"/>
    <n v="1841"/>
    <x v="3"/>
    <x v="1453"/>
    <x v="1"/>
    <s v="Art"/>
    <s v="Eberhard Faber 3 1/2&quot; Golf Pencils"/>
    <n v="14.88"/>
  </r>
  <r>
    <n v="4927"/>
    <s v="CA-2018-117653"/>
    <x v="15"/>
    <d v="2018-10-23T00:00:00"/>
    <s v="Standard Class"/>
    <s v="MO-17500"/>
    <s v="Mary O'Rourke"/>
    <s v="Consumer"/>
    <s v="United States"/>
    <s v="Chicago"/>
    <s v="Illinois"/>
    <n v="60623"/>
    <x v="2"/>
    <x v="962"/>
    <x v="0"/>
    <s v="Tables"/>
    <s v="Lesro Round Back Collection Coffee Table, End Table"/>
    <n v="91.275000000000006"/>
  </r>
  <r>
    <n v="4928"/>
    <s v="CA-2018-143245"/>
    <x v="96"/>
    <d v="2018-12-06T00:00:00"/>
    <s v="Standard Class"/>
    <s v="AD-10180"/>
    <s v="Alan Dominguez"/>
    <s v="Home Office"/>
    <s v="United States"/>
    <s v="Fairfield"/>
    <s v="Connecticut"/>
    <n v="6824"/>
    <x v="3"/>
    <x v="1193"/>
    <x v="1"/>
    <s v="Paper"/>
    <s v="Xerox 214"/>
    <n v="19.440000000000001"/>
  </r>
  <r>
    <n v="4929"/>
    <s v="CA-2018-143245"/>
    <x v="96"/>
    <d v="2018-12-06T00:00:00"/>
    <s v="Standard Class"/>
    <s v="AD-10180"/>
    <s v="Alan Dominguez"/>
    <s v="Home Office"/>
    <s v="United States"/>
    <s v="Fairfield"/>
    <s v="Connecticut"/>
    <n v="6824"/>
    <x v="3"/>
    <x v="1180"/>
    <x v="0"/>
    <s v="Chairs"/>
    <s v="Global Comet Stacking Armless Chair"/>
    <n v="897.15"/>
  </r>
  <r>
    <n v="4930"/>
    <s v="US-2015-138828"/>
    <x v="814"/>
    <d v="2015-09-03T00:00:00"/>
    <s v="First Class"/>
    <s v="KD-16345"/>
    <s v="Katherine Ducich"/>
    <s v="Consumer"/>
    <s v="United States"/>
    <s v="New York City"/>
    <s v="New York"/>
    <n v="10009"/>
    <x v="3"/>
    <x v="332"/>
    <x v="1"/>
    <s v="Art"/>
    <s v="Newell 324"/>
    <n v="57.75"/>
  </r>
  <r>
    <n v="4931"/>
    <s v="US-2015-138828"/>
    <x v="814"/>
    <d v="2015-09-03T00:00:00"/>
    <s v="First Class"/>
    <s v="KD-16345"/>
    <s v="Katherine Ducich"/>
    <s v="Consumer"/>
    <s v="United States"/>
    <s v="New York City"/>
    <s v="New York"/>
    <n v="10009"/>
    <x v="3"/>
    <x v="811"/>
    <x v="1"/>
    <s v="Paper"/>
    <s v="Easy-staple paper"/>
    <n v="14.94"/>
  </r>
  <r>
    <n v="4932"/>
    <s v="CA-2018-143651"/>
    <x v="613"/>
    <d v="2018-03-30T00:00:00"/>
    <s v="Standard Class"/>
    <s v="FM-14215"/>
    <s v="Filia McAdams"/>
    <s v="Corporate"/>
    <s v="United States"/>
    <s v="Seattle"/>
    <s v="Washington"/>
    <n v="98103"/>
    <x v="1"/>
    <x v="1175"/>
    <x v="1"/>
    <s v="Art"/>
    <s v="Newell 309"/>
    <n v="23.1"/>
  </r>
  <r>
    <n v="4933"/>
    <s v="CA-2016-106978"/>
    <x v="694"/>
    <d v="2016-10-04T00:00:00"/>
    <s v="Standard Class"/>
    <s v="ZC-21910"/>
    <s v="Zuschuss Carroll"/>
    <s v="Consumer"/>
    <s v="United States"/>
    <s v="Aurora"/>
    <s v="Colorado"/>
    <n v="80013"/>
    <x v="1"/>
    <x v="1358"/>
    <x v="1"/>
    <s v="Envelopes"/>
    <s v="#10 White Business Envelopes,4 1/8 x 9 1/2"/>
    <n v="12.536"/>
  </r>
  <r>
    <n v="4934"/>
    <s v="CA-2016-106978"/>
    <x v="694"/>
    <d v="2016-10-04T00:00:00"/>
    <s v="Standard Class"/>
    <s v="ZC-21910"/>
    <s v="Zuschuss Carroll"/>
    <s v="Consumer"/>
    <s v="United States"/>
    <s v="Aurora"/>
    <s v="Colorado"/>
    <n v="80013"/>
    <x v="1"/>
    <x v="751"/>
    <x v="1"/>
    <s v="Binders"/>
    <s v="Wilson Jones Easy Flow II Sheet Lifters"/>
    <n v="1.08"/>
  </r>
  <r>
    <n v="4935"/>
    <s v="CA-2016-106978"/>
    <x v="694"/>
    <d v="2016-10-04T00:00:00"/>
    <s v="Standard Class"/>
    <s v="ZC-21910"/>
    <s v="Zuschuss Carroll"/>
    <s v="Consumer"/>
    <s v="United States"/>
    <s v="Aurora"/>
    <s v="Colorado"/>
    <n v="80013"/>
    <x v="1"/>
    <x v="1014"/>
    <x v="1"/>
    <s v="Fasteners"/>
    <s v="Staples"/>
    <n v="4.5119999999999996"/>
  </r>
  <r>
    <n v="4936"/>
    <s v="CA-2016-155124"/>
    <x v="1007"/>
    <d v="2016-03-21T00:00:00"/>
    <s v="Standard Class"/>
    <s v="KS-16300"/>
    <s v="Karen Seio"/>
    <s v="Corporate"/>
    <s v="United States"/>
    <s v="Lehi"/>
    <s v="Utah"/>
    <n v="84043"/>
    <x v="1"/>
    <x v="1709"/>
    <x v="2"/>
    <s v="Phones"/>
    <s v="SmartStand Mobile Device Holder, Assorted Colors"/>
    <n v="16.776"/>
  </r>
  <r>
    <n v="4937"/>
    <s v="CA-2018-150931"/>
    <x v="1008"/>
    <d v="2018-01-13T00:00:00"/>
    <s v="Standard Class"/>
    <s v="DP-13390"/>
    <s v="Dennis Pardue"/>
    <s v="Home Office"/>
    <s v="United States"/>
    <s v="Tuscaloosa"/>
    <s v="Alabama"/>
    <n v="35401"/>
    <x v="0"/>
    <x v="544"/>
    <x v="1"/>
    <s v="Binders"/>
    <s v="Wilson Jones Turn Tabs Binder Tool for Ring Binders"/>
    <n v="33.74"/>
  </r>
  <r>
    <n v="4938"/>
    <s v="CA-2015-157147"/>
    <x v="286"/>
    <d v="2015-01-18T00:00:00"/>
    <s v="Standard Class"/>
    <s v="BD-11605"/>
    <s v="Brian Dahlen"/>
    <s v="Consumer"/>
    <s v="United States"/>
    <s v="San Francisco"/>
    <s v="California"/>
    <n v="94109"/>
    <x v="1"/>
    <x v="1244"/>
    <x v="1"/>
    <s v="Storage"/>
    <s v="Tennsco 6- and 18-Compartment Lockers"/>
    <n v="1325.85"/>
  </r>
  <r>
    <n v="4939"/>
    <s v="CA-2015-157147"/>
    <x v="286"/>
    <d v="2015-01-18T00:00:00"/>
    <s v="Standard Class"/>
    <s v="BD-11605"/>
    <s v="Brian Dahlen"/>
    <s v="Consumer"/>
    <s v="United States"/>
    <s v="San Francisco"/>
    <s v="California"/>
    <n v="94109"/>
    <x v="1"/>
    <x v="1219"/>
    <x v="0"/>
    <s v="Bookcases"/>
    <s v="O'Sullivan Elevations Bookcase, Cherry Finish"/>
    <n v="333.99900000000002"/>
  </r>
  <r>
    <n v="4940"/>
    <s v="CA-2015-157147"/>
    <x v="286"/>
    <d v="2015-01-18T00:00:00"/>
    <s v="Standard Class"/>
    <s v="BD-11605"/>
    <s v="Brian Dahlen"/>
    <s v="Consumer"/>
    <s v="United States"/>
    <s v="San Francisco"/>
    <s v="California"/>
    <n v="94109"/>
    <x v="1"/>
    <x v="181"/>
    <x v="1"/>
    <s v="Art"/>
    <s v="4009 Highlighters by Sanford"/>
    <n v="19.899999999999999"/>
  </r>
  <r>
    <n v="4941"/>
    <s v="CA-2016-156482"/>
    <x v="525"/>
    <d v="2016-02-13T00:00:00"/>
    <s v="Standard Class"/>
    <s v="IL-15100"/>
    <s v="Ivan Liston"/>
    <s v="Consumer"/>
    <s v="United States"/>
    <s v="Wilmington"/>
    <s v="Delaware"/>
    <n v="19805"/>
    <x v="3"/>
    <x v="901"/>
    <x v="0"/>
    <s v="Chairs"/>
    <s v="Office Star - Contemporary Swivel Chair with Padded Adjustable Arms and Flex Back"/>
    <n v="1268.82"/>
  </r>
  <r>
    <n v="4942"/>
    <s v="CA-2016-156482"/>
    <x v="525"/>
    <d v="2016-02-13T00:00:00"/>
    <s v="Standard Class"/>
    <s v="IL-15100"/>
    <s v="Ivan Liston"/>
    <s v="Consumer"/>
    <s v="United States"/>
    <s v="Wilmington"/>
    <s v="Delaware"/>
    <n v="19805"/>
    <x v="3"/>
    <x v="1531"/>
    <x v="0"/>
    <s v="Bookcases"/>
    <s v="Hon Metal Bookcases, Putty"/>
    <n v="283.92"/>
  </r>
  <r>
    <n v="4943"/>
    <s v="CA-2016-156482"/>
    <x v="525"/>
    <d v="2016-02-13T00:00:00"/>
    <s v="Standard Class"/>
    <s v="IL-15100"/>
    <s v="Ivan Liston"/>
    <s v="Consumer"/>
    <s v="United States"/>
    <s v="Wilmington"/>
    <s v="Delaware"/>
    <n v="19805"/>
    <x v="3"/>
    <x v="888"/>
    <x v="1"/>
    <s v="Art"/>
    <s v="SANFORD Liquid Accent Tank-Style Highlighters"/>
    <n v="5.68"/>
  </r>
  <r>
    <n v="4944"/>
    <s v="CA-2018-106782"/>
    <x v="202"/>
    <d v="2018-12-27T00:00:00"/>
    <s v="Standard Class"/>
    <s v="LP-17095"/>
    <s v="Liz Preis"/>
    <s v="Consumer"/>
    <s v="United States"/>
    <s v="Lafayette"/>
    <s v="Indiana"/>
    <n v="47905"/>
    <x v="2"/>
    <x v="458"/>
    <x v="1"/>
    <s v="Storage"/>
    <s v="Tennsco Single-Tier Lockers"/>
    <n v="375.34"/>
  </r>
  <r>
    <n v="4945"/>
    <s v="CA-2017-151372"/>
    <x v="64"/>
    <d v="2017-09-06T00:00:00"/>
    <s v="First Class"/>
    <s v="JH-15985"/>
    <s v="Joseph Holt"/>
    <s v="Consumer"/>
    <s v="United States"/>
    <s v="Redondo Beach"/>
    <s v="California"/>
    <n v="90278"/>
    <x v="1"/>
    <x v="1696"/>
    <x v="1"/>
    <s v="Paper"/>
    <s v="14-7/8 x 11 Blue Bar Computer Printout Paper"/>
    <n v="96.08"/>
  </r>
  <r>
    <n v="4946"/>
    <s v="CA-2017-151372"/>
    <x v="64"/>
    <d v="2017-09-06T00:00:00"/>
    <s v="First Class"/>
    <s v="JH-15985"/>
    <s v="Joseph Holt"/>
    <s v="Consumer"/>
    <s v="United States"/>
    <s v="Redondo Beach"/>
    <s v="California"/>
    <n v="90278"/>
    <x v="1"/>
    <x v="347"/>
    <x v="1"/>
    <s v="Binders"/>
    <s v="Angle-D Binders with Locking Rings, Label Holders"/>
    <n v="11.68"/>
  </r>
  <r>
    <n v="4947"/>
    <s v="CA-2017-151372"/>
    <x v="64"/>
    <d v="2017-09-06T00:00:00"/>
    <s v="First Class"/>
    <s v="JH-15985"/>
    <s v="Joseph Holt"/>
    <s v="Consumer"/>
    <s v="United States"/>
    <s v="Redondo Beach"/>
    <s v="California"/>
    <n v="90278"/>
    <x v="1"/>
    <x v="52"/>
    <x v="1"/>
    <s v="Fasteners"/>
    <s v="Advantus Push Pins"/>
    <n v="4.3600000000000003"/>
  </r>
  <r>
    <n v="4948"/>
    <s v="CA-2015-102085"/>
    <x v="777"/>
    <d v="2015-10-09T00:00:00"/>
    <s v="Standard Class"/>
    <s v="JD-16015"/>
    <s v="Joy Daniels"/>
    <s v="Consumer"/>
    <s v="United States"/>
    <s v="Seattle"/>
    <s v="Washington"/>
    <n v="98115"/>
    <x v="1"/>
    <x v="148"/>
    <x v="1"/>
    <s v="Labels"/>
    <s v="Avery 519"/>
    <n v="29.24"/>
  </r>
  <r>
    <n v="4949"/>
    <s v="CA-2018-107125"/>
    <x v="344"/>
    <d v="2018-12-02T00:00:00"/>
    <s v="Standard Class"/>
    <s v="BD-11320"/>
    <s v="Bill Donatelli"/>
    <s v="Consumer"/>
    <s v="United States"/>
    <s v="Los Angeles"/>
    <s v="California"/>
    <n v="90045"/>
    <x v="1"/>
    <x v="542"/>
    <x v="1"/>
    <s v="Binders"/>
    <s v="Premium Transparent Presentation Covers by GBC"/>
    <n v="117.488"/>
  </r>
  <r>
    <n v="4950"/>
    <s v="CA-2018-107125"/>
    <x v="344"/>
    <d v="2018-12-02T00:00:00"/>
    <s v="Standard Class"/>
    <s v="BD-11320"/>
    <s v="Bill Donatelli"/>
    <s v="Consumer"/>
    <s v="United States"/>
    <s v="Los Angeles"/>
    <s v="California"/>
    <n v="90045"/>
    <x v="1"/>
    <x v="545"/>
    <x v="0"/>
    <s v="Furnishings"/>
    <s v="Eldon 200 Class Desk Accessories"/>
    <n v="18.84"/>
  </r>
  <r>
    <n v="4951"/>
    <s v="CA-2017-125815"/>
    <x v="99"/>
    <d v="2017-11-01T00:00:00"/>
    <s v="Second Class"/>
    <s v="DL-13330"/>
    <s v="Denise Leinenbach"/>
    <s v="Consumer"/>
    <s v="United States"/>
    <s v="New York City"/>
    <s v="New York"/>
    <n v="10009"/>
    <x v="3"/>
    <x v="154"/>
    <x v="1"/>
    <s v="Art"/>
    <s v="BIC Brite Liner Highlighters"/>
    <n v="12.42"/>
  </r>
  <r>
    <n v="4952"/>
    <s v="CA-2016-144190"/>
    <x v="988"/>
    <d v="2016-06-13T00:00:00"/>
    <s v="Standard Class"/>
    <s v="NC-18415"/>
    <s v="Nathan Cano"/>
    <s v="Consumer"/>
    <s v="United States"/>
    <s v="Royal Oak"/>
    <s v="Michigan"/>
    <n v="48073"/>
    <x v="2"/>
    <x v="88"/>
    <x v="1"/>
    <s v="Paper"/>
    <s v="Xerox 1995"/>
    <n v="12.96"/>
  </r>
  <r>
    <n v="4953"/>
    <s v="CA-2018-117926"/>
    <x v="166"/>
    <d v="2018-12-12T00:00:00"/>
    <s v="Second Class"/>
    <s v="AS-10225"/>
    <s v="Alan Schoenberger"/>
    <s v="Corporate"/>
    <s v="United States"/>
    <s v="San Francisco"/>
    <s v="California"/>
    <n v="94109"/>
    <x v="1"/>
    <x v="1710"/>
    <x v="1"/>
    <s v="Appliances"/>
    <s v="Belkin 8-Outlet Premiere SurgeMaster II Surge Protectors"/>
    <n v="69.48"/>
  </r>
  <r>
    <n v="4954"/>
    <s v="CA-2016-153906"/>
    <x v="199"/>
    <d v="2016-03-20T00:00:00"/>
    <s v="Standard Class"/>
    <s v="MS-17980"/>
    <s v="Michael Stewart"/>
    <s v="Corporate"/>
    <s v="United States"/>
    <s v="New York City"/>
    <s v="New York"/>
    <n v="10009"/>
    <x v="3"/>
    <x v="1300"/>
    <x v="2"/>
    <s v="Phones"/>
    <s v="Plantronics MX500i Earset"/>
    <n v="85.9"/>
  </r>
  <r>
    <n v="4955"/>
    <s v="CA-2015-160262"/>
    <x v="3"/>
    <d v="2015-06-13T00:00:00"/>
    <s v="Second Class"/>
    <s v="TS-21205"/>
    <s v="Thomas Seio"/>
    <s v="Corporate"/>
    <s v="United States"/>
    <s v="North Las Vegas"/>
    <s v="Nevada"/>
    <n v="89031"/>
    <x v="1"/>
    <x v="679"/>
    <x v="1"/>
    <s v="Art"/>
    <s v="DIXON Oriole Pencils"/>
    <n v="18.059999999999999"/>
  </r>
  <r>
    <n v="4956"/>
    <s v="CA-2015-160262"/>
    <x v="3"/>
    <d v="2015-06-13T00:00:00"/>
    <s v="Second Class"/>
    <s v="TS-21205"/>
    <s v="Thomas Seio"/>
    <s v="Corporate"/>
    <s v="United States"/>
    <s v="North Las Vegas"/>
    <s v="Nevada"/>
    <n v="89031"/>
    <x v="1"/>
    <x v="954"/>
    <x v="1"/>
    <s v="Paper"/>
    <s v="Xerox 1909"/>
    <n v="79.14"/>
  </r>
  <r>
    <n v="4957"/>
    <s v="CA-2015-160262"/>
    <x v="3"/>
    <d v="2015-06-13T00:00:00"/>
    <s v="Second Class"/>
    <s v="TS-21205"/>
    <s v="Thomas Seio"/>
    <s v="Corporate"/>
    <s v="United States"/>
    <s v="North Las Vegas"/>
    <s v="Nevada"/>
    <n v="89031"/>
    <x v="1"/>
    <x v="1456"/>
    <x v="0"/>
    <s v="Furnishings"/>
    <s v="Executive Impressions 13-1/2&quot; Indoor/Outdoor Wall Clock"/>
    <n v="37.4"/>
  </r>
  <r>
    <n v="4958"/>
    <s v="CA-2016-127607"/>
    <x v="305"/>
    <d v="2016-03-26T00:00:00"/>
    <s v="Standard Class"/>
    <s v="JK-15730"/>
    <s v="Joe Kamberova"/>
    <s v="Consumer"/>
    <s v="United States"/>
    <s v="Carrollton"/>
    <s v="Texas"/>
    <n v="75007"/>
    <x v="2"/>
    <x v="1375"/>
    <x v="1"/>
    <s v="Binders"/>
    <s v="GBC Standard Plastic Binding Systems' Combs"/>
    <n v="2.512"/>
  </r>
  <r>
    <n v="4959"/>
    <s v="CA-2016-127607"/>
    <x v="305"/>
    <d v="2016-03-26T00:00:00"/>
    <s v="Standard Class"/>
    <s v="JK-15730"/>
    <s v="Joe Kamberova"/>
    <s v="Consumer"/>
    <s v="United States"/>
    <s v="Carrollton"/>
    <s v="Texas"/>
    <n v="75007"/>
    <x v="2"/>
    <x v="1711"/>
    <x v="1"/>
    <s v="Fasteners"/>
    <s v="Staples"/>
    <n v="18.864000000000001"/>
  </r>
  <r>
    <n v="4960"/>
    <s v="CA-2017-166226"/>
    <x v="741"/>
    <d v="2017-11-22T00:00:00"/>
    <s v="Standard Class"/>
    <s v="TC-21535"/>
    <s v="Tracy Collins"/>
    <s v="Home Office"/>
    <s v="United States"/>
    <s v="Los Angeles"/>
    <s v="California"/>
    <n v="90008"/>
    <x v="1"/>
    <x v="1081"/>
    <x v="2"/>
    <s v="Phones"/>
    <s v="Grandstream GXP2100 Mainstream Business Phone"/>
    <n v="61.192"/>
  </r>
  <r>
    <n v="4961"/>
    <s v="CA-2017-166226"/>
    <x v="741"/>
    <d v="2017-11-22T00:00:00"/>
    <s v="Standard Class"/>
    <s v="TC-21535"/>
    <s v="Tracy Collins"/>
    <s v="Home Office"/>
    <s v="United States"/>
    <s v="Los Angeles"/>
    <s v="California"/>
    <n v="90008"/>
    <x v="1"/>
    <x v="1527"/>
    <x v="1"/>
    <s v="Appliances"/>
    <s v="Fellowes Command Center 5-outlet power strip"/>
    <n v="67.84"/>
  </r>
  <r>
    <n v="4962"/>
    <s v="CA-2015-156587"/>
    <x v="1009"/>
    <d v="2015-03-08T00:00:00"/>
    <s v="First Class"/>
    <s v="AB-10015"/>
    <s v="Aaron Bergman"/>
    <s v="Consumer"/>
    <s v="United States"/>
    <s v="Seattle"/>
    <s v="Washington"/>
    <n v="98103"/>
    <x v="1"/>
    <x v="212"/>
    <x v="0"/>
    <s v="Chairs"/>
    <s v="Global Push Button Manager's Chair, Indigo"/>
    <n v="48.712000000000003"/>
  </r>
  <r>
    <n v="4963"/>
    <s v="CA-2015-156587"/>
    <x v="1009"/>
    <d v="2015-03-08T00:00:00"/>
    <s v="First Class"/>
    <s v="AB-10015"/>
    <s v="Aaron Bergman"/>
    <s v="Consumer"/>
    <s v="United States"/>
    <s v="Seattle"/>
    <s v="Washington"/>
    <n v="98103"/>
    <x v="1"/>
    <x v="250"/>
    <x v="1"/>
    <s v="Art"/>
    <s v="Newell 330"/>
    <n v="17.940000000000001"/>
  </r>
  <r>
    <n v="4964"/>
    <s v="CA-2015-156587"/>
    <x v="1009"/>
    <d v="2015-03-08T00:00:00"/>
    <s v="First Class"/>
    <s v="AB-10015"/>
    <s v="Aaron Bergman"/>
    <s v="Consumer"/>
    <s v="United States"/>
    <s v="Seattle"/>
    <s v="Washington"/>
    <n v="98103"/>
    <x v="1"/>
    <x v="871"/>
    <x v="1"/>
    <s v="Storage"/>
    <s v="Carina 42&quot;Hx23 3/4&quot;W Media Storage Unit"/>
    <n v="242.94"/>
  </r>
  <r>
    <n v="4965"/>
    <s v="CA-2017-141180"/>
    <x v="666"/>
    <d v="2017-05-19T00:00:00"/>
    <s v="Second Class"/>
    <s v="DP-13000"/>
    <s v="Darren Powers"/>
    <s v="Consumer"/>
    <s v="United States"/>
    <s v="Fort Lauderdale"/>
    <s v="Florida"/>
    <n v="33311"/>
    <x v="0"/>
    <x v="625"/>
    <x v="1"/>
    <s v="Binders"/>
    <s v="GBC Instant Report Kit"/>
    <n v="7.7640000000000002"/>
  </r>
  <r>
    <n v="4966"/>
    <s v="CA-2016-109708"/>
    <x v="442"/>
    <d v="2016-05-28T00:00:00"/>
    <s v="Second Class"/>
    <s v="CY-12745"/>
    <s v="Craig Yedwab"/>
    <s v="Corporate"/>
    <s v="United States"/>
    <s v="Columbia"/>
    <s v="Tennessee"/>
    <n v="38401"/>
    <x v="0"/>
    <x v="1285"/>
    <x v="2"/>
    <s v="Phones"/>
    <s v="Wi-Ex zBoost YX540 Cellular Phone Signal Booster"/>
    <n v="467.04"/>
  </r>
  <r>
    <n v="4967"/>
    <s v="CA-2016-122406"/>
    <x v="991"/>
    <d v="2016-08-05T00:00:00"/>
    <s v="Second Class"/>
    <s v="BE-11455"/>
    <s v="Brad Eason"/>
    <s v="Home Office"/>
    <s v="United States"/>
    <s v="Providence"/>
    <s v="Rhode Island"/>
    <n v="2908"/>
    <x v="3"/>
    <x v="1300"/>
    <x v="2"/>
    <s v="Phones"/>
    <s v="Plantronics MX500i Earset"/>
    <n v="128.85"/>
  </r>
  <r>
    <n v="4968"/>
    <s v="CA-2016-122406"/>
    <x v="991"/>
    <d v="2016-08-05T00:00:00"/>
    <s v="Second Class"/>
    <s v="BE-11455"/>
    <s v="Brad Eason"/>
    <s v="Home Office"/>
    <s v="United States"/>
    <s v="Providence"/>
    <s v="Rhode Island"/>
    <n v="2908"/>
    <x v="3"/>
    <x v="794"/>
    <x v="1"/>
    <s v="Paper"/>
    <s v="Important Message Pads, 50 4-1/4 x 5-1/2 Forms per Pad"/>
    <n v="8.4"/>
  </r>
  <r>
    <n v="4969"/>
    <s v="CA-2016-122406"/>
    <x v="991"/>
    <d v="2016-08-05T00:00:00"/>
    <s v="Second Class"/>
    <s v="BE-11455"/>
    <s v="Brad Eason"/>
    <s v="Home Office"/>
    <s v="United States"/>
    <s v="Providence"/>
    <s v="Rhode Island"/>
    <n v="2908"/>
    <x v="3"/>
    <x v="409"/>
    <x v="2"/>
    <s v="Accessories"/>
    <s v="Logitech G700s Rechargeable Gaming Mouse"/>
    <n v="199.98"/>
  </r>
  <r>
    <n v="4970"/>
    <s v="CA-2016-122406"/>
    <x v="991"/>
    <d v="2016-08-05T00:00:00"/>
    <s v="Second Class"/>
    <s v="BE-11455"/>
    <s v="Brad Eason"/>
    <s v="Home Office"/>
    <s v="United States"/>
    <s v="Providence"/>
    <s v="Rhode Island"/>
    <n v="2908"/>
    <x v="3"/>
    <x v="913"/>
    <x v="0"/>
    <s v="Chairs"/>
    <s v="Office Star Flex Back Scooter Chair with White Frame"/>
    <n v="110.98"/>
  </r>
  <r>
    <n v="4971"/>
    <s v="US-2017-153815"/>
    <x v="61"/>
    <d v="2017-11-09T00:00:00"/>
    <s v="First Class"/>
    <s v="KL-16555"/>
    <s v="Kelly Lampkin"/>
    <s v="Corporate"/>
    <s v="United States"/>
    <s v="Jacksonville"/>
    <s v="Florida"/>
    <n v="32216"/>
    <x v="0"/>
    <x v="70"/>
    <x v="0"/>
    <s v="Chairs"/>
    <s v="High-Back Leather Manager's Chair"/>
    <n v="207.98400000000001"/>
  </r>
  <r>
    <n v="4972"/>
    <s v="US-2017-153815"/>
    <x v="61"/>
    <d v="2017-11-09T00:00:00"/>
    <s v="First Class"/>
    <s v="KL-16555"/>
    <s v="Kelly Lampkin"/>
    <s v="Corporate"/>
    <s v="United States"/>
    <s v="Jacksonville"/>
    <s v="Florida"/>
    <n v="32216"/>
    <x v="0"/>
    <x v="1437"/>
    <x v="1"/>
    <s v="Paper"/>
    <s v="Embossed Ink Jet Note Cards"/>
    <n v="36.112000000000002"/>
  </r>
  <r>
    <n v="4973"/>
    <s v="US-2017-153815"/>
    <x v="61"/>
    <d v="2017-11-09T00:00:00"/>
    <s v="First Class"/>
    <s v="KL-16555"/>
    <s v="Kelly Lampkin"/>
    <s v="Corporate"/>
    <s v="United States"/>
    <s v="Jacksonville"/>
    <s v="Florida"/>
    <n v="32216"/>
    <x v="0"/>
    <x v="642"/>
    <x v="0"/>
    <s v="Furnishings"/>
    <s v="Executive Impressions 14&quot; Contract Wall Clock"/>
    <n v="35.567999999999998"/>
  </r>
  <r>
    <n v="4974"/>
    <s v="US-2017-153815"/>
    <x v="61"/>
    <d v="2017-11-09T00:00:00"/>
    <s v="First Class"/>
    <s v="KL-16555"/>
    <s v="Kelly Lampkin"/>
    <s v="Corporate"/>
    <s v="United States"/>
    <s v="Jacksonville"/>
    <s v="Florida"/>
    <n v="32216"/>
    <x v="0"/>
    <x v="417"/>
    <x v="1"/>
    <s v="Paper"/>
    <s v="Eaton Premium Continuous-Feed Paper, 25% Cotton, Letter Size, White, 1000 Shts/Box"/>
    <n v="88.768000000000001"/>
  </r>
  <r>
    <n v="4975"/>
    <s v="CA-2017-164896"/>
    <x v="77"/>
    <d v="2017-11-12T00:00:00"/>
    <s v="Standard Class"/>
    <s v="PS-19045"/>
    <s v="Penelope Sewall"/>
    <s v="Home Office"/>
    <s v="United States"/>
    <s v="Oceanside"/>
    <s v="California"/>
    <n v="92054"/>
    <x v="1"/>
    <x v="1408"/>
    <x v="1"/>
    <s v="Paper"/>
    <s v="Wirebound Four 2-3/4 x 5 Forms per Page, 400 Sets per Book"/>
    <n v="12.9"/>
  </r>
  <r>
    <n v="4976"/>
    <s v="CA-2016-142202"/>
    <x v="227"/>
    <d v="2016-09-23T00:00:00"/>
    <s v="Second Class"/>
    <s v="JR-16210"/>
    <s v="Justin Ritter"/>
    <s v="Corporate"/>
    <s v="United States"/>
    <s v="Jacksonville"/>
    <s v="Florida"/>
    <n v="32216"/>
    <x v="0"/>
    <x v="769"/>
    <x v="2"/>
    <s v="Accessories"/>
    <s v="Enermax Acrylux Wireless Keyboard"/>
    <n v="717.12"/>
  </r>
  <r>
    <n v="4977"/>
    <s v="CA-2016-165050"/>
    <x v="214"/>
    <d v="2016-12-09T00:00:00"/>
    <s v="First Class"/>
    <s v="AH-10210"/>
    <s v="Alan Hwang"/>
    <s v="Consumer"/>
    <s v="United States"/>
    <s v="New York City"/>
    <s v="New York"/>
    <n v="10024"/>
    <x v="3"/>
    <x v="880"/>
    <x v="1"/>
    <s v="Binders"/>
    <s v="Pressboard Data Binders by Wilson Jones"/>
    <n v="21.36"/>
  </r>
  <r>
    <n v="4978"/>
    <s v="CA-2016-165050"/>
    <x v="214"/>
    <d v="2016-12-09T00:00:00"/>
    <s v="First Class"/>
    <s v="AH-10210"/>
    <s v="Alan Hwang"/>
    <s v="Consumer"/>
    <s v="United States"/>
    <s v="New York City"/>
    <s v="New York"/>
    <n v="10024"/>
    <x v="3"/>
    <x v="807"/>
    <x v="1"/>
    <s v="Binders"/>
    <s v="Avery Durable Slant Ring Binders With Label Holder"/>
    <n v="6.6879999999999997"/>
  </r>
  <r>
    <n v="4979"/>
    <s v="CA-2016-165050"/>
    <x v="214"/>
    <d v="2016-12-09T00:00:00"/>
    <s v="First Class"/>
    <s v="AH-10210"/>
    <s v="Alan Hwang"/>
    <s v="Consumer"/>
    <s v="United States"/>
    <s v="New York City"/>
    <s v="New York"/>
    <n v="10024"/>
    <x v="3"/>
    <x v="957"/>
    <x v="2"/>
    <s v="Phones"/>
    <s v="Digium D40 VoIP phone"/>
    <n v="773.94"/>
  </r>
  <r>
    <n v="4980"/>
    <s v="US-2017-131114"/>
    <x v="10"/>
    <d v="2017-12-13T00:00:00"/>
    <s v="Second Class"/>
    <s v="RW-19630"/>
    <s v="Rob Williams"/>
    <s v="Corporate"/>
    <s v="United States"/>
    <s v="Chicago"/>
    <s v="Illinois"/>
    <n v="60610"/>
    <x v="2"/>
    <x v="1257"/>
    <x v="1"/>
    <s v="Supplies"/>
    <s v="Acme Office Executive Series Stainless Steel Trimmers"/>
    <n v="20.568000000000001"/>
  </r>
  <r>
    <n v="4981"/>
    <s v="US-2017-131114"/>
    <x v="10"/>
    <d v="2017-12-13T00:00:00"/>
    <s v="Second Class"/>
    <s v="RW-19630"/>
    <s v="Rob Williams"/>
    <s v="Corporate"/>
    <s v="United States"/>
    <s v="Chicago"/>
    <s v="Illinois"/>
    <n v="60610"/>
    <x v="2"/>
    <x v="930"/>
    <x v="1"/>
    <s v="Appliances"/>
    <s v="Belkin 6 Outlet Metallic Surge Strip"/>
    <n v="4.3559999999999999"/>
  </r>
  <r>
    <n v="4982"/>
    <s v="US-2017-131114"/>
    <x v="10"/>
    <d v="2017-12-13T00:00:00"/>
    <s v="Second Class"/>
    <s v="RW-19630"/>
    <s v="Rob Williams"/>
    <s v="Corporate"/>
    <s v="United States"/>
    <s v="Chicago"/>
    <s v="Illinois"/>
    <n v="60610"/>
    <x v="2"/>
    <x v="1628"/>
    <x v="2"/>
    <s v="Accessories"/>
    <s v="Kingston Digital DataTraveler 8GB USB 2.0"/>
    <n v="19.04"/>
  </r>
  <r>
    <n v="4983"/>
    <s v="CA-2015-160066"/>
    <x v="912"/>
    <d v="2015-11-22T00:00:00"/>
    <s v="Standard Class"/>
    <s v="AH-10075"/>
    <s v="Adam Hart"/>
    <s v="Corporate"/>
    <s v="United States"/>
    <s v="Huntington Beach"/>
    <s v="California"/>
    <n v="92646"/>
    <x v="1"/>
    <x v="709"/>
    <x v="1"/>
    <s v="Labels"/>
    <s v="Permanent Self-Adhesive File Folder Labels for Typewriters by Universal"/>
    <n v="5.22"/>
  </r>
  <r>
    <n v="4984"/>
    <s v="CA-2017-109925"/>
    <x v="61"/>
    <d v="2017-11-10T00:00:00"/>
    <s v="Second Class"/>
    <s v="IM-15070"/>
    <s v="Irene Maddox"/>
    <s v="Consumer"/>
    <s v="United States"/>
    <s v="San Diego"/>
    <s v="California"/>
    <n v="92105"/>
    <x v="1"/>
    <x v="86"/>
    <x v="1"/>
    <s v="Storage"/>
    <s v="Eldon Portable Mobile Manager"/>
    <n v="84.84"/>
  </r>
  <r>
    <n v="4985"/>
    <s v="CA-2016-160696"/>
    <x v="684"/>
    <d v="2016-09-10T00:00:00"/>
    <s v="Standard Class"/>
    <s v="CK-12760"/>
    <s v="Cyma Kinney"/>
    <s v="Corporate"/>
    <s v="United States"/>
    <s v="Nashville"/>
    <s v="Tennessee"/>
    <n v="37211"/>
    <x v="0"/>
    <x v="804"/>
    <x v="1"/>
    <s v="Fasteners"/>
    <s v="Assorted Color Push Pins"/>
    <n v="7.24"/>
  </r>
  <r>
    <n v="4986"/>
    <s v="CA-2015-125171"/>
    <x v="1010"/>
    <d v="2015-09-03T00:00:00"/>
    <s v="Same Day"/>
    <s v="AG-10390"/>
    <s v="Allen Goldenen"/>
    <s v="Consumer"/>
    <s v="United States"/>
    <s v="New York City"/>
    <s v="New York"/>
    <n v="10009"/>
    <x v="3"/>
    <x v="782"/>
    <x v="1"/>
    <s v="Labels"/>
    <s v="Avery 514"/>
    <n v="14.4"/>
  </r>
  <r>
    <n v="4987"/>
    <s v="CA-2017-149279"/>
    <x v="423"/>
    <d v="2017-04-28T00:00:00"/>
    <s v="Standard Class"/>
    <s v="CL-12700"/>
    <s v="Craig Leslie"/>
    <s v="Home Office"/>
    <s v="United States"/>
    <s v="Colorado Springs"/>
    <s v="Colorado"/>
    <n v="80906"/>
    <x v="1"/>
    <x v="490"/>
    <x v="1"/>
    <s v="Paper"/>
    <s v="Xerox 226"/>
    <n v="15.552"/>
  </r>
  <r>
    <n v="4988"/>
    <s v="CA-2017-149279"/>
    <x v="423"/>
    <d v="2017-04-28T00:00:00"/>
    <s v="Standard Class"/>
    <s v="CL-12700"/>
    <s v="Craig Leslie"/>
    <s v="Home Office"/>
    <s v="United States"/>
    <s v="Colorado Springs"/>
    <s v="Colorado"/>
    <n v="80906"/>
    <x v="1"/>
    <x v="157"/>
    <x v="0"/>
    <s v="Chairs"/>
    <s v="SAFCO Arco Folding Chair"/>
    <n v="1325.76"/>
  </r>
  <r>
    <n v="4989"/>
    <s v="CA-2017-149279"/>
    <x v="423"/>
    <d v="2017-04-28T00:00:00"/>
    <s v="Standard Class"/>
    <s v="CL-12700"/>
    <s v="Craig Leslie"/>
    <s v="Home Office"/>
    <s v="United States"/>
    <s v="Colorado Springs"/>
    <s v="Colorado"/>
    <n v="80906"/>
    <x v="1"/>
    <x v="1499"/>
    <x v="1"/>
    <s v="Binders"/>
    <s v="Wilson Jones Impact Binders"/>
    <n v="3.1080000000000001"/>
  </r>
  <r>
    <n v="4990"/>
    <s v="CA-2018-107321"/>
    <x v="515"/>
    <d v="2018-09-04T00:00:00"/>
    <s v="Standard Class"/>
    <s v="AW-10930"/>
    <s v="Arthur Wiediger"/>
    <s v="Home Office"/>
    <s v="United States"/>
    <s v="San Francisco"/>
    <s v="California"/>
    <n v="94110"/>
    <x v="1"/>
    <x v="757"/>
    <x v="1"/>
    <s v="Binders"/>
    <s v="Acco Suede Grain Vinyl Round Ring Binder"/>
    <n v="6.6719999999999997"/>
  </r>
  <r>
    <n v="4991"/>
    <s v="CA-2018-107321"/>
    <x v="515"/>
    <d v="2018-09-04T00:00:00"/>
    <s v="Standard Class"/>
    <s v="AW-10930"/>
    <s v="Arthur Wiediger"/>
    <s v="Home Office"/>
    <s v="United States"/>
    <s v="San Francisco"/>
    <s v="California"/>
    <n v="94110"/>
    <x v="1"/>
    <x v="883"/>
    <x v="2"/>
    <s v="Phones"/>
    <s v="Aastra 6757i CT Wireless VoIP phone"/>
    <n v="689.40800000000002"/>
  </r>
  <r>
    <n v="4992"/>
    <s v="US-2018-122714"/>
    <x v="226"/>
    <d v="2018-12-13T00:00:00"/>
    <s v="Standard Class"/>
    <s v="HG-14965"/>
    <s v="Henry Goldwyn"/>
    <s v="Corporate"/>
    <s v="United States"/>
    <s v="Chicago"/>
    <s v="Illinois"/>
    <n v="60653"/>
    <x v="2"/>
    <x v="1625"/>
    <x v="1"/>
    <s v="Binders"/>
    <s v="Ibico EPK-21 Electric Binding System"/>
    <n v="1889.99"/>
  </r>
  <r>
    <n v="4993"/>
    <s v="CA-2016-153038"/>
    <x v="217"/>
    <d v="2016-12-25T00:00:00"/>
    <s v="Standard Class"/>
    <s v="RB-19645"/>
    <s v="Robert Barroso"/>
    <s v="Corporate"/>
    <s v="United States"/>
    <s v="Memphis"/>
    <s v="Tennessee"/>
    <n v="38109"/>
    <x v="0"/>
    <x v="755"/>
    <x v="1"/>
    <s v="Envelopes"/>
    <s v="#10- 4 1/8&quot; x 9 1/2&quot; Recycled Envelopes"/>
    <n v="55.936"/>
  </r>
  <r>
    <n v="4994"/>
    <s v="CA-2016-153038"/>
    <x v="217"/>
    <d v="2016-12-25T00:00:00"/>
    <s v="Standard Class"/>
    <s v="RB-19645"/>
    <s v="Robert Barroso"/>
    <s v="Corporate"/>
    <s v="United States"/>
    <s v="Memphis"/>
    <s v="Tennessee"/>
    <n v="38109"/>
    <x v="0"/>
    <x v="1240"/>
    <x v="1"/>
    <s v="Labels"/>
    <s v="Avery 507"/>
    <n v="18.431999999999999"/>
  </r>
  <r>
    <n v="4995"/>
    <s v="CA-2016-153038"/>
    <x v="217"/>
    <d v="2016-12-25T00:00:00"/>
    <s v="Standard Class"/>
    <s v="RB-19645"/>
    <s v="Robert Barroso"/>
    <s v="Corporate"/>
    <s v="United States"/>
    <s v="Memphis"/>
    <s v="Tennessee"/>
    <n v="38109"/>
    <x v="0"/>
    <x v="534"/>
    <x v="0"/>
    <s v="Furnishings"/>
    <s v="Master Caster Door Stop, Brown"/>
    <n v="20.32"/>
  </r>
  <r>
    <n v="4996"/>
    <s v="CA-2015-132227"/>
    <x v="130"/>
    <d v="2015-11-10T00:00:00"/>
    <s v="Standard Class"/>
    <s v="SZ-20035"/>
    <s v="Sam Zeldin"/>
    <s v="Home Office"/>
    <s v="United States"/>
    <s v="New York City"/>
    <s v="New York"/>
    <n v="10011"/>
    <x v="3"/>
    <x v="1526"/>
    <x v="1"/>
    <s v="Binders"/>
    <s v="Acco Flexible ACCOHIDE Square Ring Data Binder, Dark Blue, 11 1/2&quot; X 14&quot; 7/8&quot;"/>
    <n v="52.064"/>
  </r>
  <r>
    <n v="4997"/>
    <s v="CA-2018-155824"/>
    <x v="434"/>
    <d v="2018-03-15T00:00:00"/>
    <s v="Standard Class"/>
    <s v="KS-16300"/>
    <s v="Karen Seio"/>
    <s v="Corporate"/>
    <s v="United States"/>
    <s v="Raleigh"/>
    <s v="North Carolina"/>
    <n v="27604"/>
    <x v="0"/>
    <x v="1712"/>
    <x v="1"/>
    <s v="Appliances"/>
    <s v="Euro Pro Shark Stick Mini Vacuum"/>
    <n v="48.783999999999999"/>
  </r>
  <r>
    <n v="4998"/>
    <s v="CA-2018-155824"/>
    <x v="434"/>
    <d v="2018-03-15T00:00:00"/>
    <s v="Standard Class"/>
    <s v="KS-16300"/>
    <s v="Karen Seio"/>
    <s v="Corporate"/>
    <s v="United States"/>
    <s v="Raleigh"/>
    <s v="North Carolina"/>
    <n v="27604"/>
    <x v="0"/>
    <x v="634"/>
    <x v="1"/>
    <s v="Binders"/>
    <s v="Heavy-Duty E-Z-D Binders"/>
    <n v="13.092000000000001"/>
  </r>
  <r>
    <n v="4999"/>
    <s v="CA-2017-129238"/>
    <x v="1011"/>
    <d v="2017-02-04T00:00:00"/>
    <s v="Standard Class"/>
    <s v="SC-20050"/>
    <s v="Sample Company A"/>
    <s v="Home Office"/>
    <s v="United States"/>
    <s v="Los Angeles"/>
    <s v="California"/>
    <n v="90045"/>
    <x v="1"/>
    <x v="1546"/>
    <x v="2"/>
    <s v="Phones"/>
    <s v="AT&amp;T 1080 Phone"/>
    <n v="109.592"/>
  </r>
  <r>
    <n v="5000"/>
    <s v="CA-2017-129238"/>
    <x v="1011"/>
    <d v="2017-02-04T00:00:00"/>
    <s v="Standard Class"/>
    <s v="SC-20050"/>
    <s v="Sample Company A"/>
    <s v="Home Office"/>
    <s v="United States"/>
    <s v="Los Angeles"/>
    <s v="California"/>
    <n v="90045"/>
    <x v="1"/>
    <x v="1713"/>
    <x v="1"/>
    <s v="Paper"/>
    <s v="Easy-staple paper"/>
    <n v="56.7"/>
  </r>
  <r>
    <n v="5001"/>
    <s v="CA-2018-159688"/>
    <x v="917"/>
    <d v="2018-05-12T00:00:00"/>
    <s v="Standard Class"/>
    <s v="AB-10060"/>
    <s v="Adam Bellavance"/>
    <s v="Home Office"/>
    <s v="United States"/>
    <s v="Los Angeles"/>
    <s v="California"/>
    <n v="90004"/>
    <x v="1"/>
    <x v="1105"/>
    <x v="2"/>
    <s v="Accessories"/>
    <s v="Logitech G600 MMO Gaming Mouse"/>
    <n v="79.989999999999995"/>
  </r>
  <r>
    <n v="5002"/>
    <s v="CA-2017-136126"/>
    <x v="1012"/>
    <d v="2017-05-24T00:00:00"/>
    <s v="Same Day"/>
    <s v="EH-14125"/>
    <s v="Eugene Hildebrand"/>
    <s v="Home Office"/>
    <s v="United States"/>
    <s v="Newport News"/>
    <s v="Virginia"/>
    <n v="23602"/>
    <x v="0"/>
    <x v="1205"/>
    <x v="1"/>
    <s v="Supplies"/>
    <s v="Acme Hot Forged Carbon Steel Scissors with Nickel-Plated Handles, 3 7/8&quot; Cut, 8&quot;L"/>
    <n v="69.5"/>
  </r>
  <r>
    <n v="5003"/>
    <s v="CA-2017-136126"/>
    <x v="1012"/>
    <d v="2017-05-24T00:00:00"/>
    <s v="Same Day"/>
    <s v="EH-14125"/>
    <s v="Eugene Hildebrand"/>
    <s v="Home Office"/>
    <s v="United States"/>
    <s v="Newport News"/>
    <s v="Virginia"/>
    <n v="23602"/>
    <x v="0"/>
    <x v="136"/>
    <x v="1"/>
    <s v="Paper"/>
    <s v="Xerox 1911"/>
    <n v="191.6"/>
  </r>
  <r>
    <n v="5004"/>
    <s v="CA-2017-155033"/>
    <x v="877"/>
    <d v="2017-10-12T00:00:00"/>
    <s v="Standard Class"/>
    <s v="CC-12475"/>
    <s v="Cindy Chapman"/>
    <s v="Consumer"/>
    <s v="United States"/>
    <s v="Los Angeles"/>
    <s v="California"/>
    <n v="90032"/>
    <x v="1"/>
    <x v="1714"/>
    <x v="1"/>
    <s v="Paper"/>
    <s v="Astroparche Fine Business Paper"/>
    <n v="10.56"/>
  </r>
  <r>
    <n v="5005"/>
    <s v="CA-2015-156006"/>
    <x v="1013"/>
    <d v="2015-05-02T00:00:00"/>
    <s v="Second Class"/>
    <s v="TM-21010"/>
    <s v="Tamara Manning"/>
    <s v="Consumer"/>
    <s v="United States"/>
    <s v="Jackson"/>
    <s v="Mississippi"/>
    <n v="39212"/>
    <x v="0"/>
    <x v="1365"/>
    <x v="2"/>
    <s v="Accessories"/>
    <s v="Maxell 4.7GB DVD-RW 3/Pack"/>
    <n v="47.79"/>
  </r>
  <r>
    <n v="5006"/>
    <s v="CA-2016-158659"/>
    <x v="113"/>
    <d v="2016-11-14T00:00:00"/>
    <s v="Second Class"/>
    <s v="SC-20695"/>
    <s v="Steve Chapman"/>
    <s v="Corporate"/>
    <s v="United States"/>
    <s v="Richmond"/>
    <s v="Indiana"/>
    <n v="47374"/>
    <x v="2"/>
    <x v="384"/>
    <x v="1"/>
    <s v="Storage"/>
    <s v="Letter Size Cart"/>
    <n v="714.3"/>
  </r>
  <r>
    <n v="5007"/>
    <s v="CA-2016-169796"/>
    <x v="529"/>
    <d v="2016-11-14T00:00:00"/>
    <s v="Standard Class"/>
    <s v="Dp-13240"/>
    <s v="Dean percer"/>
    <s v="Home Office"/>
    <s v="United States"/>
    <s v="New York City"/>
    <s v="New York"/>
    <n v="10035"/>
    <x v="3"/>
    <x v="1715"/>
    <x v="2"/>
    <s v="Machines"/>
    <s v="Zebra ZM400 Thermal Label Printer"/>
    <n v="2321.9"/>
  </r>
  <r>
    <n v="5008"/>
    <s v="CA-2016-169796"/>
    <x v="529"/>
    <d v="2016-11-14T00:00:00"/>
    <s v="Standard Class"/>
    <s v="Dp-13240"/>
    <s v="Dean percer"/>
    <s v="Home Office"/>
    <s v="United States"/>
    <s v="New York City"/>
    <s v="New York"/>
    <n v="10035"/>
    <x v="3"/>
    <x v="1198"/>
    <x v="1"/>
    <s v="Storage"/>
    <s v="Perma STOR-ALL Hanging File Box, 13 1/8&quot;W x 12 1/4&quot;D x 10 1/2&quot;H"/>
    <n v="17.940000000000001"/>
  </r>
  <r>
    <n v="5009"/>
    <s v="CA-2016-102876"/>
    <x v="67"/>
    <d v="2016-09-14T00:00:00"/>
    <s v="Standard Class"/>
    <s v="LR-17035"/>
    <s v="Lisa Ryan"/>
    <s v="Corporate"/>
    <s v="United States"/>
    <s v="Philadelphia"/>
    <s v="Pennsylvania"/>
    <n v="19134"/>
    <x v="3"/>
    <x v="132"/>
    <x v="1"/>
    <s v="Binders"/>
    <s v="GBC Wire Binding Strips"/>
    <n v="9.5220000000000002"/>
  </r>
  <r>
    <n v="5010"/>
    <s v="CA-2016-102876"/>
    <x v="67"/>
    <d v="2016-09-14T00:00:00"/>
    <s v="Standard Class"/>
    <s v="LR-17035"/>
    <s v="Lisa Ryan"/>
    <s v="Corporate"/>
    <s v="United States"/>
    <s v="Philadelphia"/>
    <s v="Pennsylvania"/>
    <n v="19134"/>
    <x v="3"/>
    <x v="420"/>
    <x v="2"/>
    <s v="Phones"/>
    <s v="Samsung Galaxy Note 3"/>
    <n v="791.96400000000006"/>
  </r>
  <r>
    <n v="5011"/>
    <s v="CA-2016-102876"/>
    <x v="67"/>
    <d v="2016-09-14T00:00:00"/>
    <s v="Standard Class"/>
    <s v="LR-17035"/>
    <s v="Lisa Ryan"/>
    <s v="Corporate"/>
    <s v="United States"/>
    <s v="Philadelphia"/>
    <s v="Pennsylvania"/>
    <n v="19134"/>
    <x v="3"/>
    <x v="520"/>
    <x v="1"/>
    <s v="Binders"/>
    <s v="Angle-D Ring Binders"/>
    <n v="4.923"/>
  </r>
  <r>
    <n v="5012"/>
    <s v="US-2018-139647"/>
    <x v="943"/>
    <d v="2018-05-13T00:00:00"/>
    <s v="First Class"/>
    <s v="TS-21370"/>
    <s v="Todd Sumrall"/>
    <s v="Corporate"/>
    <s v="United States"/>
    <s v="Phoenix"/>
    <s v="Arizona"/>
    <n v="85023"/>
    <x v="1"/>
    <x v="899"/>
    <x v="0"/>
    <s v="Bookcases"/>
    <s v="Bestar Classic Bookcase"/>
    <n v="209.97900000000001"/>
  </r>
  <r>
    <n v="5013"/>
    <s v="US-2018-160465"/>
    <x v="246"/>
    <d v="2018-07-26T00:00:00"/>
    <s v="Standard Class"/>
    <s v="SW-20350"/>
    <s v="Sean Wendt"/>
    <s v="Home Office"/>
    <s v="United States"/>
    <s v="Cleveland"/>
    <s v="Ohio"/>
    <n v="44105"/>
    <x v="3"/>
    <x v="443"/>
    <x v="1"/>
    <s v="Binders"/>
    <s v="Vinyl Sectional Post Binders"/>
    <n v="33.93"/>
  </r>
  <r>
    <n v="5014"/>
    <s v="US-2018-160465"/>
    <x v="246"/>
    <d v="2018-07-26T00:00:00"/>
    <s v="Standard Class"/>
    <s v="SW-20350"/>
    <s v="Sean Wendt"/>
    <s v="Home Office"/>
    <s v="United States"/>
    <s v="Cleveland"/>
    <s v="Ohio"/>
    <n v="44105"/>
    <x v="3"/>
    <x v="1716"/>
    <x v="1"/>
    <s v="Storage"/>
    <s v="Letter Size File"/>
    <n v="222.32"/>
  </r>
  <r>
    <n v="5015"/>
    <s v="US-2018-160465"/>
    <x v="246"/>
    <d v="2018-07-26T00:00:00"/>
    <s v="Standard Class"/>
    <s v="SW-20350"/>
    <s v="Sean Wendt"/>
    <s v="Home Office"/>
    <s v="United States"/>
    <s v="Cleveland"/>
    <s v="Ohio"/>
    <n v="44105"/>
    <x v="3"/>
    <x v="1717"/>
    <x v="2"/>
    <s v="Phones"/>
    <s v="Dexim XPower Skin Super-Thin Power Case for iPhone 5 - Black"/>
    <n v="210.56399999999999"/>
  </r>
  <r>
    <n v="5016"/>
    <s v="CA-2015-153850"/>
    <x v="156"/>
    <d v="2015-11-29T00:00:00"/>
    <s v="Standard Class"/>
    <s v="TH-21100"/>
    <s v="Thea Hendricks"/>
    <s v="Consumer"/>
    <s v="United States"/>
    <s v="Toledo"/>
    <s v="Ohio"/>
    <n v="43615"/>
    <x v="3"/>
    <x v="191"/>
    <x v="0"/>
    <s v="Furnishings"/>
    <s v="Eldon 200 Class Desk Accessories, Burgundy"/>
    <n v="35.167999999999999"/>
  </r>
  <r>
    <n v="5017"/>
    <s v="CA-2015-153850"/>
    <x v="156"/>
    <d v="2015-11-29T00:00:00"/>
    <s v="Standard Class"/>
    <s v="TH-21100"/>
    <s v="Thea Hendricks"/>
    <s v="Consumer"/>
    <s v="United States"/>
    <s v="Toledo"/>
    <s v="Ohio"/>
    <n v="43615"/>
    <x v="3"/>
    <x v="1718"/>
    <x v="2"/>
    <s v="Phones"/>
    <s v="Samsung Galaxy S4"/>
    <n v="1502.376"/>
  </r>
  <r>
    <n v="5018"/>
    <s v="CA-2015-127558"/>
    <x v="647"/>
    <d v="2015-11-18T00:00:00"/>
    <s v="First Class"/>
    <s v="SS-20410"/>
    <s v="Shahid Shariari"/>
    <s v="Consumer"/>
    <s v="United States"/>
    <s v="Los Angeles"/>
    <s v="California"/>
    <n v="90008"/>
    <x v="1"/>
    <x v="224"/>
    <x v="0"/>
    <s v="Furnishings"/>
    <s v="Eldon 100 Class Desk Accessories"/>
    <n v="10.11"/>
  </r>
  <r>
    <n v="5019"/>
    <s v="CA-2015-127558"/>
    <x v="647"/>
    <d v="2015-11-18T00:00:00"/>
    <s v="First Class"/>
    <s v="SS-20410"/>
    <s v="Shahid Shariari"/>
    <s v="Consumer"/>
    <s v="United States"/>
    <s v="Los Angeles"/>
    <s v="California"/>
    <n v="90008"/>
    <x v="1"/>
    <x v="217"/>
    <x v="2"/>
    <s v="Accessories"/>
    <s v="LogitechÂ P710e Mobile Speakerphone"/>
    <n v="772.47"/>
  </r>
  <r>
    <n v="5020"/>
    <s v="CA-2015-127558"/>
    <x v="647"/>
    <d v="2015-11-18T00:00:00"/>
    <s v="First Class"/>
    <s v="SS-20410"/>
    <s v="Shahid Shariari"/>
    <s v="Consumer"/>
    <s v="United States"/>
    <s v="Los Angeles"/>
    <s v="California"/>
    <n v="90008"/>
    <x v="1"/>
    <x v="682"/>
    <x v="1"/>
    <s v="Supplies"/>
    <s v="Acme Box Cutter Scissors"/>
    <n v="20.46"/>
  </r>
  <r>
    <n v="5021"/>
    <s v="CA-2018-136511"/>
    <x v="721"/>
    <d v="2018-03-25T00:00:00"/>
    <s v="Second Class"/>
    <s v="MZ-17515"/>
    <s v="Mary Zewe"/>
    <s v="Corporate"/>
    <s v="United States"/>
    <s v="New York City"/>
    <s v="New York"/>
    <n v="10011"/>
    <x v="3"/>
    <x v="413"/>
    <x v="1"/>
    <s v="Supplies"/>
    <s v="Premier Electric Letter Opener"/>
    <n v="347.58"/>
  </r>
  <r>
    <n v="5022"/>
    <s v="CA-2017-133795"/>
    <x v="122"/>
    <d v="2017-12-24T00:00:00"/>
    <s v="Standard Class"/>
    <s v="JE-15475"/>
    <s v="Jeremy Ellison"/>
    <s v="Consumer"/>
    <s v="United States"/>
    <s v="San Diego"/>
    <s v="California"/>
    <n v="92037"/>
    <x v="1"/>
    <x v="477"/>
    <x v="2"/>
    <s v="Accessories"/>
    <s v="SanDisk Cruzer 64 GB USB Flash Drive"/>
    <n v="72.64"/>
  </r>
  <r>
    <n v="5023"/>
    <s v="CA-2017-133795"/>
    <x v="122"/>
    <d v="2017-12-24T00:00:00"/>
    <s v="Standard Class"/>
    <s v="JE-15475"/>
    <s v="Jeremy Ellison"/>
    <s v="Consumer"/>
    <s v="United States"/>
    <s v="San Diego"/>
    <s v="California"/>
    <n v="92037"/>
    <x v="1"/>
    <x v="217"/>
    <x v="2"/>
    <s v="Accessories"/>
    <s v="LogitechÂ P710e Mobile Speakerphone"/>
    <n v="772.47"/>
  </r>
  <r>
    <n v="5024"/>
    <s v="CA-2017-133795"/>
    <x v="122"/>
    <d v="2017-12-24T00:00:00"/>
    <s v="Standard Class"/>
    <s v="JE-15475"/>
    <s v="Jeremy Ellison"/>
    <s v="Consumer"/>
    <s v="United States"/>
    <s v="San Diego"/>
    <s v="California"/>
    <n v="92037"/>
    <x v="1"/>
    <x v="1611"/>
    <x v="0"/>
    <s v="Furnishings"/>
    <s v="Eldon Expressions Wood and Plastic Desk Accessories, Oak"/>
    <n v="39.92"/>
  </r>
  <r>
    <n v="5025"/>
    <s v="US-2018-130953"/>
    <x v="570"/>
    <d v="2018-08-03T00:00:00"/>
    <s v="Standard Class"/>
    <s v="RF-19735"/>
    <s v="Roland Fjeld"/>
    <s v="Consumer"/>
    <s v="United States"/>
    <s v="Oklahoma City"/>
    <s v="Oklahoma"/>
    <n v="73120"/>
    <x v="2"/>
    <x v="1595"/>
    <x v="1"/>
    <s v="Binders"/>
    <s v="GBC Poly Designer Binding Covers"/>
    <n v="33.479999999999997"/>
  </r>
  <r>
    <n v="5026"/>
    <s v="US-2018-130953"/>
    <x v="570"/>
    <d v="2018-08-03T00:00:00"/>
    <s v="Standard Class"/>
    <s v="RF-19735"/>
    <s v="Roland Fjeld"/>
    <s v="Consumer"/>
    <s v="United States"/>
    <s v="Oklahoma City"/>
    <s v="Oklahoma"/>
    <n v="73120"/>
    <x v="2"/>
    <x v="348"/>
    <x v="2"/>
    <s v="Phones"/>
    <s v="Nortel Meridian M3904 Professional Digital phone"/>
    <n v="461.97"/>
  </r>
  <r>
    <n v="5027"/>
    <s v="US-2018-130953"/>
    <x v="570"/>
    <d v="2018-08-03T00:00:00"/>
    <s v="Standard Class"/>
    <s v="RF-19735"/>
    <s v="Roland Fjeld"/>
    <s v="Consumer"/>
    <s v="United States"/>
    <s v="Oklahoma City"/>
    <s v="Oklahoma"/>
    <n v="73120"/>
    <x v="2"/>
    <x v="14"/>
    <x v="1"/>
    <s v="Appliances"/>
    <s v="Holmes Replacement Filter for HEPA Air Cleaner, Very Large Room, HEPA Filter"/>
    <n v="137.62"/>
  </r>
  <r>
    <n v="5028"/>
    <s v="US-2018-130953"/>
    <x v="570"/>
    <d v="2018-08-03T00:00:00"/>
    <s v="Standard Class"/>
    <s v="RF-19735"/>
    <s v="Roland Fjeld"/>
    <s v="Consumer"/>
    <s v="United States"/>
    <s v="Oklahoma City"/>
    <s v="Oklahoma"/>
    <n v="73120"/>
    <x v="2"/>
    <x v="1719"/>
    <x v="0"/>
    <s v="Chairs"/>
    <s v="Office Star Flex Back Scooter Chair with Aluminum Finish Frame"/>
    <n v="302.67"/>
  </r>
  <r>
    <n v="5029"/>
    <s v="CA-2015-151792"/>
    <x v="814"/>
    <d v="2015-09-07T00:00:00"/>
    <s v="Second Class"/>
    <s v="CV-12295"/>
    <s v="Christina VanderZanden"/>
    <s v="Consumer"/>
    <s v="United States"/>
    <s v="Chicago"/>
    <s v="Illinois"/>
    <n v="60653"/>
    <x v="2"/>
    <x v="590"/>
    <x v="2"/>
    <s v="Accessories"/>
    <s v="Logitech Wireless Performance Mouse MX for PC and Mac"/>
    <n v="239.976"/>
  </r>
  <r>
    <n v="5030"/>
    <s v="CA-2018-139304"/>
    <x v="926"/>
    <d v="2018-02-02T00:00:00"/>
    <s v="Standard Class"/>
    <s v="VG-21790"/>
    <s v="Vivek Gonzalez"/>
    <s v="Consumer"/>
    <s v="United States"/>
    <s v="San Francisco"/>
    <s v="California"/>
    <n v="94109"/>
    <x v="1"/>
    <x v="1477"/>
    <x v="1"/>
    <s v="Art"/>
    <s v="Newell 339"/>
    <n v="8.34"/>
  </r>
  <r>
    <n v="5031"/>
    <s v="CA-2018-139304"/>
    <x v="926"/>
    <d v="2018-02-02T00:00:00"/>
    <s v="Standard Class"/>
    <s v="VG-21790"/>
    <s v="Vivek Gonzalez"/>
    <s v="Consumer"/>
    <s v="United States"/>
    <s v="San Francisco"/>
    <s v="California"/>
    <n v="94109"/>
    <x v="1"/>
    <x v="1257"/>
    <x v="1"/>
    <s v="Supplies"/>
    <s v="Acme Office Executive Series Stainless Steel Trimmers"/>
    <n v="8.57"/>
  </r>
  <r>
    <n v="5032"/>
    <s v="CA-2018-139304"/>
    <x v="926"/>
    <d v="2018-02-02T00:00:00"/>
    <s v="Standard Class"/>
    <s v="VG-21790"/>
    <s v="Vivek Gonzalez"/>
    <s v="Consumer"/>
    <s v="United States"/>
    <s v="San Francisco"/>
    <s v="California"/>
    <n v="94109"/>
    <x v="1"/>
    <x v="440"/>
    <x v="1"/>
    <s v="Binders"/>
    <s v="Clear Mylar Reinforcing Strips"/>
    <n v="119.616"/>
  </r>
  <r>
    <n v="5033"/>
    <s v="CA-2017-155166"/>
    <x v="482"/>
    <d v="2018-01-02T00:00:00"/>
    <s v="Standard Class"/>
    <s v="BB-11545"/>
    <s v="Brenda Bowman"/>
    <s v="Corporate"/>
    <s v="United States"/>
    <s v="Vineland"/>
    <s v="New Jersey"/>
    <n v="8360"/>
    <x v="3"/>
    <x v="56"/>
    <x v="0"/>
    <s v="Chairs"/>
    <s v="Novimex Turbo Task Chair"/>
    <n v="212.94"/>
  </r>
  <r>
    <n v="5034"/>
    <s v="CA-2017-155166"/>
    <x v="482"/>
    <d v="2018-01-02T00:00:00"/>
    <s v="Standard Class"/>
    <s v="BB-11545"/>
    <s v="Brenda Bowman"/>
    <s v="Corporate"/>
    <s v="United States"/>
    <s v="Vineland"/>
    <s v="New Jersey"/>
    <n v="8360"/>
    <x v="3"/>
    <x v="1276"/>
    <x v="1"/>
    <s v="Appliances"/>
    <s v="Fellowes Advanced Computer Series Surge Protectors"/>
    <n v="26.49"/>
  </r>
  <r>
    <n v="5035"/>
    <s v="CA-2016-103954"/>
    <x v="101"/>
    <d v="2016-08-13T00:00:00"/>
    <s v="Second Class"/>
    <s v="HR-14770"/>
    <s v="Hallie Redmond"/>
    <s v="Home Office"/>
    <s v="United States"/>
    <s v="Milwaukee"/>
    <s v="Wisconsin"/>
    <n v="53209"/>
    <x v="2"/>
    <x v="1657"/>
    <x v="0"/>
    <s v="Bookcases"/>
    <s v="O'Sullivan Cherrywood Estates Traditional Barrister Bookcase"/>
    <n v="687.4"/>
  </r>
  <r>
    <n v="5036"/>
    <s v="CA-2015-169803"/>
    <x v="322"/>
    <d v="2015-04-12T00:00:00"/>
    <s v="Standard Class"/>
    <s v="SC-20260"/>
    <s v="Scott Cohen"/>
    <s v="Corporate"/>
    <s v="United States"/>
    <s v="Seattle"/>
    <s v="Washington"/>
    <n v="98115"/>
    <x v="1"/>
    <x v="562"/>
    <x v="0"/>
    <s v="Tables"/>
    <s v="Chromcraft Bull-Nose Wood Round Conference Table Top, Wood Base"/>
    <n v="653.54999999999995"/>
  </r>
  <r>
    <n v="5037"/>
    <s v="CA-2015-169803"/>
    <x v="322"/>
    <d v="2015-04-12T00:00:00"/>
    <s v="Standard Class"/>
    <s v="SC-20260"/>
    <s v="Scott Cohen"/>
    <s v="Corporate"/>
    <s v="United States"/>
    <s v="Seattle"/>
    <s v="Washington"/>
    <n v="98115"/>
    <x v="1"/>
    <x v="658"/>
    <x v="2"/>
    <s v="Accessories"/>
    <s v="Kingston Digital DataTraveler 32GB USB 2.0"/>
    <n v="33.9"/>
  </r>
  <r>
    <n v="5038"/>
    <s v="CA-2018-141719"/>
    <x v="701"/>
    <d v="2018-11-21T00:00:00"/>
    <s v="Second Class"/>
    <s v="EG-13900"/>
    <s v="Emily Grady"/>
    <s v="Consumer"/>
    <s v="United States"/>
    <s v="Naperville"/>
    <s v="Illinois"/>
    <n v="60540"/>
    <x v="2"/>
    <x v="603"/>
    <x v="2"/>
    <s v="Accessories"/>
    <s v="LogitechÂ Illuminated - Keyboard"/>
    <n v="239.96"/>
  </r>
  <r>
    <n v="5039"/>
    <s v="CA-2016-136469"/>
    <x v="655"/>
    <d v="2016-07-12T00:00:00"/>
    <s v="First Class"/>
    <s v="TS-21370"/>
    <s v="Todd Sumrall"/>
    <s v="Corporate"/>
    <s v="United States"/>
    <s v="Wilmington"/>
    <s v="Delaware"/>
    <n v="19805"/>
    <x v="3"/>
    <x v="719"/>
    <x v="0"/>
    <s v="Tables"/>
    <s v="Lesro Sheffield Collection Coffee Table, End Table, Center Table, Corner Table"/>
    <n v="199.83600000000001"/>
  </r>
  <r>
    <n v="5040"/>
    <s v="CA-2016-136469"/>
    <x v="655"/>
    <d v="2016-07-12T00:00:00"/>
    <s v="First Class"/>
    <s v="TS-21370"/>
    <s v="Todd Sumrall"/>
    <s v="Corporate"/>
    <s v="United States"/>
    <s v="Wilmington"/>
    <s v="Delaware"/>
    <n v="19805"/>
    <x v="3"/>
    <x v="1118"/>
    <x v="2"/>
    <s v="Phones"/>
    <s v="Wilson Electronics DB Pro Signal Booster"/>
    <n v="716"/>
  </r>
  <r>
    <n v="5041"/>
    <s v="CA-2016-136469"/>
    <x v="655"/>
    <d v="2016-07-12T00:00:00"/>
    <s v="First Class"/>
    <s v="TS-21370"/>
    <s v="Todd Sumrall"/>
    <s v="Corporate"/>
    <s v="United States"/>
    <s v="Wilmington"/>
    <s v="Delaware"/>
    <n v="19805"/>
    <x v="3"/>
    <x v="351"/>
    <x v="1"/>
    <s v="Binders"/>
    <s v="Tuf-Vin Binders"/>
    <n v="221.06"/>
  </r>
  <r>
    <n v="5042"/>
    <s v="CA-2017-158694"/>
    <x v="338"/>
    <d v="2017-11-13T00:00:00"/>
    <s v="Second Class"/>
    <s v="AI-10855"/>
    <s v="Arianne Irving"/>
    <s v="Consumer"/>
    <s v="United States"/>
    <s v="Los Angeles"/>
    <s v="California"/>
    <n v="90036"/>
    <x v="1"/>
    <x v="1437"/>
    <x v="1"/>
    <s v="Paper"/>
    <s v="Embossed Ink Jet Note Cards"/>
    <n v="67.709999999999994"/>
  </r>
  <r>
    <n v="5043"/>
    <s v="CA-2017-158694"/>
    <x v="338"/>
    <d v="2017-11-13T00:00:00"/>
    <s v="Second Class"/>
    <s v="AI-10855"/>
    <s v="Arianne Irving"/>
    <s v="Consumer"/>
    <s v="United States"/>
    <s v="Los Angeles"/>
    <s v="California"/>
    <n v="90036"/>
    <x v="1"/>
    <x v="791"/>
    <x v="1"/>
    <s v="Appliances"/>
    <s v="Belkin F9S820V06 8 Outlet Surge"/>
    <n v="129.91999999999999"/>
  </r>
  <r>
    <n v="5044"/>
    <s v="CA-2017-158694"/>
    <x v="338"/>
    <d v="2017-11-13T00:00:00"/>
    <s v="Second Class"/>
    <s v="AI-10855"/>
    <s v="Arianne Irving"/>
    <s v="Consumer"/>
    <s v="United States"/>
    <s v="Los Angeles"/>
    <s v="California"/>
    <n v="90036"/>
    <x v="1"/>
    <x v="689"/>
    <x v="0"/>
    <s v="Furnishings"/>
    <s v="Howard Miller 11-1/2&quot; Diameter Ridgewood Wall Clock"/>
    <n v="467.46"/>
  </r>
  <r>
    <n v="5045"/>
    <s v="CA-2017-158694"/>
    <x v="338"/>
    <d v="2017-11-13T00:00:00"/>
    <s v="Second Class"/>
    <s v="AI-10855"/>
    <s v="Arianne Irving"/>
    <s v="Consumer"/>
    <s v="United States"/>
    <s v="Los Angeles"/>
    <s v="California"/>
    <n v="90036"/>
    <x v="1"/>
    <x v="1635"/>
    <x v="1"/>
    <s v="Paper"/>
    <s v="Xerox 1933"/>
    <n v="61.4"/>
  </r>
  <r>
    <n v="5046"/>
    <s v="CA-2017-158694"/>
    <x v="338"/>
    <d v="2017-11-13T00:00:00"/>
    <s v="Second Class"/>
    <s v="AI-10855"/>
    <s v="Arianne Irving"/>
    <s v="Consumer"/>
    <s v="United States"/>
    <s v="Los Angeles"/>
    <s v="California"/>
    <n v="90036"/>
    <x v="1"/>
    <x v="734"/>
    <x v="1"/>
    <s v="Storage"/>
    <s v="Standard Rollaway File with Lock"/>
    <n v="720.76"/>
  </r>
  <r>
    <n v="5047"/>
    <s v="CA-2017-158694"/>
    <x v="338"/>
    <d v="2017-11-13T00:00:00"/>
    <s v="Second Class"/>
    <s v="AI-10855"/>
    <s v="Arianne Irving"/>
    <s v="Consumer"/>
    <s v="United States"/>
    <s v="Los Angeles"/>
    <s v="California"/>
    <n v="90036"/>
    <x v="1"/>
    <x v="870"/>
    <x v="1"/>
    <s v="Binders"/>
    <s v="Peel &amp; Stick Add-On Corner Pockets"/>
    <n v="5.1840000000000002"/>
  </r>
  <r>
    <n v="5048"/>
    <s v="CA-2017-158694"/>
    <x v="338"/>
    <d v="2017-11-13T00:00:00"/>
    <s v="Second Class"/>
    <s v="AI-10855"/>
    <s v="Arianne Irving"/>
    <s v="Consumer"/>
    <s v="United States"/>
    <s v="Los Angeles"/>
    <s v="California"/>
    <n v="90036"/>
    <x v="1"/>
    <x v="1630"/>
    <x v="1"/>
    <s v="Art"/>
    <s v="Newell 338"/>
    <n v="14.7"/>
  </r>
  <r>
    <n v="5049"/>
    <s v="US-2015-104759"/>
    <x v="691"/>
    <d v="2015-04-04T00:00:00"/>
    <s v="Standard Class"/>
    <s v="DD-13570"/>
    <s v="Dorothy Dickinson"/>
    <s v="Consumer"/>
    <s v="United States"/>
    <s v="Chicago"/>
    <s v="Illinois"/>
    <n v="60610"/>
    <x v="2"/>
    <x v="699"/>
    <x v="1"/>
    <s v="Binders"/>
    <s v="Fellowes Black Plastic Comb Bindings"/>
    <n v="8.1340000000000003"/>
  </r>
  <r>
    <n v="5050"/>
    <s v="US-2015-104759"/>
    <x v="691"/>
    <d v="2015-04-04T00:00:00"/>
    <s v="Standard Class"/>
    <s v="DD-13570"/>
    <s v="Dorothy Dickinson"/>
    <s v="Consumer"/>
    <s v="United States"/>
    <s v="Chicago"/>
    <s v="Illinois"/>
    <n v="60610"/>
    <x v="2"/>
    <x v="648"/>
    <x v="2"/>
    <s v="Accessories"/>
    <s v="Kensington SlimBlade Notebook Wireless Mouse with Nano Receiver"/>
    <n v="79.983999999999995"/>
  </r>
  <r>
    <n v="5051"/>
    <s v="CA-2016-150511"/>
    <x v="227"/>
    <d v="2016-09-24T00:00:00"/>
    <s v="Standard Class"/>
    <s v="AB-10060"/>
    <s v="Adam Bellavance"/>
    <s v="Home Office"/>
    <s v="United States"/>
    <s v="Des Moines"/>
    <s v="Washington"/>
    <n v="98198"/>
    <x v="1"/>
    <x v="1286"/>
    <x v="1"/>
    <s v="Paper"/>
    <s v="Wirebound Message Books, Four 2 3/4&quot; x 5&quot; Forms per Page, 600 Sets per Book"/>
    <n v="18.54"/>
  </r>
  <r>
    <n v="5052"/>
    <s v="CA-2016-134922"/>
    <x v="209"/>
    <d v="2016-11-11T00:00:00"/>
    <s v="Standard Class"/>
    <s v="KB-16240"/>
    <s v="Karen Bern"/>
    <s v="Corporate"/>
    <s v="United States"/>
    <s v="Philadelphia"/>
    <s v="Pennsylvania"/>
    <n v="19140"/>
    <x v="3"/>
    <x v="373"/>
    <x v="1"/>
    <s v="Envelopes"/>
    <s v="White Envelopes, White Envelopes with Clear Poly Window"/>
    <n v="24.4"/>
  </r>
  <r>
    <n v="5053"/>
    <s v="US-2018-120607"/>
    <x v="240"/>
    <d v="2018-05-19T00:00:00"/>
    <s v="Same Day"/>
    <s v="JC-15775"/>
    <s v="John Castell"/>
    <s v="Consumer"/>
    <s v="United States"/>
    <s v="Atlanta"/>
    <s v="Georgia"/>
    <n v="30318"/>
    <x v="0"/>
    <x v="1158"/>
    <x v="1"/>
    <s v="Paper"/>
    <s v="Tops White Computer Printout Paper"/>
    <n v="195.64"/>
  </r>
  <r>
    <n v="5054"/>
    <s v="CA-2016-141243"/>
    <x v="928"/>
    <d v="2016-01-08T00:00:00"/>
    <s v="Second Class"/>
    <s v="AH-10465"/>
    <s v="Amy Hunt"/>
    <s v="Consumer"/>
    <s v="United States"/>
    <s v="Dallas"/>
    <s v="Texas"/>
    <n v="75217"/>
    <x v="2"/>
    <x v="769"/>
    <x v="2"/>
    <s v="Accessories"/>
    <s v="Enermax Acrylux Wireless Keyboard"/>
    <n v="398.4"/>
  </r>
  <r>
    <n v="5055"/>
    <s v="CA-2016-141243"/>
    <x v="928"/>
    <d v="2016-01-08T00:00:00"/>
    <s v="Second Class"/>
    <s v="AH-10465"/>
    <s v="Amy Hunt"/>
    <s v="Consumer"/>
    <s v="United States"/>
    <s v="Dallas"/>
    <s v="Texas"/>
    <n v="75217"/>
    <x v="2"/>
    <x v="454"/>
    <x v="1"/>
    <s v="Art"/>
    <s v="Newell 317"/>
    <n v="7.056"/>
  </r>
  <r>
    <n v="5056"/>
    <s v="CA-2016-141243"/>
    <x v="928"/>
    <d v="2016-01-08T00:00:00"/>
    <s v="Second Class"/>
    <s v="AH-10465"/>
    <s v="Amy Hunt"/>
    <s v="Consumer"/>
    <s v="United States"/>
    <s v="Dallas"/>
    <s v="Texas"/>
    <n v="75217"/>
    <x v="2"/>
    <x v="587"/>
    <x v="0"/>
    <s v="Bookcases"/>
    <s v="O'Sullivan Living Dimensions 5-Shelf Bookcases"/>
    <n v="1352.3976"/>
  </r>
  <r>
    <n v="5057"/>
    <s v="CA-2016-162166"/>
    <x v="1014"/>
    <d v="2016-09-11T00:00:00"/>
    <s v="First Class"/>
    <s v="NM-18520"/>
    <s v="Neoma Murray"/>
    <s v="Consumer"/>
    <s v="United States"/>
    <s v="Moreno Valley"/>
    <s v="California"/>
    <n v="92553"/>
    <x v="1"/>
    <x v="1610"/>
    <x v="1"/>
    <s v="Paper"/>
    <s v="Xerox 1928"/>
    <n v="26.4"/>
  </r>
  <r>
    <n v="5058"/>
    <s v="CA-2016-162166"/>
    <x v="1014"/>
    <d v="2016-09-11T00:00:00"/>
    <s v="First Class"/>
    <s v="NM-18520"/>
    <s v="Neoma Murray"/>
    <s v="Consumer"/>
    <s v="United States"/>
    <s v="Moreno Valley"/>
    <s v="California"/>
    <n v="92553"/>
    <x v="1"/>
    <x v="700"/>
    <x v="1"/>
    <s v="Storage"/>
    <s v="Eldon Shelf Savers Cubes and Bins"/>
    <n v="41.88"/>
  </r>
  <r>
    <n v="5059"/>
    <s v="CA-2017-120796"/>
    <x v="1015"/>
    <d v="2017-04-07T00:00:00"/>
    <s v="Standard Class"/>
    <s v="CS-11950"/>
    <s v="Carlos Soltero"/>
    <s v="Consumer"/>
    <s v="United States"/>
    <s v="Philadelphia"/>
    <s v="Pennsylvania"/>
    <n v="19140"/>
    <x v="3"/>
    <x v="805"/>
    <x v="1"/>
    <s v="Binders"/>
    <s v="GBC Velobind Prepunched Cover Sets, Regency Series"/>
    <n v="99.846000000000004"/>
  </r>
  <r>
    <n v="5060"/>
    <s v="CA-2017-109722"/>
    <x v="5"/>
    <d v="2017-12-07T00:00:00"/>
    <s v="Second Class"/>
    <s v="TP-21130"/>
    <s v="Theone Pippenger"/>
    <s v="Consumer"/>
    <s v="United States"/>
    <s v="Georgetown"/>
    <s v="Kentucky"/>
    <n v="40324"/>
    <x v="0"/>
    <x v="754"/>
    <x v="2"/>
    <s v="Phones"/>
    <s v="Samsung Galaxy S III - 16GB - pebble blue (T-Mobile)"/>
    <n v="699.98"/>
  </r>
  <r>
    <n v="5061"/>
    <s v="CA-2017-109722"/>
    <x v="5"/>
    <d v="2017-12-07T00:00:00"/>
    <s v="Second Class"/>
    <s v="TP-21130"/>
    <s v="Theone Pippenger"/>
    <s v="Consumer"/>
    <s v="United States"/>
    <s v="Georgetown"/>
    <s v="Kentucky"/>
    <n v="40324"/>
    <x v="0"/>
    <x v="391"/>
    <x v="1"/>
    <s v="Storage"/>
    <s v="Fellowes Bankers Box Staxonsteel Drawer File/Stacking System"/>
    <n v="584.82000000000005"/>
  </r>
  <r>
    <n v="5062"/>
    <s v="CA-2016-136798"/>
    <x v="412"/>
    <d v="2016-05-12T00:00:00"/>
    <s v="Standard Class"/>
    <s v="DL-12925"/>
    <s v="Daniel Lacy"/>
    <s v="Consumer"/>
    <s v="United States"/>
    <s v="Minneapolis"/>
    <s v="Minnesota"/>
    <n v="55407"/>
    <x v="2"/>
    <x v="715"/>
    <x v="1"/>
    <s v="Binders"/>
    <s v="Wilson Jones Legal Size Ring Binders"/>
    <n v="43.98"/>
  </r>
  <r>
    <n v="5063"/>
    <s v="CA-2016-136798"/>
    <x v="412"/>
    <d v="2016-05-12T00:00:00"/>
    <s v="Standard Class"/>
    <s v="DL-12925"/>
    <s v="Daniel Lacy"/>
    <s v="Consumer"/>
    <s v="United States"/>
    <s v="Minneapolis"/>
    <s v="Minnesota"/>
    <n v="55407"/>
    <x v="2"/>
    <x v="1066"/>
    <x v="2"/>
    <s v="Phones"/>
    <s v="VTech DS6151"/>
    <n v="377.97"/>
  </r>
  <r>
    <n v="5064"/>
    <s v="CA-2016-136798"/>
    <x v="412"/>
    <d v="2016-05-12T00:00:00"/>
    <s v="Standard Class"/>
    <s v="DL-12925"/>
    <s v="Daniel Lacy"/>
    <s v="Consumer"/>
    <s v="United States"/>
    <s v="Minneapolis"/>
    <s v="Minnesota"/>
    <n v="55407"/>
    <x v="2"/>
    <x v="479"/>
    <x v="0"/>
    <s v="Furnishings"/>
    <s v="Deflect-o EconoMat Studded, No Bevel Mat for Low Pile Carpeting"/>
    <n v="123.96"/>
  </r>
  <r>
    <n v="5065"/>
    <s v="CA-2018-122196"/>
    <x v="585"/>
    <d v="2018-09-24T00:00:00"/>
    <s v="First Class"/>
    <s v="CA-12265"/>
    <s v="Christina Anderson"/>
    <s v="Consumer"/>
    <s v="United States"/>
    <s v="Wilmington"/>
    <s v="Delaware"/>
    <n v="19805"/>
    <x v="3"/>
    <x v="34"/>
    <x v="2"/>
    <s v="Phones"/>
    <s v="GE 30524EE4"/>
    <n v="391.98"/>
  </r>
  <r>
    <n v="5066"/>
    <s v="CA-2018-142090"/>
    <x v="329"/>
    <d v="2018-12-07T00:00:00"/>
    <s v="Standard Class"/>
    <s v="SC-20380"/>
    <s v="Shahid Collister"/>
    <s v="Consumer"/>
    <s v="United States"/>
    <s v="Burlington"/>
    <s v="North Carolina"/>
    <n v="27217"/>
    <x v="0"/>
    <x v="265"/>
    <x v="2"/>
    <s v="Accessories"/>
    <s v="Logitech Wireless Gaming Headset G930"/>
    <n v="383.976"/>
  </r>
  <r>
    <n v="5067"/>
    <s v="CA-2018-142090"/>
    <x v="329"/>
    <d v="2018-12-07T00:00:00"/>
    <s v="Standard Class"/>
    <s v="SC-20380"/>
    <s v="Shahid Collister"/>
    <s v="Consumer"/>
    <s v="United States"/>
    <s v="Burlington"/>
    <s v="North Carolina"/>
    <n v="27217"/>
    <x v="0"/>
    <x v="411"/>
    <x v="0"/>
    <s v="Tables"/>
    <s v="Bush Advantage Collection Racetrack Conference Table"/>
    <n v="1781.682"/>
  </r>
  <r>
    <n v="5068"/>
    <s v="CA-2018-160934"/>
    <x v="787"/>
    <d v="2018-01-19T00:00:00"/>
    <s v="Standard Class"/>
    <s v="TT-21460"/>
    <s v="Tonja Turnell"/>
    <s v="Home Office"/>
    <s v="United States"/>
    <s v="Los Angeles"/>
    <s v="California"/>
    <n v="90008"/>
    <x v="1"/>
    <x v="1046"/>
    <x v="1"/>
    <s v="Art"/>
    <s v="Newell 347"/>
    <n v="21.4"/>
  </r>
  <r>
    <n v="5069"/>
    <s v="CA-2015-124478"/>
    <x v="233"/>
    <d v="2015-08-12T00:00:00"/>
    <s v="Standard Class"/>
    <s v="MA-17560"/>
    <s v="Matt Abelman"/>
    <s v="Home Office"/>
    <s v="United States"/>
    <s v="Trenton"/>
    <s v="Michigan"/>
    <n v="48183"/>
    <x v="2"/>
    <x v="1572"/>
    <x v="2"/>
    <s v="Copiers"/>
    <s v="Sharp 1540cs Digital Laser Copier"/>
    <n v="549.99"/>
  </r>
  <r>
    <n v="5070"/>
    <s v="CA-2015-124478"/>
    <x v="233"/>
    <d v="2015-08-12T00:00:00"/>
    <s v="Standard Class"/>
    <s v="MA-17560"/>
    <s v="Matt Abelman"/>
    <s v="Home Office"/>
    <s v="United States"/>
    <s v="Trenton"/>
    <s v="Michigan"/>
    <n v="48183"/>
    <x v="2"/>
    <x v="1094"/>
    <x v="1"/>
    <s v="Appliances"/>
    <s v="Acco Smartsocket Table Surge Protector, 6 Color-Coded Adapter Outlets"/>
    <n v="167.535"/>
  </r>
  <r>
    <n v="5071"/>
    <s v="CA-2015-124478"/>
    <x v="233"/>
    <d v="2015-08-12T00:00:00"/>
    <s v="Standard Class"/>
    <s v="MA-17560"/>
    <s v="Matt Abelman"/>
    <s v="Home Office"/>
    <s v="United States"/>
    <s v="Trenton"/>
    <s v="Michigan"/>
    <n v="48183"/>
    <x v="2"/>
    <x v="118"/>
    <x v="1"/>
    <s v="Envelopes"/>
    <s v="Globe Weis Peel &amp; Seel First Class Envelopes"/>
    <n v="38.340000000000003"/>
  </r>
  <r>
    <n v="5072"/>
    <s v="CA-2015-124478"/>
    <x v="233"/>
    <d v="2015-08-12T00:00:00"/>
    <s v="Standard Class"/>
    <s v="MA-17560"/>
    <s v="Matt Abelman"/>
    <s v="Home Office"/>
    <s v="United States"/>
    <s v="Trenton"/>
    <s v="Michigan"/>
    <n v="48183"/>
    <x v="2"/>
    <x v="1104"/>
    <x v="0"/>
    <s v="Furnishings"/>
    <s v="Nu-Dell Float Frame 11 x 14 1/2"/>
    <n v="53.88"/>
  </r>
  <r>
    <n v="5073"/>
    <s v="CA-2015-124478"/>
    <x v="233"/>
    <d v="2015-08-12T00:00:00"/>
    <s v="Standard Class"/>
    <s v="MA-17560"/>
    <s v="Matt Abelman"/>
    <s v="Home Office"/>
    <s v="United States"/>
    <s v="Trenton"/>
    <s v="Michigan"/>
    <n v="48183"/>
    <x v="2"/>
    <x v="1521"/>
    <x v="2"/>
    <s v="Phones"/>
    <s v="Motorola Droid Maxx"/>
    <n v="299.98"/>
  </r>
  <r>
    <n v="5074"/>
    <s v="CA-2016-145485"/>
    <x v="599"/>
    <d v="2016-11-05T00:00:00"/>
    <s v="Same Day"/>
    <s v="JM-16195"/>
    <s v="Justin MacKendrick"/>
    <s v="Consumer"/>
    <s v="United States"/>
    <s v="San Francisco"/>
    <s v="California"/>
    <n v="94109"/>
    <x v="1"/>
    <x v="953"/>
    <x v="1"/>
    <s v="Storage"/>
    <s v="Hanging Personal Folder File"/>
    <n v="62.8"/>
  </r>
  <r>
    <n v="5075"/>
    <s v="CA-2018-151071"/>
    <x v="1016"/>
    <d v="2018-04-29T00:00:00"/>
    <s v="Second Class"/>
    <s v="MB-18085"/>
    <s v="Mick Brown"/>
    <s v="Consumer"/>
    <s v="United States"/>
    <s v="Los Angeles"/>
    <s v="California"/>
    <n v="90049"/>
    <x v="1"/>
    <x v="530"/>
    <x v="1"/>
    <s v="Binders"/>
    <s v="Cardinal Slant-D Ring Binder, Heavy Gauge Vinyl"/>
    <n v="13.904"/>
  </r>
  <r>
    <n v="5076"/>
    <s v="CA-2015-134572"/>
    <x v="1017"/>
    <d v="2015-04-22T00:00:00"/>
    <s v="Second Class"/>
    <s v="SV-20365"/>
    <s v="Seth Vernon"/>
    <s v="Consumer"/>
    <s v="United States"/>
    <s v="Houston"/>
    <s v="Texas"/>
    <n v="77070"/>
    <x v="2"/>
    <x v="214"/>
    <x v="0"/>
    <s v="Tables"/>
    <s v="Bush Advantage Collection Round Conference Table"/>
    <n v="744.1"/>
  </r>
  <r>
    <n v="5077"/>
    <s v="CA-2015-134572"/>
    <x v="1017"/>
    <d v="2015-04-22T00:00:00"/>
    <s v="Second Class"/>
    <s v="SV-20365"/>
    <s v="Seth Vernon"/>
    <s v="Consumer"/>
    <s v="United States"/>
    <s v="Houston"/>
    <s v="Texas"/>
    <n v="77070"/>
    <x v="2"/>
    <x v="602"/>
    <x v="1"/>
    <s v="Storage"/>
    <s v="Personal Folder Holder, Ebony"/>
    <n v="44.84"/>
  </r>
  <r>
    <n v="5078"/>
    <s v="CA-2015-134572"/>
    <x v="1017"/>
    <d v="2015-04-22T00:00:00"/>
    <s v="Second Class"/>
    <s v="SV-20365"/>
    <s v="Seth Vernon"/>
    <s v="Consumer"/>
    <s v="United States"/>
    <s v="Houston"/>
    <s v="Texas"/>
    <n v="77070"/>
    <x v="2"/>
    <x v="1666"/>
    <x v="0"/>
    <s v="Tables"/>
    <s v="Riverside Furniture Stanwyck Manor Table Series"/>
    <n v="401.59"/>
  </r>
  <r>
    <n v="5079"/>
    <s v="CA-2018-143217"/>
    <x v="343"/>
    <d v="2018-11-17T00:00:00"/>
    <s v="Standard Class"/>
    <s v="CG-12040"/>
    <s v="Catherine Glotzbach"/>
    <s v="Home Office"/>
    <s v="United States"/>
    <s v="Milwaukee"/>
    <s v="Wisconsin"/>
    <n v="53209"/>
    <x v="2"/>
    <x v="525"/>
    <x v="1"/>
    <s v="Binders"/>
    <s v="Prestige Round Ring Binders"/>
    <n v="18.239999999999998"/>
  </r>
  <r>
    <n v="5080"/>
    <s v="US-2018-133312"/>
    <x v="920"/>
    <d v="2018-11-29T00:00:00"/>
    <s v="Standard Class"/>
    <s v="BD-11500"/>
    <s v="Bradley Drucker"/>
    <s v="Consumer"/>
    <s v="United States"/>
    <s v="San Francisco"/>
    <s v="California"/>
    <n v="94122"/>
    <x v="1"/>
    <x v="1248"/>
    <x v="0"/>
    <s v="Bookcases"/>
    <s v="Sauder Forest Hills Library, Woodland Oak Finish"/>
    <n v="359.49900000000002"/>
  </r>
  <r>
    <n v="5081"/>
    <s v="US-2018-133312"/>
    <x v="920"/>
    <d v="2018-11-29T00:00:00"/>
    <s v="Standard Class"/>
    <s v="BD-11500"/>
    <s v="Bradley Drucker"/>
    <s v="Consumer"/>
    <s v="United States"/>
    <s v="San Francisco"/>
    <s v="California"/>
    <n v="94122"/>
    <x v="1"/>
    <x v="470"/>
    <x v="1"/>
    <s v="Storage"/>
    <s v="Sterilite Officeware Hinged File Box"/>
    <n v="10.48"/>
  </r>
  <r>
    <n v="5082"/>
    <s v="US-2016-137533"/>
    <x v="217"/>
    <d v="2016-12-18T00:00:00"/>
    <s v="Same Day"/>
    <s v="JK-15640"/>
    <s v="Jim Kriz"/>
    <s v="Home Office"/>
    <s v="United States"/>
    <s v="Cleveland"/>
    <s v="Ohio"/>
    <n v="44105"/>
    <x v="3"/>
    <x v="490"/>
    <x v="1"/>
    <s v="Paper"/>
    <s v="Xerox 226"/>
    <n v="20.736000000000001"/>
  </r>
  <r>
    <n v="5083"/>
    <s v="CA-2017-155138"/>
    <x v="162"/>
    <d v="2017-09-12T00:00:00"/>
    <s v="Standard Class"/>
    <s v="JM-15580"/>
    <s v="Jill Matthias"/>
    <s v="Consumer"/>
    <s v="United States"/>
    <s v="Monroe"/>
    <s v="North Carolina"/>
    <n v="28110"/>
    <x v="0"/>
    <x v="916"/>
    <x v="2"/>
    <s v="Accessories"/>
    <s v="Memorex Froggy Flash Drive 4 GB"/>
    <n v="35.167999999999999"/>
  </r>
  <r>
    <n v="5084"/>
    <s v="CA-2017-155138"/>
    <x v="162"/>
    <d v="2017-09-12T00:00:00"/>
    <s v="Standard Class"/>
    <s v="JM-15580"/>
    <s v="Jill Matthias"/>
    <s v="Consumer"/>
    <s v="United States"/>
    <s v="Monroe"/>
    <s v="North Carolina"/>
    <n v="28110"/>
    <x v="0"/>
    <x v="982"/>
    <x v="1"/>
    <s v="Paper"/>
    <s v="Petty Cash Envelope"/>
    <n v="64.703999999999994"/>
  </r>
  <r>
    <n v="5085"/>
    <s v="CA-2017-108350"/>
    <x v="112"/>
    <d v="2017-06-09T00:00:00"/>
    <s v="Second Class"/>
    <s v="SC-20230"/>
    <s v="Scot Coram"/>
    <s v="Corporate"/>
    <s v="United States"/>
    <s v="Lowell"/>
    <s v="Massachusetts"/>
    <n v="1852"/>
    <x v="3"/>
    <x v="779"/>
    <x v="1"/>
    <s v="Paper"/>
    <s v="Xerox 1935"/>
    <n v="105.52"/>
  </r>
  <r>
    <n v="5086"/>
    <s v="CA-2016-144302"/>
    <x v="974"/>
    <d v="2016-06-23T00:00:00"/>
    <s v="Standard Class"/>
    <s v="ME-17320"/>
    <s v="Maria Etezadi"/>
    <s v="Home Office"/>
    <s v="United States"/>
    <s v="Dallas"/>
    <s v="Texas"/>
    <n v="75081"/>
    <x v="2"/>
    <x v="497"/>
    <x v="1"/>
    <s v="Binders"/>
    <s v="GBC White Gloss Covers, Plain Front"/>
    <n v="5.7919999999999998"/>
  </r>
  <r>
    <n v="5087"/>
    <s v="CA-2016-109001"/>
    <x v="616"/>
    <d v="2016-03-09T00:00:00"/>
    <s v="Standard Class"/>
    <s v="KN-16390"/>
    <s v="Katherine Nockton"/>
    <s v="Corporate"/>
    <s v="United States"/>
    <s v="Philadelphia"/>
    <s v="Pennsylvania"/>
    <n v="19120"/>
    <x v="3"/>
    <x v="1720"/>
    <x v="2"/>
    <s v="Phones"/>
    <s v="Samsung Convoy 3"/>
    <n v="466.15800000000002"/>
  </r>
  <r>
    <n v="5088"/>
    <s v="CA-2016-109001"/>
    <x v="616"/>
    <d v="2016-03-09T00:00:00"/>
    <s v="Standard Class"/>
    <s v="KN-16390"/>
    <s v="Katherine Nockton"/>
    <s v="Corporate"/>
    <s v="United States"/>
    <s v="Philadelphia"/>
    <s v="Pennsylvania"/>
    <n v="19120"/>
    <x v="3"/>
    <x v="553"/>
    <x v="2"/>
    <s v="Accessories"/>
    <s v="Sony 16GB Class 10 Micro SDHC R40 Memory Card"/>
    <n v="10.311999999999999"/>
  </r>
  <r>
    <n v="5089"/>
    <s v="CA-2016-109001"/>
    <x v="616"/>
    <d v="2016-03-09T00:00:00"/>
    <s v="Standard Class"/>
    <s v="KN-16390"/>
    <s v="Katherine Nockton"/>
    <s v="Corporate"/>
    <s v="United States"/>
    <s v="Philadelphia"/>
    <s v="Pennsylvania"/>
    <n v="19120"/>
    <x v="3"/>
    <x v="798"/>
    <x v="1"/>
    <s v="Binders"/>
    <s v="Avery Round Ring Poly Binders"/>
    <n v="2.556"/>
  </r>
  <r>
    <n v="5090"/>
    <s v="CA-2018-132738"/>
    <x v="1018"/>
    <d v="2018-08-07T00:00:00"/>
    <s v="First Class"/>
    <s v="HM-14860"/>
    <s v="Harry Marie"/>
    <s v="Corporate"/>
    <s v="United States"/>
    <s v="Loveland"/>
    <s v="Colorado"/>
    <n v="80538"/>
    <x v="1"/>
    <x v="1383"/>
    <x v="1"/>
    <s v="Paper"/>
    <s v="Hammermill CopyPlus Copy Paper (20Lb. and 84 Bright)"/>
    <n v="7.968"/>
  </r>
  <r>
    <n v="5091"/>
    <s v="CA-2018-132738"/>
    <x v="1018"/>
    <d v="2018-08-07T00:00:00"/>
    <s v="First Class"/>
    <s v="HM-14860"/>
    <s v="Harry Marie"/>
    <s v="Corporate"/>
    <s v="United States"/>
    <s v="Loveland"/>
    <s v="Colorado"/>
    <n v="80538"/>
    <x v="1"/>
    <x v="598"/>
    <x v="1"/>
    <s v="Envelopes"/>
    <s v="Manila Recycled Extra-Heavyweight Clasp Envelopes, 6&quot; x 9&quot;"/>
    <n v="8.7840000000000007"/>
  </r>
  <r>
    <n v="5092"/>
    <s v="CA-2018-156720"/>
    <x v="247"/>
    <d v="2019-01-03T00:00:00"/>
    <s v="Standard Class"/>
    <s v="JM-15580"/>
    <s v="Jill Matthias"/>
    <s v="Consumer"/>
    <s v="United States"/>
    <s v="Loveland"/>
    <s v="Colorado"/>
    <n v="80538"/>
    <x v="1"/>
    <x v="242"/>
    <x v="1"/>
    <s v="Fasteners"/>
    <s v="Bagged Rubber Bands"/>
    <n v="3.024"/>
  </r>
  <r>
    <n v="5093"/>
    <s v="CA-2016-119102"/>
    <x v="293"/>
    <d v="2016-05-27T00:00:00"/>
    <s v="Standard Class"/>
    <s v="KH-16690"/>
    <s v="Kristen Hastings"/>
    <s v="Corporate"/>
    <s v="United States"/>
    <s v="Woonsocket"/>
    <s v="Rhode Island"/>
    <n v="2895"/>
    <x v="3"/>
    <x v="456"/>
    <x v="1"/>
    <s v="Storage"/>
    <s v="Advantus Rolling Storage Box"/>
    <n v="51.45"/>
  </r>
  <r>
    <n v="5094"/>
    <s v="US-2015-140452"/>
    <x v="776"/>
    <d v="2015-12-10T00:00:00"/>
    <s v="Standard Class"/>
    <s v="BK-11260"/>
    <s v="Berenike Kampe"/>
    <s v="Consumer"/>
    <s v="United States"/>
    <s v="Chicago"/>
    <s v="Illinois"/>
    <n v="60610"/>
    <x v="2"/>
    <x v="1297"/>
    <x v="1"/>
    <s v="Appliances"/>
    <s v="Bionaire 99.97% HEPA Air Cleaner"/>
    <n v="14.016"/>
  </r>
  <r>
    <n v="5095"/>
    <s v="US-2015-140452"/>
    <x v="776"/>
    <d v="2015-12-10T00:00:00"/>
    <s v="Standard Class"/>
    <s v="BK-11260"/>
    <s v="Berenike Kampe"/>
    <s v="Consumer"/>
    <s v="United States"/>
    <s v="Chicago"/>
    <s v="Illinois"/>
    <n v="60610"/>
    <x v="2"/>
    <x v="838"/>
    <x v="0"/>
    <s v="Tables"/>
    <s v="KI Adjustable-Height Table"/>
    <n v="214.95"/>
  </r>
  <r>
    <n v="5096"/>
    <s v="US-2015-140452"/>
    <x v="776"/>
    <d v="2015-12-10T00:00:00"/>
    <s v="Standard Class"/>
    <s v="BK-11260"/>
    <s v="Berenike Kampe"/>
    <s v="Consumer"/>
    <s v="United States"/>
    <s v="Chicago"/>
    <s v="Illinois"/>
    <n v="60610"/>
    <x v="2"/>
    <x v="850"/>
    <x v="2"/>
    <s v="Phones"/>
    <s v="Shocksock Galaxy S4 Armband"/>
    <n v="35.04"/>
  </r>
  <r>
    <n v="5097"/>
    <s v="US-2015-140452"/>
    <x v="776"/>
    <d v="2015-12-10T00:00:00"/>
    <s v="Standard Class"/>
    <s v="BK-11260"/>
    <s v="Berenike Kampe"/>
    <s v="Consumer"/>
    <s v="United States"/>
    <s v="Chicago"/>
    <s v="Illinois"/>
    <n v="60610"/>
    <x v="2"/>
    <x v="1104"/>
    <x v="0"/>
    <s v="Furnishings"/>
    <s v="Nu-Dell Float Frame 11 x 14 1/2"/>
    <n v="10.776"/>
  </r>
  <r>
    <n v="5098"/>
    <s v="US-2015-140452"/>
    <x v="776"/>
    <d v="2015-12-10T00:00:00"/>
    <s v="Standard Class"/>
    <s v="BK-11260"/>
    <s v="Berenike Kampe"/>
    <s v="Consumer"/>
    <s v="United States"/>
    <s v="Chicago"/>
    <s v="Illinois"/>
    <n v="60610"/>
    <x v="2"/>
    <x v="1023"/>
    <x v="1"/>
    <s v="Binders"/>
    <s v="Ibico Covers for Plastic or Wire Binding Elements"/>
    <n v="4.5999999999999996"/>
  </r>
  <r>
    <n v="5099"/>
    <s v="US-2015-140452"/>
    <x v="776"/>
    <d v="2015-12-10T00:00:00"/>
    <s v="Standard Class"/>
    <s v="BK-11260"/>
    <s v="Berenike Kampe"/>
    <s v="Consumer"/>
    <s v="United States"/>
    <s v="Chicago"/>
    <s v="Illinois"/>
    <n v="60610"/>
    <x v="2"/>
    <x v="210"/>
    <x v="1"/>
    <s v="Storage"/>
    <s v="Rogers Deluxe File Chest"/>
    <n v="35.167999999999999"/>
  </r>
  <r>
    <n v="5100"/>
    <s v="CA-2016-141936"/>
    <x v="976"/>
    <d v="2016-08-12T00:00:00"/>
    <s v="Standard Class"/>
    <s v="PN-18775"/>
    <s v="Parhena Norris"/>
    <s v="Home Office"/>
    <s v="United States"/>
    <s v="Bakersfield"/>
    <s v="California"/>
    <n v="93309"/>
    <x v="1"/>
    <x v="416"/>
    <x v="1"/>
    <s v="Binders"/>
    <s v="Cardinal Hold-It CD Pocket"/>
    <n v="19.152000000000001"/>
  </r>
  <r>
    <n v="5101"/>
    <s v="CA-2015-158442"/>
    <x v="461"/>
    <d v="2015-03-17T00:00:00"/>
    <s v="Same Day"/>
    <s v="AZ-10750"/>
    <s v="Annie Zypern"/>
    <s v="Consumer"/>
    <s v="United States"/>
    <s v="Dallas"/>
    <s v="Texas"/>
    <n v="75217"/>
    <x v="2"/>
    <x v="324"/>
    <x v="1"/>
    <s v="Art"/>
    <s v="Newell 333"/>
    <n v="4.4480000000000004"/>
  </r>
  <r>
    <n v="5102"/>
    <s v="CA-2015-158442"/>
    <x v="461"/>
    <d v="2015-03-17T00:00:00"/>
    <s v="Same Day"/>
    <s v="AZ-10750"/>
    <s v="Annie Zypern"/>
    <s v="Consumer"/>
    <s v="United States"/>
    <s v="Dallas"/>
    <s v="Texas"/>
    <n v="75217"/>
    <x v="2"/>
    <x v="727"/>
    <x v="1"/>
    <s v="Paper"/>
    <s v="Xerox 1966"/>
    <n v="5.1840000000000002"/>
  </r>
  <r>
    <n v="5103"/>
    <s v="CA-2015-158442"/>
    <x v="461"/>
    <d v="2015-03-17T00:00:00"/>
    <s v="Same Day"/>
    <s v="AZ-10750"/>
    <s v="Annie Zypern"/>
    <s v="Consumer"/>
    <s v="United States"/>
    <s v="Dallas"/>
    <s v="Texas"/>
    <n v="75217"/>
    <x v="2"/>
    <x v="12"/>
    <x v="1"/>
    <s v="Paper"/>
    <s v="Xerox 1967"/>
    <n v="15.552"/>
  </r>
  <r>
    <n v="5104"/>
    <s v="CA-2016-167374"/>
    <x v="514"/>
    <d v="2016-03-30T00:00:00"/>
    <s v="Second Class"/>
    <s v="GM-14500"/>
    <s v="Gene McClure"/>
    <s v="Consumer"/>
    <s v="United States"/>
    <s v="Philadelphia"/>
    <s v="Pennsylvania"/>
    <n v="19140"/>
    <x v="3"/>
    <x v="144"/>
    <x v="1"/>
    <s v="Paper"/>
    <s v="Southworth 25% Cotton Antique Laid Paper &amp; Envelopes"/>
    <n v="40.031999999999996"/>
  </r>
  <r>
    <n v="5105"/>
    <s v="CA-2016-167374"/>
    <x v="514"/>
    <d v="2016-03-30T00:00:00"/>
    <s v="Second Class"/>
    <s v="GM-14500"/>
    <s v="Gene McClure"/>
    <s v="Consumer"/>
    <s v="United States"/>
    <s v="Philadelphia"/>
    <s v="Pennsylvania"/>
    <n v="19140"/>
    <x v="3"/>
    <x v="60"/>
    <x v="2"/>
    <s v="Accessories"/>
    <s v="Verbatim 25 GB 6x Blu-ray Single Layer Recordable Disc, 3/Pack"/>
    <n v="16.776"/>
  </r>
  <r>
    <n v="5106"/>
    <s v="CA-2015-116568"/>
    <x v="637"/>
    <d v="2015-12-20T00:00:00"/>
    <s v="Standard Class"/>
    <s v="BM-11785"/>
    <s v="Bryan Mills"/>
    <s v="Consumer"/>
    <s v="United States"/>
    <s v="Deltona"/>
    <s v="Florida"/>
    <n v="32725"/>
    <x v="0"/>
    <x v="1340"/>
    <x v="0"/>
    <s v="Chairs"/>
    <s v="Iceberg Nesting Folding Chair, 19w x 6d x 43h"/>
    <n v="186.304"/>
  </r>
  <r>
    <n v="5107"/>
    <s v="CA-2016-147102"/>
    <x v="444"/>
    <d v="2016-09-26T00:00:00"/>
    <s v="Standard Class"/>
    <s v="NH-18610"/>
    <s v="Nicole Hansen"/>
    <s v="Corporate"/>
    <s v="United States"/>
    <s v="Columbus"/>
    <s v="Georgia"/>
    <n v="31907"/>
    <x v="0"/>
    <x v="1350"/>
    <x v="2"/>
    <s v="Accessories"/>
    <s v="Kensington K72356US Mouse-in-a-Box USB Desktop Mouse"/>
    <n v="66.36"/>
  </r>
  <r>
    <n v="5108"/>
    <s v="CA-2018-132213"/>
    <x v="1016"/>
    <d v="2018-04-26T00:00:00"/>
    <s v="First Class"/>
    <s v="PN-18775"/>
    <s v="Parhena Norris"/>
    <s v="Home Office"/>
    <s v="United States"/>
    <s v="Nashville"/>
    <s v="Tennessee"/>
    <n v="37211"/>
    <x v="0"/>
    <x v="512"/>
    <x v="1"/>
    <s v="Art"/>
    <s v="Newell 312"/>
    <n v="42.048000000000002"/>
  </r>
  <r>
    <n v="5109"/>
    <s v="CA-2018-132213"/>
    <x v="1016"/>
    <d v="2018-04-26T00:00:00"/>
    <s v="First Class"/>
    <s v="PN-18775"/>
    <s v="Parhena Norris"/>
    <s v="Home Office"/>
    <s v="United States"/>
    <s v="Nashville"/>
    <s v="Tennessee"/>
    <n v="37211"/>
    <x v="0"/>
    <x v="207"/>
    <x v="1"/>
    <s v="Art"/>
    <s v="Stanley Bostitch Contemporary Electric Pencil Sharpeners"/>
    <n v="67.92"/>
  </r>
  <r>
    <n v="5110"/>
    <s v="CA-2015-138450"/>
    <x v="638"/>
    <d v="2015-10-22T00:00:00"/>
    <s v="Standard Class"/>
    <s v="EH-13765"/>
    <s v="Edward Hooks"/>
    <s v="Corporate"/>
    <s v="United States"/>
    <s v="Philadelphia"/>
    <s v="Pennsylvania"/>
    <n v="19134"/>
    <x v="3"/>
    <x v="466"/>
    <x v="1"/>
    <s v="Envelopes"/>
    <s v="White Business Envelopes with Contemporary Seam, Recycled White Business Envelopes"/>
    <n v="52.512"/>
  </r>
  <r>
    <n v="5111"/>
    <s v="CA-2015-138450"/>
    <x v="638"/>
    <d v="2015-10-22T00:00:00"/>
    <s v="Standard Class"/>
    <s v="EH-13765"/>
    <s v="Edward Hooks"/>
    <s v="Corporate"/>
    <s v="United States"/>
    <s v="Philadelphia"/>
    <s v="Pennsylvania"/>
    <n v="19134"/>
    <x v="3"/>
    <x v="41"/>
    <x v="1"/>
    <s v="Storage"/>
    <s v="Eldon Base for stackable storage shelf, platinum"/>
    <n v="186.91200000000001"/>
  </r>
  <r>
    <n v="5112"/>
    <s v="CA-2015-138450"/>
    <x v="638"/>
    <d v="2015-10-22T00:00:00"/>
    <s v="Standard Class"/>
    <s v="EH-13765"/>
    <s v="Edward Hooks"/>
    <s v="Corporate"/>
    <s v="United States"/>
    <s v="Philadelphia"/>
    <s v="Pennsylvania"/>
    <n v="19134"/>
    <x v="3"/>
    <x v="1407"/>
    <x v="1"/>
    <s v="Paper"/>
    <s v="Adams &quot;While You Were Out&quot; Message Pads"/>
    <n v="10.048"/>
  </r>
  <r>
    <n v="5113"/>
    <s v="CA-2016-153073"/>
    <x v="50"/>
    <d v="2016-11-13T00:00:00"/>
    <s v="Same Day"/>
    <s v="HA-14905"/>
    <s v="Helen Abelman"/>
    <s v="Consumer"/>
    <s v="United States"/>
    <s v="Chicago"/>
    <s v="Illinois"/>
    <n v="60610"/>
    <x v="2"/>
    <x v="1721"/>
    <x v="0"/>
    <s v="Furnishings"/>
    <s v="Eldon ImÃ ge Series Desk Accessories, Clear"/>
    <n v="17.495999999999999"/>
  </r>
  <r>
    <n v="5114"/>
    <s v="CA-2017-147970"/>
    <x v="1011"/>
    <d v="2017-02-02T00:00:00"/>
    <s v="Second Class"/>
    <s v="AB-10150"/>
    <s v="Aimee Bixby"/>
    <s v="Consumer"/>
    <s v="United States"/>
    <s v="Dallas"/>
    <s v="Texas"/>
    <n v="75220"/>
    <x v="2"/>
    <x v="1307"/>
    <x v="1"/>
    <s v="Paper"/>
    <s v="Xerox 1994"/>
    <n v="15.552"/>
  </r>
  <r>
    <n v="5115"/>
    <s v="CA-2017-150658"/>
    <x v="1019"/>
    <d v="2017-11-22T00:00:00"/>
    <s v="Standard Class"/>
    <s v="MS-17365"/>
    <s v="Maribeth Schnelling"/>
    <s v="Consumer"/>
    <s v="United States"/>
    <s v="Carlsbad"/>
    <s v="New Mexico"/>
    <n v="88220"/>
    <x v="1"/>
    <x v="307"/>
    <x v="1"/>
    <s v="Binders"/>
    <s v="Avery Non-Stick Binders"/>
    <n v="10.776"/>
  </r>
  <r>
    <n v="5116"/>
    <s v="CA-2018-125640"/>
    <x v="800"/>
    <d v="2018-07-29T00:00:00"/>
    <s v="Standard Class"/>
    <s v="DD-13570"/>
    <s v="Dorothy Dickinson"/>
    <s v="Consumer"/>
    <s v="United States"/>
    <s v="Philadelphia"/>
    <s v="Pennsylvania"/>
    <n v="19134"/>
    <x v="3"/>
    <x v="1722"/>
    <x v="1"/>
    <s v="Labels"/>
    <s v="Avery 491"/>
    <n v="3.3039999999999998"/>
  </r>
  <r>
    <n v="5117"/>
    <s v="CA-2018-154137"/>
    <x v="343"/>
    <d v="2018-11-17T00:00:00"/>
    <s v="Standard Class"/>
    <s v="MT-17815"/>
    <s v="Meg Tillman"/>
    <s v="Consumer"/>
    <s v="United States"/>
    <s v="New York City"/>
    <s v="New York"/>
    <n v="10009"/>
    <x v="3"/>
    <x v="1032"/>
    <x v="1"/>
    <s v="Storage"/>
    <s v="Belkin OmniView SE Rackmount Kit"/>
    <n v="35.479999999999997"/>
  </r>
  <r>
    <n v="5118"/>
    <s v="CA-2016-127173"/>
    <x v="120"/>
    <d v="2016-10-03T00:00:00"/>
    <s v="Standard Class"/>
    <s v="GM-14500"/>
    <s v="Gene McClure"/>
    <s v="Consumer"/>
    <s v="United States"/>
    <s v="Oceanside"/>
    <s v="New York"/>
    <n v="11572"/>
    <x v="3"/>
    <x v="271"/>
    <x v="1"/>
    <s v="Fasteners"/>
    <s v="Vinyl Coated Wire Paper Clips in Organizer Box, 800/Box"/>
    <n v="34.44"/>
  </r>
  <r>
    <n v="5119"/>
    <s v="CA-2016-127173"/>
    <x v="120"/>
    <d v="2016-10-03T00:00:00"/>
    <s v="Standard Class"/>
    <s v="GM-14500"/>
    <s v="Gene McClure"/>
    <s v="Consumer"/>
    <s v="United States"/>
    <s v="Oceanside"/>
    <s v="New York"/>
    <n v="11572"/>
    <x v="3"/>
    <x v="1548"/>
    <x v="2"/>
    <s v="Machines"/>
    <s v="Ativa MDM8000 8-Sheet Micro-Cut Shredder"/>
    <n v="629.92999999999995"/>
  </r>
  <r>
    <n v="5120"/>
    <s v="CA-2016-127173"/>
    <x v="120"/>
    <d v="2016-10-03T00:00:00"/>
    <s v="Standard Class"/>
    <s v="GM-14500"/>
    <s v="Gene McClure"/>
    <s v="Consumer"/>
    <s v="United States"/>
    <s v="Oceanside"/>
    <s v="New York"/>
    <n v="11572"/>
    <x v="3"/>
    <x v="1045"/>
    <x v="1"/>
    <s v="Binders"/>
    <s v="GBC Imprintable Covers"/>
    <n v="79.055999999999997"/>
  </r>
  <r>
    <n v="5121"/>
    <s v="CA-2015-149538"/>
    <x v="527"/>
    <d v="2015-04-08T00:00:00"/>
    <s v="Standard Class"/>
    <s v="KB-16585"/>
    <s v="Ken Black"/>
    <s v="Corporate"/>
    <s v="United States"/>
    <s v="Lafayette"/>
    <s v="Louisiana"/>
    <n v="70506"/>
    <x v="0"/>
    <x v="243"/>
    <x v="1"/>
    <s v="Storage"/>
    <s v="Safco Commercial Shelving"/>
    <n v="232.55"/>
  </r>
  <r>
    <n v="5122"/>
    <s v="CA-2015-149538"/>
    <x v="527"/>
    <d v="2015-04-08T00:00:00"/>
    <s v="Standard Class"/>
    <s v="KB-16585"/>
    <s v="Ken Black"/>
    <s v="Corporate"/>
    <s v="United States"/>
    <s v="Lafayette"/>
    <s v="Louisiana"/>
    <n v="70506"/>
    <x v="0"/>
    <x v="1135"/>
    <x v="2"/>
    <s v="Accessories"/>
    <s v="Logitech Wireless Marathon Mouse M705"/>
    <n v="99.98"/>
  </r>
  <r>
    <n v="5123"/>
    <s v="CA-2015-149538"/>
    <x v="527"/>
    <d v="2015-04-08T00:00:00"/>
    <s v="Standard Class"/>
    <s v="KB-16585"/>
    <s v="Ken Black"/>
    <s v="Corporate"/>
    <s v="United States"/>
    <s v="Lafayette"/>
    <s v="Louisiana"/>
    <n v="70506"/>
    <x v="0"/>
    <x v="1723"/>
    <x v="1"/>
    <s v="Paper"/>
    <s v="Xerox 209"/>
    <n v="19.440000000000001"/>
  </r>
  <r>
    <n v="5124"/>
    <s v="CA-2015-149538"/>
    <x v="527"/>
    <d v="2015-04-08T00:00:00"/>
    <s v="Standard Class"/>
    <s v="KB-16585"/>
    <s v="Ken Black"/>
    <s v="Corporate"/>
    <s v="United States"/>
    <s v="Lafayette"/>
    <s v="Louisiana"/>
    <n v="70506"/>
    <x v="0"/>
    <x v="727"/>
    <x v="1"/>
    <s v="Paper"/>
    <s v="Xerox 1966"/>
    <n v="12.96"/>
  </r>
  <r>
    <n v="5125"/>
    <s v="CA-2015-160766"/>
    <x v="80"/>
    <d v="2015-09-14T00:00:00"/>
    <s v="Same Day"/>
    <s v="DM-13015"/>
    <s v="Darrin Martin"/>
    <s v="Consumer"/>
    <s v="United States"/>
    <s v="New York City"/>
    <s v="New York"/>
    <n v="10009"/>
    <x v="3"/>
    <x v="977"/>
    <x v="0"/>
    <s v="Tables"/>
    <s v="KI Adjustable-Height Table"/>
    <n v="464.29199999999997"/>
  </r>
  <r>
    <n v="5126"/>
    <s v="CA-2015-160766"/>
    <x v="80"/>
    <d v="2015-09-14T00:00:00"/>
    <s v="Same Day"/>
    <s v="DM-13015"/>
    <s v="Darrin Martin"/>
    <s v="Consumer"/>
    <s v="United States"/>
    <s v="New York City"/>
    <s v="New York"/>
    <n v="10009"/>
    <x v="3"/>
    <x v="706"/>
    <x v="1"/>
    <s v="Envelopes"/>
    <s v="Staple envelope"/>
    <n v="68.459999999999994"/>
  </r>
  <r>
    <n v="5127"/>
    <s v="CA-2015-160766"/>
    <x v="80"/>
    <d v="2015-09-14T00:00:00"/>
    <s v="Same Day"/>
    <s v="DM-13015"/>
    <s v="Darrin Martin"/>
    <s v="Consumer"/>
    <s v="United States"/>
    <s v="New York City"/>
    <s v="New York"/>
    <n v="10009"/>
    <x v="3"/>
    <x v="814"/>
    <x v="2"/>
    <s v="Machines"/>
    <s v="Ativa V4110MDD Micro-Cut Shredder"/>
    <n v="2799.96"/>
  </r>
  <r>
    <n v="5128"/>
    <s v="CA-2015-160766"/>
    <x v="80"/>
    <d v="2015-09-14T00:00:00"/>
    <s v="Same Day"/>
    <s v="DM-13015"/>
    <s v="Darrin Martin"/>
    <s v="Consumer"/>
    <s v="United States"/>
    <s v="New York City"/>
    <s v="New York"/>
    <n v="10009"/>
    <x v="3"/>
    <x v="227"/>
    <x v="1"/>
    <s v="Appliances"/>
    <s v="Honeywell Enviracaire Portable HEPA Air Cleaner for 17' x 22' Room"/>
    <n v="601.29999999999995"/>
  </r>
  <r>
    <n v="5129"/>
    <s v="CA-2015-160766"/>
    <x v="80"/>
    <d v="2015-09-14T00:00:00"/>
    <s v="Same Day"/>
    <s v="DM-13015"/>
    <s v="Darrin Martin"/>
    <s v="Consumer"/>
    <s v="United States"/>
    <s v="New York City"/>
    <s v="New York"/>
    <n v="10009"/>
    <x v="3"/>
    <x v="1259"/>
    <x v="2"/>
    <s v="Phones"/>
    <s v="Spigen Samsung Galaxy S5 Case Wallet"/>
    <n v="16.989999999999998"/>
  </r>
  <r>
    <n v="5130"/>
    <s v="CA-2015-160766"/>
    <x v="80"/>
    <d v="2015-09-14T00:00:00"/>
    <s v="Same Day"/>
    <s v="DM-13015"/>
    <s v="Darrin Martin"/>
    <s v="Consumer"/>
    <s v="United States"/>
    <s v="New York City"/>
    <s v="New York"/>
    <n v="10009"/>
    <x v="3"/>
    <x v="1485"/>
    <x v="2"/>
    <s v="Phones"/>
    <s v="Vtech CS6719"/>
    <n v="287.97000000000003"/>
  </r>
  <r>
    <n v="5131"/>
    <s v="CA-2015-160766"/>
    <x v="80"/>
    <d v="2015-09-14T00:00:00"/>
    <s v="Same Day"/>
    <s v="DM-13015"/>
    <s v="Darrin Martin"/>
    <s v="Consumer"/>
    <s v="United States"/>
    <s v="New York City"/>
    <s v="New York"/>
    <n v="10009"/>
    <x v="3"/>
    <x v="1463"/>
    <x v="1"/>
    <s v="Paper"/>
    <s v="Xerox 198"/>
    <n v="44.82"/>
  </r>
  <r>
    <n v="5132"/>
    <s v="CA-2018-146626"/>
    <x v="614"/>
    <d v="2019-01-05T00:00:00"/>
    <s v="Standard Class"/>
    <s v="BP-11185"/>
    <s v="Ben Peterman"/>
    <s v="Corporate"/>
    <s v="United States"/>
    <s v="Anaheim"/>
    <s v="California"/>
    <n v="92804"/>
    <x v="1"/>
    <x v="1308"/>
    <x v="0"/>
    <s v="Furnishings"/>
    <s v="Nu-Dell Executive Frame"/>
    <n v="101.12"/>
  </r>
  <r>
    <n v="5133"/>
    <s v="CA-2016-123330"/>
    <x v="1020"/>
    <d v="2016-06-27T00:00:00"/>
    <s v="Standard Class"/>
    <s v="EP-13915"/>
    <s v="Emily Phan"/>
    <s v="Consumer"/>
    <s v="United States"/>
    <s v="Deltona"/>
    <s v="Florida"/>
    <n v="32725"/>
    <x v="0"/>
    <x v="817"/>
    <x v="2"/>
    <s v="Phones"/>
    <s v="Innergie mMini Combo Duo USB Travel Charging Kit"/>
    <n v="107.976"/>
  </r>
  <r>
    <n v="5134"/>
    <s v="CA-2018-155607"/>
    <x v="200"/>
    <d v="2018-11-30T00:00:00"/>
    <s v="Standard Class"/>
    <s v="FG-14260"/>
    <s v="Frank Gastineau"/>
    <s v="Home Office"/>
    <s v="United States"/>
    <s v="New York City"/>
    <s v="New York"/>
    <n v="10009"/>
    <x v="3"/>
    <x v="1612"/>
    <x v="1"/>
    <s v="Appliances"/>
    <s v="Black &amp; Decker Filter for Double Action Dustbuster Cordless Vac BLDV7210"/>
    <n v="58.73"/>
  </r>
  <r>
    <n v="5135"/>
    <s v="CA-2018-155607"/>
    <x v="200"/>
    <d v="2018-11-30T00:00:00"/>
    <s v="Standard Class"/>
    <s v="FG-14260"/>
    <s v="Frank Gastineau"/>
    <s v="Home Office"/>
    <s v="United States"/>
    <s v="New York City"/>
    <s v="New York"/>
    <n v="10009"/>
    <x v="3"/>
    <x v="705"/>
    <x v="1"/>
    <s v="Binders"/>
    <s v="Binding Machine Supplies"/>
    <n v="93.343999999999994"/>
  </r>
  <r>
    <n v="5136"/>
    <s v="CA-2017-151323"/>
    <x v="248"/>
    <d v="2017-10-28T00:00:00"/>
    <s v="Standard Class"/>
    <s v="AB-10255"/>
    <s v="Alejandro Ballentine"/>
    <s v="Home Office"/>
    <s v="United States"/>
    <s v="Seattle"/>
    <s v="Washington"/>
    <n v="98103"/>
    <x v="1"/>
    <x v="263"/>
    <x v="1"/>
    <s v="Fasteners"/>
    <s v="Advantus SlideClip Paper Clips"/>
    <n v="17.05"/>
  </r>
  <r>
    <n v="5137"/>
    <s v="CA-2016-146696"/>
    <x v="639"/>
    <d v="2016-12-19T00:00:00"/>
    <s v="Standard Class"/>
    <s v="RD-19480"/>
    <s v="Rick Duston"/>
    <s v="Consumer"/>
    <s v="United States"/>
    <s v="San Diego"/>
    <s v="California"/>
    <n v="92105"/>
    <x v="1"/>
    <x v="881"/>
    <x v="1"/>
    <s v="Binders"/>
    <s v="Wilson Jones Standard D-Ring Binders"/>
    <n v="8.0960000000000001"/>
  </r>
  <r>
    <n v="5138"/>
    <s v="CA-2017-128972"/>
    <x v="373"/>
    <d v="2017-11-17T00:00:00"/>
    <s v="Standard Class"/>
    <s v="TS-21430"/>
    <s v="Tom Stivers"/>
    <s v="Corporate"/>
    <s v="United States"/>
    <s v="Oklahoma City"/>
    <s v="Oklahoma"/>
    <n v="73120"/>
    <x v="2"/>
    <x v="560"/>
    <x v="0"/>
    <s v="Furnishings"/>
    <s v="Master Giant Foot Doorstop, Safety Yellow"/>
    <n v="30.36"/>
  </r>
  <r>
    <n v="5139"/>
    <s v="CA-2018-128335"/>
    <x v="365"/>
    <d v="2018-10-05T00:00:00"/>
    <s v="Standard Class"/>
    <s v="JA-15970"/>
    <s v="Joseph Airdo"/>
    <s v="Consumer"/>
    <s v="United States"/>
    <s v="Mount Vernon"/>
    <s v="New York"/>
    <n v="10550"/>
    <x v="3"/>
    <x v="837"/>
    <x v="1"/>
    <s v="Envelopes"/>
    <s v="Staple envelope"/>
    <n v="23.34"/>
  </r>
  <r>
    <n v="5140"/>
    <s v="CA-2018-128335"/>
    <x v="365"/>
    <d v="2018-10-05T00:00:00"/>
    <s v="Standard Class"/>
    <s v="JA-15970"/>
    <s v="Joseph Airdo"/>
    <s v="Consumer"/>
    <s v="United States"/>
    <s v="Mount Vernon"/>
    <s v="New York"/>
    <n v="10550"/>
    <x v="3"/>
    <x v="1540"/>
    <x v="1"/>
    <s v="Paper"/>
    <s v="Speediset Carbonless Redi-Letter 7&quot; x 8 1/2&quot;"/>
    <n v="51.55"/>
  </r>
  <r>
    <n v="5141"/>
    <s v="CA-2016-154886"/>
    <x v="627"/>
    <d v="2016-11-12T00:00:00"/>
    <s v="Standard Class"/>
    <s v="SW-20455"/>
    <s v="Shaun Weien"/>
    <s v="Consumer"/>
    <s v="United States"/>
    <s v="San Francisco"/>
    <s v="California"/>
    <n v="94109"/>
    <x v="1"/>
    <x v="259"/>
    <x v="2"/>
    <s v="Accessories"/>
    <s v="Microsoft Arc Touch Mouse"/>
    <n v="119.9"/>
  </r>
  <r>
    <n v="5142"/>
    <s v="CA-2017-111213"/>
    <x v="178"/>
    <d v="2017-04-05T00:00:00"/>
    <s v="Standard Class"/>
    <s v="FP-14320"/>
    <s v="Frank Preis"/>
    <s v="Consumer"/>
    <s v="United States"/>
    <s v="New York City"/>
    <s v="New York"/>
    <n v="10009"/>
    <x v="3"/>
    <x v="1"/>
    <x v="0"/>
    <s v="Chairs"/>
    <s v="Hon Deluxe Fabric Upholstered Stacking Chairs, Rounded Back"/>
    <n v="1317.492"/>
  </r>
  <r>
    <n v="5143"/>
    <s v="CA-2017-111213"/>
    <x v="178"/>
    <d v="2017-04-05T00:00:00"/>
    <s v="Standard Class"/>
    <s v="FP-14320"/>
    <s v="Frank Preis"/>
    <s v="Consumer"/>
    <s v="United States"/>
    <s v="New York City"/>
    <s v="New York"/>
    <n v="10009"/>
    <x v="3"/>
    <x v="1444"/>
    <x v="1"/>
    <s v="Supplies"/>
    <s v="Staple remover"/>
    <n v="63.84"/>
  </r>
  <r>
    <n v="5144"/>
    <s v="CA-2017-111213"/>
    <x v="178"/>
    <d v="2017-04-05T00:00:00"/>
    <s v="Standard Class"/>
    <s v="FP-14320"/>
    <s v="Frank Preis"/>
    <s v="Consumer"/>
    <s v="United States"/>
    <s v="New York City"/>
    <s v="New York"/>
    <n v="10009"/>
    <x v="3"/>
    <x v="307"/>
    <x v="1"/>
    <s v="Binders"/>
    <s v="Avery Non-Stick Binders"/>
    <n v="3.5920000000000001"/>
  </r>
  <r>
    <n v="5145"/>
    <s v="CA-2018-161333"/>
    <x v="62"/>
    <d v="2018-02-07T00:00:00"/>
    <s v="Standard Class"/>
    <s v="JL-15835"/>
    <s v="John Lee"/>
    <s v="Consumer"/>
    <s v="United States"/>
    <s v="Los Angeles"/>
    <s v="California"/>
    <n v="90045"/>
    <x v="1"/>
    <x v="484"/>
    <x v="0"/>
    <s v="Furnishings"/>
    <s v="Howard Miller 11-1/2&quot; Diameter Grantwood Wall Clock"/>
    <n v="86.26"/>
  </r>
  <r>
    <n v="5146"/>
    <s v="CA-2018-161333"/>
    <x v="62"/>
    <d v="2018-02-07T00:00:00"/>
    <s v="Standard Class"/>
    <s v="JL-15835"/>
    <s v="John Lee"/>
    <s v="Consumer"/>
    <s v="United States"/>
    <s v="Los Angeles"/>
    <s v="California"/>
    <n v="90045"/>
    <x v="1"/>
    <x v="1156"/>
    <x v="1"/>
    <s v="Storage"/>
    <s v="Multi-Use Personal File Cart and Caster Set, Three Stacking Bins"/>
    <n v="139.04"/>
  </r>
  <r>
    <n v="5147"/>
    <s v="CA-2018-161333"/>
    <x v="62"/>
    <d v="2018-02-07T00:00:00"/>
    <s v="Standard Class"/>
    <s v="JL-15835"/>
    <s v="John Lee"/>
    <s v="Consumer"/>
    <s v="United States"/>
    <s v="Los Angeles"/>
    <s v="California"/>
    <n v="90045"/>
    <x v="1"/>
    <x v="1267"/>
    <x v="1"/>
    <s v="Appliances"/>
    <s v="Harmony HEPA Quiet Air Purifiers"/>
    <n v="46.8"/>
  </r>
  <r>
    <n v="5148"/>
    <s v="CA-2018-128734"/>
    <x v="165"/>
    <d v="2018-12-31T00:00:00"/>
    <s v="Standard Class"/>
    <s v="JL-15175"/>
    <s v="James Lanier"/>
    <s v="Home Office"/>
    <s v="United States"/>
    <s v="Chandler"/>
    <s v="Arizona"/>
    <n v="85224"/>
    <x v="1"/>
    <x v="1565"/>
    <x v="0"/>
    <s v="Furnishings"/>
    <s v="Acrylic Self-Standing Desk Frames"/>
    <n v="8.5440000000000005"/>
  </r>
  <r>
    <n v="5149"/>
    <s v="CA-2018-128734"/>
    <x v="165"/>
    <d v="2018-12-31T00:00:00"/>
    <s v="Standard Class"/>
    <s v="JL-15175"/>
    <s v="James Lanier"/>
    <s v="Home Office"/>
    <s v="United States"/>
    <s v="Chandler"/>
    <s v="Arizona"/>
    <n v="85224"/>
    <x v="1"/>
    <x v="654"/>
    <x v="0"/>
    <s v="Chairs"/>
    <s v="Global Leather Executive Chair"/>
    <n v="842.37599999999998"/>
  </r>
  <r>
    <n v="5150"/>
    <s v="CA-2015-141796"/>
    <x v="261"/>
    <d v="2015-06-21T00:00:00"/>
    <s v="Same Day"/>
    <s v="JG-15160"/>
    <s v="James Galang"/>
    <s v="Consumer"/>
    <s v="United States"/>
    <s v="Long Beach"/>
    <s v="New York"/>
    <n v="11561"/>
    <x v="3"/>
    <x v="1246"/>
    <x v="2"/>
    <s v="Phones"/>
    <s v="Polycom SoundStation2 EX ConferenceÂ phone"/>
    <n v="1214.8499999999999"/>
  </r>
  <r>
    <n v="5151"/>
    <s v="CA-2018-125101"/>
    <x v="904"/>
    <d v="2018-03-10T00:00:00"/>
    <s v="Second Class"/>
    <s v="SH-19975"/>
    <s v="Sally Hughsby"/>
    <s v="Corporate"/>
    <s v="United States"/>
    <s v="San Francisco"/>
    <s v="California"/>
    <n v="94109"/>
    <x v="1"/>
    <x v="298"/>
    <x v="1"/>
    <s v="Storage"/>
    <s v="File Shuttle II and Handi-File, Black"/>
    <n v="67.78"/>
  </r>
  <r>
    <n v="5152"/>
    <s v="CA-2018-169929"/>
    <x v="145"/>
    <d v="2018-09-28T00:00:00"/>
    <s v="First Class"/>
    <s v="LS-17200"/>
    <s v="Luke Schmidt"/>
    <s v="Corporate"/>
    <s v="United States"/>
    <s v="Helena"/>
    <s v="Montana"/>
    <n v="59601"/>
    <x v="1"/>
    <x v="861"/>
    <x v="1"/>
    <s v="Storage"/>
    <s v="Iris Project Case"/>
    <n v="39.9"/>
  </r>
  <r>
    <n v="5153"/>
    <s v="US-2015-121566"/>
    <x v="479"/>
    <d v="2015-07-06T00:00:00"/>
    <s v="Standard Class"/>
    <s v="CS-11860"/>
    <s v="Cari Schnelling"/>
    <s v="Consumer"/>
    <s v="United States"/>
    <s v="New York City"/>
    <s v="New York"/>
    <n v="10011"/>
    <x v="3"/>
    <x v="472"/>
    <x v="1"/>
    <s v="Binders"/>
    <s v="Cardinal Poly Pocket Divider Pockets for Ring Binders"/>
    <n v="2.6880000000000002"/>
  </r>
  <r>
    <n v="5154"/>
    <s v="US-2015-121566"/>
    <x v="479"/>
    <d v="2015-07-06T00:00:00"/>
    <s v="Standard Class"/>
    <s v="CS-11860"/>
    <s v="Cari Schnelling"/>
    <s v="Consumer"/>
    <s v="United States"/>
    <s v="New York City"/>
    <s v="New York"/>
    <n v="10011"/>
    <x v="3"/>
    <x v="208"/>
    <x v="1"/>
    <s v="Art"/>
    <s v="Sanford Uni-Blazer View Highlighters, Chisel Tip, Yellow"/>
    <n v="6.6"/>
  </r>
  <r>
    <n v="5155"/>
    <s v="US-2016-124219"/>
    <x v="976"/>
    <d v="2016-08-08T00:00:00"/>
    <s v="First Class"/>
    <s v="KW-16570"/>
    <s v="Kelly Williams"/>
    <s v="Consumer"/>
    <s v="United States"/>
    <s v="Kirkwood"/>
    <s v="Missouri"/>
    <n v="63122"/>
    <x v="2"/>
    <x v="20"/>
    <x v="1"/>
    <s v="Binders"/>
    <s v="Wilson Jones Hanging View Binder, White, 1&quot;"/>
    <n v="28.4"/>
  </r>
  <r>
    <n v="5156"/>
    <s v="US-2016-124219"/>
    <x v="976"/>
    <d v="2016-08-08T00:00:00"/>
    <s v="First Class"/>
    <s v="KW-16570"/>
    <s v="Kelly Williams"/>
    <s v="Consumer"/>
    <s v="United States"/>
    <s v="Kirkwood"/>
    <s v="Missouri"/>
    <n v="63122"/>
    <x v="2"/>
    <x v="1460"/>
    <x v="0"/>
    <s v="Furnishings"/>
    <s v="Tenex V2T-RE Standard Weight Series Chair Mat, 45&quot; x 53&quot;, Lip 25&quot; x 12&quot;"/>
    <n v="212.94"/>
  </r>
  <r>
    <n v="5157"/>
    <s v="CA-2018-163006"/>
    <x v="160"/>
    <d v="2018-07-04T00:00:00"/>
    <s v="Second Class"/>
    <s v="GH-14410"/>
    <s v="Gary Hansen"/>
    <s v="Home Office"/>
    <s v="United States"/>
    <s v="Chicago"/>
    <s v="Illinois"/>
    <n v="60653"/>
    <x v="2"/>
    <x v="1718"/>
    <x v="2"/>
    <s v="Phones"/>
    <s v="Samsung Galaxy S4"/>
    <n v="1001.5839999999999"/>
  </r>
  <r>
    <n v="5158"/>
    <s v="CA-2018-163006"/>
    <x v="160"/>
    <d v="2018-07-04T00:00:00"/>
    <s v="Second Class"/>
    <s v="GH-14410"/>
    <s v="Gary Hansen"/>
    <s v="Home Office"/>
    <s v="United States"/>
    <s v="Chicago"/>
    <s v="Illinois"/>
    <n v="60653"/>
    <x v="2"/>
    <x v="1631"/>
    <x v="0"/>
    <s v="Chairs"/>
    <s v="Global Enterprise Series Seating High-Back Swivel/Tilt Chairs"/>
    <n v="569.05799999999999"/>
  </r>
  <r>
    <n v="5159"/>
    <s v="CA-2018-163006"/>
    <x v="160"/>
    <d v="2018-07-04T00:00:00"/>
    <s v="Second Class"/>
    <s v="GH-14410"/>
    <s v="Gary Hansen"/>
    <s v="Home Office"/>
    <s v="United States"/>
    <s v="Chicago"/>
    <s v="Illinois"/>
    <n v="60653"/>
    <x v="2"/>
    <x v="90"/>
    <x v="0"/>
    <s v="Furnishings"/>
    <s v="Seth Thomas 13 1/2&quot; Wall Clock"/>
    <n v="14.224"/>
  </r>
  <r>
    <n v="5160"/>
    <s v="CA-2016-156146"/>
    <x v="662"/>
    <d v="2016-10-30T00:00:00"/>
    <s v="Second Class"/>
    <s v="AG-10495"/>
    <s v="Andrew Gjertsen"/>
    <s v="Corporate"/>
    <s v="United States"/>
    <s v="Peoria"/>
    <s v="Arizona"/>
    <n v="85345"/>
    <x v="1"/>
    <x v="194"/>
    <x v="2"/>
    <s v="Phones"/>
    <s v="Panasonic KX-TG6844B Expandable Digital Cordless Telephone"/>
    <n v="105.584"/>
  </r>
  <r>
    <n v="5161"/>
    <s v="CA-2016-156146"/>
    <x v="662"/>
    <d v="2016-10-30T00:00:00"/>
    <s v="Second Class"/>
    <s v="AG-10495"/>
    <s v="Andrew Gjertsen"/>
    <s v="Corporate"/>
    <s v="United States"/>
    <s v="Peoria"/>
    <s v="Arizona"/>
    <n v="85345"/>
    <x v="1"/>
    <x v="1300"/>
    <x v="2"/>
    <s v="Phones"/>
    <s v="Plantronics MX500i Earset"/>
    <n v="68.72"/>
  </r>
  <r>
    <n v="5162"/>
    <s v="CA-2015-111192"/>
    <x v="1021"/>
    <d v="2015-08-05T00:00:00"/>
    <s v="Standard Class"/>
    <s v="TS-21430"/>
    <s v="Tom Stivers"/>
    <s v="Corporate"/>
    <s v="United States"/>
    <s v="Seattle"/>
    <s v="Washington"/>
    <n v="98103"/>
    <x v="1"/>
    <x v="1528"/>
    <x v="0"/>
    <s v="Bookcases"/>
    <s v="Rush Hierlooms Collection 1&quot; Thick Stackable Bookcases"/>
    <n v="1367.84"/>
  </r>
  <r>
    <n v="5163"/>
    <s v="CA-2017-115378"/>
    <x v="741"/>
    <d v="2017-11-23T00:00:00"/>
    <s v="Second Class"/>
    <s v="AJ-10945"/>
    <s v="Ashley Jarboe"/>
    <s v="Consumer"/>
    <s v="United States"/>
    <s v="Taylor"/>
    <s v="Michigan"/>
    <n v="48180"/>
    <x v="2"/>
    <x v="83"/>
    <x v="0"/>
    <s v="Chairs"/>
    <s v="Novimex Swivel Fabric Task Chair"/>
    <n v="301.95999999999998"/>
  </r>
  <r>
    <n v="5164"/>
    <s v="CA-2016-161627"/>
    <x v="380"/>
    <d v="2016-07-11T00:00:00"/>
    <s v="Standard Class"/>
    <s v="SJ-20215"/>
    <s v="Sarah Jordon"/>
    <s v="Consumer"/>
    <s v="United States"/>
    <s v="Pasadena"/>
    <s v="California"/>
    <n v="91104"/>
    <x v="1"/>
    <x v="56"/>
    <x v="0"/>
    <s v="Chairs"/>
    <s v="Novimex Turbo Task Chair"/>
    <n v="170.352"/>
  </r>
  <r>
    <n v="5165"/>
    <s v="CA-2015-121006"/>
    <x v="849"/>
    <d v="2015-11-16T00:00:00"/>
    <s v="Standard Class"/>
    <s v="SC-20020"/>
    <s v="Sam Craven"/>
    <s v="Consumer"/>
    <s v="United States"/>
    <s v="Midland"/>
    <s v="Michigan"/>
    <n v="48640"/>
    <x v="2"/>
    <x v="130"/>
    <x v="1"/>
    <s v="Art"/>
    <s v="Avery Hi-Liter Comfort Grip Fluorescent Highlighter, Yellow Ink"/>
    <n v="3.9"/>
  </r>
  <r>
    <n v="5166"/>
    <s v="CA-2015-121006"/>
    <x v="849"/>
    <d v="2015-11-16T00:00:00"/>
    <s v="Standard Class"/>
    <s v="SC-20020"/>
    <s v="Sam Craven"/>
    <s v="Consumer"/>
    <s v="United States"/>
    <s v="Midland"/>
    <s v="Michigan"/>
    <n v="48640"/>
    <x v="2"/>
    <x v="1012"/>
    <x v="1"/>
    <s v="Paper"/>
    <s v="Xerox 199"/>
    <n v="12.84"/>
  </r>
  <r>
    <n v="5167"/>
    <s v="CA-2015-121006"/>
    <x v="849"/>
    <d v="2015-11-16T00:00:00"/>
    <s v="Standard Class"/>
    <s v="SC-20020"/>
    <s v="Sam Craven"/>
    <s v="Consumer"/>
    <s v="United States"/>
    <s v="Midland"/>
    <s v="Michigan"/>
    <n v="48640"/>
    <x v="2"/>
    <x v="218"/>
    <x v="1"/>
    <s v="Paper"/>
    <s v="Xerox 4200 Series MultiUse Premium Copy Paper (20Lb. and 84 Bright)"/>
    <n v="15.84"/>
  </r>
  <r>
    <n v="5168"/>
    <s v="CA-2015-121006"/>
    <x v="849"/>
    <d v="2015-11-16T00:00:00"/>
    <s v="Standard Class"/>
    <s v="SC-20020"/>
    <s v="Sam Craven"/>
    <s v="Consumer"/>
    <s v="United States"/>
    <s v="Midland"/>
    <s v="Michigan"/>
    <n v="48640"/>
    <x v="2"/>
    <x v="499"/>
    <x v="0"/>
    <s v="Chairs"/>
    <s v="Hon Every-Day Series Multi-Task Chairs"/>
    <n v="563.94000000000005"/>
  </r>
  <r>
    <n v="5169"/>
    <s v="CA-2015-121006"/>
    <x v="849"/>
    <d v="2015-11-16T00:00:00"/>
    <s v="Standard Class"/>
    <s v="SC-20020"/>
    <s v="Sam Craven"/>
    <s v="Consumer"/>
    <s v="United States"/>
    <s v="Midland"/>
    <s v="Michigan"/>
    <n v="48640"/>
    <x v="2"/>
    <x v="1018"/>
    <x v="1"/>
    <s v="Storage"/>
    <s v="Acco Perma 3000 Stacking Storage Drawers"/>
    <n v="62.94"/>
  </r>
  <r>
    <n v="5170"/>
    <s v="CA-2015-121006"/>
    <x v="849"/>
    <d v="2015-11-16T00:00:00"/>
    <s v="Standard Class"/>
    <s v="SC-20020"/>
    <s v="Sam Craven"/>
    <s v="Consumer"/>
    <s v="United States"/>
    <s v="Midland"/>
    <s v="Michigan"/>
    <n v="48640"/>
    <x v="2"/>
    <x v="518"/>
    <x v="1"/>
    <s v="Storage"/>
    <s v="Hot File 7-Pocket, Floor Stand"/>
    <n v="535.41"/>
  </r>
  <r>
    <n v="5171"/>
    <s v="CA-2017-122903"/>
    <x v="1022"/>
    <d v="2017-05-29T00:00:00"/>
    <s v="Second Class"/>
    <s v="LA-16780"/>
    <s v="Laura Armstrong"/>
    <s v="Corporate"/>
    <s v="United States"/>
    <s v="Detroit"/>
    <s v="Michigan"/>
    <n v="48205"/>
    <x v="2"/>
    <x v="483"/>
    <x v="0"/>
    <s v="Chairs"/>
    <s v="HON 5400 Series Task Chairs for Big and Tall"/>
    <n v="3504.9"/>
  </r>
  <r>
    <n v="5172"/>
    <s v="CA-2017-122903"/>
    <x v="1022"/>
    <d v="2017-05-29T00:00:00"/>
    <s v="Second Class"/>
    <s v="LA-16780"/>
    <s v="Laura Armstrong"/>
    <s v="Corporate"/>
    <s v="United States"/>
    <s v="Detroit"/>
    <s v="Michigan"/>
    <n v="48205"/>
    <x v="2"/>
    <x v="694"/>
    <x v="1"/>
    <s v="Paper"/>
    <s v="Xerox 1910"/>
    <n v="144.12"/>
  </r>
  <r>
    <n v="5173"/>
    <s v="CA-2017-122903"/>
    <x v="1022"/>
    <d v="2017-05-29T00:00:00"/>
    <s v="Second Class"/>
    <s v="LA-16780"/>
    <s v="Laura Armstrong"/>
    <s v="Corporate"/>
    <s v="United States"/>
    <s v="Detroit"/>
    <s v="Michigan"/>
    <n v="48205"/>
    <x v="2"/>
    <x v="921"/>
    <x v="1"/>
    <s v="Paper"/>
    <s v="Xerox 1915"/>
    <n v="314.55"/>
  </r>
  <r>
    <n v="5174"/>
    <s v="CA-2016-107741"/>
    <x v="936"/>
    <d v="2016-03-10T00:00:00"/>
    <s v="First Class"/>
    <s v="FC-14335"/>
    <s v="Fred Chung"/>
    <s v="Corporate"/>
    <s v="United States"/>
    <s v="Pueblo"/>
    <s v="Colorado"/>
    <n v="81001"/>
    <x v="1"/>
    <x v="319"/>
    <x v="1"/>
    <s v="Art"/>
    <s v="Dixon Prang Watercolor Pencils, 10-Color Set with Brush"/>
    <n v="3.4079999999999999"/>
  </r>
  <r>
    <n v="5175"/>
    <s v="CA-2018-106432"/>
    <x v="15"/>
    <d v="2018-10-24T00:00:00"/>
    <s v="Standard Class"/>
    <s v="CA-12265"/>
    <s v="Christina Anderson"/>
    <s v="Consumer"/>
    <s v="United States"/>
    <s v="Waco"/>
    <s v="Texas"/>
    <n v="76706"/>
    <x v="2"/>
    <x v="1472"/>
    <x v="1"/>
    <s v="Binders"/>
    <s v="SlimView Poly Binder, 3/8&quot;"/>
    <n v="2.0720000000000001"/>
  </r>
  <r>
    <n v="5176"/>
    <s v="CA-2018-106432"/>
    <x v="15"/>
    <d v="2018-10-24T00:00:00"/>
    <s v="Standard Class"/>
    <s v="CA-12265"/>
    <s v="Christina Anderson"/>
    <s v="Consumer"/>
    <s v="United States"/>
    <s v="Waco"/>
    <s v="Texas"/>
    <n v="76706"/>
    <x v="2"/>
    <x v="1627"/>
    <x v="0"/>
    <s v="Bookcases"/>
    <s v="Rush Hierlooms Collection Rich Wood Bookcases"/>
    <n v="328.39920000000001"/>
  </r>
  <r>
    <n v="5177"/>
    <s v="CA-2017-148908"/>
    <x v="732"/>
    <d v="2017-11-08T00:00:00"/>
    <s v="First Class"/>
    <s v="JH-15985"/>
    <s v="Joseph Holt"/>
    <s v="Consumer"/>
    <s v="United States"/>
    <s v="San Francisco"/>
    <s v="California"/>
    <n v="94109"/>
    <x v="1"/>
    <x v="1197"/>
    <x v="1"/>
    <s v="Binders"/>
    <s v="GBC Twin Loop Wire Binding Elements"/>
    <n v="53.247999999999998"/>
  </r>
  <r>
    <n v="5178"/>
    <s v="CA-2017-123015"/>
    <x v="482"/>
    <d v="2017-12-30T00:00:00"/>
    <s v="Standard Class"/>
    <s v="AJ-10795"/>
    <s v="Anthony Johnson"/>
    <s v="Corporate"/>
    <s v="United States"/>
    <s v="New York City"/>
    <s v="New York"/>
    <n v="10024"/>
    <x v="3"/>
    <x v="255"/>
    <x v="1"/>
    <s v="Binders"/>
    <s v="Round Ring Binders"/>
    <n v="4.992"/>
  </r>
  <r>
    <n v="5179"/>
    <s v="US-2016-120502"/>
    <x v="657"/>
    <d v="2016-04-19T00:00:00"/>
    <s v="Standard Class"/>
    <s v="BT-11395"/>
    <s v="Bill Tyler"/>
    <s v="Corporate"/>
    <s v="United States"/>
    <s v="Los Angeles"/>
    <s v="California"/>
    <n v="90036"/>
    <x v="1"/>
    <x v="1155"/>
    <x v="0"/>
    <s v="Furnishings"/>
    <s v="Flat Face Poster Frame"/>
    <n v="37.68"/>
  </r>
  <r>
    <n v="5180"/>
    <s v="US-2016-120502"/>
    <x v="657"/>
    <d v="2016-04-19T00:00:00"/>
    <s v="Standard Class"/>
    <s v="BT-11395"/>
    <s v="Bill Tyler"/>
    <s v="Corporate"/>
    <s v="United States"/>
    <s v="Los Angeles"/>
    <s v="California"/>
    <n v="90036"/>
    <x v="1"/>
    <x v="297"/>
    <x v="2"/>
    <s v="Phones"/>
    <s v="Aastra 57i VoIP phone"/>
    <n v="258.57600000000002"/>
  </r>
  <r>
    <n v="5181"/>
    <s v="US-2016-120502"/>
    <x v="657"/>
    <d v="2016-04-19T00:00:00"/>
    <s v="Standard Class"/>
    <s v="BT-11395"/>
    <s v="Bill Tyler"/>
    <s v="Corporate"/>
    <s v="United States"/>
    <s v="Los Angeles"/>
    <s v="California"/>
    <n v="90036"/>
    <x v="1"/>
    <x v="983"/>
    <x v="1"/>
    <s v="Appliances"/>
    <s v="3M Replacement Filter for Office Air Cleaner for 20' x 33' Room"/>
    <n v="75.84"/>
  </r>
  <r>
    <n v="5182"/>
    <s v="CA-2018-108749"/>
    <x v="510"/>
    <d v="2018-09-15T00:00:00"/>
    <s v="First Class"/>
    <s v="DJ-13510"/>
    <s v="Don Jones"/>
    <s v="Corporate"/>
    <s v="United States"/>
    <s v="Woonsocket"/>
    <s v="Rhode Island"/>
    <n v="2895"/>
    <x v="3"/>
    <x v="1723"/>
    <x v="1"/>
    <s v="Paper"/>
    <s v="Xerox 209"/>
    <n v="45.36"/>
  </r>
  <r>
    <n v="5183"/>
    <s v="CA-2018-108749"/>
    <x v="510"/>
    <d v="2018-09-15T00:00:00"/>
    <s v="First Class"/>
    <s v="DJ-13510"/>
    <s v="Don Jones"/>
    <s v="Corporate"/>
    <s v="United States"/>
    <s v="Woonsocket"/>
    <s v="Rhode Island"/>
    <n v="2895"/>
    <x v="3"/>
    <x v="785"/>
    <x v="1"/>
    <s v="Binders"/>
    <s v="Aluminum Screw Posts"/>
    <n v="45.78"/>
  </r>
  <r>
    <n v="5184"/>
    <s v="CA-2018-163335"/>
    <x v="241"/>
    <d v="2018-09-27T00:00:00"/>
    <s v="First Class"/>
    <s v="AG-10675"/>
    <s v="Anna Gayman"/>
    <s v="Consumer"/>
    <s v="United States"/>
    <s v="Columbus"/>
    <s v="Georgia"/>
    <n v="31907"/>
    <x v="0"/>
    <x v="1678"/>
    <x v="1"/>
    <s v="Storage"/>
    <s v="Fellowes Desktop Hanging File Manager"/>
    <n v="40.29"/>
  </r>
  <r>
    <n v="5185"/>
    <s v="CA-2018-163335"/>
    <x v="241"/>
    <d v="2018-09-27T00:00:00"/>
    <s v="First Class"/>
    <s v="AG-10675"/>
    <s v="Anna Gayman"/>
    <s v="Consumer"/>
    <s v="United States"/>
    <s v="Columbus"/>
    <s v="Georgia"/>
    <n v="31907"/>
    <x v="0"/>
    <x v="555"/>
    <x v="1"/>
    <s v="Binders"/>
    <s v="Avery Durable Poly Binders"/>
    <n v="38.71"/>
  </r>
  <r>
    <n v="5186"/>
    <s v="CA-2016-134719"/>
    <x v="998"/>
    <d v="2016-10-15T00:00:00"/>
    <s v="Standard Class"/>
    <s v="JD-15790"/>
    <s v="John Dryer"/>
    <s v="Consumer"/>
    <s v="United States"/>
    <s v="Jacksonville"/>
    <s v="Florida"/>
    <n v="32216"/>
    <x v="0"/>
    <x v="458"/>
    <x v="1"/>
    <s v="Storage"/>
    <s v="Tennsco Single-Tier Lockers"/>
    <n v="1801.6320000000001"/>
  </r>
  <r>
    <n v="5187"/>
    <s v="US-2016-154389"/>
    <x v="154"/>
    <d v="2016-12-03T00:00:00"/>
    <s v="Standard Class"/>
    <s v="EH-14125"/>
    <s v="Eugene Hildebrand"/>
    <s v="Home Office"/>
    <s v="United States"/>
    <s v="Philadelphia"/>
    <s v="Pennsylvania"/>
    <n v="19140"/>
    <x v="3"/>
    <x v="1594"/>
    <x v="2"/>
    <s v="Phones"/>
    <s v="LG Exalt"/>
    <n v="748.75199999999995"/>
  </r>
  <r>
    <n v="5188"/>
    <s v="CA-2016-115567"/>
    <x v="1023"/>
    <d v="2016-09-18T00:00:00"/>
    <s v="Standard Class"/>
    <s v="ZC-21910"/>
    <s v="Zuschuss Carroll"/>
    <s v="Consumer"/>
    <s v="United States"/>
    <s v="Columbus"/>
    <s v="Indiana"/>
    <n v="47201"/>
    <x v="2"/>
    <x v="959"/>
    <x v="2"/>
    <s v="Accessories"/>
    <s v="Case Logic 2.4GHz Wireless Keyboard"/>
    <n v="199.96"/>
  </r>
  <r>
    <n v="5189"/>
    <s v="CA-2016-115567"/>
    <x v="1023"/>
    <d v="2016-09-18T00:00:00"/>
    <s v="Standard Class"/>
    <s v="ZC-21910"/>
    <s v="Zuschuss Carroll"/>
    <s v="Consumer"/>
    <s v="United States"/>
    <s v="Columbus"/>
    <s v="Indiana"/>
    <n v="47201"/>
    <x v="2"/>
    <x v="377"/>
    <x v="0"/>
    <s v="Chairs"/>
    <s v="Hon Multipurpose Stacking Arm Chairs"/>
    <n v="1516.2"/>
  </r>
  <r>
    <n v="5190"/>
    <s v="US-2018-136679"/>
    <x v="237"/>
    <d v="2018-11-18T00:00:00"/>
    <s v="Standard Class"/>
    <s v="XP-21865"/>
    <s v="Xylona Preis"/>
    <s v="Consumer"/>
    <s v="United States"/>
    <s v="Pasadena"/>
    <s v="Texas"/>
    <n v="77506"/>
    <x v="2"/>
    <x v="1067"/>
    <x v="2"/>
    <s v="Accessories"/>
    <s v="V7 USB Numeric Keypad"/>
    <n v="167.952"/>
  </r>
  <r>
    <n v="5191"/>
    <s v="US-2018-136679"/>
    <x v="237"/>
    <d v="2018-11-18T00:00:00"/>
    <s v="Standard Class"/>
    <s v="XP-21865"/>
    <s v="Xylona Preis"/>
    <s v="Consumer"/>
    <s v="United States"/>
    <s v="Pasadena"/>
    <s v="Texas"/>
    <n v="77506"/>
    <x v="2"/>
    <x v="1473"/>
    <x v="1"/>
    <s v="Art"/>
    <s v="Boston Electric Pencil Sharpener, Model 1818, Charcoal Black"/>
    <n v="45.04"/>
  </r>
  <r>
    <n v="5192"/>
    <s v="US-2018-141943"/>
    <x v="1024"/>
    <d v="2018-05-09T00:00:00"/>
    <s v="Standard Class"/>
    <s v="DK-12985"/>
    <s v="Darren Koutras"/>
    <s v="Consumer"/>
    <s v="United States"/>
    <s v="San Francisco"/>
    <s v="California"/>
    <n v="94122"/>
    <x v="1"/>
    <x v="1724"/>
    <x v="1"/>
    <s v="Envelopes"/>
    <s v="Peel &amp; Seel Recycled Catalog Envelopes, Brown"/>
    <n v="23.16"/>
  </r>
  <r>
    <n v="5193"/>
    <s v="CA-2015-101560"/>
    <x v="683"/>
    <d v="2015-12-01T00:00:00"/>
    <s v="Second Class"/>
    <s v="CS-12250"/>
    <s v="Chris Selesnick"/>
    <s v="Corporate"/>
    <s v="United States"/>
    <s v="Columbia"/>
    <s v="South Carolina"/>
    <n v="29203"/>
    <x v="0"/>
    <x v="124"/>
    <x v="0"/>
    <s v="Furnishings"/>
    <s v="Eldon Cleatmat Plus Chair Mats for High Pile Carpets"/>
    <n v="397.6"/>
  </r>
  <r>
    <n v="5194"/>
    <s v="CA-2015-101560"/>
    <x v="683"/>
    <d v="2015-12-01T00:00:00"/>
    <s v="Second Class"/>
    <s v="CS-12250"/>
    <s v="Chris Selesnick"/>
    <s v="Corporate"/>
    <s v="United States"/>
    <s v="Columbia"/>
    <s v="South Carolina"/>
    <n v="29203"/>
    <x v="0"/>
    <x v="1635"/>
    <x v="1"/>
    <s v="Paper"/>
    <s v="Xerox 1933"/>
    <n v="85.96"/>
  </r>
  <r>
    <n v="5195"/>
    <s v="CA-2015-101560"/>
    <x v="683"/>
    <d v="2015-12-01T00:00:00"/>
    <s v="Second Class"/>
    <s v="CS-12250"/>
    <s v="Chris Selesnick"/>
    <s v="Corporate"/>
    <s v="United States"/>
    <s v="Columbia"/>
    <s v="South Carolina"/>
    <n v="29203"/>
    <x v="0"/>
    <x v="346"/>
    <x v="1"/>
    <s v="Art"/>
    <s v="Crayola Colored Pencils"/>
    <n v="13.12"/>
  </r>
  <r>
    <n v="5196"/>
    <s v="CA-2015-101560"/>
    <x v="683"/>
    <d v="2015-12-01T00:00:00"/>
    <s v="Second Class"/>
    <s v="CS-12250"/>
    <s v="Chris Selesnick"/>
    <s v="Corporate"/>
    <s v="United States"/>
    <s v="Columbia"/>
    <s v="South Carolina"/>
    <n v="29203"/>
    <x v="0"/>
    <x v="338"/>
    <x v="1"/>
    <s v="Binders"/>
    <s v="GBC Twin Loop Wire Binding Elements, 9/16&quot; Spine, Black"/>
    <n v="45.66"/>
  </r>
  <r>
    <n v="5197"/>
    <s v="CA-2015-159709"/>
    <x v="1025"/>
    <d v="2015-05-15T00:00:00"/>
    <s v="Standard Class"/>
    <s v="AI-10855"/>
    <s v="Arianne Irving"/>
    <s v="Consumer"/>
    <s v="United States"/>
    <s v="Kent"/>
    <s v="Washington"/>
    <n v="98031"/>
    <x v="1"/>
    <x v="439"/>
    <x v="1"/>
    <s v="Envelopes"/>
    <s v="Strathmore #10 Envelopes, Ultimate White"/>
    <n v="158.13"/>
  </r>
  <r>
    <n v="5198"/>
    <s v="CA-2015-159709"/>
    <x v="1025"/>
    <d v="2015-05-15T00:00:00"/>
    <s v="Standard Class"/>
    <s v="AI-10855"/>
    <s v="Arianne Irving"/>
    <s v="Consumer"/>
    <s v="United States"/>
    <s v="Kent"/>
    <s v="Washington"/>
    <n v="98031"/>
    <x v="1"/>
    <x v="47"/>
    <x v="2"/>
    <s v="Phones"/>
    <s v="LF Elite 3D Dazzle Designer Hard Case Cover, Lf Stylus Pen and Wiper For Apple Iphone 5c Mini Lite"/>
    <n v="43.6"/>
  </r>
  <r>
    <n v="5199"/>
    <s v="CA-2017-103982"/>
    <x v="840"/>
    <d v="2017-03-08T00:00:00"/>
    <s v="Standard Class"/>
    <s v="AA-10315"/>
    <s v="Alex Avila"/>
    <s v="Consumer"/>
    <s v="United States"/>
    <s v="Round Rock"/>
    <s v="Texas"/>
    <n v="78664"/>
    <x v="2"/>
    <x v="1359"/>
    <x v="1"/>
    <s v="Supplies"/>
    <s v="High Speed Automatic Electric Letter Opener"/>
    <n v="3930.0720000000001"/>
  </r>
  <r>
    <n v="5200"/>
    <s v="CA-2017-103982"/>
    <x v="840"/>
    <d v="2017-03-08T00:00:00"/>
    <s v="Standard Class"/>
    <s v="AA-10315"/>
    <s v="Alex Avila"/>
    <s v="Consumer"/>
    <s v="United States"/>
    <s v="Round Rock"/>
    <s v="Texas"/>
    <n v="78664"/>
    <x v="2"/>
    <x v="1579"/>
    <x v="1"/>
    <s v="Fasteners"/>
    <s v="Acco Banker's Clasps, 5 3/4&quot;-Long"/>
    <n v="2.3039999999999998"/>
  </r>
  <r>
    <n v="5201"/>
    <s v="CA-2017-103982"/>
    <x v="840"/>
    <d v="2017-03-08T00:00:00"/>
    <s v="Standard Class"/>
    <s v="AA-10315"/>
    <s v="Alex Avila"/>
    <s v="Consumer"/>
    <s v="United States"/>
    <s v="Round Rock"/>
    <s v="Texas"/>
    <n v="78664"/>
    <x v="2"/>
    <x v="1149"/>
    <x v="2"/>
    <s v="Phones"/>
    <s v="Polycom VVX 310 VoIP phone"/>
    <n v="431.976"/>
  </r>
  <r>
    <n v="5202"/>
    <s v="CA-2017-103982"/>
    <x v="840"/>
    <d v="2017-03-08T00:00:00"/>
    <s v="Standard Class"/>
    <s v="AA-10315"/>
    <s v="Alex Avila"/>
    <s v="Consumer"/>
    <s v="United States"/>
    <s v="Round Rock"/>
    <s v="Texas"/>
    <n v="78664"/>
    <x v="2"/>
    <x v="540"/>
    <x v="2"/>
    <s v="Accessories"/>
    <s v="Verbatim 25 GB 6x Blu-ray Single Layer Recordable Disc, 1/Pack"/>
    <n v="41.72"/>
  </r>
  <r>
    <n v="5203"/>
    <s v="CA-2016-142454"/>
    <x v="762"/>
    <d v="2016-08-19T00:00:00"/>
    <s v="Standard Class"/>
    <s v="RE-19450"/>
    <s v="Richard Eichhorn"/>
    <s v="Consumer"/>
    <s v="United States"/>
    <s v="Oakland"/>
    <s v="California"/>
    <n v="94601"/>
    <x v="1"/>
    <x v="943"/>
    <x v="0"/>
    <s v="Furnishings"/>
    <s v="Tensor Computer Mounted Lamp"/>
    <n v="104.23"/>
  </r>
  <r>
    <n v="5204"/>
    <s v="CA-2016-142454"/>
    <x v="762"/>
    <d v="2016-08-19T00:00:00"/>
    <s v="Standard Class"/>
    <s v="RE-19450"/>
    <s v="Richard Eichhorn"/>
    <s v="Consumer"/>
    <s v="United States"/>
    <s v="Oakland"/>
    <s v="California"/>
    <n v="94601"/>
    <x v="1"/>
    <x v="1247"/>
    <x v="1"/>
    <s v="Storage"/>
    <s v="Mobile Personal File Cube"/>
    <n v="70.260000000000005"/>
  </r>
  <r>
    <n v="5205"/>
    <s v="CA-2016-102016"/>
    <x v="811"/>
    <d v="2016-09-18T00:00:00"/>
    <s v="Standard Class"/>
    <s v="TM-21010"/>
    <s v="Tamara Manning"/>
    <s v="Consumer"/>
    <s v="United States"/>
    <s v="Auburn"/>
    <s v="New York"/>
    <n v="13021"/>
    <x v="3"/>
    <x v="182"/>
    <x v="1"/>
    <s v="Art"/>
    <s v="Binney &amp; Smith Crayola Metallic Colored Pencils, 8-Color Set"/>
    <n v="9.26"/>
  </r>
  <r>
    <n v="5206"/>
    <s v="CA-2016-102016"/>
    <x v="811"/>
    <d v="2016-09-18T00:00:00"/>
    <s v="Standard Class"/>
    <s v="TM-21010"/>
    <s v="Tamara Manning"/>
    <s v="Consumer"/>
    <s v="United States"/>
    <s v="Auburn"/>
    <s v="New York"/>
    <n v="13021"/>
    <x v="3"/>
    <x v="45"/>
    <x v="1"/>
    <s v="Storage"/>
    <s v="Gould Plastics 9-Pocket Panel Bin, 18-3/8w x 5-1/4d x 20-1/2h, Black"/>
    <n v="105.98"/>
  </r>
  <r>
    <n v="5207"/>
    <s v="CA-2016-102016"/>
    <x v="811"/>
    <d v="2016-09-18T00:00:00"/>
    <s v="Standard Class"/>
    <s v="TM-21010"/>
    <s v="Tamara Manning"/>
    <s v="Consumer"/>
    <s v="United States"/>
    <s v="Auburn"/>
    <s v="New York"/>
    <n v="13021"/>
    <x v="3"/>
    <x v="310"/>
    <x v="1"/>
    <s v="Fasteners"/>
    <s v="OIC Binder Clips, Mini, 1/4&quot; Capacity, Black"/>
    <n v="1.24"/>
  </r>
  <r>
    <n v="5208"/>
    <s v="CA-2016-102016"/>
    <x v="811"/>
    <d v="2016-09-18T00:00:00"/>
    <s v="Standard Class"/>
    <s v="TM-21010"/>
    <s v="Tamara Manning"/>
    <s v="Consumer"/>
    <s v="United States"/>
    <s v="Auburn"/>
    <s v="New York"/>
    <n v="13021"/>
    <x v="3"/>
    <x v="254"/>
    <x v="1"/>
    <s v="Labels"/>
    <s v="Avery 489"/>
    <n v="20.7"/>
  </r>
  <r>
    <n v="5209"/>
    <s v="CA-2016-102016"/>
    <x v="811"/>
    <d v="2016-09-18T00:00:00"/>
    <s v="Standard Class"/>
    <s v="TM-21010"/>
    <s v="Tamara Manning"/>
    <s v="Consumer"/>
    <s v="United States"/>
    <s v="Auburn"/>
    <s v="New York"/>
    <n v="13021"/>
    <x v="3"/>
    <x v="1010"/>
    <x v="1"/>
    <s v="Paper"/>
    <s v="HP Office Recycled Paper (20Lb. and 87 Bright)"/>
    <n v="28.9"/>
  </r>
  <r>
    <n v="5210"/>
    <s v="CA-2016-102016"/>
    <x v="811"/>
    <d v="2016-09-18T00:00:00"/>
    <s v="Standard Class"/>
    <s v="TM-21010"/>
    <s v="Tamara Manning"/>
    <s v="Consumer"/>
    <s v="United States"/>
    <s v="Auburn"/>
    <s v="New York"/>
    <n v="13021"/>
    <x v="3"/>
    <x v="113"/>
    <x v="1"/>
    <s v="Envelopes"/>
    <s v="Tyvek  Top-Opening Peel &amp; Seel Envelopes, Plain White"/>
    <n v="27.18"/>
  </r>
  <r>
    <n v="5211"/>
    <s v="CA-2016-156755"/>
    <x v="1026"/>
    <d v="2016-01-18T00:00:00"/>
    <s v="Standard Class"/>
    <s v="YS-21880"/>
    <s v="Yana Sorensen"/>
    <s v="Corporate"/>
    <s v="United States"/>
    <s v="Newark"/>
    <s v="Delaware"/>
    <n v="19711"/>
    <x v="3"/>
    <x v="1449"/>
    <x v="1"/>
    <s v="Storage"/>
    <s v="Dual Level, Single-Width Filing Carts"/>
    <n v="465.18"/>
  </r>
  <r>
    <n v="5212"/>
    <s v="CA-2016-130876"/>
    <x v="793"/>
    <d v="2016-05-16T00:00:00"/>
    <s v="Second Class"/>
    <s v="AZ-10750"/>
    <s v="Annie Zypern"/>
    <s v="Consumer"/>
    <s v="United States"/>
    <s v="New York City"/>
    <s v="New York"/>
    <n v="10024"/>
    <x v="3"/>
    <x v="762"/>
    <x v="1"/>
    <s v="Storage"/>
    <s v="Portable Personal File Box"/>
    <n v="36.630000000000003"/>
  </r>
  <r>
    <n v="5213"/>
    <s v="CA-2017-145898"/>
    <x v="182"/>
    <d v="2017-09-26T00:00:00"/>
    <s v="Same Day"/>
    <s v="CM-12445"/>
    <s v="Chuck Magee"/>
    <s v="Consumer"/>
    <s v="United States"/>
    <s v="Redlands"/>
    <s v="California"/>
    <n v="92374"/>
    <x v="1"/>
    <x v="456"/>
    <x v="1"/>
    <s v="Storage"/>
    <s v="Advantus Rolling Storage Box"/>
    <n v="51.45"/>
  </r>
  <r>
    <n v="5214"/>
    <s v="CA-2017-145898"/>
    <x v="182"/>
    <d v="2017-09-26T00:00:00"/>
    <s v="Same Day"/>
    <s v="CM-12445"/>
    <s v="Chuck Magee"/>
    <s v="Consumer"/>
    <s v="United States"/>
    <s v="Redlands"/>
    <s v="California"/>
    <n v="92374"/>
    <x v="1"/>
    <x v="948"/>
    <x v="1"/>
    <s v="Labels"/>
    <s v="Avery 494"/>
    <n v="7.83"/>
  </r>
  <r>
    <n v="5215"/>
    <s v="CA-2017-145898"/>
    <x v="182"/>
    <d v="2017-09-26T00:00:00"/>
    <s v="Same Day"/>
    <s v="CM-12445"/>
    <s v="Chuck Magee"/>
    <s v="Consumer"/>
    <s v="United States"/>
    <s v="Redlands"/>
    <s v="California"/>
    <n v="92374"/>
    <x v="1"/>
    <x v="1658"/>
    <x v="1"/>
    <s v="Art"/>
    <s v="SANFORD Major Accent Highlighters"/>
    <n v="35.4"/>
  </r>
  <r>
    <n v="5216"/>
    <s v="CA-2017-145898"/>
    <x v="182"/>
    <d v="2017-09-26T00:00:00"/>
    <s v="Same Day"/>
    <s v="CM-12445"/>
    <s v="Chuck Magee"/>
    <s v="Consumer"/>
    <s v="United States"/>
    <s v="Redlands"/>
    <s v="California"/>
    <n v="92374"/>
    <x v="1"/>
    <x v="457"/>
    <x v="1"/>
    <s v="Paper"/>
    <s v="Great White Multi-Use Recycled Paper (20Lb. and 84 Bright)"/>
    <n v="29.9"/>
  </r>
  <r>
    <n v="5217"/>
    <s v="US-2018-159562"/>
    <x v="428"/>
    <d v="2018-09-15T00:00:00"/>
    <s v="Standard Class"/>
    <s v="JB-16000"/>
    <s v="Joy Bell-"/>
    <s v="Consumer"/>
    <s v="United States"/>
    <s v="Roseville"/>
    <s v="Michigan"/>
    <n v="48066"/>
    <x v="2"/>
    <x v="755"/>
    <x v="1"/>
    <s v="Envelopes"/>
    <s v="#10- 4 1/8&quot; x 9 1/2&quot; Recycled Envelopes"/>
    <n v="17.48"/>
  </r>
  <r>
    <n v="5218"/>
    <s v="CA-2018-134635"/>
    <x v="4"/>
    <d v="2018-04-17T00:00:00"/>
    <s v="Second Class"/>
    <s v="NS-18640"/>
    <s v="Noel Staavos"/>
    <s v="Corporate"/>
    <s v="United States"/>
    <s v="Los Angeles"/>
    <s v="California"/>
    <n v="90049"/>
    <x v="1"/>
    <x v="145"/>
    <x v="1"/>
    <s v="Paper"/>
    <s v="Xerox 1883"/>
    <n v="79.14"/>
  </r>
  <r>
    <n v="5219"/>
    <s v="CA-2018-167080"/>
    <x v="193"/>
    <d v="2018-06-14T00:00:00"/>
    <s v="Standard Class"/>
    <s v="LC-16930"/>
    <s v="Linda Cazamias"/>
    <s v="Corporate"/>
    <s v="United States"/>
    <s v="New York City"/>
    <s v="New York"/>
    <n v="10011"/>
    <x v="3"/>
    <x v="59"/>
    <x v="1"/>
    <s v="Art"/>
    <s v="Prang Dustless Chalk Sticks"/>
    <n v="8.4"/>
  </r>
  <r>
    <n v="5220"/>
    <s v="CA-2018-145653"/>
    <x v="853"/>
    <d v="2018-09-01T00:00:00"/>
    <s v="Same Day"/>
    <s v="CA-12775"/>
    <s v="Cynthia Arntzen"/>
    <s v="Consumer"/>
    <s v="United States"/>
    <s v="Detroit"/>
    <s v="Michigan"/>
    <n v="48205"/>
    <x v="2"/>
    <x v="1459"/>
    <x v="0"/>
    <s v="Chairs"/>
    <s v="Harbour Creations 67200 Series Stacking Chairs"/>
    <n v="498.26"/>
  </r>
  <r>
    <n v="5221"/>
    <s v="CA-2015-140487"/>
    <x v="1027"/>
    <d v="2015-06-20T00:00:00"/>
    <s v="Standard Class"/>
    <s v="SR-20425"/>
    <s v="Sharelle Roach"/>
    <s v="Home Office"/>
    <s v="United States"/>
    <s v="Detroit"/>
    <s v="Michigan"/>
    <n v="48234"/>
    <x v="2"/>
    <x v="1624"/>
    <x v="0"/>
    <s v="Bookcases"/>
    <s v="Hon Metal Bookcases, Gray"/>
    <n v="212.94"/>
  </r>
  <r>
    <n v="5222"/>
    <s v="CA-2018-117401"/>
    <x v="796"/>
    <d v="2018-05-22T00:00:00"/>
    <s v="Second Class"/>
    <s v="PP-18955"/>
    <s v="Paul Prost"/>
    <s v="Home Office"/>
    <s v="United States"/>
    <s v="Springfield"/>
    <s v="Missouri"/>
    <n v="65807"/>
    <x v="2"/>
    <x v="1725"/>
    <x v="1"/>
    <s v="Appliances"/>
    <s v="Avanti 1.7 Cu. Ft. Refrigerator"/>
    <n v="706.86"/>
  </r>
  <r>
    <n v="5223"/>
    <s v="CA-2018-117401"/>
    <x v="796"/>
    <d v="2018-05-22T00:00:00"/>
    <s v="Second Class"/>
    <s v="PP-18955"/>
    <s v="Paul Prost"/>
    <s v="Home Office"/>
    <s v="United States"/>
    <s v="Springfield"/>
    <s v="Missouri"/>
    <n v="65807"/>
    <x v="2"/>
    <x v="461"/>
    <x v="2"/>
    <s v="Phones"/>
    <s v="Motorola HK250 Universal Bluetooth Headset"/>
    <n v="114.95"/>
  </r>
  <r>
    <n v="5224"/>
    <s v="CA-2018-117401"/>
    <x v="796"/>
    <d v="2018-05-22T00:00:00"/>
    <s v="Second Class"/>
    <s v="PP-18955"/>
    <s v="Paul Prost"/>
    <s v="Home Office"/>
    <s v="United States"/>
    <s v="Springfield"/>
    <s v="Missouri"/>
    <n v="65807"/>
    <x v="2"/>
    <x v="1488"/>
    <x v="1"/>
    <s v="Binders"/>
    <s v="Universal Recycled Hanging Pressboard Report Binders, Letter Size"/>
    <n v="43.19"/>
  </r>
  <r>
    <n v="5225"/>
    <s v="US-2018-109582"/>
    <x v="510"/>
    <d v="2018-09-17T00:00:00"/>
    <s v="Second Class"/>
    <s v="JM-15865"/>
    <s v="John Murray"/>
    <s v="Consumer"/>
    <s v="United States"/>
    <s v="Los Angeles"/>
    <s v="California"/>
    <n v="90036"/>
    <x v="1"/>
    <x v="417"/>
    <x v="1"/>
    <s v="Paper"/>
    <s v="Eaton Premium Continuous-Feed Paper, 25% Cotton, Letter Size, White, 1000 Shts/Box"/>
    <n v="166.44"/>
  </r>
  <r>
    <n v="5226"/>
    <s v="CA-2017-119865"/>
    <x v="1028"/>
    <d v="2017-06-26T00:00:00"/>
    <s v="Standard Class"/>
    <s v="AS-10090"/>
    <s v="Adam Shillingsburg"/>
    <s v="Consumer"/>
    <s v="United States"/>
    <s v="New York City"/>
    <s v="New York"/>
    <n v="10011"/>
    <x v="3"/>
    <x v="1316"/>
    <x v="1"/>
    <s v="Binders"/>
    <s v="SpineVue Locking Slant-D Ring Binders by Cardinal"/>
    <n v="36.56"/>
  </r>
  <r>
    <n v="5227"/>
    <s v="CA-2017-119865"/>
    <x v="1028"/>
    <d v="2017-06-26T00:00:00"/>
    <s v="Standard Class"/>
    <s v="AS-10090"/>
    <s v="Adam Shillingsburg"/>
    <s v="Consumer"/>
    <s v="United States"/>
    <s v="New York City"/>
    <s v="New York"/>
    <n v="10011"/>
    <x v="3"/>
    <x v="1561"/>
    <x v="1"/>
    <s v="Binders"/>
    <s v="Premium Transparent Presentation Covers, No Pattern/Clear, 8 1/2&quot; x 11&quot;"/>
    <n v="186.14400000000001"/>
  </r>
  <r>
    <n v="5228"/>
    <s v="CA-2017-119865"/>
    <x v="1028"/>
    <d v="2017-06-26T00:00:00"/>
    <s v="Standard Class"/>
    <s v="AS-10090"/>
    <s v="Adam Shillingsburg"/>
    <s v="Consumer"/>
    <s v="United States"/>
    <s v="New York City"/>
    <s v="New York"/>
    <n v="10011"/>
    <x v="3"/>
    <x v="587"/>
    <x v="0"/>
    <s v="Bookcases"/>
    <s v="O'Sullivan Living Dimensions 5-Shelf Bookcases"/>
    <n v="353.56799999999998"/>
  </r>
  <r>
    <n v="5229"/>
    <s v="US-2015-147648"/>
    <x v="35"/>
    <d v="2015-12-01T00:00:00"/>
    <s v="Standard Class"/>
    <s v="LS-16975"/>
    <s v="Lindsay Shagiari"/>
    <s v="Home Office"/>
    <s v="United States"/>
    <s v="San Francisco"/>
    <s v="California"/>
    <n v="94109"/>
    <x v="1"/>
    <x v="1522"/>
    <x v="1"/>
    <s v="Paper"/>
    <s v="Xerox 1893"/>
    <n v="81.98"/>
  </r>
  <r>
    <n v="5230"/>
    <s v="CA-2018-124436"/>
    <x v="498"/>
    <d v="2018-03-22T00:00:00"/>
    <s v="Second Class"/>
    <s v="SA-20830"/>
    <s v="Sue Ann Reed"/>
    <s v="Consumer"/>
    <s v="United States"/>
    <s v="Fresno"/>
    <s v="California"/>
    <n v="93727"/>
    <x v="1"/>
    <x v="1316"/>
    <x v="1"/>
    <s v="Binders"/>
    <s v="SpineVue Locking Slant-D Ring Binders by Cardinal"/>
    <n v="14.624000000000001"/>
  </r>
  <r>
    <n v="5231"/>
    <s v="CA-2018-124436"/>
    <x v="498"/>
    <d v="2018-03-22T00:00:00"/>
    <s v="Second Class"/>
    <s v="SA-20830"/>
    <s v="Sue Ann Reed"/>
    <s v="Consumer"/>
    <s v="United States"/>
    <s v="Fresno"/>
    <s v="California"/>
    <n v="93727"/>
    <x v="1"/>
    <x v="616"/>
    <x v="0"/>
    <s v="Tables"/>
    <s v="Chromcraft Round Conference Tables"/>
    <n v="697.16"/>
  </r>
  <r>
    <n v="5232"/>
    <s v="CA-2018-124436"/>
    <x v="498"/>
    <d v="2018-03-22T00:00:00"/>
    <s v="Second Class"/>
    <s v="SA-20830"/>
    <s v="Sue Ann Reed"/>
    <s v="Consumer"/>
    <s v="United States"/>
    <s v="Fresno"/>
    <s v="California"/>
    <n v="93727"/>
    <x v="1"/>
    <x v="1435"/>
    <x v="0"/>
    <s v="Furnishings"/>
    <s v="Advantus Employee of the Month Certificate Frame, 11 x 13-1/2"/>
    <n v="30.93"/>
  </r>
  <r>
    <n v="5233"/>
    <s v="CA-2018-124436"/>
    <x v="498"/>
    <d v="2018-03-22T00:00:00"/>
    <s v="Second Class"/>
    <s v="SA-20830"/>
    <s v="Sue Ann Reed"/>
    <s v="Consumer"/>
    <s v="United States"/>
    <s v="Fresno"/>
    <s v="California"/>
    <n v="93727"/>
    <x v="1"/>
    <x v="185"/>
    <x v="1"/>
    <s v="Binders"/>
    <s v="Pressboard Covers with Storage Hooks, 9 1/2&quot; x 11&quot;, Light Blue"/>
    <n v="27.495999999999999"/>
  </r>
  <r>
    <n v="5234"/>
    <s v="CA-2015-115084"/>
    <x v="638"/>
    <d v="2015-10-22T00:00:00"/>
    <s v="Standard Class"/>
    <s v="LS-17200"/>
    <s v="Luke Schmidt"/>
    <s v="Corporate"/>
    <s v="United States"/>
    <s v="Texarkana"/>
    <s v="Arkansas"/>
    <n v="71854"/>
    <x v="0"/>
    <x v="1719"/>
    <x v="0"/>
    <s v="Chairs"/>
    <s v="Office Star Flex Back Scooter Chair with Aluminum Finish Frame"/>
    <n v="605.34"/>
  </r>
  <r>
    <n v="5235"/>
    <s v="CA-2018-131037"/>
    <x v="1029"/>
    <d v="2018-08-23T00:00:00"/>
    <s v="First Class"/>
    <s v="TM-21490"/>
    <s v="Tony Molinari"/>
    <s v="Consumer"/>
    <s v="United States"/>
    <s v="San Francisco"/>
    <s v="California"/>
    <n v="94110"/>
    <x v="1"/>
    <x v="114"/>
    <x v="0"/>
    <s v="Tables"/>
    <s v="Hon Racetrack Conference Tables"/>
    <n v="210.00800000000001"/>
  </r>
  <r>
    <n v="5236"/>
    <s v="CA-2017-111143"/>
    <x v="258"/>
    <d v="2017-11-22T00:00:00"/>
    <s v="First Class"/>
    <s v="TT-21265"/>
    <s v="Tim Taslimi"/>
    <s v="Corporate"/>
    <s v="United States"/>
    <s v="Indianapolis"/>
    <s v="Indiana"/>
    <n v="46203"/>
    <x v="2"/>
    <x v="1549"/>
    <x v="1"/>
    <s v="Appliances"/>
    <s v="Acco 6 Outlet Guardian Premium Plus Surge Suppressor"/>
    <n v="54.96"/>
  </r>
  <r>
    <n v="5237"/>
    <s v="CA-2015-166744"/>
    <x v="59"/>
    <d v="2015-09-24T00:00:00"/>
    <s v="Standard Class"/>
    <s v="DN-13690"/>
    <s v="Duane Noonan"/>
    <s v="Consumer"/>
    <s v="United States"/>
    <s v="Columbia"/>
    <s v="Maryland"/>
    <n v="21044"/>
    <x v="3"/>
    <x v="859"/>
    <x v="0"/>
    <s v="Furnishings"/>
    <s v="C-Line Cubicle Keepers Polyproplyene Holder w/Velcro Back, 8-1/2x11, 25/Bx"/>
    <n v="164.22"/>
  </r>
  <r>
    <n v="5238"/>
    <s v="CA-2015-166744"/>
    <x v="59"/>
    <d v="2015-09-24T00:00:00"/>
    <s v="Standard Class"/>
    <s v="DN-13690"/>
    <s v="Duane Noonan"/>
    <s v="Consumer"/>
    <s v="United States"/>
    <s v="Columbia"/>
    <s v="Maryland"/>
    <n v="21044"/>
    <x v="3"/>
    <x v="430"/>
    <x v="0"/>
    <s v="Bookcases"/>
    <s v="O'Sullivan Living Dimensions 2-Shelf Bookcases"/>
    <n v="362.94"/>
  </r>
  <r>
    <n v="5239"/>
    <s v="CA-2015-166744"/>
    <x v="59"/>
    <d v="2015-09-24T00:00:00"/>
    <s v="Standard Class"/>
    <s v="DN-13690"/>
    <s v="Duane Noonan"/>
    <s v="Consumer"/>
    <s v="United States"/>
    <s v="Columbia"/>
    <s v="Maryland"/>
    <n v="21044"/>
    <x v="3"/>
    <x v="246"/>
    <x v="2"/>
    <s v="Accessories"/>
    <s v="Logitech 910-002974 M325 Wireless Mouse for Web Scrolling"/>
    <n v="59.98"/>
  </r>
  <r>
    <n v="5240"/>
    <s v="CA-2017-116561"/>
    <x v="108"/>
    <d v="2017-09-17T00:00:00"/>
    <s v="Standard Class"/>
    <s v="EB-14110"/>
    <s v="Eugene Barchas"/>
    <s v="Consumer"/>
    <s v="United States"/>
    <s v="San Jose"/>
    <s v="California"/>
    <n v="95123"/>
    <x v="1"/>
    <x v="16"/>
    <x v="1"/>
    <s v="Storage"/>
    <s v="Stur-D-Stor Shelving, Vertical 5-Shelf: 72&quot;H x 36&quot;W x 18 1/2&quot;D"/>
    <n v="332.94"/>
  </r>
  <r>
    <n v="5241"/>
    <s v="CA-2017-116561"/>
    <x v="108"/>
    <d v="2017-09-17T00:00:00"/>
    <s v="Standard Class"/>
    <s v="EB-14110"/>
    <s v="Eugene Barchas"/>
    <s v="Consumer"/>
    <s v="United States"/>
    <s v="San Jose"/>
    <s v="California"/>
    <n v="95123"/>
    <x v="1"/>
    <x v="444"/>
    <x v="1"/>
    <s v="Binders"/>
    <s v="GBC Standard Therm-A-Bind Covers"/>
    <n v="39.872"/>
  </r>
  <r>
    <n v="5242"/>
    <s v="CA-2017-110730"/>
    <x v="713"/>
    <d v="2017-09-26T00:00:00"/>
    <s v="Second Class"/>
    <s v="CM-11815"/>
    <s v="Candace McMahon"/>
    <s v="Corporate"/>
    <s v="United States"/>
    <s v="Seattle"/>
    <s v="Washington"/>
    <n v="98115"/>
    <x v="1"/>
    <x v="1726"/>
    <x v="1"/>
    <s v="Supplies"/>
    <s v="Acme Design Stainless Steel Bent Scissors"/>
    <n v="13.68"/>
  </r>
  <r>
    <n v="5243"/>
    <s v="CA-2018-146367"/>
    <x v="1018"/>
    <d v="2018-08-08T00:00:00"/>
    <s v="Standard Class"/>
    <s v="HM-14860"/>
    <s v="Harry Marie"/>
    <s v="Corporate"/>
    <s v="United States"/>
    <s v="Carrollton"/>
    <s v="Texas"/>
    <n v="75007"/>
    <x v="2"/>
    <x v="555"/>
    <x v="1"/>
    <s v="Binders"/>
    <s v="Avery Durable Poly Binders"/>
    <n v="3.3180000000000001"/>
  </r>
  <r>
    <n v="5244"/>
    <s v="CA-2017-149454"/>
    <x v="197"/>
    <d v="2017-07-26T00:00:00"/>
    <s v="First Class"/>
    <s v="KM-16375"/>
    <s v="Katherine Murray"/>
    <s v="Home Office"/>
    <s v="United States"/>
    <s v="Arlington"/>
    <s v="Virginia"/>
    <n v="22204"/>
    <x v="0"/>
    <x v="864"/>
    <x v="1"/>
    <s v="Binders"/>
    <s v="Avery 3 1/2&quot; Diskette Storage Pages, 10/Pack"/>
    <n v="10.44"/>
  </r>
  <r>
    <n v="5245"/>
    <s v="CA-2017-156265"/>
    <x v="1030"/>
    <d v="2017-08-04T00:00:00"/>
    <s v="Second Class"/>
    <s v="BF-11020"/>
    <s v="Barry FranzÃ¶sisch"/>
    <s v="Corporate"/>
    <s v="United States"/>
    <s v="Los Angeles"/>
    <s v="California"/>
    <n v="90032"/>
    <x v="1"/>
    <x v="1727"/>
    <x v="0"/>
    <s v="Tables"/>
    <s v="Barricks Non-Folding Utility Table with Steel Legs, Laminate Tops"/>
    <n v="136.464"/>
  </r>
  <r>
    <n v="5246"/>
    <s v="CA-2017-156265"/>
    <x v="1030"/>
    <d v="2017-08-04T00:00:00"/>
    <s v="Second Class"/>
    <s v="BF-11020"/>
    <s v="Barry FranzÃ¶sisch"/>
    <s v="Corporate"/>
    <s v="United States"/>
    <s v="Los Angeles"/>
    <s v="California"/>
    <n v="90032"/>
    <x v="1"/>
    <x v="192"/>
    <x v="2"/>
    <s v="Phones"/>
    <s v="Nortel Business Series Terminal T7208 Digital phone"/>
    <n v="333.57600000000002"/>
  </r>
  <r>
    <n v="5247"/>
    <s v="CA-2017-156265"/>
    <x v="1030"/>
    <d v="2017-08-04T00:00:00"/>
    <s v="Second Class"/>
    <s v="BF-11020"/>
    <s v="Barry FranzÃ¶sisch"/>
    <s v="Corporate"/>
    <s v="United States"/>
    <s v="Los Angeles"/>
    <s v="California"/>
    <n v="90032"/>
    <x v="1"/>
    <x v="460"/>
    <x v="1"/>
    <s v="Binders"/>
    <s v="XtraLife ClearVue Slant-D Ring Binders by Cardinal"/>
    <n v="12.544"/>
  </r>
  <r>
    <n v="5248"/>
    <s v="US-2016-168914"/>
    <x v="1031"/>
    <d v="2016-05-27T00:00:00"/>
    <s v="Standard Class"/>
    <s v="JE-15745"/>
    <s v="Joel Eaton"/>
    <s v="Consumer"/>
    <s v="United States"/>
    <s v="Frankfort"/>
    <s v="Illinois"/>
    <n v="60423"/>
    <x v="2"/>
    <x v="95"/>
    <x v="1"/>
    <s v="Appliances"/>
    <s v="Fellowes Basic Home/Office Series Surge Protectors"/>
    <n v="20.768000000000001"/>
  </r>
  <r>
    <n v="5249"/>
    <s v="US-2018-110989"/>
    <x v="132"/>
    <d v="2018-11-05T00:00:00"/>
    <s v="Second Class"/>
    <s v="EJ-14155"/>
    <s v="Eva Jacobs"/>
    <s v="Consumer"/>
    <s v="United States"/>
    <s v="Seattle"/>
    <s v="Washington"/>
    <n v="98105"/>
    <x v="1"/>
    <x v="174"/>
    <x v="2"/>
    <s v="Accessories"/>
    <s v="HP Standard 104 key PS/2 Keyboard"/>
    <n v="43.5"/>
  </r>
  <r>
    <n v="5250"/>
    <s v="CA-2016-106215"/>
    <x v="392"/>
    <d v="2016-04-21T00:00:00"/>
    <s v="Standard Class"/>
    <s v="BN-11470"/>
    <s v="Brad Norvell"/>
    <s v="Corporate"/>
    <s v="United States"/>
    <s v="Philadelphia"/>
    <s v="Pennsylvania"/>
    <n v="19143"/>
    <x v="3"/>
    <x v="1328"/>
    <x v="1"/>
    <s v="Fasteners"/>
    <s v="Staples"/>
    <n v="12.576000000000001"/>
  </r>
  <r>
    <n v="5251"/>
    <s v="US-2017-169369"/>
    <x v="939"/>
    <d v="2017-12-18T00:00:00"/>
    <s v="Standard Class"/>
    <s v="EC-14050"/>
    <s v="Erin Creighton"/>
    <s v="Consumer"/>
    <s v="United States"/>
    <s v="Columbus"/>
    <s v="Georgia"/>
    <n v="31907"/>
    <x v="0"/>
    <x v="959"/>
    <x v="2"/>
    <s v="Accessories"/>
    <s v="Case Logic 2.4GHz Wireless Keyboard"/>
    <n v="249.95"/>
  </r>
  <r>
    <n v="5252"/>
    <s v="US-2017-169369"/>
    <x v="939"/>
    <d v="2017-12-18T00:00:00"/>
    <s v="Standard Class"/>
    <s v="EC-14050"/>
    <s v="Erin Creighton"/>
    <s v="Consumer"/>
    <s v="United States"/>
    <s v="Columbus"/>
    <s v="Georgia"/>
    <n v="31907"/>
    <x v="0"/>
    <x v="1493"/>
    <x v="1"/>
    <s v="Paper"/>
    <s v="Xerox 1907"/>
    <n v="49.12"/>
  </r>
  <r>
    <n v="5253"/>
    <s v="CA-2016-132318"/>
    <x v="628"/>
    <d v="2016-11-02T00:00:00"/>
    <s v="First Class"/>
    <s v="TT-21220"/>
    <s v="Thomas Thornton"/>
    <s v="Consumer"/>
    <s v="United States"/>
    <s v="Virginia Beach"/>
    <s v="Virginia"/>
    <n v="23464"/>
    <x v="0"/>
    <x v="1306"/>
    <x v="1"/>
    <s v="Appliances"/>
    <s v="Tripp Lite Isotel 6 Outlet Surge Protector with Fax/Modem Protection"/>
    <n v="182.91"/>
  </r>
  <r>
    <n v="5254"/>
    <s v="US-2015-131982"/>
    <x v="1009"/>
    <d v="2015-03-11T00:00:00"/>
    <s v="Second Class"/>
    <s v="NP-18685"/>
    <s v="Nora Pelletier"/>
    <s v="Home Office"/>
    <s v="United States"/>
    <s v="Des Moines"/>
    <s v="Washington"/>
    <n v="98198"/>
    <x v="1"/>
    <x v="1080"/>
    <x v="1"/>
    <s v="Binders"/>
    <s v="Catalog Binders with Expanding Posts"/>
    <n v="107.648"/>
  </r>
  <r>
    <n v="5255"/>
    <s v="CA-2016-125185"/>
    <x v="616"/>
    <d v="2016-03-07T00:00:00"/>
    <s v="Second Class"/>
    <s v="AH-10195"/>
    <s v="Alan Haines"/>
    <s v="Corporate"/>
    <s v="United States"/>
    <s v="Bethlehem"/>
    <s v="Pennsylvania"/>
    <n v="18018"/>
    <x v="3"/>
    <x v="474"/>
    <x v="0"/>
    <s v="Chairs"/>
    <s v="Situations Contoured Folding Chairs, 4/Set"/>
    <n v="99.372"/>
  </r>
  <r>
    <n v="5256"/>
    <s v="CA-2016-125185"/>
    <x v="616"/>
    <d v="2016-03-07T00:00:00"/>
    <s v="Second Class"/>
    <s v="AH-10195"/>
    <s v="Alan Haines"/>
    <s v="Corporate"/>
    <s v="United States"/>
    <s v="Bethlehem"/>
    <s v="Pennsylvania"/>
    <n v="18018"/>
    <x v="3"/>
    <x v="1478"/>
    <x v="0"/>
    <s v="Furnishings"/>
    <s v="36X48 HARDFLOOR CHAIRMAT"/>
    <n v="33.567999999999998"/>
  </r>
  <r>
    <n v="5257"/>
    <s v="CA-2017-130078"/>
    <x v="590"/>
    <d v="2017-08-14T00:00:00"/>
    <s v="Standard Class"/>
    <s v="CC-12145"/>
    <s v="Charles Crestani"/>
    <s v="Consumer"/>
    <s v="United States"/>
    <s v="Oklahoma City"/>
    <s v="Oklahoma"/>
    <n v="73120"/>
    <x v="2"/>
    <x v="1436"/>
    <x v="1"/>
    <s v="Paper"/>
    <s v="Xerox 1954"/>
    <n v="10.56"/>
  </r>
  <r>
    <n v="5258"/>
    <s v="US-2018-114034"/>
    <x v="1032"/>
    <d v="2018-01-08T00:00:00"/>
    <s v="Standard Class"/>
    <s v="DL-13315"/>
    <s v="Delfina Latchford"/>
    <s v="Consumer"/>
    <s v="United States"/>
    <s v="Rancho Cucamonga"/>
    <s v="California"/>
    <n v="91730"/>
    <x v="1"/>
    <x v="832"/>
    <x v="1"/>
    <s v="Paper"/>
    <s v="Xerox 1905"/>
    <n v="38.880000000000003"/>
  </r>
  <r>
    <n v="5259"/>
    <s v="US-2018-115595"/>
    <x v="449"/>
    <d v="2018-10-11T00:00:00"/>
    <s v="First Class"/>
    <s v="XP-21865"/>
    <s v="Xylona Preis"/>
    <s v="Consumer"/>
    <s v="United States"/>
    <s v="Los Angeles"/>
    <s v="California"/>
    <n v="90032"/>
    <x v="1"/>
    <x v="728"/>
    <x v="1"/>
    <s v="Paper"/>
    <s v="Wirebound Message Books, 2 7/8&quot; x 5&quot;, 3 Forms per Page"/>
    <n v="35.200000000000003"/>
  </r>
  <r>
    <n v="5260"/>
    <s v="CA-2018-158722"/>
    <x v="179"/>
    <d v="2018-10-26T00:00:00"/>
    <s v="Standard Class"/>
    <s v="MA-17560"/>
    <s v="Matt Abelman"/>
    <s v="Home Office"/>
    <s v="United States"/>
    <s v="Philadelphia"/>
    <s v="Pennsylvania"/>
    <n v="19120"/>
    <x v="3"/>
    <x v="640"/>
    <x v="1"/>
    <s v="Paper"/>
    <s v="Xerox 1887"/>
    <n v="45.527999999999999"/>
  </r>
  <r>
    <n v="5261"/>
    <s v="CA-2015-105165"/>
    <x v="557"/>
    <d v="2015-09-10T00:00:00"/>
    <s v="First Class"/>
    <s v="SZ-20035"/>
    <s v="Sam Zeldin"/>
    <s v="Home Office"/>
    <s v="United States"/>
    <s v="Houston"/>
    <s v="Texas"/>
    <n v="77036"/>
    <x v="2"/>
    <x v="1361"/>
    <x v="2"/>
    <s v="Phones"/>
    <s v="Panasonic KX TS3282B Corded phone"/>
    <n v="196.77600000000001"/>
  </r>
  <r>
    <n v="5262"/>
    <s v="CA-2015-105165"/>
    <x v="557"/>
    <d v="2015-09-10T00:00:00"/>
    <s v="First Class"/>
    <s v="SZ-20035"/>
    <s v="Sam Zeldin"/>
    <s v="Home Office"/>
    <s v="United States"/>
    <s v="Houston"/>
    <s v="Texas"/>
    <n v="77036"/>
    <x v="2"/>
    <x v="347"/>
    <x v="1"/>
    <s v="Binders"/>
    <s v="Angle-D Binders with Locking Rings, Label Holders"/>
    <n v="2.92"/>
  </r>
  <r>
    <n v="5263"/>
    <s v="CA-2015-105165"/>
    <x v="557"/>
    <d v="2015-09-10T00:00:00"/>
    <s v="First Class"/>
    <s v="SZ-20035"/>
    <s v="Sam Zeldin"/>
    <s v="Home Office"/>
    <s v="United States"/>
    <s v="Houston"/>
    <s v="Texas"/>
    <n v="77036"/>
    <x v="2"/>
    <x v="738"/>
    <x v="0"/>
    <s v="Tables"/>
    <s v="Riverside Furniture Oval Coffee Table, Oval End Table, End Table with Drawer"/>
    <n v="200.79499999999999"/>
  </r>
  <r>
    <n v="5264"/>
    <s v="CA-2015-105165"/>
    <x v="557"/>
    <d v="2015-09-10T00:00:00"/>
    <s v="First Class"/>
    <s v="SZ-20035"/>
    <s v="Sam Zeldin"/>
    <s v="Home Office"/>
    <s v="United States"/>
    <s v="Houston"/>
    <s v="Texas"/>
    <n v="77036"/>
    <x v="2"/>
    <x v="1207"/>
    <x v="2"/>
    <s v="Accessories"/>
    <s v="Belkin Standard 104 key USB Keyboard"/>
    <n v="46.688000000000002"/>
  </r>
  <r>
    <n v="5265"/>
    <s v="CA-2015-105165"/>
    <x v="557"/>
    <d v="2015-09-10T00:00:00"/>
    <s v="First Class"/>
    <s v="SZ-20035"/>
    <s v="Sam Zeldin"/>
    <s v="Home Office"/>
    <s v="United States"/>
    <s v="Houston"/>
    <s v="Texas"/>
    <n v="77036"/>
    <x v="2"/>
    <x v="1583"/>
    <x v="1"/>
    <s v="Art"/>
    <s v="Dixon Ticonderoga Core-Lock Colored Pencils"/>
    <n v="21.864000000000001"/>
  </r>
  <r>
    <n v="5266"/>
    <s v="CA-2018-147452"/>
    <x v="1033"/>
    <d v="2018-10-03T00:00:00"/>
    <s v="First Class"/>
    <s v="CS-11845"/>
    <s v="Cari Sayre"/>
    <s v="Corporate"/>
    <s v="United States"/>
    <s v="Seattle"/>
    <s v="Washington"/>
    <n v="98103"/>
    <x v="1"/>
    <x v="1017"/>
    <x v="1"/>
    <s v="Paper"/>
    <s v="Adams Telephone Message Book W/Dividers/Space For Phone Numbers, 5 1/4&quot;X8 1/2&quot;, 300/Messages"/>
    <n v="11.76"/>
  </r>
  <r>
    <n v="5267"/>
    <s v="CA-2018-147452"/>
    <x v="1033"/>
    <d v="2018-10-03T00:00:00"/>
    <s v="First Class"/>
    <s v="CS-11845"/>
    <s v="Cari Sayre"/>
    <s v="Corporate"/>
    <s v="United States"/>
    <s v="Seattle"/>
    <s v="Washington"/>
    <n v="98103"/>
    <x v="1"/>
    <x v="1558"/>
    <x v="1"/>
    <s v="Paper"/>
    <s v="Xerox 1882"/>
    <n v="167.94"/>
  </r>
  <r>
    <n v="5268"/>
    <s v="CA-2018-147452"/>
    <x v="1033"/>
    <d v="2018-10-03T00:00:00"/>
    <s v="First Class"/>
    <s v="CS-11845"/>
    <s v="Cari Sayre"/>
    <s v="Corporate"/>
    <s v="United States"/>
    <s v="Seattle"/>
    <s v="Washington"/>
    <n v="98103"/>
    <x v="1"/>
    <x v="1034"/>
    <x v="1"/>
    <s v="Appliances"/>
    <s v="Commercial WindTunnel Clean Air Upright Vacuum, Replacement Belts, Filtration Bags"/>
    <n v="3.89"/>
  </r>
  <r>
    <n v="5269"/>
    <s v="US-2018-114657"/>
    <x v="673"/>
    <d v="2018-11-21T00:00:00"/>
    <s v="Standard Class"/>
    <s v="MH-18115"/>
    <s v="Mick Hernandez"/>
    <s v="Home Office"/>
    <s v="United States"/>
    <s v="Yonkers"/>
    <s v="New York"/>
    <n v="10701"/>
    <x v="3"/>
    <x v="1728"/>
    <x v="2"/>
    <s v="Machines"/>
    <s v="Hewlett-Packard 300S Scientific Calculator"/>
    <n v="52.44"/>
  </r>
  <r>
    <n v="5270"/>
    <s v="CA-2018-144484"/>
    <x v="220"/>
    <d v="2018-09-11T00:00:00"/>
    <s v="Same Day"/>
    <s v="CB-12025"/>
    <s v="Cassandra Brandow"/>
    <s v="Consumer"/>
    <s v="United States"/>
    <s v="San Francisco"/>
    <s v="California"/>
    <n v="94110"/>
    <x v="1"/>
    <x v="74"/>
    <x v="0"/>
    <s v="Furnishings"/>
    <s v="6&quot; Cubicle Wall Clock, Black"/>
    <n v="32.36"/>
  </r>
  <r>
    <n v="5271"/>
    <s v="CA-2018-144484"/>
    <x v="220"/>
    <d v="2018-09-11T00:00:00"/>
    <s v="Same Day"/>
    <s v="CB-12025"/>
    <s v="Cassandra Brandow"/>
    <s v="Consumer"/>
    <s v="United States"/>
    <s v="San Francisco"/>
    <s v="California"/>
    <n v="94110"/>
    <x v="1"/>
    <x v="723"/>
    <x v="1"/>
    <s v="Appliances"/>
    <s v="Kensington 4 Outlet MasterPiece Compact Power Control Center"/>
    <n v="406.6"/>
  </r>
  <r>
    <n v="5272"/>
    <s v="CA-2018-125913"/>
    <x v="1034"/>
    <d v="2018-01-16T00:00:00"/>
    <s v="Same Day"/>
    <s v="JO-15145"/>
    <s v="Jack O'Briant"/>
    <s v="Corporate"/>
    <s v="United States"/>
    <s v="Los Angeles"/>
    <s v="California"/>
    <n v="90008"/>
    <x v="1"/>
    <x v="5"/>
    <x v="0"/>
    <s v="Furnishings"/>
    <s v="Eldon Expressions Wood and Plastic Desk Accessories, Cherry Wood"/>
    <n v="27.92"/>
  </r>
  <r>
    <n v="5273"/>
    <s v="CA-2018-125913"/>
    <x v="1034"/>
    <d v="2018-01-16T00:00:00"/>
    <s v="Same Day"/>
    <s v="JO-15145"/>
    <s v="Jack O'Briant"/>
    <s v="Corporate"/>
    <s v="United States"/>
    <s v="Los Angeles"/>
    <s v="California"/>
    <n v="90008"/>
    <x v="1"/>
    <x v="719"/>
    <x v="0"/>
    <s v="Tables"/>
    <s v="Lesro Sheffield Collection Coffee Table, End Table, Center Table, Corner Table"/>
    <n v="399.67200000000003"/>
  </r>
  <r>
    <n v="5274"/>
    <s v="US-2017-158309"/>
    <x v="491"/>
    <d v="2017-11-29T00:00:00"/>
    <s v="First Class"/>
    <s v="PA-19060"/>
    <s v="Pete Armstrong"/>
    <s v="Home Office"/>
    <s v="United States"/>
    <s v="Miami"/>
    <s v="Florida"/>
    <n v="33142"/>
    <x v="0"/>
    <x v="744"/>
    <x v="1"/>
    <s v="Binders"/>
    <s v="Zipper Ring Binder Pockets"/>
    <n v="3.7440000000000002"/>
  </r>
  <r>
    <n v="5275"/>
    <s v="CA-2016-162887"/>
    <x v="209"/>
    <d v="2016-11-09T00:00:00"/>
    <s v="Second Class"/>
    <s v="SV-20785"/>
    <s v="Stewart Visinsky"/>
    <s v="Consumer"/>
    <s v="United States"/>
    <s v="Burlington"/>
    <s v="Vermont"/>
    <m/>
    <x v="3"/>
    <x v="467"/>
    <x v="0"/>
    <s v="Chairs"/>
    <s v="Safco Contoured Stacking Chairs"/>
    <n v="715.2"/>
  </r>
  <r>
    <n v="5276"/>
    <s v="CA-2018-147333"/>
    <x v="817"/>
    <d v="2018-12-20T00:00:00"/>
    <s v="Standard Class"/>
    <s v="KL-16555"/>
    <s v="Kelly Lampkin"/>
    <s v="Corporate"/>
    <s v="United States"/>
    <s v="Fayetteville"/>
    <s v="Arkansas"/>
    <n v="72701"/>
    <x v="0"/>
    <x v="240"/>
    <x v="2"/>
    <s v="Accessories"/>
    <s v="Microsoft Sculpt Comfort Mouse"/>
    <n v="159.80000000000001"/>
  </r>
  <r>
    <n v="5277"/>
    <s v="CA-2018-147333"/>
    <x v="817"/>
    <d v="2018-12-20T00:00:00"/>
    <s v="Standard Class"/>
    <s v="KL-16555"/>
    <s v="Kelly Lampkin"/>
    <s v="Corporate"/>
    <s v="United States"/>
    <s v="Fayetteville"/>
    <s v="Arkansas"/>
    <n v="72701"/>
    <x v="0"/>
    <x v="1044"/>
    <x v="2"/>
    <s v="Accessories"/>
    <s v="Kingston Digital DataTraveler 16GB USB 2.0"/>
    <n v="44.75"/>
  </r>
  <r>
    <n v="5278"/>
    <s v="CA-2015-113859"/>
    <x v="103"/>
    <d v="2015-09-17T00:00:00"/>
    <s v="Standard Class"/>
    <s v="BC-11125"/>
    <s v="Becky Castell"/>
    <s v="Home Office"/>
    <s v="United States"/>
    <s v="Odessa"/>
    <s v="Texas"/>
    <n v="79762"/>
    <x v="2"/>
    <x v="167"/>
    <x v="0"/>
    <s v="Chairs"/>
    <s v="Padded Folding Chairs, Black, 4/Carton"/>
    <n v="340.11599999999999"/>
  </r>
  <r>
    <n v="5279"/>
    <s v="CA-2015-159681"/>
    <x v="1035"/>
    <d v="2015-12-13T00:00:00"/>
    <s v="Standard Class"/>
    <s v="PO-18850"/>
    <s v="Patrick O'Brill"/>
    <s v="Consumer"/>
    <s v="United States"/>
    <s v="Virginia Beach"/>
    <s v="Virginia"/>
    <n v="23464"/>
    <x v="0"/>
    <x v="954"/>
    <x v="1"/>
    <s v="Paper"/>
    <s v="Xerox 1909"/>
    <n v="105.52"/>
  </r>
  <r>
    <n v="5280"/>
    <s v="US-2018-104094"/>
    <x v="210"/>
    <d v="2018-09-11T00:00:00"/>
    <s v="Standard Class"/>
    <s v="AG-10675"/>
    <s v="Anna Gayman"/>
    <s v="Consumer"/>
    <s v="United States"/>
    <s v="Milwaukee"/>
    <s v="Wisconsin"/>
    <n v="53209"/>
    <x v="2"/>
    <x v="1556"/>
    <x v="2"/>
    <s v="Accessories"/>
    <s v="Rosewill 107 Normal Keys USB Wired Standard Keyboard"/>
    <n v="13.48"/>
  </r>
  <r>
    <n v="5281"/>
    <s v="CA-2018-152709"/>
    <x v="566"/>
    <d v="2018-10-12T00:00:00"/>
    <s v="Standard Class"/>
    <s v="DB-13210"/>
    <s v="Dean Braden"/>
    <s v="Consumer"/>
    <s v="United States"/>
    <s v="Detroit"/>
    <s v="Michigan"/>
    <n v="48234"/>
    <x v="2"/>
    <x v="1354"/>
    <x v="1"/>
    <s v="Storage"/>
    <s v="SAFCO Mobile Desk Side File, Wire Frame"/>
    <n v="85.52"/>
  </r>
  <r>
    <n v="5282"/>
    <s v="CA-2016-105158"/>
    <x v="577"/>
    <d v="2016-09-10T00:00:00"/>
    <s v="Standard Class"/>
    <s v="SP-20860"/>
    <s v="Sung Pak"/>
    <s v="Corporate"/>
    <s v="United States"/>
    <s v="Rochester"/>
    <s v="Minnesota"/>
    <n v="55901"/>
    <x v="2"/>
    <x v="50"/>
    <x v="0"/>
    <s v="Furnishings"/>
    <s v="Longer-Life Soft White Bulbs"/>
    <n v="6.16"/>
  </r>
  <r>
    <n v="5283"/>
    <s v="CA-2016-105158"/>
    <x v="577"/>
    <d v="2016-09-10T00:00:00"/>
    <s v="Standard Class"/>
    <s v="SP-20860"/>
    <s v="Sung Pak"/>
    <s v="Corporate"/>
    <s v="United States"/>
    <s v="Rochester"/>
    <s v="Minnesota"/>
    <n v="55901"/>
    <x v="2"/>
    <x v="314"/>
    <x v="1"/>
    <s v="Paper"/>
    <s v="Xerox 1881"/>
    <n v="36.840000000000003"/>
  </r>
  <r>
    <n v="5284"/>
    <s v="CA-2015-133424"/>
    <x v="809"/>
    <d v="2015-04-04T00:00:00"/>
    <s v="Standard Class"/>
    <s v="Dl-13600"/>
    <s v="Dorris liebe"/>
    <s v="Corporate"/>
    <s v="United States"/>
    <s v="Seattle"/>
    <s v="Washington"/>
    <n v="98105"/>
    <x v="1"/>
    <x v="1505"/>
    <x v="1"/>
    <s v="Storage"/>
    <s v="Sterilite Show Offs Storage Containers"/>
    <n v="15.84"/>
  </r>
  <r>
    <n v="5285"/>
    <s v="CA-2015-133424"/>
    <x v="809"/>
    <d v="2015-04-04T00:00:00"/>
    <s v="Standard Class"/>
    <s v="Dl-13600"/>
    <s v="Dorris liebe"/>
    <s v="Corporate"/>
    <s v="United States"/>
    <s v="Seattle"/>
    <s v="Washington"/>
    <n v="98105"/>
    <x v="1"/>
    <x v="579"/>
    <x v="1"/>
    <s v="Labels"/>
    <s v="Avery 490"/>
    <n v="44.4"/>
  </r>
  <r>
    <n v="5286"/>
    <s v="CA-2018-105991"/>
    <x v="1024"/>
    <d v="2018-05-06T00:00:00"/>
    <s v="First Class"/>
    <s v="LH-17020"/>
    <s v="Lisa Hazard"/>
    <s v="Consumer"/>
    <s v="United States"/>
    <s v="Louisville"/>
    <s v="Colorado"/>
    <n v="80027"/>
    <x v="1"/>
    <x v="111"/>
    <x v="1"/>
    <s v="Envelopes"/>
    <s v="Redi-Strip #10 Envelopes, 4 1/8 x 9 1/2"/>
    <n v="21.24"/>
  </r>
  <r>
    <n v="5287"/>
    <s v="CA-2018-105991"/>
    <x v="1024"/>
    <d v="2018-05-06T00:00:00"/>
    <s v="First Class"/>
    <s v="LH-17020"/>
    <s v="Lisa Hazard"/>
    <s v="Consumer"/>
    <s v="United States"/>
    <s v="Louisville"/>
    <s v="Colorado"/>
    <n v="80027"/>
    <x v="1"/>
    <x v="122"/>
    <x v="1"/>
    <s v="Binders"/>
    <s v="Avery Durable Slant Ring Binders, No Labels"/>
    <n v="9.5519999999999996"/>
  </r>
  <r>
    <n v="5288"/>
    <s v="CA-2018-105991"/>
    <x v="1024"/>
    <d v="2018-05-06T00:00:00"/>
    <s v="First Class"/>
    <s v="LH-17020"/>
    <s v="Lisa Hazard"/>
    <s v="Consumer"/>
    <s v="United States"/>
    <s v="Louisville"/>
    <s v="Colorado"/>
    <n v="80027"/>
    <x v="1"/>
    <x v="899"/>
    <x v="0"/>
    <s v="Bookcases"/>
    <s v="Bestar Classic Bookcase"/>
    <n v="89.991"/>
  </r>
  <r>
    <n v="5289"/>
    <s v="US-2018-136784"/>
    <x v="504"/>
    <d v="2018-05-05T00:00:00"/>
    <s v="Standard Class"/>
    <s v="AD-10180"/>
    <s v="Alan Dominguez"/>
    <s v="Home Office"/>
    <s v="United States"/>
    <s v="San Francisco"/>
    <s v="California"/>
    <n v="94122"/>
    <x v="1"/>
    <x v="1127"/>
    <x v="1"/>
    <s v="Paper"/>
    <s v="Xerox 1919"/>
    <n v="163.96"/>
  </r>
  <r>
    <n v="5290"/>
    <s v="CA-2015-146283"/>
    <x v="78"/>
    <d v="2015-09-15T00:00:00"/>
    <s v="Standard Class"/>
    <s v="KT-16465"/>
    <s v="Kean Takahito"/>
    <s v="Consumer"/>
    <s v="United States"/>
    <s v="Houston"/>
    <s v="Texas"/>
    <n v="77036"/>
    <x v="2"/>
    <x v="862"/>
    <x v="1"/>
    <s v="Paper"/>
    <s v="Geographics Note Cards, Blank, White, 8 1/2&quot; x 11&quot;"/>
    <n v="17.904"/>
  </r>
  <r>
    <n v="5291"/>
    <s v="CA-2015-146283"/>
    <x v="78"/>
    <d v="2015-09-15T00:00:00"/>
    <s v="Standard Class"/>
    <s v="KT-16465"/>
    <s v="Kean Takahito"/>
    <s v="Consumer"/>
    <s v="United States"/>
    <s v="Houston"/>
    <s v="Texas"/>
    <n v="77036"/>
    <x v="2"/>
    <x v="157"/>
    <x v="0"/>
    <s v="Chairs"/>
    <s v="SAFCO Arco Folding Chair"/>
    <n v="966.7"/>
  </r>
  <r>
    <n v="5292"/>
    <s v="CA-2015-146283"/>
    <x v="78"/>
    <d v="2015-09-15T00:00:00"/>
    <s v="Standard Class"/>
    <s v="KT-16465"/>
    <s v="Kean Takahito"/>
    <s v="Consumer"/>
    <s v="United States"/>
    <s v="Houston"/>
    <s v="Texas"/>
    <n v="77036"/>
    <x v="2"/>
    <x v="67"/>
    <x v="1"/>
    <s v="Paper"/>
    <s v="Snap-A-Way Black Print Carbonless Ruled Speed Letter, Triplicate"/>
    <n v="182.11199999999999"/>
  </r>
  <r>
    <n v="5293"/>
    <s v="CA-2018-151218"/>
    <x v="308"/>
    <d v="2018-06-23T00:00:00"/>
    <s v="First Class"/>
    <s v="PJ-19015"/>
    <s v="Pauline Johnson"/>
    <s v="Consumer"/>
    <s v="United States"/>
    <s v="Miami"/>
    <s v="Florida"/>
    <n v="33180"/>
    <x v="0"/>
    <x v="1427"/>
    <x v="1"/>
    <s v="Storage"/>
    <s v="Plastic Stacking Crates &amp; Casters"/>
    <n v="4.4640000000000004"/>
  </r>
  <r>
    <n v="5294"/>
    <s v="CA-2016-111073"/>
    <x v="207"/>
    <d v="2016-12-30T00:00:00"/>
    <s v="Standard Class"/>
    <s v="MC-18100"/>
    <s v="Mick Crebagga"/>
    <s v="Consumer"/>
    <s v="United States"/>
    <s v="Medina"/>
    <s v="Ohio"/>
    <n v="44256"/>
    <x v="3"/>
    <x v="838"/>
    <x v="0"/>
    <s v="Tables"/>
    <s v="KI Adjustable-Height Table"/>
    <n v="51.588000000000001"/>
  </r>
  <r>
    <n v="5295"/>
    <s v="CA-2018-144883"/>
    <x v="733"/>
    <d v="2018-08-19T00:00:00"/>
    <s v="Standard Class"/>
    <s v="BO-11350"/>
    <s v="Bill Overfelt"/>
    <s v="Corporate"/>
    <s v="United States"/>
    <s v="Roseville"/>
    <s v="Minnesota"/>
    <n v="55113"/>
    <x v="2"/>
    <x v="1729"/>
    <x v="1"/>
    <s v="Labels"/>
    <s v="Avery 495"/>
    <n v="50.4"/>
  </r>
  <r>
    <n v="5296"/>
    <s v="CA-2018-142174"/>
    <x v="168"/>
    <d v="2018-03-09T00:00:00"/>
    <s v="Standard Class"/>
    <s v="DP-13000"/>
    <s v="Darren Powers"/>
    <s v="Consumer"/>
    <s v="United States"/>
    <s v="Houston"/>
    <s v="Texas"/>
    <n v="77041"/>
    <x v="2"/>
    <x v="964"/>
    <x v="1"/>
    <s v="Paper"/>
    <s v="Xerox 1934"/>
    <n v="89.567999999999998"/>
  </r>
  <r>
    <n v="5297"/>
    <s v="CA-2018-108791"/>
    <x v="944"/>
    <d v="2018-07-31T00:00:00"/>
    <s v="Standard Class"/>
    <s v="TM-21490"/>
    <s v="Tony Molinari"/>
    <s v="Consumer"/>
    <s v="United States"/>
    <s v="Yonkers"/>
    <s v="New York"/>
    <n v="10701"/>
    <x v="3"/>
    <x v="943"/>
    <x v="0"/>
    <s v="Furnishings"/>
    <s v="Tensor Computer Mounted Lamp"/>
    <n v="14.89"/>
  </r>
  <r>
    <n v="5298"/>
    <s v="CA-2018-108791"/>
    <x v="944"/>
    <d v="2018-07-31T00:00:00"/>
    <s v="Standard Class"/>
    <s v="TM-21490"/>
    <s v="Tony Molinari"/>
    <s v="Consumer"/>
    <s v="United States"/>
    <s v="Yonkers"/>
    <s v="New York"/>
    <n v="10701"/>
    <x v="3"/>
    <x v="704"/>
    <x v="2"/>
    <s v="Phones"/>
    <s v="Nortel Networks T7316 E Nt8 B27"/>
    <n v="543.91999999999996"/>
  </r>
  <r>
    <n v="5299"/>
    <s v="CA-2017-106656"/>
    <x v="713"/>
    <d v="2017-09-26T00:00:00"/>
    <s v="First Class"/>
    <s v="DV-13045"/>
    <s v="Darrin Van Huff"/>
    <s v="Corporate"/>
    <s v="United States"/>
    <s v="San Diego"/>
    <s v="California"/>
    <n v="92037"/>
    <x v="1"/>
    <x v="29"/>
    <x v="1"/>
    <s v="Envelopes"/>
    <s v="Poly String Tie Envelopes"/>
    <n v="4.08"/>
  </r>
  <r>
    <n v="5300"/>
    <s v="CA-2017-106656"/>
    <x v="713"/>
    <d v="2017-09-26T00:00:00"/>
    <s v="First Class"/>
    <s v="DV-13045"/>
    <s v="Darrin Van Huff"/>
    <s v="Corporate"/>
    <s v="United States"/>
    <s v="San Diego"/>
    <s v="California"/>
    <n v="92037"/>
    <x v="1"/>
    <x v="165"/>
    <x v="1"/>
    <s v="Labels"/>
    <s v="Avery 51"/>
    <n v="18.899999999999999"/>
  </r>
  <r>
    <n v="5301"/>
    <s v="CA-2017-113831"/>
    <x v="198"/>
    <d v="2017-06-03T00:00:00"/>
    <s v="Standard Class"/>
    <s v="AH-10690"/>
    <s v="Anna HÃ¤berlin"/>
    <s v="Corporate"/>
    <s v="United States"/>
    <s v="Springfield"/>
    <s v="Virginia"/>
    <n v="22153"/>
    <x v="0"/>
    <x v="1337"/>
    <x v="0"/>
    <s v="Tables"/>
    <s v="Hon Rectangular Conference Tables"/>
    <n v="2275.5"/>
  </r>
  <r>
    <n v="5302"/>
    <s v="CA-2017-113831"/>
    <x v="198"/>
    <d v="2017-06-03T00:00:00"/>
    <s v="Standard Class"/>
    <s v="AH-10690"/>
    <s v="Anna HÃ¤berlin"/>
    <s v="Corporate"/>
    <s v="United States"/>
    <s v="Springfield"/>
    <s v="Virginia"/>
    <n v="22153"/>
    <x v="0"/>
    <x v="764"/>
    <x v="2"/>
    <s v="Accessories"/>
    <s v="Plantronics CS510 - Over-the-Head monaural Wireless Headset System"/>
    <n v="1979.7"/>
  </r>
  <r>
    <n v="5303"/>
    <s v="CA-2017-113831"/>
    <x v="198"/>
    <d v="2017-06-03T00:00:00"/>
    <s v="Standard Class"/>
    <s v="AH-10690"/>
    <s v="Anna HÃ¤berlin"/>
    <s v="Corporate"/>
    <s v="United States"/>
    <s v="Springfield"/>
    <s v="Virginia"/>
    <n v="22153"/>
    <x v="0"/>
    <x v="488"/>
    <x v="1"/>
    <s v="Labels"/>
    <s v="Avery 473"/>
    <n v="62.1"/>
  </r>
  <r>
    <n v="5304"/>
    <s v="US-2015-139500"/>
    <x v="912"/>
    <d v="2015-11-20T00:00:00"/>
    <s v="Standard Class"/>
    <s v="AB-10165"/>
    <s v="Alan Barnes"/>
    <s v="Consumer"/>
    <s v="United States"/>
    <s v="Decatur"/>
    <s v="Illinois"/>
    <n v="62521"/>
    <x v="2"/>
    <x v="1391"/>
    <x v="0"/>
    <s v="Chairs"/>
    <s v="SAFCO Optional Arm Kit for Workspace Cribbage Stacking Chair"/>
    <n v="37.295999999999999"/>
  </r>
  <r>
    <n v="5305"/>
    <s v="US-2015-166310"/>
    <x v="158"/>
    <d v="2015-09-23T00:00:00"/>
    <s v="First Class"/>
    <s v="JS-15940"/>
    <s v="Joni Sundaresam"/>
    <s v="Home Office"/>
    <s v="United States"/>
    <s v="Garland"/>
    <s v="Texas"/>
    <n v="75043"/>
    <x v="2"/>
    <x v="1445"/>
    <x v="0"/>
    <s v="Furnishings"/>
    <s v="Dana Swing-Arm Lamps"/>
    <n v="8.5440000000000005"/>
  </r>
  <r>
    <n v="5306"/>
    <s v="US-2017-168410"/>
    <x v="823"/>
    <d v="2017-02-26T00:00:00"/>
    <s v="Standard Class"/>
    <s v="BV-11245"/>
    <s v="Benjamin Venier"/>
    <s v="Corporate"/>
    <s v="United States"/>
    <s v="Oceanside"/>
    <s v="New York"/>
    <n v="11572"/>
    <x v="3"/>
    <x v="93"/>
    <x v="0"/>
    <s v="Furnishings"/>
    <s v="9-3/4 Diameter Round Wall Clock"/>
    <n v="68.95"/>
  </r>
  <r>
    <n v="5307"/>
    <s v="US-2017-168410"/>
    <x v="823"/>
    <d v="2017-02-26T00:00:00"/>
    <s v="Standard Class"/>
    <s v="BV-11245"/>
    <s v="Benjamin Venier"/>
    <s v="Corporate"/>
    <s v="United States"/>
    <s v="Oceanside"/>
    <s v="New York"/>
    <n v="11572"/>
    <x v="3"/>
    <x v="595"/>
    <x v="1"/>
    <s v="Storage"/>
    <s v="Recycled Data-Pak for Archival Bound Computer Printouts, 12-1/2 x 12-1/2 x 16"/>
    <n v="296.37"/>
  </r>
  <r>
    <n v="5308"/>
    <s v="US-2017-168410"/>
    <x v="823"/>
    <d v="2017-02-26T00:00:00"/>
    <s v="Standard Class"/>
    <s v="BV-11245"/>
    <s v="Benjamin Venier"/>
    <s v="Corporate"/>
    <s v="United States"/>
    <s v="Oceanside"/>
    <s v="New York"/>
    <n v="11572"/>
    <x v="3"/>
    <x v="1730"/>
    <x v="2"/>
    <s v="Phones"/>
    <s v="iOttie HLCRIO102 Car Mount"/>
    <n v="39.979999999999997"/>
  </r>
  <r>
    <n v="5309"/>
    <s v="CA-2018-131254"/>
    <x v="123"/>
    <d v="2018-11-21T00:00:00"/>
    <s v="First Class"/>
    <s v="NC-18415"/>
    <s v="Nathan Cano"/>
    <s v="Consumer"/>
    <s v="United States"/>
    <s v="Houston"/>
    <s v="Texas"/>
    <n v="77095"/>
    <x v="2"/>
    <x v="1209"/>
    <x v="0"/>
    <s v="Chairs"/>
    <s v="Global Wood Trimmed Manager's Task Chair, Khaki"/>
    <n v="191.05799999999999"/>
  </r>
  <r>
    <n v="5310"/>
    <s v="CA-2018-131254"/>
    <x v="123"/>
    <d v="2018-11-21T00:00:00"/>
    <s v="First Class"/>
    <s v="NC-18415"/>
    <s v="Nathan Cano"/>
    <s v="Consumer"/>
    <s v="United States"/>
    <s v="Houston"/>
    <s v="Texas"/>
    <n v="77095"/>
    <x v="2"/>
    <x v="1731"/>
    <x v="1"/>
    <s v="Art"/>
    <s v="Avery Hi-Liter GlideStik Fluorescent Highlighter, Yellow Ink"/>
    <n v="13.04"/>
  </r>
  <r>
    <n v="5311"/>
    <s v="CA-2018-131254"/>
    <x v="123"/>
    <d v="2018-11-21T00:00:00"/>
    <s v="First Class"/>
    <s v="NC-18415"/>
    <s v="Nathan Cano"/>
    <s v="Consumer"/>
    <s v="United States"/>
    <s v="Houston"/>
    <s v="Texas"/>
    <n v="77095"/>
    <x v="2"/>
    <x v="450"/>
    <x v="1"/>
    <s v="Binders"/>
    <s v="Fellowes PB500 Electric Punch Plastic Comb Binding Machine with Manual Bind"/>
    <n v="1525.1880000000001"/>
  </r>
  <r>
    <n v="5312"/>
    <s v="CA-2017-123414"/>
    <x v="1036"/>
    <d v="2017-08-27T00:00:00"/>
    <s v="Standard Class"/>
    <s v="SU-20665"/>
    <s v="Stephanie Ulpright"/>
    <s v="Home Office"/>
    <s v="United States"/>
    <s v="Greenville"/>
    <s v="North Carolina"/>
    <n v="27834"/>
    <x v="0"/>
    <x v="1363"/>
    <x v="1"/>
    <s v="Labels"/>
    <s v="Avery 49"/>
    <n v="9.2159999999999993"/>
  </r>
  <r>
    <n v="5313"/>
    <s v="CA-2017-123414"/>
    <x v="1036"/>
    <d v="2017-08-27T00:00:00"/>
    <s v="Standard Class"/>
    <s v="SU-20665"/>
    <s v="Stephanie Ulpright"/>
    <s v="Home Office"/>
    <s v="United States"/>
    <s v="Greenville"/>
    <s v="North Carolina"/>
    <n v="27834"/>
    <x v="0"/>
    <x v="354"/>
    <x v="1"/>
    <s v="Supplies"/>
    <s v="Acme 10&quot; Easy Grip Assistive Scissors"/>
    <n v="28.047999999999998"/>
  </r>
  <r>
    <n v="5314"/>
    <s v="CA-2018-137876"/>
    <x v="504"/>
    <d v="2018-05-05T00:00:00"/>
    <s v="Standard Class"/>
    <s v="DJ-13510"/>
    <s v="Don Jones"/>
    <s v="Corporate"/>
    <s v="United States"/>
    <s v="San Francisco"/>
    <s v="California"/>
    <n v="94110"/>
    <x v="1"/>
    <x v="596"/>
    <x v="0"/>
    <s v="Furnishings"/>
    <s v="Seth Thomas 16&quot; Steel Case Clock"/>
    <n v="64.959999999999994"/>
  </r>
  <r>
    <n v="5315"/>
    <s v="CA-2018-137876"/>
    <x v="504"/>
    <d v="2018-05-05T00:00:00"/>
    <s v="Standard Class"/>
    <s v="DJ-13510"/>
    <s v="Don Jones"/>
    <s v="Corporate"/>
    <s v="United States"/>
    <s v="San Francisco"/>
    <s v="California"/>
    <n v="94110"/>
    <x v="1"/>
    <x v="588"/>
    <x v="1"/>
    <s v="Envelopes"/>
    <s v="#10- 4 1/8&quot; x 9 1/2&quot; Security-Tint Envelopes"/>
    <n v="30.56"/>
  </r>
  <r>
    <n v="5316"/>
    <s v="CA-2017-154060"/>
    <x v="440"/>
    <d v="2017-05-08T00:00:00"/>
    <s v="Standard Class"/>
    <s v="DL-12865"/>
    <s v="Dan Lawera"/>
    <s v="Consumer"/>
    <s v="United States"/>
    <s v="Greensboro"/>
    <s v="North Carolina"/>
    <n v="27405"/>
    <x v="0"/>
    <x v="792"/>
    <x v="0"/>
    <s v="Chairs"/>
    <s v="Global Stack Chair without Arms, Black"/>
    <n v="187.05600000000001"/>
  </r>
  <r>
    <n v="5317"/>
    <s v="US-2018-162558"/>
    <x v="280"/>
    <d v="2018-10-05T00:00:00"/>
    <s v="First Class"/>
    <s v="Dp-13240"/>
    <s v="Dean percer"/>
    <s v="Home Office"/>
    <s v="United States"/>
    <s v="Knoxville"/>
    <s v="Tennessee"/>
    <n v="37918"/>
    <x v="0"/>
    <x v="1256"/>
    <x v="0"/>
    <s v="Furnishings"/>
    <s v="Eldon Expressions Wood Desk Accessories, Oak"/>
    <n v="11.808"/>
  </r>
  <r>
    <n v="5318"/>
    <s v="US-2018-162558"/>
    <x v="280"/>
    <d v="2018-10-05T00:00:00"/>
    <s v="First Class"/>
    <s v="Dp-13240"/>
    <s v="Dean percer"/>
    <s v="Home Office"/>
    <s v="United States"/>
    <s v="Knoxville"/>
    <s v="Tennessee"/>
    <n v="37918"/>
    <x v="0"/>
    <x v="441"/>
    <x v="0"/>
    <s v="Furnishings"/>
    <s v="Eldon 500 Class Desk Accessories"/>
    <n v="9.6560000000000006"/>
  </r>
  <r>
    <n v="5319"/>
    <s v="US-2018-162558"/>
    <x v="280"/>
    <d v="2018-10-05T00:00:00"/>
    <s v="First Class"/>
    <s v="Dp-13240"/>
    <s v="Dean percer"/>
    <s v="Home Office"/>
    <s v="United States"/>
    <s v="Knoxville"/>
    <s v="Tennessee"/>
    <n v="37918"/>
    <x v="0"/>
    <x v="860"/>
    <x v="1"/>
    <s v="Paper"/>
    <s v="Xerox 1996"/>
    <n v="20.736000000000001"/>
  </r>
  <r>
    <n v="5320"/>
    <s v="US-2018-162558"/>
    <x v="280"/>
    <d v="2018-10-05T00:00:00"/>
    <s v="First Class"/>
    <s v="Dp-13240"/>
    <s v="Dean percer"/>
    <s v="Home Office"/>
    <s v="United States"/>
    <s v="Knoxville"/>
    <s v="Tennessee"/>
    <n v="37918"/>
    <x v="0"/>
    <x v="999"/>
    <x v="1"/>
    <s v="Binders"/>
    <s v="Ibico Plastic Spiral Binding Combs"/>
    <n v="27.36"/>
  </r>
  <r>
    <n v="5321"/>
    <s v="US-2018-162558"/>
    <x v="280"/>
    <d v="2018-10-05T00:00:00"/>
    <s v="First Class"/>
    <s v="Dp-13240"/>
    <s v="Dean percer"/>
    <s v="Home Office"/>
    <s v="United States"/>
    <s v="Knoxville"/>
    <s v="Tennessee"/>
    <n v="37918"/>
    <x v="0"/>
    <x v="594"/>
    <x v="0"/>
    <s v="Tables"/>
    <s v="Chromcraft Bull-Nose Wood Oval Conference Tables &amp; Bases"/>
    <n v="2314.116"/>
  </r>
  <r>
    <n v="5322"/>
    <s v="US-2018-162558"/>
    <x v="280"/>
    <d v="2018-10-05T00:00:00"/>
    <s v="First Class"/>
    <s v="Dp-13240"/>
    <s v="Dean percer"/>
    <s v="Home Office"/>
    <s v="United States"/>
    <s v="Knoxville"/>
    <s v="Tennessee"/>
    <n v="37918"/>
    <x v="0"/>
    <x v="697"/>
    <x v="1"/>
    <s v="Binders"/>
    <s v="Lock-Up Easel 'Spel-Binder'"/>
    <n v="34.235999999999997"/>
  </r>
  <r>
    <n v="5323"/>
    <s v="US-2018-162558"/>
    <x v="280"/>
    <d v="2018-10-05T00:00:00"/>
    <s v="First Class"/>
    <s v="Dp-13240"/>
    <s v="Dean percer"/>
    <s v="Home Office"/>
    <s v="United States"/>
    <s v="Knoxville"/>
    <s v="Tennessee"/>
    <n v="37918"/>
    <x v="0"/>
    <x v="893"/>
    <x v="0"/>
    <s v="Furnishings"/>
    <s v="Eldon Image Series Desk Accessories, Ebony"/>
    <n v="19.760000000000002"/>
  </r>
  <r>
    <n v="5324"/>
    <s v="CA-2018-134439"/>
    <x v="65"/>
    <d v="2018-09-23T00:00:00"/>
    <s v="Second Class"/>
    <s v="TM-21010"/>
    <s v="Tamara Manning"/>
    <s v="Consumer"/>
    <s v="United States"/>
    <s v="Grand Island"/>
    <s v="Nebraska"/>
    <n v="68801"/>
    <x v="2"/>
    <x v="226"/>
    <x v="1"/>
    <s v="Paper"/>
    <s v="Adams Telephone Message Book w/Frequently-Called Numbers Space, 400 Messages per Book"/>
    <n v="15.96"/>
  </r>
  <r>
    <n v="5325"/>
    <s v="CA-2016-119508"/>
    <x v="784"/>
    <d v="2016-12-09T00:00:00"/>
    <s v="Standard Class"/>
    <s v="TZ-21580"/>
    <s v="Tracy Zic"/>
    <s v="Consumer"/>
    <s v="United States"/>
    <s v="Lakewood"/>
    <s v="California"/>
    <n v="90712"/>
    <x v="1"/>
    <x v="1173"/>
    <x v="1"/>
    <s v="Art"/>
    <s v="Avery Hi-Liter Fluorescent Desk Style Markers"/>
    <n v="16.899999999999999"/>
  </r>
  <r>
    <n v="5326"/>
    <s v="CA-2016-119508"/>
    <x v="784"/>
    <d v="2016-12-09T00:00:00"/>
    <s v="Standard Class"/>
    <s v="TZ-21580"/>
    <s v="Tracy Zic"/>
    <s v="Consumer"/>
    <s v="United States"/>
    <s v="Lakewood"/>
    <s v="California"/>
    <n v="90712"/>
    <x v="1"/>
    <x v="1006"/>
    <x v="0"/>
    <s v="Furnishings"/>
    <s v="Eldon Image Series Desk Accessories, Burgundy"/>
    <n v="25.08"/>
  </r>
  <r>
    <n v="5327"/>
    <s v="CA-2016-152681"/>
    <x v="184"/>
    <d v="2016-01-22T00:00:00"/>
    <s v="Standard Class"/>
    <s v="SC-20260"/>
    <s v="Scott Cohen"/>
    <s v="Corporate"/>
    <s v="United States"/>
    <s v="Lawrence"/>
    <s v="Massachusetts"/>
    <n v="1841"/>
    <x v="3"/>
    <x v="1412"/>
    <x v="1"/>
    <s v="Art"/>
    <s v="Avery Fluorescent Highlighter Four-Color Set"/>
    <n v="6.68"/>
  </r>
  <r>
    <n v="5328"/>
    <s v="CA-2015-130813"/>
    <x v="1037"/>
    <d v="2015-01-08T00:00:00"/>
    <s v="Second Class"/>
    <s v="LS-17230"/>
    <s v="Lycoris Saunders"/>
    <s v="Consumer"/>
    <s v="United States"/>
    <s v="Los Angeles"/>
    <s v="California"/>
    <n v="90049"/>
    <x v="1"/>
    <x v="510"/>
    <x v="1"/>
    <s v="Paper"/>
    <s v="Xerox 225"/>
    <n v="19.440000000000001"/>
  </r>
  <r>
    <n v="5329"/>
    <s v="CA-2016-120320"/>
    <x v="616"/>
    <d v="2016-03-09T00:00:00"/>
    <s v="Standard Class"/>
    <s v="MV-18190"/>
    <s v="Mike Vittorini"/>
    <s v="Consumer"/>
    <s v="United States"/>
    <s v="Houston"/>
    <s v="Texas"/>
    <n v="77036"/>
    <x v="2"/>
    <x v="424"/>
    <x v="2"/>
    <s v="Phones"/>
    <s v="Cisco SPA525G2 IP Phone - Wireless"/>
    <n v="31.92"/>
  </r>
  <r>
    <n v="5330"/>
    <s v="CA-2017-111941"/>
    <x v="591"/>
    <d v="2017-12-28T00:00:00"/>
    <s v="Second Class"/>
    <s v="BD-11620"/>
    <s v="Brian DeCherney"/>
    <s v="Consumer"/>
    <s v="United States"/>
    <s v="New York City"/>
    <s v="New York"/>
    <n v="10035"/>
    <x v="3"/>
    <x v="301"/>
    <x v="1"/>
    <s v="Binders"/>
    <s v="GBC Premium Transparent Covers with Diagonal Lined Pattern"/>
    <n v="33.567999999999998"/>
  </r>
  <r>
    <n v="5331"/>
    <s v="CA-2017-123120"/>
    <x v="913"/>
    <d v="2017-09-08T00:00:00"/>
    <s v="Standard Class"/>
    <s v="CV-12295"/>
    <s v="Christina VanderZanden"/>
    <s v="Consumer"/>
    <s v="United States"/>
    <s v="New York City"/>
    <s v="New York"/>
    <n v="10011"/>
    <x v="3"/>
    <x v="1268"/>
    <x v="0"/>
    <s v="Furnishings"/>
    <s v="Howard Miller 16&quot; Diameter Gallery Wall Clock"/>
    <n v="63.94"/>
  </r>
  <r>
    <n v="5332"/>
    <s v="CA-2017-123120"/>
    <x v="913"/>
    <d v="2017-09-08T00:00:00"/>
    <s v="Standard Class"/>
    <s v="CV-12295"/>
    <s v="Christina VanderZanden"/>
    <s v="Consumer"/>
    <s v="United States"/>
    <s v="New York City"/>
    <s v="New York"/>
    <n v="10011"/>
    <x v="3"/>
    <x v="58"/>
    <x v="1"/>
    <s v="Binders"/>
    <s v="Plastic Binding Combs"/>
    <n v="60.6"/>
  </r>
  <r>
    <n v="5333"/>
    <s v="CA-2017-123120"/>
    <x v="913"/>
    <d v="2017-09-08T00:00:00"/>
    <s v="Standard Class"/>
    <s v="CV-12295"/>
    <s v="Christina VanderZanden"/>
    <s v="Consumer"/>
    <s v="United States"/>
    <s v="New York City"/>
    <s v="New York"/>
    <n v="10011"/>
    <x v="3"/>
    <x v="675"/>
    <x v="1"/>
    <s v="Supplies"/>
    <s v="Acme Preferred Stainless Steel Scissors"/>
    <n v="22.72"/>
  </r>
  <r>
    <n v="5334"/>
    <s v="CA-2015-103331"/>
    <x v="86"/>
    <d v="2015-09-01T00:00:00"/>
    <s v="Standard Class"/>
    <s v="KB-16315"/>
    <s v="Karl Braun"/>
    <s v="Consumer"/>
    <s v="United States"/>
    <s v="Newark"/>
    <s v="Delaware"/>
    <n v="19711"/>
    <x v="3"/>
    <x v="1565"/>
    <x v="0"/>
    <s v="Furnishings"/>
    <s v="Acrylic Self-Standing Desk Frames"/>
    <n v="10.68"/>
  </r>
  <r>
    <n v="5335"/>
    <s v="CA-2015-103331"/>
    <x v="86"/>
    <d v="2015-09-01T00:00:00"/>
    <s v="Standard Class"/>
    <s v="KB-16315"/>
    <s v="Karl Braun"/>
    <s v="Consumer"/>
    <s v="United States"/>
    <s v="Newark"/>
    <s v="Delaware"/>
    <n v="19711"/>
    <x v="3"/>
    <x v="1215"/>
    <x v="1"/>
    <s v="Paper"/>
    <s v="Xerox 1978"/>
    <n v="17.34"/>
  </r>
  <r>
    <n v="5336"/>
    <s v="CA-2015-103331"/>
    <x v="86"/>
    <d v="2015-09-01T00:00:00"/>
    <s v="Standard Class"/>
    <s v="KB-16315"/>
    <s v="Karl Braun"/>
    <s v="Consumer"/>
    <s v="United States"/>
    <s v="Newark"/>
    <s v="Delaware"/>
    <n v="19711"/>
    <x v="3"/>
    <x v="938"/>
    <x v="1"/>
    <s v="Paper"/>
    <s v="Avoid Verbal Orders Carbonless Minifold Book"/>
    <n v="3.38"/>
  </r>
  <r>
    <n v="5337"/>
    <s v="CA-2016-169278"/>
    <x v="1031"/>
    <d v="2016-05-25T00:00:00"/>
    <s v="Standard Class"/>
    <s v="ME-18010"/>
    <s v="Michelle Ellison"/>
    <s v="Corporate"/>
    <s v="United States"/>
    <s v="Seattle"/>
    <s v="Washington"/>
    <n v="98105"/>
    <x v="1"/>
    <x v="674"/>
    <x v="1"/>
    <s v="Binders"/>
    <s v="Ibico Plastic and Wire Spiral Binding Combs"/>
    <n v="26.975999999999999"/>
  </r>
  <r>
    <n v="5338"/>
    <s v="CA-2018-111577"/>
    <x v="524"/>
    <d v="2018-10-21T00:00:00"/>
    <s v="Standard Class"/>
    <s v="AJ-10780"/>
    <s v="Anthony Jacobs"/>
    <s v="Corporate"/>
    <s v="United States"/>
    <s v="Scottsdale"/>
    <s v="Arizona"/>
    <n v="85254"/>
    <x v="1"/>
    <x v="1397"/>
    <x v="1"/>
    <s v="Paper"/>
    <s v="Green Bar Computer Printout Paper"/>
    <n v="307.77600000000001"/>
  </r>
  <r>
    <n v="5339"/>
    <s v="CA-2016-146486"/>
    <x v="529"/>
    <d v="2016-11-14T00:00:00"/>
    <s v="Second Class"/>
    <s v="DV-13465"/>
    <s v="Dianna Vittorini"/>
    <s v="Consumer"/>
    <s v="United States"/>
    <s v="Oceanside"/>
    <s v="New York"/>
    <n v="11572"/>
    <x v="3"/>
    <x v="1166"/>
    <x v="1"/>
    <s v="Storage"/>
    <s v="Tennsco Industrial Shelving"/>
    <n v="244.55"/>
  </r>
  <r>
    <n v="5340"/>
    <s v="CA-2016-146486"/>
    <x v="529"/>
    <d v="2016-11-14T00:00:00"/>
    <s v="Second Class"/>
    <s v="DV-13465"/>
    <s v="Dianna Vittorini"/>
    <s v="Consumer"/>
    <s v="United States"/>
    <s v="Oceanside"/>
    <s v="New York"/>
    <n v="11572"/>
    <x v="3"/>
    <x v="29"/>
    <x v="1"/>
    <s v="Envelopes"/>
    <s v="Poly String Tie Envelopes"/>
    <n v="12.24"/>
  </r>
  <r>
    <n v="5341"/>
    <s v="CA-2016-146486"/>
    <x v="529"/>
    <d v="2016-11-14T00:00:00"/>
    <s v="Second Class"/>
    <s v="DV-13465"/>
    <s v="Dianna Vittorini"/>
    <s v="Consumer"/>
    <s v="United States"/>
    <s v="Oceanside"/>
    <s v="New York"/>
    <n v="11572"/>
    <x v="3"/>
    <x v="1695"/>
    <x v="2"/>
    <s v="Accessories"/>
    <s v="AmazonBasics 3-Button USB Wired Mouse"/>
    <n v="13.98"/>
  </r>
  <r>
    <n v="5342"/>
    <s v="CA-2016-146486"/>
    <x v="529"/>
    <d v="2016-11-14T00:00:00"/>
    <s v="Second Class"/>
    <s v="DV-13465"/>
    <s v="Dianna Vittorini"/>
    <s v="Consumer"/>
    <s v="United States"/>
    <s v="Oceanside"/>
    <s v="New York"/>
    <n v="11572"/>
    <x v="3"/>
    <x v="1332"/>
    <x v="2"/>
    <s v="Accessories"/>
    <s v="LogitechÂ VX Revolution Cordless Laser Mouse for Notebooks (Black)"/>
    <n v="899.95"/>
  </r>
  <r>
    <n v="5343"/>
    <s v="US-2015-168501"/>
    <x v="871"/>
    <d v="2015-11-27T00:00:00"/>
    <s v="Standard Class"/>
    <s v="JK-15325"/>
    <s v="Jason Klamczynski"/>
    <s v="Corporate"/>
    <s v="United States"/>
    <s v="Dallas"/>
    <s v="Texas"/>
    <n v="75220"/>
    <x v="2"/>
    <x v="29"/>
    <x v="1"/>
    <s v="Envelopes"/>
    <s v="Poly String Tie Envelopes"/>
    <n v="1.6319999999999999"/>
  </r>
  <r>
    <n v="5344"/>
    <s v="US-2015-168501"/>
    <x v="871"/>
    <d v="2015-11-27T00:00:00"/>
    <s v="Standard Class"/>
    <s v="JK-15325"/>
    <s v="Jason Klamczynski"/>
    <s v="Corporate"/>
    <s v="United States"/>
    <s v="Dallas"/>
    <s v="Texas"/>
    <n v="75220"/>
    <x v="2"/>
    <x v="1086"/>
    <x v="2"/>
    <s v="Phones"/>
    <s v="RCA Visys Integrated PBX 8-Line Router"/>
    <n v="267.95999999999998"/>
  </r>
  <r>
    <n v="5345"/>
    <s v="CA-2016-112053"/>
    <x v="2"/>
    <d v="2016-10-13T00:00:00"/>
    <s v="Second Class"/>
    <s v="SH-20395"/>
    <s v="Shahid Hopkins"/>
    <s v="Consumer"/>
    <s v="United States"/>
    <s v="Rochester"/>
    <s v="New York"/>
    <n v="14609"/>
    <x v="3"/>
    <x v="1365"/>
    <x v="2"/>
    <s v="Accessories"/>
    <s v="Memorex 25GB 6X Branded Blu-Ray Recordable Disc, 30/Pack"/>
    <n v="31.95"/>
  </r>
  <r>
    <n v="5346"/>
    <s v="CA-2018-108539"/>
    <x v="708"/>
    <d v="2018-03-23T00:00:00"/>
    <s v="Second Class"/>
    <s v="SC-20725"/>
    <s v="Steven Cartwright"/>
    <s v="Consumer"/>
    <s v="United States"/>
    <s v="Los Angeles"/>
    <s v="California"/>
    <n v="90045"/>
    <x v="1"/>
    <x v="245"/>
    <x v="1"/>
    <s v="Storage"/>
    <s v="Adjustable Depth Letter/Legal Cart"/>
    <n v="725.84"/>
  </r>
  <r>
    <n v="5347"/>
    <s v="CA-2018-108539"/>
    <x v="708"/>
    <d v="2018-03-23T00:00:00"/>
    <s v="Second Class"/>
    <s v="SC-20725"/>
    <s v="Steven Cartwright"/>
    <s v="Consumer"/>
    <s v="United States"/>
    <s v="Los Angeles"/>
    <s v="California"/>
    <n v="90045"/>
    <x v="1"/>
    <x v="109"/>
    <x v="1"/>
    <s v="Binders"/>
    <s v="Avery Durable Plastic 1&quot; Binders"/>
    <n v="10.896000000000001"/>
  </r>
  <r>
    <n v="5348"/>
    <s v="CA-2018-108539"/>
    <x v="708"/>
    <d v="2018-03-23T00:00:00"/>
    <s v="Second Class"/>
    <s v="SC-20725"/>
    <s v="Steven Cartwright"/>
    <s v="Consumer"/>
    <s v="United States"/>
    <s v="Los Angeles"/>
    <s v="California"/>
    <n v="90045"/>
    <x v="1"/>
    <x v="880"/>
    <x v="1"/>
    <s v="Binders"/>
    <s v="Pressboard Data Binders by Wilson Jones"/>
    <n v="8.5440000000000005"/>
  </r>
  <r>
    <n v="5349"/>
    <s v="CA-2016-149811"/>
    <x v="1038"/>
    <d v="2016-01-10T00:00:00"/>
    <s v="Standard Class"/>
    <s v="CS-12250"/>
    <s v="Chris Selesnick"/>
    <s v="Corporate"/>
    <s v="United States"/>
    <s v="Woodbury"/>
    <s v="Minnesota"/>
    <n v="55125"/>
    <x v="2"/>
    <x v="828"/>
    <x v="1"/>
    <s v="Binders"/>
    <s v="GBC Standard Recycled Report Covers, Clear Plastic Sheets"/>
    <n v="32.340000000000003"/>
  </r>
  <r>
    <n v="5350"/>
    <s v="CA-2016-149811"/>
    <x v="1038"/>
    <d v="2016-01-10T00:00:00"/>
    <s v="Standard Class"/>
    <s v="CS-12250"/>
    <s v="Chris Selesnick"/>
    <s v="Corporate"/>
    <s v="United States"/>
    <s v="Woodbury"/>
    <s v="Minnesota"/>
    <n v="55125"/>
    <x v="2"/>
    <x v="226"/>
    <x v="1"/>
    <s v="Paper"/>
    <s v="Adams Telephone Message Book w/Frequently-Called Numbers Space, 400 Messages per Book"/>
    <n v="39.9"/>
  </r>
  <r>
    <n v="5351"/>
    <s v="US-2018-103814"/>
    <x v="34"/>
    <d v="2018-12-16T00:00:00"/>
    <s v="Standard Class"/>
    <s v="LH-16900"/>
    <s v="Lena Hernandez"/>
    <s v="Consumer"/>
    <s v="United States"/>
    <s v="Park Ridge"/>
    <s v="Illinois"/>
    <n v="60068"/>
    <x v="2"/>
    <x v="681"/>
    <x v="1"/>
    <s v="Paper"/>
    <s v="Xerox 1884"/>
    <n v="143.85599999999999"/>
  </r>
  <r>
    <n v="5352"/>
    <s v="CA-2017-123932"/>
    <x v="47"/>
    <d v="2017-09-12T00:00:00"/>
    <s v="Standard Class"/>
    <s v="YC-21895"/>
    <s v="Yoseph Carroll"/>
    <s v="Corporate"/>
    <s v="United States"/>
    <s v="Dallas"/>
    <s v="Texas"/>
    <n v="75217"/>
    <x v="2"/>
    <x v="1402"/>
    <x v="1"/>
    <s v="Paper"/>
    <s v="Advantus Motivational Note Cards"/>
    <n v="41.92"/>
  </r>
  <r>
    <n v="5353"/>
    <s v="CA-2017-123932"/>
    <x v="47"/>
    <d v="2017-09-12T00:00:00"/>
    <s v="Standard Class"/>
    <s v="YC-21895"/>
    <s v="Yoseph Carroll"/>
    <s v="Corporate"/>
    <s v="United States"/>
    <s v="Dallas"/>
    <s v="Texas"/>
    <n v="75217"/>
    <x v="2"/>
    <x v="53"/>
    <x v="2"/>
    <s v="Phones"/>
    <s v="AT&amp;T CL83451 4-Handset Telephone"/>
    <n v="329.584"/>
  </r>
  <r>
    <n v="5354"/>
    <s v="US-2017-101616"/>
    <x v="323"/>
    <d v="2017-09-06T00:00:00"/>
    <s v="First Class"/>
    <s v="CY-12745"/>
    <s v="Craig Yedwab"/>
    <s v="Corporate"/>
    <s v="United States"/>
    <s v="Monroe"/>
    <s v="Louisiana"/>
    <n v="71203"/>
    <x v="0"/>
    <x v="634"/>
    <x v="1"/>
    <s v="Binders"/>
    <s v="Heavy-Duty E-Z-D Binders"/>
    <n v="87.28"/>
  </r>
  <r>
    <n v="5355"/>
    <s v="CA-2015-113768"/>
    <x v="8"/>
    <d v="2015-05-19T00:00:00"/>
    <s v="Standard Class"/>
    <s v="AH-10030"/>
    <s v="Aaron Hawkins"/>
    <s v="Corporate"/>
    <s v="United States"/>
    <s v="Los Angeles"/>
    <s v="California"/>
    <n v="90004"/>
    <x v="1"/>
    <x v="1340"/>
    <x v="0"/>
    <s v="Chairs"/>
    <s v="Iceberg Nesting Folding Chair, 19w x 6d x 43h"/>
    <n v="279.45600000000002"/>
  </r>
  <r>
    <n v="5356"/>
    <s v="CA-2015-113768"/>
    <x v="8"/>
    <d v="2015-05-19T00:00:00"/>
    <s v="Standard Class"/>
    <s v="AH-10030"/>
    <s v="Aaron Hawkins"/>
    <s v="Corporate"/>
    <s v="United States"/>
    <s v="Los Angeles"/>
    <s v="California"/>
    <n v="90004"/>
    <x v="1"/>
    <x v="1732"/>
    <x v="1"/>
    <s v="Paper"/>
    <s v="EcoTones Memo Sheets"/>
    <n v="8"/>
  </r>
  <r>
    <n v="5357"/>
    <s v="CA-2017-138037"/>
    <x v="321"/>
    <d v="2017-10-03T00:00:00"/>
    <s v="Standard Class"/>
    <s v="AR-10540"/>
    <s v="Andy Reiter"/>
    <s v="Consumer"/>
    <s v="United States"/>
    <s v="San Francisco"/>
    <s v="California"/>
    <n v="94109"/>
    <x v="1"/>
    <x v="1282"/>
    <x v="1"/>
    <s v="Binders"/>
    <s v="Avery Self-Adhesive Photo Pockets for Polaroid Photos"/>
    <n v="27.24"/>
  </r>
  <r>
    <n v="5358"/>
    <s v="CA-2015-150490"/>
    <x v="79"/>
    <d v="2015-08-11T00:00:00"/>
    <s v="Standard Class"/>
    <s v="SS-20590"/>
    <s v="Sonia Sunley"/>
    <s v="Consumer"/>
    <s v="United States"/>
    <s v="San Francisco"/>
    <s v="California"/>
    <n v="94122"/>
    <x v="1"/>
    <x v="960"/>
    <x v="2"/>
    <s v="Accessories"/>
    <s v="Logitech Desktop MK120 Mouse and keyboard Combo"/>
    <n v="16.36"/>
  </r>
  <r>
    <n v="5359"/>
    <s v="CA-2015-150490"/>
    <x v="79"/>
    <d v="2015-08-11T00:00:00"/>
    <s v="Standard Class"/>
    <s v="SS-20590"/>
    <s v="Sonia Sunley"/>
    <s v="Consumer"/>
    <s v="United States"/>
    <s v="San Francisco"/>
    <s v="California"/>
    <n v="94122"/>
    <x v="1"/>
    <x v="1555"/>
    <x v="1"/>
    <s v="Storage"/>
    <s v="Akro Stacking Bins"/>
    <n v="15.78"/>
  </r>
  <r>
    <n v="5360"/>
    <s v="CA-2015-150490"/>
    <x v="79"/>
    <d v="2015-08-11T00:00:00"/>
    <s v="Standard Class"/>
    <s v="SS-20590"/>
    <s v="Sonia Sunley"/>
    <s v="Consumer"/>
    <s v="United States"/>
    <s v="San Francisco"/>
    <s v="California"/>
    <n v="94122"/>
    <x v="1"/>
    <x v="1243"/>
    <x v="1"/>
    <s v="Art"/>
    <s v="Boston KS Multi-Size Manual Pencil Sharpener"/>
    <n v="45.98"/>
  </r>
  <r>
    <n v="5361"/>
    <s v="US-2018-126060"/>
    <x v="349"/>
    <d v="2018-04-18T00:00:00"/>
    <s v="Standard Class"/>
    <s v="DW-13585"/>
    <s v="Dorothy Wardle"/>
    <s v="Corporate"/>
    <s v="United States"/>
    <s v="Fayetteville"/>
    <s v="North Carolina"/>
    <n v="28314"/>
    <x v="0"/>
    <x v="927"/>
    <x v="0"/>
    <s v="Bookcases"/>
    <s v="Sauder Cornerstone Collection Library"/>
    <n v="198.27199999999999"/>
  </r>
  <r>
    <n v="5362"/>
    <s v="CA-2018-100951"/>
    <x v="255"/>
    <d v="2018-06-10T00:00:00"/>
    <s v="First Class"/>
    <s v="NC-18625"/>
    <s v="Noah Childs"/>
    <s v="Corporate"/>
    <s v="United States"/>
    <s v="Dallas"/>
    <s v="Texas"/>
    <n v="75217"/>
    <x v="2"/>
    <x v="734"/>
    <x v="1"/>
    <s v="Storage"/>
    <s v="Standard Rollaway File with Lock"/>
    <n v="720.76"/>
  </r>
  <r>
    <n v="5363"/>
    <s v="CA-2017-122017"/>
    <x v="723"/>
    <d v="2018-01-02T00:00:00"/>
    <s v="Standard Class"/>
    <s v="CD-11920"/>
    <s v="Carlos Daly"/>
    <s v="Consumer"/>
    <s v="United States"/>
    <s v="Wichita"/>
    <s v="Kansas"/>
    <n v="67212"/>
    <x v="2"/>
    <x v="1530"/>
    <x v="0"/>
    <s v="Furnishings"/>
    <s v="Executive Impressions 10&quot; Spectator Wall Clock"/>
    <n v="70.56"/>
  </r>
  <r>
    <n v="5364"/>
    <s v="CA-2017-122017"/>
    <x v="723"/>
    <d v="2018-01-02T00:00:00"/>
    <s v="Standard Class"/>
    <s v="CD-11920"/>
    <s v="Carlos Daly"/>
    <s v="Consumer"/>
    <s v="United States"/>
    <s v="Wichita"/>
    <s v="Kansas"/>
    <n v="67212"/>
    <x v="2"/>
    <x v="1360"/>
    <x v="1"/>
    <s v="Appliances"/>
    <s v="Belkin 8 Outlet Surge Protector"/>
    <n v="81.96"/>
  </r>
  <r>
    <n v="5365"/>
    <s v="CA-2015-123477"/>
    <x v="1039"/>
    <d v="2015-01-21T00:00:00"/>
    <s v="Second Class"/>
    <s v="DW-13195"/>
    <s v="David Wiener"/>
    <s v="Corporate"/>
    <s v="United States"/>
    <s v="Springfield"/>
    <s v="Oregon"/>
    <n v="97477"/>
    <x v="1"/>
    <x v="1266"/>
    <x v="1"/>
    <s v="Appliances"/>
    <s v="Fellowes Mighty 8 Compact Surge Protector"/>
    <n v="64.864000000000004"/>
  </r>
  <r>
    <n v="5366"/>
    <s v="CA-2017-107790"/>
    <x v="73"/>
    <d v="2017-11-24T00:00:00"/>
    <s v="Standard Class"/>
    <s v="EH-13990"/>
    <s v="Erica Hackney"/>
    <s v="Consumer"/>
    <s v="United States"/>
    <s v="Houston"/>
    <s v="Texas"/>
    <n v="77041"/>
    <x v="2"/>
    <x v="867"/>
    <x v="2"/>
    <s v="Phones"/>
    <s v="Wireless Extenders zBoost YX545 SOHO Signal Booster"/>
    <n v="151.19200000000001"/>
  </r>
  <r>
    <n v="5367"/>
    <s v="CA-2018-158071"/>
    <x v="193"/>
    <d v="2018-06-15T00:00:00"/>
    <s v="Standard Class"/>
    <s v="BD-11320"/>
    <s v="Bill Donatelli"/>
    <s v="Consumer"/>
    <s v="United States"/>
    <s v="Seattle"/>
    <s v="Washington"/>
    <n v="98103"/>
    <x v="1"/>
    <x v="687"/>
    <x v="2"/>
    <s v="Phones"/>
    <s v="Logitech B530 USBÂ HeadsetÂ -Â headsetÂ - Full size, Binaural"/>
    <n v="88.775999999999996"/>
  </r>
  <r>
    <n v="5368"/>
    <s v="CA-2018-158071"/>
    <x v="193"/>
    <d v="2018-06-15T00:00:00"/>
    <s v="Standard Class"/>
    <s v="BD-11320"/>
    <s v="Bill Donatelli"/>
    <s v="Consumer"/>
    <s v="United States"/>
    <s v="Seattle"/>
    <s v="Washington"/>
    <n v="98103"/>
    <x v="1"/>
    <x v="264"/>
    <x v="1"/>
    <s v="Labels"/>
    <s v="Avery 512"/>
    <n v="11.56"/>
  </r>
  <r>
    <n v="5369"/>
    <s v="CA-2018-158071"/>
    <x v="193"/>
    <d v="2018-06-15T00:00:00"/>
    <s v="Standard Class"/>
    <s v="BD-11320"/>
    <s v="Bill Donatelli"/>
    <s v="Consumer"/>
    <s v="United States"/>
    <s v="Seattle"/>
    <s v="Washington"/>
    <n v="98103"/>
    <x v="1"/>
    <x v="230"/>
    <x v="1"/>
    <s v="Storage"/>
    <s v="Personal File Boxes with Fold-Down Carry Handle"/>
    <n v="15.58"/>
  </r>
  <r>
    <n v="5370"/>
    <s v="CA-2018-147403"/>
    <x v="18"/>
    <d v="2018-09-13T00:00:00"/>
    <s v="First Class"/>
    <s v="KH-16630"/>
    <s v="Ken Heidel"/>
    <s v="Corporate"/>
    <s v="United States"/>
    <s v="Akron"/>
    <s v="Ohio"/>
    <n v="44312"/>
    <x v="3"/>
    <x v="1733"/>
    <x v="1"/>
    <s v="Paper"/>
    <s v="Xerox 1906"/>
    <n v="85.055999999999997"/>
  </r>
  <r>
    <n v="5371"/>
    <s v="US-2018-136721"/>
    <x v="798"/>
    <d v="2018-04-12T00:00:00"/>
    <s v="Standard Class"/>
    <s v="NH-18610"/>
    <s v="Nicole Hansen"/>
    <s v="Corporate"/>
    <s v="United States"/>
    <s v="Oak Park"/>
    <s v="Michigan"/>
    <n v="48237"/>
    <x v="2"/>
    <x v="1369"/>
    <x v="0"/>
    <s v="Furnishings"/>
    <s v="3M Polarizing Task Lamp with Clamp Arm, Light Gray"/>
    <n v="273.95999999999998"/>
  </r>
  <r>
    <n v="5372"/>
    <s v="US-2018-136721"/>
    <x v="798"/>
    <d v="2018-04-12T00:00:00"/>
    <s v="Standard Class"/>
    <s v="NH-18610"/>
    <s v="Nicole Hansen"/>
    <s v="Corporate"/>
    <s v="United States"/>
    <s v="Oak Park"/>
    <s v="Michigan"/>
    <n v="48237"/>
    <x v="2"/>
    <x v="743"/>
    <x v="0"/>
    <s v="Furnishings"/>
    <s v="Luxo Professional Combination Clamp-On Lamps"/>
    <n v="306.89999999999998"/>
  </r>
  <r>
    <n v="5373"/>
    <s v="CA-2016-118738"/>
    <x v="1040"/>
    <d v="2016-10-30T00:00:00"/>
    <s v="Standard Class"/>
    <s v="AG-10495"/>
    <s v="Andrew Gjertsen"/>
    <s v="Corporate"/>
    <s v="United States"/>
    <s v="Houston"/>
    <s v="Texas"/>
    <n v="77041"/>
    <x v="2"/>
    <x v="89"/>
    <x v="1"/>
    <s v="Paper"/>
    <s v="Xerox 1999"/>
    <n v="15.552"/>
  </r>
  <r>
    <n v="5374"/>
    <s v="CA-2016-118738"/>
    <x v="1040"/>
    <d v="2016-10-30T00:00:00"/>
    <s v="Standard Class"/>
    <s v="AG-10495"/>
    <s v="Andrew Gjertsen"/>
    <s v="Corporate"/>
    <s v="United States"/>
    <s v="Houston"/>
    <s v="Texas"/>
    <n v="77041"/>
    <x v="2"/>
    <x v="223"/>
    <x v="0"/>
    <s v="Tables"/>
    <s v="KI Conference Tables"/>
    <n v="347.36099999999999"/>
  </r>
  <r>
    <n v="5375"/>
    <s v="CA-2016-118738"/>
    <x v="1040"/>
    <d v="2016-10-30T00:00:00"/>
    <s v="Standard Class"/>
    <s v="AG-10495"/>
    <s v="Andrew Gjertsen"/>
    <s v="Corporate"/>
    <s v="United States"/>
    <s v="Houston"/>
    <s v="Texas"/>
    <n v="77041"/>
    <x v="2"/>
    <x v="778"/>
    <x v="1"/>
    <s v="Paper"/>
    <s v="Xerox 2"/>
    <n v="10.368"/>
  </r>
  <r>
    <n v="5376"/>
    <s v="CA-2018-134152"/>
    <x v="837"/>
    <d v="2018-05-31T00:00:00"/>
    <s v="Standard Class"/>
    <s v="RP-19855"/>
    <s v="Roy Phan"/>
    <s v="Corporate"/>
    <s v="United States"/>
    <s v="Seattle"/>
    <s v="Washington"/>
    <n v="98103"/>
    <x v="1"/>
    <x v="960"/>
    <x v="2"/>
    <s v="Accessories"/>
    <s v="Logitech Desktop MK120 Mouse and keyboard Combo"/>
    <n v="98.16"/>
  </r>
  <r>
    <n v="5377"/>
    <s v="CA-2018-134152"/>
    <x v="837"/>
    <d v="2018-05-31T00:00:00"/>
    <s v="Standard Class"/>
    <s v="RP-19855"/>
    <s v="Roy Phan"/>
    <s v="Corporate"/>
    <s v="United States"/>
    <s v="Seattle"/>
    <s v="Washington"/>
    <n v="98103"/>
    <x v="1"/>
    <x v="1554"/>
    <x v="1"/>
    <s v="Art"/>
    <s v="Staples in misc. colors"/>
    <n v="31.44"/>
  </r>
  <r>
    <n v="5378"/>
    <s v="CA-2015-125542"/>
    <x v="29"/>
    <d v="2015-12-07T00:00:00"/>
    <s v="First Class"/>
    <s v="NB-18655"/>
    <s v="Nona Balk"/>
    <s v="Corporate"/>
    <s v="United States"/>
    <s v="Philadelphia"/>
    <s v="Pennsylvania"/>
    <n v="19134"/>
    <x v="3"/>
    <x v="633"/>
    <x v="1"/>
    <s v="Envelopes"/>
    <s v="Cameo Buff Policy Envelopes"/>
    <n v="348.488"/>
  </r>
  <r>
    <n v="5379"/>
    <s v="CA-2015-125542"/>
    <x v="29"/>
    <d v="2015-12-07T00:00:00"/>
    <s v="First Class"/>
    <s v="NB-18655"/>
    <s v="Nona Balk"/>
    <s v="Corporate"/>
    <s v="United States"/>
    <s v="Philadelphia"/>
    <s v="Pennsylvania"/>
    <n v="19134"/>
    <x v="3"/>
    <x v="398"/>
    <x v="1"/>
    <s v="Storage"/>
    <s v="Fellowes Bankers Box Recycled Super Stor/Drawer"/>
    <n v="172.73599999999999"/>
  </r>
  <r>
    <n v="5380"/>
    <s v="CA-2017-136021"/>
    <x v="1041"/>
    <d v="2017-08-18T00:00:00"/>
    <s v="Standard Class"/>
    <s v="JM-15580"/>
    <s v="Jill Matthias"/>
    <s v="Consumer"/>
    <s v="United States"/>
    <s v="Los Angeles"/>
    <s v="California"/>
    <n v="90045"/>
    <x v="1"/>
    <x v="1262"/>
    <x v="1"/>
    <s v="Paper"/>
    <s v="Array Memo Cubes"/>
    <n v="15.54"/>
  </r>
  <r>
    <n v="5381"/>
    <s v="CA-2017-136021"/>
    <x v="1041"/>
    <d v="2017-08-18T00:00:00"/>
    <s v="Standard Class"/>
    <s v="JM-15580"/>
    <s v="Jill Matthias"/>
    <s v="Consumer"/>
    <s v="United States"/>
    <s v="Los Angeles"/>
    <s v="California"/>
    <n v="90045"/>
    <x v="1"/>
    <x v="1734"/>
    <x v="2"/>
    <s v="Machines"/>
    <s v="Texas Instruments TI-34 Scientific Calculator"/>
    <n v="105.55200000000001"/>
  </r>
  <r>
    <n v="5382"/>
    <s v="CA-2017-149195"/>
    <x v="64"/>
    <d v="2017-09-07T00:00:00"/>
    <s v="Second Class"/>
    <s v="DM-13525"/>
    <s v="Don Miller"/>
    <s v="Corporate"/>
    <s v="United States"/>
    <s v="Houston"/>
    <s v="Texas"/>
    <n v="77070"/>
    <x v="2"/>
    <x v="680"/>
    <x v="1"/>
    <s v="Paper"/>
    <s v="Xerox 202"/>
    <n v="25.92"/>
  </r>
  <r>
    <n v="5383"/>
    <s v="CA-2017-149195"/>
    <x v="64"/>
    <d v="2017-09-07T00:00:00"/>
    <s v="Second Class"/>
    <s v="DM-13525"/>
    <s v="Don Miller"/>
    <s v="Corporate"/>
    <s v="United States"/>
    <s v="Houston"/>
    <s v="Texas"/>
    <n v="77070"/>
    <x v="2"/>
    <x v="1099"/>
    <x v="1"/>
    <s v="Fasteners"/>
    <s v="Staples"/>
    <n v="15.808"/>
  </r>
  <r>
    <n v="5384"/>
    <s v="CA-2017-149195"/>
    <x v="64"/>
    <d v="2017-09-07T00:00:00"/>
    <s v="Second Class"/>
    <s v="DM-13525"/>
    <s v="Don Miller"/>
    <s v="Corporate"/>
    <s v="United States"/>
    <s v="Houston"/>
    <s v="Texas"/>
    <n v="77070"/>
    <x v="2"/>
    <x v="329"/>
    <x v="1"/>
    <s v="Paper"/>
    <s v="Xerox 1930"/>
    <n v="10.368"/>
  </r>
  <r>
    <n v="5385"/>
    <s v="CA-2018-161410"/>
    <x v="335"/>
    <d v="2018-07-03T00:00:00"/>
    <s v="Standard Class"/>
    <s v="CC-12220"/>
    <s v="Chris Cortes"/>
    <s v="Consumer"/>
    <s v="United States"/>
    <s v="Philadelphia"/>
    <s v="Pennsylvania"/>
    <n v="19143"/>
    <x v="3"/>
    <x v="256"/>
    <x v="2"/>
    <s v="Phones"/>
    <s v="Bose SoundLink Bluetooth Speaker"/>
    <n v="358.2"/>
  </r>
  <r>
    <n v="5386"/>
    <s v="CA-2018-161410"/>
    <x v="335"/>
    <d v="2018-07-03T00:00:00"/>
    <s v="Standard Class"/>
    <s v="CC-12220"/>
    <s v="Chris Cortes"/>
    <s v="Consumer"/>
    <s v="United States"/>
    <s v="Philadelphia"/>
    <s v="Pennsylvania"/>
    <n v="19143"/>
    <x v="3"/>
    <x v="1417"/>
    <x v="2"/>
    <s v="Phones"/>
    <s v="Plantronics Voyager Pro HD - Bluetooth Headset"/>
    <n v="545.91600000000005"/>
  </r>
  <r>
    <n v="5387"/>
    <s v="CA-2018-152786"/>
    <x v="846"/>
    <d v="2018-03-17T00:00:00"/>
    <s v="Standard Class"/>
    <s v="GA-14725"/>
    <s v="Guy Armstrong"/>
    <s v="Consumer"/>
    <s v="United States"/>
    <s v="Rogers"/>
    <s v="Arkansas"/>
    <n v="72756"/>
    <x v="0"/>
    <x v="1366"/>
    <x v="1"/>
    <s v="Binders"/>
    <s v="Avery Non-Stick Binders"/>
    <n v="40.409999999999997"/>
  </r>
  <r>
    <n v="5388"/>
    <s v="CA-2018-164707"/>
    <x v="1042"/>
    <d v="2018-02-21T00:00:00"/>
    <s v="Second Class"/>
    <s v="CV-12805"/>
    <s v="Cynthia Voltz"/>
    <s v="Corporate"/>
    <s v="United States"/>
    <s v="Los Angeles"/>
    <s v="California"/>
    <n v="90045"/>
    <x v="1"/>
    <x v="431"/>
    <x v="2"/>
    <s v="Phones"/>
    <s v="iHome FM Clock Radio with Lightning Dock"/>
    <n v="167.976"/>
  </r>
  <r>
    <n v="5389"/>
    <s v="CA-2018-164707"/>
    <x v="1042"/>
    <d v="2018-02-21T00:00:00"/>
    <s v="Second Class"/>
    <s v="CV-12805"/>
    <s v="Cynthia Voltz"/>
    <s v="Corporate"/>
    <s v="United States"/>
    <s v="Los Angeles"/>
    <s v="California"/>
    <n v="90045"/>
    <x v="1"/>
    <x v="1312"/>
    <x v="2"/>
    <s v="Accessories"/>
    <s v="Memorex Micro Travel Drive 32 GB"/>
    <n v="109.53"/>
  </r>
  <r>
    <n v="5390"/>
    <s v="CA-2018-164707"/>
    <x v="1042"/>
    <d v="2018-02-21T00:00:00"/>
    <s v="Second Class"/>
    <s v="CV-12805"/>
    <s v="Cynthia Voltz"/>
    <s v="Corporate"/>
    <s v="United States"/>
    <s v="Los Angeles"/>
    <s v="California"/>
    <n v="90045"/>
    <x v="1"/>
    <x v="522"/>
    <x v="1"/>
    <s v="Labels"/>
    <s v="Avery 493"/>
    <n v="9.82"/>
  </r>
  <r>
    <n v="5391"/>
    <s v="CA-2018-163874"/>
    <x v="468"/>
    <d v="2018-11-12T00:00:00"/>
    <s v="Second Class"/>
    <s v="NC-18535"/>
    <s v="Nick Crebassa"/>
    <s v="Corporate"/>
    <s v="United States"/>
    <s v="Seattle"/>
    <s v="Washington"/>
    <n v="98105"/>
    <x v="1"/>
    <x v="1045"/>
    <x v="1"/>
    <s v="Binders"/>
    <s v="GBC Imprintable Covers"/>
    <n v="26.352"/>
  </r>
  <r>
    <n v="5392"/>
    <s v="US-2015-123183"/>
    <x v="84"/>
    <d v="2015-11-25T00:00:00"/>
    <s v="Standard Class"/>
    <s v="GR-14560"/>
    <s v="Georgia Rosenberg"/>
    <s v="Corporate"/>
    <s v="United States"/>
    <s v="Wilmington"/>
    <s v="Delaware"/>
    <n v="19805"/>
    <x v="3"/>
    <x v="547"/>
    <x v="1"/>
    <s v="Labels"/>
    <s v="Avery 480"/>
    <n v="22.5"/>
  </r>
  <r>
    <n v="5393"/>
    <s v="US-2015-123183"/>
    <x v="84"/>
    <d v="2015-11-25T00:00:00"/>
    <s v="Standard Class"/>
    <s v="GR-14560"/>
    <s v="Georgia Rosenberg"/>
    <s v="Corporate"/>
    <s v="United States"/>
    <s v="Wilmington"/>
    <s v="Delaware"/>
    <n v="19805"/>
    <x v="3"/>
    <x v="639"/>
    <x v="1"/>
    <s v="Labels"/>
    <s v="Avery 499"/>
    <n v="9.9600000000000009"/>
  </r>
  <r>
    <n v="5394"/>
    <s v="US-2015-123183"/>
    <x v="84"/>
    <d v="2015-11-25T00:00:00"/>
    <s v="Standard Class"/>
    <s v="GR-14560"/>
    <s v="Georgia Rosenberg"/>
    <s v="Corporate"/>
    <s v="United States"/>
    <s v="Wilmington"/>
    <s v="Delaware"/>
    <n v="19805"/>
    <x v="3"/>
    <x v="471"/>
    <x v="1"/>
    <s v="Binders"/>
    <s v="Premier Elliptical Ring Binder, Black"/>
    <n v="213.08"/>
  </r>
  <r>
    <n v="5395"/>
    <s v="US-2015-123183"/>
    <x v="84"/>
    <d v="2015-11-25T00:00:00"/>
    <s v="Standard Class"/>
    <s v="GR-14560"/>
    <s v="Georgia Rosenberg"/>
    <s v="Corporate"/>
    <s v="United States"/>
    <s v="Wilmington"/>
    <s v="Delaware"/>
    <n v="19805"/>
    <x v="3"/>
    <x v="1057"/>
    <x v="0"/>
    <s v="Bookcases"/>
    <s v="Sauder Inglewood Library Bookcases"/>
    <n v="1025.8800000000001"/>
  </r>
  <r>
    <n v="5396"/>
    <s v="CA-2015-104829"/>
    <x v="728"/>
    <d v="2015-11-21T00:00:00"/>
    <s v="Second Class"/>
    <s v="JG-15805"/>
    <s v="John Grady"/>
    <s v="Corporate"/>
    <s v="United States"/>
    <s v="Provo"/>
    <s v="Utah"/>
    <n v="84604"/>
    <x v="1"/>
    <x v="1407"/>
    <x v="1"/>
    <s v="Paper"/>
    <s v="Adams &quot;While You Were Out&quot; Message Pads"/>
    <n v="21.98"/>
  </r>
  <r>
    <n v="5397"/>
    <s v="US-2017-147340"/>
    <x v="446"/>
    <d v="2017-09-24T00:00:00"/>
    <s v="Same Day"/>
    <s v="EB-13750"/>
    <s v="Edward Becker"/>
    <s v="Corporate"/>
    <s v="United States"/>
    <s v="San Francisco"/>
    <s v="California"/>
    <n v="94110"/>
    <x v="1"/>
    <x v="1308"/>
    <x v="0"/>
    <s v="Furnishings"/>
    <s v="Nu-Dell Executive Frame"/>
    <n v="63.2"/>
  </r>
  <r>
    <n v="5398"/>
    <s v="CA-2017-145492"/>
    <x v="73"/>
    <d v="2017-11-27T00:00:00"/>
    <s v="Standard Class"/>
    <s v="MC-17605"/>
    <s v="Matt Connell"/>
    <s v="Corporate"/>
    <s v="United States"/>
    <s v="Los Angeles"/>
    <s v="California"/>
    <n v="90004"/>
    <x v="1"/>
    <x v="189"/>
    <x v="1"/>
    <s v="Appliances"/>
    <s v="Bravo II Megaboss 12-Amp Hard Body Upright, Replacement Belts, 2 Belts per Pack"/>
    <n v="39"/>
  </r>
  <r>
    <n v="5399"/>
    <s v="CA-2017-163202"/>
    <x v="720"/>
    <d v="2017-10-02T00:00:00"/>
    <s v="Standard Class"/>
    <s v="BM-11650"/>
    <s v="Brian Moss"/>
    <s v="Corporate"/>
    <s v="United States"/>
    <s v="Lancaster"/>
    <s v="Ohio"/>
    <n v="43130"/>
    <x v="3"/>
    <x v="507"/>
    <x v="1"/>
    <s v="Binders"/>
    <s v="Recycled Pressboard Report Cover with Reinforced Top Hinge"/>
    <n v="2.907"/>
  </r>
  <r>
    <n v="5400"/>
    <s v="CA-2017-117681"/>
    <x v="526"/>
    <d v="2017-04-14T00:00:00"/>
    <s v="Standard Class"/>
    <s v="HF-14995"/>
    <s v="Herbert Flentye"/>
    <s v="Consumer"/>
    <s v="United States"/>
    <s v="Los Angeles"/>
    <s v="California"/>
    <n v="90004"/>
    <x v="1"/>
    <x v="0"/>
    <x v="0"/>
    <s v="Bookcases"/>
    <s v="Bush Somerset Collection Bookcase"/>
    <n v="556.66499999999996"/>
  </r>
  <r>
    <n v="5401"/>
    <s v="CA-2018-132262"/>
    <x v="296"/>
    <d v="2018-09-23T00:00:00"/>
    <s v="First Class"/>
    <s v="ML-18265"/>
    <s v="Muhammed Lee"/>
    <s v="Consumer"/>
    <s v="United States"/>
    <s v="Seattle"/>
    <s v="Washington"/>
    <n v="98103"/>
    <x v="1"/>
    <x v="357"/>
    <x v="2"/>
    <s v="Accessories"/>
    <s v="Sony 64GB Class 10 Micro SDHC R40 Memory Card"/>
    <n v="71.98"/>
  </r>
  <r>
    <n v="5402"/>
    <s v="CA-2018-132262"/>
    <x v="296"/>
    <d v="2018-09-23T00:00:00"/>
    <s v="First Class"/>
    <s v="ML-18265"/>
    <s v="Muhammed Lee"/>
    <s v="Consumer"/>
    <s v="United States"/>
    <s v="Seattle"/>
    <s v="Washington"/>
    <n v="98103"/>
    <x v="1"/>
    <x v="434"/>
    <x v="2"/>
    <s v="Accessories"/>
    <s v="Logitech M510 Wireless Mouse"/>
    <n v="79.98"/>
  </r>
  <r>
    <n v="5403"/>
    <s v="CA-2018-123043"/>
    <x v="1043"/>
    <d v="2018-08-29T00:00:00"/>
    <s v="Standard Class"/>
    <s v="AH-10195"/>
    <s v="Alan Haines"/>
    <s v="Corporate"/>
    <s v="United States"/>
    <s v="New York City"/>
    <s v="New York"/>
    <n v="10024"/>
    <x v="3"/>
    <x v="8"/>
    <x v="1"/>
    <s v="Binders"/>
    <s v="DXL Angle-View Binders with Locking Rings by Samsill"/>
    <n v="24.672000000000001"/>
  </r>
  <r>
    <n v="5404"/>
    <s v="CA-2018-123043"/>
    <x v="1043"/>
    <d v="2018-08-29T00:00:00"/>
    <s v="Standard Class"/>
    <s v="AH-10195"/>
    <s v="Alan Haines"/>
    <s v="Corporate"/>
    <s v="United States"/>
    <s v="New York City"/>
    <s v="New York"/>
    <n v="10024"/>
    <x v="3"/>
    <x v="605"/>
    <x v="1"/>
    <s v="Binders"/>
    <s v="Acco Translucent Poly Ring Binders"/>
    <n v="3.7440000000000002"/>
  </r>
  <r>
    <n v="5405"/>
    <s v="US-2017-143280"/>
    <x v="712"/>
    <d v="2017-02-26T00:00:00"/>
    <s v="Standard Class"/>
    <s v="TZ-21580"/>
    <s v="Tracy Zic"/>
    <s v="Consumer"/>
    <s v="United States"/>
    <s v="Los Angeles"/>
    <s v="California"/>
    <n v="90045"/>
    <x v="1"/>
    <x v="288"/>
    <x v="2"/>
    <s v="Phones"/>
    <s v="AT&amp;T 1070 Corded Phone"/>
    <n v="445.96"/>
  </r>
  <r>
    <n v="5406"/>
    <s v="US-2017-143280"/>
    <x v="712"/>
    <d v="2017-02-26T00:00:00"/>
    <s v="Standard Class"/>
    <s v="TZ-21580"/>
    <s v="Tracy Zic"/>
    <s v="Consumer"/>
    <s v="United States"/>
    <s v="Los Angeles"/>
    <s v="California"/>
    <n v="90045"/>
    <x v="1"/>
    <x v="1519"/>
    <x v="2"/>
    <s v="Accessories"/>
    <s v="Memorex Mini Travel Drive 64 GB USB 2.0 Flash Drive"/>
    <n v="36.24"/>
  </r>
  <r>
    <n v="5407"/>
    <s v="US-2017-143280"/>
    <x v="712"/>
    <d v="2017-02-26T00:00:00"/>
    <s v="Standard Class"/>
    <s v="TZ-21580"/>
    <s v="Tracy Zic"/>
    <s v="Consumer"/>
    <s v="United States"/>
    <s v="Los Angeles"/>
    <s v="California"/>
    <n v="90045"/>
    <x v="1"/>
    <x v="1053"/>
    <x v="1"/>
    <s v="Fasteners"/>
    <s v="Acco Clips to Go Binder Clips, 24 Clips in Two Sizes"/>
    <n v="10.65"/>
  </r>
  <r>
    <n v="5408"/>
    <s v="CA-2018-108854"/>
    <x v="166"/>
    <d v="2018-12-14T00:00:00"/>
    <s v="Standard Class"/>
    <s v="DM-13345"/>
    <s v="Denise Monton"/>
    <s v="Corporate"/>
    <s v="United States"/>
    <s v="San Francisco"/>
    <s v="California"/>
    <n v="94109"/>
    <x v="1"/>
    <x v="1665"/>
    <x v="1"/>
    <s v="Paper"/>
    <s v="Standard Line â€œWhile You Were Outâ€ Hardbound Telephone Message Book"/>
    <n v="87.92"/>
  </r>
  <r>
    <n v="5409"/>
    <s v="CA-2018-108854"/>
    <x v="166"/>
    <d v="2018-12-14T00:00:00"/>
    <s v="Standard Class"/>
    <s v="DM-13345"/>
    <s v="Denise Monton"/>
    <s v="Corporate"/>
    <s v="United States"/>
    <s v="San Francisco"/>
    <s v="California"/>
    <n v="94109"/>
    <x v="1"/>
    <x v="912"/>
    <x v="1"/>
    <s v="Binders"/>
    <s v="Performers Binder/Pad Holder, Black"/>
    <n v="22.423999999999999"/>
  </r>
  <r>
    <n v="5410"/>
    <s v="CA-2018-108854"/>
    <x v="166"/>
    <d v="2018-12-14T00:00:00"/>
    <s v="Standard Class"/>
    <s v="DM-13345"/>
    <s v="Denise Monton"/>
    <s v="Corporate"/>
    <s v="United States"/>
    <s v="San Francisco"/>
    <s v="California"/>
    <n v="94109"/>
    <x v="1"/>
    <x v="443"/>
    <x v="1"/>
    <s v="Binders"/>
    <s v="Vinyl Sectional Post Binders"/>
    <n v="90.48"/>
  </r>
  <r>
    <n v="5411"/>
    <s v="CA-2018-108854"/>
    <x v="166"/>
    <d v="2018-12-14T00:00:00"/>
    <s v="Standard Class"/>
    <s v="DM-13345"/>
    <s v="Denise Monton"/>
    <s v="Corporate"/>
    <s v="United States"/>
    <s v="San Francisco"/>
    <s v="California"/>
    <n v="94109"/>
    <x v="1"/>
    <x v="1354"/>
    <x v="1"/>
    <s v="Storage"/>
    <s v="SAFCO Mobile Desk Side File, Wire Frame"/>
    <n v="42.76"/>
  </r>
  <r>
    <n v="5412"/>
    <s v="CA-2018-166856"/>
    <x v="65"/>
    <d v="2018-09-22T00:00:00"/>
    <s v="Standard Class"/>
    <s v="TS-21505"/>
    <s v="Tony Sayre"/>
    <s v="Consumer"/>
    <s v="United States"/>
    <s v="Clovis"/>
    <s v="New Mexico"/>
    <n v="88101"/>
    <x v="1"/>
    <x v="751"/>
    <x v="1"/>
    <s v="Binders"/>
    <s v="Wilson Jones Easy Flow II Sheet Lifters"/>
    <n v="10.08"/>
  </r>
  <r>
    <n v="5413"/>
    <s v="CA-2018-166856"/>
    <x v="65"/>
    <d v="2018-09-22T00:00:00"/>
    <s v="Standard Class"/>
    <s v="TS-21505"/>
    <s v="Tony Sayre"/>
    <s v="Consumer"/>
    <s v="United States"/>
    <s v="Clovis"/>
    <s v="New Mexico"/>
    <n v="88101"/>
    <x v="1"/>
    <x v="1735"/>
    <x v="2"/>
    <s v="Accessories"/>
    <s v="Kingston Digital DataTraveler 64GB USB 2.0"/>
    <n v="101.34"/>
  </r>
  <r>
    <n v="5414"/>
    <s v="CA-2017-153157"/>
    <x v="108"/>
    <d v="2017-09-14T00:00:00"/>
    <s v="First Class"/>
    <s v="TB-21625"/>
    <s v="Trudy Brown"/>
    <s v="Consumer"/>
    <s v="United States"/>
    <s v="Wichita"/>
    <s v="Kansas"/>
    <n v="67212"/>
    <x v="2"/>
    <x v="1517"/>
    <x v="2"/>
    <s v="Phones"/>
    <s v="Plantronics Encore H101 Dual EarpiecesÂ Headset"/>
    <n v="224.75"/>
  </r>
  <r>
    <n v="5415"/>
    <s v="US-2018-125647"/>
    <x v="397"/>
    <d v="2018-09-28T00:00:00"/>
    <s v="Standard Class"/>
    <s v="LC-16870"/>
    <s v="Lena Cacioppo"/>
    <s v="Consumer"/>
    <s v="United States"/>
    <s v="Chicago"/>
    <s v="Illinois"/>
    <n v="60653"/>
    <x v="2"/>
    <x v="1712"/>
    <x v="1"/>
    <s v="Appliances"/>
    <s v="Euro Pro Shark Stick Mini Vacuum"/>
    <n v="73.176000000000002"/>
  </r>
  <r>
    <n v="5416"/>
    <s v="US-2018-125647"/>
    <x v="397"/>
    <d v="2018-09-28T00:00:00"/>
    <s v="Standard Class"/>
    <s v="LC-16870"/>
    <s v="Lena Cacioppo"/>
    <s v="Consumer"/>
    <s v="United States"/>
    <s v="Chicago"/>
    <s v="Illinois"/>
    <n v="60653"/>
    <x v="2"/>
    <x v="974"/>
    <x v="1"/>
    <s v="Paper"/>
    <s v="Xerox 217"/>
    <n v="20.736000000000001"/>
  </r>
  <r>
    <n v="5417"/>
    <s v="US-2018-125647"/>
    <x v="397"/>
    <d v="2018-09-28T00:00:00"/>
    <s v="Standard Class"/>
    <s v="LC-16870"/>
    <s v="Lena Cacioppo"/>
    <s v="Consumer"/>
    <s v="United States"/>
    <s v="Chicago"/>
    <s v="Illinois"/>
    <n v="60653"/>
    <x v="2"/>
    <x v="771"/>
    <x v="2"/>
    <s v="Phones"/>
    <s v="OtterBox Commuter Series Case - Samsung Galaxy S4"/>
    <n v="39.984000000000002"/>
  </r>
  <r>
    <n v="5418"/>
    <s v="CA-2015-132542"/>
    <x v="191"/>
    <d v="2015-10-08T00:00:00"/>
    <s v="Second Class"/>
    <s v="AM-10360"/>
    <s v="Alice McCarthy"/>
    <s v="Corporate"/>
    <s v="United States"/>
    <s v="Omaha"/>
    <s v="Nebraska"/>
    <n v="68104"/>
    <x v="2"/>
    <x v="1736"/>
    <x v="1"/>
    <s v="Binders"/>
    <s v="GBC VeloBinder Strips"/>
    <n v="15.36"/>
  </r>
  <r>
    <n v="5419"/>
    <s v="CA-2016-110877"/>
    <x v="924"/>
    <d v="2016-10-26T00:00:00"/>
    <s v="First Class"/>
    <s v="JE-15715"/>
    <s v="Joe Elijah"/>
    <s v="Consumer"/>
    <s v="United States"/>
    <s v="Houston"/>
    <s v="Texas"/>
    <n v="77041"/>
    <x v="2"/>
    <x v="747"/>
    <x v="1"/>
    <s v="Paper"/>
    <s v="Xerox 212"/>
    <n v="36.287999999999997"/>
  </r>
  <r>
    <n v="5420"/>
    <s v="CA-2016-110877"/>
    <x v="924"/>
    <d v="2016-10-26T00:00:00"/>
    <s v="First Class"/>
    <s v="JE-15715"/>
    <s v="Joe Elijah"/>
    <s v="Consumer"/>
    <s v="United States"/>
    <s v="Houston"/>
    <s v="Texas"/>
    <n v="77041"/>
    <x v="2"/>
    <x v="539"/>
    <x v="2"/>
    <s v="Phones"/>
    <s v="Jabra SPEAK 410"/>
    <n v="150.38399999999999"/>
  </r>
  <r>
    <n v="5421"/>
    <s v="US-2017-151827"/>
    <x v="1044"/>
    <d v="2017-04-02T00:00:00"/>
    <s v="Second Class"/>
    <s v="CS-11950"/>
    <s v="Carlos Soltero"/>
    <s v="Consumer"/>
    <s v="United States"/>
    <s v="Philadelphia"/>
    <s v="Pennsylvania"/>
    <n v="19134"/>
    <x v="3"/>
    <x v="1594"/>
    <x v="2"/>
    <s v="Phones"/>
    <s v="LG Exalt"/>
    <n v="280.78199999999998"/>
  </r>
  <r>
    <n v="5422"/>
    <s v="US-2017-151827"/>
    <x v="1044"/>
    <d v="2017-04-02T00:00:00"/>
    <s v="Second Class"/>
    <s v="CS-11950"/>
    <s v="Carlos Soltero"/>
    <s v="Consumer"/>
    <s v="United States"/>
    <s v="Philadelphia"/>
    <s v="Pennsylvania"/>
    <n v="19134"/>
    <x v="3"/>
    <x v="1235"/>
    <x v="2"/>
    <s v="Accessories"/>
    <s v="Anker Ultra-Slim Mini Bluetooth 3.0 Wireless Keyboard"/>
    <n v="31.984000000000002"/>
  </r>
  <r>
    <n v="5423"/>
    <s v="US-2017-163258"/>
    <x v="723"/>
    <d v="2018-01-02T00:00:00"/>
    <s v="Standard Class"/>
    <s v="PF-19225"/>
    <s v="Phillip Flathmann"/>
    <s v="Consumer"/>
    <s v="United States"/>
    <s v="Los Angeles"/>
    <s v="California"/>
    <n v="90045"/>
    <x v="1"/>
    <x v="605"/>
    <x v="1"/>
    <s v="Binders"/>
    <s v="Acco Translucent Poly Ring Binders"/>
    <n v="11.231999999999999"/>
  </r>
  <r>
    <n v="5424"/>
    <s v="CA-2018-103009"/>
    <x v="132"/>
    <d v="2018-11-05T00:00:00"/>
    <s v="Second Class"/>
    <s v="PJ-18835"/>
    <s v="Patrick Jones"/>
    <s v="Corporate"/>
    <s v="United States"/>
    <s v="Richmond"/>
    <s v="Kentucky"/>
    <n v="40475"/>
    <x v="0"/>
    <x v="1737"/>
    <x v="1"/>
    <s v="Paper"/>
    <s v="Xerox 1963"/>
    <n v="26.4"/>
  </r>
  <r>
    <n v="5425"/>
    <s v="US-2018-120649"/>
    <x v="176"/>
    <d v="2018-01-26T00:00:00"/>
    <s v="Standard Class"/>
    <s v="JF-15490"/>
    <s v="Jeremy Farry"/>
    <s v="Consumer"/>
    <s v="United States"/>
    <s v="Waterbury"/>
    <s v="Connecticut"/>
    <n v="6708"/>
    <x v="3"/>
    <x v="824"/>
    <x v="1"/>
    <s v="Art"/>
    <s v="Newell 326"/>
    <n v="3.52"/>
  </r>
  <r>
    <n v="5426"/>
    <s v="CA-2017-153598"/>
    <x v="275"/>
    <d v="2017-12-06T00:00:00"/>
    <s v="First Class"/>
    <s v="NM-18520"/>
    <s v="Neoma Murray"/>
    <s v="Consumer"/>
    <s v="United States"/>
    <s v="Los Angeles"/>
    <s v="California"/>
    <n v="90045"/>
    <x v="1"/>
    <x v="1738"/>
    <x v="2"/>
    <s v="Accessories"/>
    <s v="LogitechÂ Z-906 Speaker sys - home theater - 5.1-CH"/>
    <n v="1649.95"/>
  </r>
  <r>
    <n v="5427"/>
    <s v="CA-2017-153598"/>
    <x v="275"/>
    <d v="2017-12-06T00:00:00"/>
    <s v="First Class"/>
    <s v="NM-18520"/>
    <s v="Neoma Murray"/>
    <s v="Consumer"/>
    <s v="United States"/>
    <s v="Los Angeles"/>
    <s v="California"/>
    <n v="90045"/>
    <x v="1"/>
    <x v="1608"/>
    <x v="0"/>
    <s v="Furnishings"/>
    <s v="3M Polarizing Light Filter Sleeves"/>
    <n v="111.9"/>
  </r>
  <r>
    <n v="5428"/>
    <s v="US-2017-108497"/>
    <x v="403"/>
    <d v="2017-06-14T00:00:00"/>
    <s v="Same Day"/>
    <s v="MH-17290"/>
    <s v="Marc Harrigan"/>
    <s v="Home Office"/>
    <s v="United States"/>
    <s v="Los Angeles"/>
    <s v="California"/>
    <n v="90036"/>
    <x v="1"/>
    <x v="1601"/>
    <x v="0"/>
    <s v="Bookcases"/>
    <s v="Bush Heritage Pine Collection 5-Shelf Bookcase, Albany Pine Finish, *Special Order"/>
    <n v="599.16499999999996"/>
  </r>
  <r>
    <n v="5429"/>
    <s v="CA-2017-113096"/>
    <x v="476"/>
    <d v="2017-09-04T00:00:00"/>
    <s v="First Class"/>
    <s v="SZ-20035"/>
    <s v="Sam Zeldin"/>
    <s v="Home Office"/>
    <s v="United States"/>
    <s v="San Francisco"/>
    <s v="California"/>
    <n v="94122"/>
    <x v="1"/>
    <x v="170"/>
    <x v="1"/>
    <s v="Storage"/>
    <s v="Tenex File Box, Personal Filing Tote with Lid, Black"/>
    <n v="46.53"/>
  </r>
  <r>
    <n v="5430"/>
    <s v="CA-2015-136861"/>
    <x v="742"/>
    <d v="2015-09-07T00:00:00"/>
    <s v="First Class"/>
    <s v="PR-18880"/>
    <s v="Patrick Ryan"/>
    <s v="Consumer"/>
    <s v="United States"/>
    <s v="Saint Petersburg"/>
    <s v="Florida"/>
    <n v="33710"/>
    <x v="0"/>
    <x v="296"/>
    <x v="0"/>
    <s v="Furnishings"/>
    <s v="Telescoping Adjustable Floor Lamp"/>
    <n v="31.984000000000002"/>
  </r>
  <r>
    <n v="5431"/>
    <s v="CA-2018-117422"/>
    <x v="208"/>
    <d v="2018-10-25T00:00:00"/>
    <s v="Standard Class"/>
    <s v="FC-14245"/>
    <s v="Frank Carlisle"/>
    <s v="Home Office"/>
    <s v="United States"/>
    <s v="Lakewood"/>
    <s v="Ohio"/>
    <n v="44107"/>
    <x v="3"/>
    <x v="1725"/>
    <x v="1"/>
    <s v="Appliances"/>
    <s v="Avanti 1.7 Cu. Ft. Refrigerator"/>
    <n v="161.56800000000001"/>
  </r>
  <r>
    <n v="5432"/>
    <s v="CA-2018-117422"/>
    <x v="208"/>
    <d v="2018-10-25T00:00:00"/>
    <s v="Standard Class"/>
    <s v="FC-14245"/>
    <s v="Frank Carlisle"/>
    <s v="Home Office"/>
    <s v="United States"/>
    <s v="Lakewood"/>
    <s v="Ohio"/>
    <n v="44107"/>
    <x v="3"/>
    <x v="727"/>
    <x v="1"/>
    <s v="Paper"/>
    <s v="RSVP Cards &amp; Envelopes, Blank White, 8-1/2&quot; X 11&quot;, 24 Cards/25 Envelopes/Set"/>
    <n v="4.0640000000000001"/>
  </r>
  <r>
    <n v="5433"/>
    <s v="CA-2018-117422"/>
    <x v="208"/>
    <d v="2018-10-25T00:00:00"/>
    <s v="Standard Class"/>
    <s v="FC-14245"/>
    <s v="Frank Carlisle"/>
    <s v="Home Office"/>
    <s v="United States"/>
    <s v="Lakewood"/>
    <s v="Ohio"/>
    <n v="44107"/>
    <x v="3"/>
    <x v="1472"/>
    <x v="1"/>
    <s v="Binders"/>
    <s v="SlimView Poly Binder, 3/8&quot;"/>
    <n v="6.2160000000000002"/>
  </r>
  <r>
    <n v="5434"/>
    <s v="CA-2018-129707"/>
    <x v="1016"/>
    <d v="2018-04-29T00:00:00"/>
    <s v="Standard Class"/>
    <s v="LH-16750"/>
    <s v="Larry Hughes"/>
    <s v="Consumer"/>
    <s v="United States"/>
    <s v="Chandler"/>
    <s v="Arizona"/>
    <n v="85224"/>
    <x v="1"/>
    <x v="21"/>
    <x v="1"/>
    <s v="Art"/>
    <s v="Newell 318"/>
    <n v="8.8960000000000008"/>
  </r>
  <r>
    <n v="5435"/>
    <s v="CA-2016-160171"/>
    <x v="324"/>
    <d v="2016-10-24T00:00:00"/>
    <s v="Standard Class"/>
    <s v="RM-19675"/>
    <s v="Robert Marley"/>
    <s v="Home Office"/>
    <s v="United States"/>
    <s v="Los Angeles"/>
    <s v="California"/>
    <n v="90008"/>
    <x v="1"/>
    <x v="1739"/>
    <x v="1"/>
    <s v="Appliances"/>
    <s v="Sanyo Counter Height Refrigerator with Crisper, 3.6 Cubic Foot, Stainless Steel/Black"/>
    <n v="1640.7"/>
  </r>
  <r>
    <n v="5436"/>
    <s v="CA-2016-160171"/>
    <x v="324"/>
    <d v="2016-10-24T00:00:00"/>
    <s v="Standard Class"/>
    <s v="RM-19675"/>
    <s v="Robert Marley"/>
    <s v="Home Office"/>
    <s v="United States"/>
    <s v="Los Angeles"/>
    <s v="California"/>
    <n v="90008"/>
    <x v="1"/>
    <x v="293"/>
    <x v="2"/>
    <s v="Accessories"/>
    <s v="NETGEAR N750 Dual Band Wi-Fi Gigabit Router"/>
    <n v="270"/>
  </r>
  <r>
    <n v="5437"/>
    <s v="CA-2015-103317"/>
    <x v="260"/>
    <d v="2015-07-08T00:00:00"/>
    <s v="First Class"/>
    <s v="DM-13525"/>
    <s v="Don Miller"/>
    <s v="Corporate"/>
    <s v="United States"/>
    <s v="Palm Coast"/>
    <s v="Florida"/>
    <n v="32137"/>
    <x v="0"/>
    <x v="1122"/>
    <x v="0"/>
    <s v="Furnishings"/>
    <s v="Advantus Panel Wall Certificate Holder - 8.5x11"/>
    <n v="19.52"/>
  </r>
  <r>
    <n v="5438"/>
    <s v="CA-2015-103317"/>
    <x v="260"/>
    <d v="2015-07-08T00:00:00"/>
    <s v="First Class"/>
    <s v="DM-13525"/>
    <s v="Don Miller"/>
    <s v="Corporate"/>
    <s v="United States"/>
    <s v="Palm Coast"/>
    <s v="Florida"/>
    <n v="32137"/>
    <x v="0"/>
    <x v="1504"/>
    <x v="1"/>
    <s v="Binders"/>
    <s v="Wilson Jones Four-Pocket Poly Binders"/>
    <n v="9.81"/>
  </r>
  <r>
    <n v="5439"/>
    <s v="CA-2015-103317"/>
    <x v="260"/>
    <d v="2015-07-08T00:00:00"/>
    <s v="First Class"/>
    <s v="DM-13525"/>
    <s v="Don Miller"/>
    <s v="Corporate"/>
    <s v="United States"/>
    <s v="Palm Coast"/>
    <s v="Florida"/>
    <n v="32137"/>
    <x v="0"/>
    <x v="1740"/>
    <x v="0"/>
    <s v="Furnishings"/>
    <s v="Luxo Adjustable Task Clamp Lamp"/>
    <n v="213.21600000000001"/>
  </r>
  <r>
    <n v="5440"/>
    <s v="CA-2017-167115"/>
    <x v="958"/>
    <d v="2017-04-09T00:00:00"/>
    <s v="Standard Class"/>
    <s v="EH-14185"/>
    <s v="Evan Henry"/>
    <s v="Consumer"/>
    <s v="United States"/>
    <s v="New York City"/>
    <s v="New York"/>
    <n v="10035"/>
    <x v="3"/>
    <x v="1498"/>
    <x v="1"/>
    <s v="Binders"/>
    <s v="Ibico Ibimaster 300 Manual Binding System"/>
    <n v="588.78399999999999"/>
  </r>
  <r>
    <n v="5441"/>
    <s v="US-2018-153633"/>
    <x v="38"/>
    <d v="2018-11-18T00:00:00"/>
    <s v="Second Class"/>
    <s v="TC-21295"/>
    <s v="Toby Carlisle"/>
    <s v="Consumer"/>
    <s v="United States"/>
    <s v="Jupiter"/>
    <s v="Florida"/>
    <n v="33458"/>
    <x v="0"/>
    <x v="679"/>
    <x v="1"/>
    <s v="Art"/>
    <s v="DIXON Oriole Pencils"/>
    <n v="2.0640000000000001"/>
  </r>
  <r>
    <n v="5442"/>
    <s v="CA-2018-155929"/>
    <x v="428"/>
    <d v="2018-09-13T00:00:00"/>
    <s v="Standard Class"/>
    <s v="AI-10855"/>
    <s v="Arianne Irving"/>
    <s v="Consumer"/>
    <s v="United States"/>
    <s v="Glendale"/>
    <s v="Arizona"/>
    <n v="85301"/>
    <x v="1"/>
    <x v="1741"/>
    <x v="1"/>
    <s v="Paper"/>
    <s v="Unpadded Memo Slips"/>
    <n v="6.3680000000000003"/>
  </r>
  <r>
    <n v="5443"/>
    <s v="CA-2016-148712"/>
    <x v="786"/>
    <d v="2016-04-23T00:00:00"/>
    <s v="Standard Class"/>
    <s v="JM-15535"/>
    <s v="Jessica Myrick"/>
    <s v="Consumer"/>
    <s v="United States"/>
    <s v="New York City"/>
    <s v="New York"/>
    <n v="10035"/>
    <x v="3"/>
    <x v="769"/>
    <x v="2"/>
    <s v="Accessories"/>
    <s v="Enermax Acrylux Wireless Keyboard"/>
    <n v="99.6"/>
  </r>
  <r>
    <n v="5444"/>
    <s v="CA-2016-148712"/>
    <x v="786"/>
    <d v="2016-04-23T00:00:00"/>
    <s v="Standard Class"/>
    <s v="JM-15535"/>
    <s v="Jessica Myrick"/>
    <s v="Consumer"/>
    <s v="United States"/>
    <s v="New York City"/>
    <s v="New York"/>
    <n v="10035"/>
    <x v="3"/>
    <x v="1120"/>
    <x v="1"/>
    <s v="Binders"/>
    <s v="DXL Angle-View Binders with Locking Rings, Black"/>
    <n v="62.295999999999999"/>
  </r>
  <r>
    <n v="5445"/>
    <s v="CA-2016-148712"/>
    <x v="786"/>
    <d v="2016-04-23T00:00:00"/>
    <s v="Standard Class"/>
    <s v="JM-15535"/>
    <s v="Jessica Myrick"/>
    <s v="Consumer"/>
    <s v="United States"/>
    <s v="New York City"/>
    <s v="New York"/>
    <n v="10035"/>
    <x v="3"/>
    <x v="1742"/>
    <x v="1"/>
    <s v="Art"/>
    <s v="Barrel Sharpener"/>
    <n v="10.71"/>
  </r>
  <r>
    <n v="5446"/>
    <s v="CA-2017-128307"/>
    <x v="197"/>
    <d v="2017-07-29T00:00:00"/>
    <s v="Standard Class"/>
    <s v="BE-11335"/>
    <s v="Bill Eplett"/>
    <s v="Home Office"/>
    <s v="United States"/>
    <s v="Houston"/>
    <s v="Texas"/>
    <n v="77041"/>
    <x v="2"/>
    <x v="1249"/>
    <x v="1"/>
    <s v="Envelopes"/>
    <s v="Quality Park Security Envelopes"/>
    <n v="20.936"/>
  </r>
  <r>
    <n v="5447"/>
    <s v="US-2017-127425"/>
    <x v="370"/>
    <d v="2017-08-31T00:00:00"/>
    <s v="Standard Class"/>
    <s v="DR-12880"/>
    <s v="Dan Reichenbach"/>
    <s v="Corporate"/>
    <s v="United States"/>
    <s v="New York City"/>
    <s v="New York"/>
    <n v="10035"/>
    <x v="3"/>
    <x v="895"/>
    <x v="2"/>
    <s v="Phones"/>
    <s v="Samsung Replacement EH64AVFWE Premium Headset"/>
    <n v="33"/>
  </r>
  <r>
    <n v="5448"/>
    <s v="US-2017-127425"/>
    <x v="370"/>
    <d v="2017-08-31T00:00:00"/>
    <s v="Standard Class"/>
    <s v="DR-12880"/>
    <s v="Dan Reichenbach"/>
    <s v="Corporate"/>
    <s v="United States"/>
    <s v="New York City"/>
    <s v="New York"/>
    <n v="10035"/>
    <x v="3"/>
    <x v="1233"/>
    <x v="2"/>
    <s v="Accessories"/>
    <s v="Plantronics Audio 478 Stereo USB Headset"/>
    <n v="249.95"/>
  </r>
  <r>
    <n v="5449"/>
    <s v="US-2015-119081"/>
    <x v="171"/>
    <d v="2015-09-19T00:00:00"/>
    <s v="Standard Class"/>
    <s v="TA-21385"/>
    <s v="Tom Ashbrook"/>
    <s v="Home Office"/>
    <s v="United States"/>
    <s v="Olathe"/>
    <s v="Kansas"/>
    <n v="66062"/>
    <x v="2"/>
    <x v="1420"/>
    <x v="1"/>
    <s v="Supplies"/>
    <s v="Compact Automatic Electric Letter Opener"/>
    <n v="357.93"/>
  </r>
  <r>
    <n v="5450"/>
    <s v="US-2015-119081"/>
    <x v="171"/>
    <d v="2015-09-19T00:00:00"/>
    <s v="Standard Class"/>
    <s v="TA-21385"/>
    <s v="Tom Ashbrook"/>
    <s v="Home Office"/>
    <s v="United States"/>
    <s v="Olathe"/>
    <s v="Kansas"/>
    <n v="66062"/>
    <x v="2"/>
    <x v="1690"/>
    <x v="2"/>
    <s v="Accessories"/>
    <s v="SanDisk Cruzer 16 GB USB Flash Drive"/>
    <n v="57.4"/>
  </r>
  <r>
    <n v="5451"/>
    <s v="US-2015-119081"/>
    <x v="171"/>
    <d v="2015-09-19T00:00:00"/>
    <s v="Standard Class"/>
    <s v="TA-21385"/>
    <s v="Tom Ashbrook"/>
    <s v="Home Office"/>
    <s v="United States"/>
    <s v="Olathe"/>
    <s v="Kansas"/>
    <n v="66062"/>
    <x v="2"/>
    <x v="896"/>
    <x v="1"/>
    <s v="Binders"/>
    <s v="GBC DocuBind P100 Manual Binding Machine"/>
    <n v="331.96"/>
  </r>
  <r>
    <n v="5452"/>
    <s v="US-2015-119081"/>
    <x v="171"/>
    <d v="2015-09-19T00:00:00"/>
    <s v="Standard Class"/>
    <s v="TA-21385"/>
    <s v="Tom Ashbrook"/>
    <s v="Home Office"/>
    <s v="United States"/>
    <s v="Olathe"/>
    <s v="Kansas"/>
    <n v="66062"/>
    <x v="2"/>
    <x v="1492"/>
    <x v="0"/>
    <s v="Furnishings"/>
    <s v="Seth Thomas 8 1/2&quot; Cubicle Clock"/>
    <n v="40.56"/>
  </r>
  <r>
    <n v="5453"/>
    <s v="CA-2017-140613"/>
    <x v="405"/>
    <d v="2017-07-29T00:00:00"/>
    <s v="Standard Class"/>
    <s v="KN-16705"/>
    <s v="Kristina Nunn"/>
    <s v="Home Office"/>
    <s v="United States"/>
    <s v="Sparks"/>
    <s v="Nevada"/>
    <n v="89431"/>
    <x v="1"/>
    <x v="610"/>
    <x v="1"/>
    <s v="Supplies"/>
    <s v="Fiskars 8&quot; Scissors, 2/Pack"/>
    <n v="86.2"/>
  </r>
  <r>
    <n v="5454"/>
    <s v="US-2018-108700"/>
    <x v="240"/>
    <d v="2018-05-23T00:00:00"/>
    <s v="Standard Class"/>
    <s v="PJ-18835"/>
    <s v="Patrick Jones"/>
    <s v="Corporate"/>
    <s v="United States"/>
    <s v="Rockford"/>
    <s v="Illinois"/>
    <n v="61107"/>
    <x v="2"/>
    <x v="1588"/>
    <x v="1"/>
    <s v="Paper"/>
    <s v="Things To Do Today Spiral Book"/>
    <n v="38.015999999999998"/>
  </r>
  <r>
    <n v="5455"/>
    <s v="CA-2018-160962"/>
    <x v="1045"/>
    <d v="2018-05-02T00:00:00"/>
    <s v="Standard Class"/>
    <s v="MC-17605"/>
    <s v="Matt Connell"/>
    <s v="Corporate"/>
    <s v="United States"/>
    <s v="Philadelphia"/>
    <s v="Pennsylvania"/>
    <n v="19143"/>
    <x v="3"/>
    <x v="470"/>
    <x v="1"/>
    <s v="Storage"/>
    <s v="Sterilite Officeware Hinged File Box"/>
    <n v="8.3840000000000003"/>
  </r>
  <r>
    <n v="5456"/>
    <s v="CA-2018-160962"/>
    <x v="1045"/>
    <d v="2018-05-02T00:00:00"/>
    <s v="Standard Class"/>
    <s v="MC-17605"/>
    <s v="Matt Connell"/>
    <s v="Corporate"/>
    <s v="United States"/>
    <s v="Philadelphia"/>
    <s v="Pennsylvania"/>
    <n v="19143"/>
    <x v="3"/>
    <x v="18"/>
    <x v="1"/>
    <s v="Art"/>
    <s v="Newell 341"/>
    <n v="6.8479999999999999"/>
  </r>
  <r>
    <n v="5457"/>
    <s v="CA-2018-130631"/>
    <x v="614"/>
    <d v="2019-01-02T00:00:00"/>
    <s v="Standard Class"/>
    <s v="BS-11755"/>
    <s v="Bruce Stewart"/>
    <s v="Consumer"/>
    <s v="United States"/>
    <s v="Edmonds"/>
    <s v="Washington"/>
    <n v="98026"/>
    <x v="1"/>
    <x v="1743"/>
    <x v="1"/>
    <s v="Fasteners"/>
    <s v="Acco Glide Clips"/>
    <n v="19.600000000000001"/>
  </r>
  <r>
    <n v="5458"/>
    <s v="CA-2018-130631"/>
    <x v="614"/>
    <d v="2019-01-02T00:00:00"/>
    <s v="Standard Class"/>
    <s v="BS-11755"/>
    <s v="Bruce Stewart"/>
    <s v="Consumer"/>
    <s v="United States"/>
    <s v="Edmonds"/>
    <s v="Washington"/>
    <n v="98026"/>
    <x v="1"/>
    <x v="1182"/>
    <x v="0"/>
    <s v="Furnishings"/>
    <s v="Hand-Finished Solid Wood Document Frame"/>
    <n v="68.459999999999994"/>
  </r>
  <r>
    <n v="5459"/>
    <s v="CA-2018-116680"/>
    <x v="507"/>
    <d v="2018-09-06T00:00:00"/>
    <s v="Second Class"/>
    <s v="PK-19075"/>
    <s v="Pete Kriz"/>
    <s v="Consumer"/>
    <s v="United States"/>
    <s v="San Francisco"/>
    <s v="California"/>
    <n v="94122"/>
    <x v="1"/>
    <x v="757"/>
    <x v="1"/>
    <s v="Binders"/>
    <s v="Acco Suede Grain Vinyl Round Ring Binder"/>
    <n v="13.343999999999999"/>
  </r>
  <r>
    <n v="5460"/>
    <s v="CA-2018-116680"/>
    <x v="507"/>
    <d v="2018-09-06T00:00:00"/>
    <s v="Second Class"/>
    <s v="PK-19075"/>
    <s v="Pete Kriz"/>
    <s v="Consumer"/>
    <s v="United States"/>
    <s v="San Francisco"/>
    <s v="California"/>
    <n v="94122"/>
    <x v="1"/>
    <x v="1744"/>
    <x v="0"/>
    <s v="Tables"/>
    <s v="Bush Cubix Conference Tables, Fully Assembled"/>
    <n v="1478.2719999999999"/>
  </r>
  <r>
    <n v="5461"/>
    <s v="US-2015-107405"/>
    <x v="90"/>
    <d v="2015-03-25T00:00:00"/>
    <s v="Standard Class"/>
    <s v="TS-21205"/>
    <s v="Thomas Seio"/>
    <s v="Corporate"/>
    <s v="United States"/>
    <s v="Asheville"/>
    <s v="North Carolina"/>
    <n v="28806"/>
    <x v="0"/>
    <x v="1512"/>
    <x v="1"/>
    <s v="Storage"/>
    <s v="Tennsco Commercial Shelving"/>
    <n v="16.271999999999998"/>
  </r>
  <r>
    <n v="5462"/>
    <s v="CA-2018-101574"/>
    <x v="394"/>
    <d v="2018-10-04T00:00:00"/>
    <s v="Standard Class"/>
    <s v="BD-11725"/>
    <s v="Bruce Degenhardt"/>
    <s v="Consumer"/>
    <s v="United States"/>
    <s v="Los Angeles"/>
    <s v="California"/>
    <n v="90032"/>
    <x v="1"/>
    <x v="50"/>
    <x v="0"/>
    <s v="Furnishings"/>
    <s v="Longer-Life Soft White Bulbs"/>
    <n v="9.24"/>
  </r>
  <r>
    <n v="5463"/>
    <s v="CA-2015-146591"/>
    <x v="1046"/>
    <d v="2015-01-20T00:00:00"/>
    <s v="First Class"/>
    <s v="TS-21340"/>
    <s v="Toby Swindell"/>
    <s v="Consumer"/>
    <s v="United States"/>
    <s v="Scottsdale"/>
    <s v="Arizona"/>
    <n v="85254"/>
    <x v="1"/>
    <x v="828"/>
    <x v="1"/>
    <s v="Binders"/>
    <s v="GBC Standard Recycled Report Covers, Clear Plastic Sheets"/>
    <n v="32.340000000000003"/>
  </r>
  <r>
    <n v="5464"/>
    <s v="CA-2015-146591"/>
    <x v="1046"/>
    <d v="2015-01-20T00:00:00"/>
    <s v="First Class"/>
    <s v="TS-21340"/>
    <s v="Toby Swindell"/>
    <s v="Consumer"/>
    <s v="United States"/>
    <s v="Scottsdale"/>
    <s v="Arizona"/>
    <n v="85254"/>
    <x v="1"/>
    <x v="161"/>
    <x v="1"/>
    <s v="Paper"/>
    <s v="TOPS Carbonless Receipt Book, Four 2-3/4 x 7-1/4 Money Receipts per Page"/>
    <n v="56.064"/>
  </r>
  <r>
    <n v="5465"/>
    <s v="CA-2015-146591"/>
    <x v="1046"/>
    <d v="2015-01-20T00:00:00"/>
    <s v="First Class"/>
    <s v="TS-21340"/>
    <s v="Toby Swindell"/>
    <s v="Consumer"/>
    <s v="United States"/>
    <s v="Scottsdale"/>
    <s v="Arizona"/>
    <n v="85254"/>
    <x v="1"/>
    <x v="113"/>
    <x v="1"/>
    <s v="Envelopes"/>
    <s v="Tyvek  Top-Opening Peel &amp; Seel Envelopes, Plain White"/>
    <n v="108.72"/>
  </r>
  <r>
    <n v="5466"/>
    <s v="CA-2015-146591"/>
    <x v="1046"/>
    <d v="2015-01-20T00:00:00"/>
    <s v="First Class"/>
    <s v="TS-21340"/>
    <s v="Toby Swindell"/>
    <s v="Consumer"/>
    <s v="United States"/>
    <s v="Scottsdale"/>
    <s v="Arizona"/>
    <n v="85254"/>
    <x v="1"/>
    <x v="366"/>
    <x v="0"/>
    <s v="Bookcases"/>
    <s v="O'Sullivan 4-Shelf Bookcase in Odessa Pine"/>
    <n v="181.47"/>
  </r>
  <r>
    <n v="5467"/>
    <s v="CA-2015-107706"/>
    <x v="1047"/>
    <d v="2015-02-19T00:00:00"/>
    <s v="Second Class"/>
    <s v="ST-20530"/>
    <s v="Shui Tom"/>
    <s v="Consumer"/>
    <s v="United States"/>
    <s v="Houston"/>
    <s v="Texas"/>
    <n v="77095"/>
    <x v="2"/>
    <x v="949"/>
    <x v="1"/>
    <s v="Paper"/>
    <s v="Memo Book, 100 Message Capacity, 5 3/8â€ x 11â€"/>
    <n v="16.175999999999998"/>
  </r>
  <r>
    <n v="5468"/>
    <s v="CA-2017-122448"/>
    <x v="632"/>
    <d v="2017-06-14T00:00:00"/>
    <s v="Standard Class"/>
    <s v="DB-13210"/>
    <s v="Dean Braden"/>
    <s v="Consumer"/>
    <s v="United States"/>
    <s v="San Francisco"/>
    <s v="California"/>
    <n v="94109"/>
    <x v="1"/>
    <x v="23"/>
    <x v="0"/>
    <s v="Chairs"/>
    <s v="Global Deluxe Stacking Chair, Gray"/>
    <n v="122.352"/>
  </r>
  <r>
    <n v="5469"/>
    <s v="CA-2015-132451"/>
    <x v="467"/>
    <d v="2015-09-27T00:00:00"/>
    <s v="First Class"/>
    <s v="KF-16285"/>
    <s v="Karen Ferguson"/>
    <s v="Home Office"/>
    <s v="United States"/>
    <s v="San Diego"/>
    <s v="California"/>
    <n v="92105"/>
    <x v="1"/>
    <x v="1"/>
    <x v="0"/>
    <s v="Chairs"/>
    <s v="Hon Deluxe Fabric Upholstered Stacking Chairs, Rounded Back"/>
    <n v="585.55200000000002"/>
  </r>
  <r>
    <n v="5470"/>
    <s v="CA-2015-132451"/>
    <x v="467"/>
    <d v="2015-09-27T00:00:00"/>
    <s v="First Class"/>
    <s v="KF-16285"/>
    <s v="Karen Ferguson"/>
    <s v="Home Office"/>
    <s v="United States"/>
    <s v="San Diego"/>
    <s v="California"/>
    <n v="92105"/>
    <x v="1"/>
    <x v="974"/>
    <x v="1"/>
    <s v="Paper"/>
    <s v="Xerox 217"/>
    <n v="19.440000000000001"/>
  </r>
  <r>
    <n v="5471"/>
    <s v="CA-2017-158547"/>
    <x v="198"/>
    <d v="2017-06-04T00:00:00"/>
    <s v="Standard Class"/>
    <s v="JM-16195"/>
    <s v="Justin MacKendrick"/>
    <s v="Consumer"/>
    <s v="United States"/>
    <s v="Hamilton"/>
    <s v="Ohio"/>
    <n v="45011"/>
    <x v="3"/>
    <x v="1271"/>
    <x v="1"/>
    <s v="Appliances"/>
    <s v="Euro-Pro Shark Turbo Vacuum"/>
    <n v="123.92"/>
  </r>
  <r>
    <n v="5472"/>
    <s v="CA-2018-116946"/>
    <x v="484"/>
    <d v="2018-12-23T00:00:00"/>
    <s v="Standard Class"/>
    <s v="TS-21505"/>
    <s v="Tony Sayre"/>
    <s v="Consumer"/>
    <s v="United States"/>
    <s v="Parker"/>
    <s v="Colorado"/>
    <n v="80134"/>
    <x v="1"/>
    <x v="1533"/>
    <x v="0"/>
    <s v="Furnishings"/>
    <s v="OIC Stacking Trays"/>
    <n v="13.36"/>
  </r>
  <r>
    <n v="5473"/>
    <s v="CA-2018-116946"/>
    <x v="484"/>
    <d v="2018-12-23T00:00:00"/>
    <s v="Standard Class"/>
    <s v="TS-21505"/>
    <s v="Tony Sayre"/>
    <s v="Consumer"/>
    <s v="United States"/>
    <s v="Parker"/>
    <s v="Colorado"/>
    <n v="80134"/>
    <x v="1"/>
    <x v="1166"/>
    <x v="1"/>
    <s v="Storage"/>
    <s v="Tennsco Industrial Shelving"/>
    <n v="78.256"/>
  </r>
  <r>
    <n v="5474"/>
    <s v="CA-2018-116946"/>
    <x v="484"/>
    <d v="2018-12-23T00:00:00"/>
    <s v="Standard Class"/>
    <s v="TS-21505"/>
    <s v="Tony Sayre"/>
    <s v="Consumer"/>
    <s v="United States"/>
    <s v="Parker"/>
    <s v="Colorado"/>
    <n v="80134"/>
    <x v="1"/>
    <x v="1195"/>
    <x v="0"/>
    <s v="Bookcases"/>
    <s v="O'Sullivan 2-Shelf Heavy-Duty Bookcases"/>
    <n v="102.018"/>
  </r>
  <r>
    <n v="5475"/>
    <s v="CA-2018-121741"/>
    <x v="377"/>
    <d v="2018-12-26T00:00:00"/>
    <s v="Same Day"/>
    <s v="YC-21895"/>
    <s v="Yoseph Carroll"/>
    <s v="Corporate"/>
    <s v="United States"/>
    <s v="Fremont"/>
    <s v="Nebraska"/>
    <n v="68025"/>
    <x v="2"/>
    <x v="458"/>
    <x v="1"/>
    <s v="Storage"/>
    <s v="Tennsco Single-Tier Lockers"/>
    <n v="750.68"/>
  </r>
  <r>
    <n v="5476"/>
    <s v="CA-2018-169691"/>
    <x v="140"/>
    <d v="2018-06-18T00:00:00"/>
    <s v="First Class"/>
    <s v="Dp-13240"/>
    <s v="Dean percer"/>
    <s v="Home Office"/>
    <s v="United States"/>
    <s v="Maple Grove"/>
    <s v="Minnesota"/>
    <n v="55369"/>
    <x v="2"/>
    <x v="579"/>
    <x v="1"/>
    <s v="Labels"/>
    <s v="Avery 490"/>
    <n v="44.4"/>
  </r>
  <r>
    <n v="5477"/>
    <s v="CA-2018-169691"/>
    <x v="140"/>
    <d v="2018-06-18T00:00:00"/>
    <s v="First Class"/>
    <s v="Dp-13240"/>
    <s v="Dean percer"/>
    <s v="Home Office"/>
    <s v="United States"/>
    <s v="Maple Grove"/>
    <s v="Minnesota"/>
    <n v="55369"/>
    <x v="2"/>
    <x v="1036"/>
    <x v="1"/>
    <s v="Storage"/>
    <s v="Tenex Personal Self-Stacking Standard File Box, Black/Gray"/>
    <n v="84.55"/>
  </r>
  <r>
    <n v="5478"/>
    <s v="CA-2018-169691"/>
    <x v="140"/>
    <d v="2018-06-18T00:00:00"/>
    <s v="First Class"/>
    <s v="Dp-13240"/>
    <s v="Dean percer"/>
    <s v="Home Office"/>
    <s v="United States"/>
    <s v="Maple Grove"/>
    <s v="Minnesota"/>
    <n v="55369"/>
    <x v="2"/>
    <x v="1665"/>
    <x v="1"/>
    <s v="Paper"/>
    <s v="Xerox 1992"/>
    <n v="17.940000000000001"/>
  </r>
  <r>
    <n v="5479"/>
    <s v="CA-2017-121356"/>
    <x v="73"/>
    <d v="2017-11-24T00:00:00"/>
    <s v="Standard Class"/>
    <s v="SJ-20500"/>
    <s v="Shirley Jackson"/>
    <s v="Consumer"/>
    <s v="United States"/>
    <s v="Newark"/>
    <s v="Delaware"/>
    <n v="19711"/>
    <x v="3"/>
    <x v="1160"/>
    <x v="1"/>
    <s v="Binders"/>
    <s v="Wilson Jones Elliptical Ring 3 1/2&quot; Capacity Binders, 800 sheets"/>
    <n v="128.4"/>
  </r>
  <r>
    <n v="5480"/>
    <s v="CA-2015-101770"/>
    <x v="691"/>
    <d v="2015-04-04T00:00:00"/>
    <s v="Standard Class"/>
    <s v="KB-16240"/>
    <s v="Karen Bern"/>
    <s v="Corporate"/>
    <s v="United States"/>
    <s v="Miami"/>
    <s v="Florida"/>
    <n v="33180"/>
    <x v="0"/>
    <x v="799"/>
    <x v="1"/>
    <s v="Binders"/>
    <s v="Avery Hole Reinforcements"/>
    <n v="1.869"/>
  </r>
  <r>
    <n v="5481"/>
    <s v="CA-2018-105487"/>
    <x v="1048"/>
    <d v="2018-10-14T00:00:00"/>
    <s v="Standard Class"/>
    <s v="CS-12250"/>
    <s v="Chris Selesnick"/>
    <s v="Corporate"/>
    <s v="United States"/>
    <s v="San Diego"/>
    <s v="California"/>
    <n v="92105"/>
    <x v="1"/>
    <x v="957"/>
    <x v="2"/>
    <s v="Phones"/>
    <s v="Digium D40 VoIP phone"/>
    <n v="103.19199999999999"/>
  </r>
  <r>
    <n v="5482"/>
    <s v="CA-2018-105487"/>
    <x v="1048"/>
    <d v="2018-10-14T00:00:00"/>
    <s v="Standard Class"/>
    <s v="CS-12250"/>
    <s v="Chris Selesnick"/>
    <s v="Corporate"/>
    <s v="United States"/>
    <s v="San Diego"/>
    <s v="California"/>
    <n v="92105"/>
    <x v="1"/>
    <x v="1542"/>
    <x v="2"/>
    <s v="Accessories"/>
    <s v="KeyTronicÂ E03601U1 -Â KeyboardÂ - Beige"/>
    <n v="36"/>
  </r>
  <r>
    <n v="5483"/>
    <s v="CA-2018-105487"/>
    <x v="1048"/>
    <d v="2018-10-14T00:00:00"/>
    <s v="Standard Class"/>
    <s v="CS-12250"/>
    <s v="Chris Selesnick"/>
    <s v="Corporate"/>
    <s v="United States"/>
    <s v="San Diego"/>
    <s v="California"/>
    <n v="92105"/>
    <x v="1"/>
    <x v="603"/>
    <x v="2"/>
    <s v="Accessories"/>
    <s v="LogitechÂ Illuminated - Keyboard"/>
    <n v="239.96"/>
  </r>
  <r>
    <n v="5484"/>
    <s v="CA-2018-105487"/>
    <x v="1048"/>
    <d v="2018-10-14T00:00:00"/>
    <s v="Standard Class"/>
    <s v="CS-12250"/>
    <s v="Chris Selesnick"/>
    <s v="Corporate"/>
    <s v="United States"/>
    <s v="San Diego"/>
    <s v="California"/>
    <n v="92105"/>
    <x v="1"/>
    <x v="1512"/>
    <x v="1"/>
    <s v="Storage"/>
    <s v="Tennsco Commercial Shelving"/>
    <n v="40.68"/>
  </r>
  <r>
    <n v="5485"/>
    <s v="CA-2018-148999"/>
    <x v="289"/>
    <d v="2018-02-04T00:00:00"/>
    <s v="Standard Class"/>
    <s v="EB-13870"/>
    <s v="Emily Burns"/>
    <s v="Consumer"/>
    <s v="United States"/>
    <s v="Miami"/>
    <s v="Florida"/>
    <n v="33142"/>
    <x v="0"/>
    <x v="1745"/>
    <x v="0"/>
    <s v="Chairs"/>
    <s v="Office Star - Contemporary Task Swivel chair with 2-way adjustable arms, Plum"/>
    <n v="419.13600000000002"/>
  </r>
  <r>
    <n v="5486"/>
    <s v="CA-2015-107573"/>
    <x v="432"/>
    <d v="2015-12-17T00:00:00"/>
    <s v="Standard Class"/>
    <s v="PB-19150"/>
    <s v="Philip Brown"/>
    <s v="Consumer"/>
    <s v="United States"/>
    <s v="Miami"/>
    <s v="Florida"/>
    <n v="33178"/>
    <x v="0"/>
    <x v="706"/>
    <x v="1"/>
    <s v="Envelopes"/>
    <s v="Staple envelope"/>
    <n v="23.472000000000001"/>
  </r>
  <r>
    <n v="5487"/>
    <s v="CA-2016-156608"/>
    <x v="1040"/>
    <d v="2016-10-29T00:00:00"/>
    <s v="Standard Class"/>
    <s v="MT-18070"/>
    <s v="Michelle Tran"/>
    <s v="Home Office"/>
    <s v="United States"/>
    <s v="San Antonio"/>
    <s v="Texas"/>
    <n v="78207"/>
    <x v="2"/>
    <x v="307"/>
    <x v="1"/>
    <s v="Binders"/>
    <s v="Avery Non-Stick Binders"/>
    <n v="3.5920000000000001"/>
  </r>
  <r>
    <n v="5488"/>
    <s v="CA-2018-134495"/>
    <x v="719"/>
    <d v="2018-04-04T00:00:00"/>
    <s v="Second Class"/>
    <s v="BF-11020"/>
    <s v="Barry FranzÃ¶sisch"/>
    <s v="Corporate"/>
    <s v="United States"/>
    <s v="Jacksonville"/>
    <s v="Florida"/>
    <n v="32216"/>
    <x v="0"/>
    <x v="1136"/>
    <x v="2"/>
    <s v="Phones"/>
    <s v="Mediabridge Sport Armband iPhone 5s"/>
    <n v="23.975999999999999"/>
  </r>
  <r>
    <n v="5489"/>
    <s v="CA-2018-134495"/>
    <x v="719"/>
    <d v="2018-04-04T00:00:00"/>
    <s v="Second Class"/>
    <s v="BF-11020"/>
    <s v="Barry FranzÃ¶sisch"/>
    <s v="Corporate"/>
    <s v="United States"/>
    <s v="Jacksonville"/>
    <s v="Florida"/>
    <n v="32216"/>
    <x v="0"/>
    <x v="948"/>
    <x v="1"/>
    <s v="Labels"/>
    <s v="Avery 494"/>
    <n v="6.2640000000000002"/>
  </r>
  <r>
    <n v="5490"/>
    <s v="CA-2018-134495"/>
    <x v="719"/>
    <d v="2018-04-04T00:00:00"/>
    <s v="Second Class"/>
    <s v="BF-11020"/>
    <s v="Barry FranzÃ¶sisch"/>
    <s v="Corporate"/>
    <s v="United States"/>
    <s v="Jacksonville"/>
    <s v="Florida"/>
    <n v="32216"/>
    <x v="0"/>
    <x v="1295"/>
    <x v="1"/>
    <s v="Appliances"/>
    <s v="Staple holder"/>
    <n v="20.808"/>
  </r>
  <r>
    <n v="5491"/>
    <s v="CA-2018-134495"/>
    <x v="719"/>
    <d v="2018-04-04T00:00:00"/>
    <s v="Second Class"/>
    <s v="BF-11020"/>
    <s v="Barry FranzÃ¶sisch"/>
    <s v="Corporate"/>
    <s v="United States"/>
    <s v="Jacksonville"/>
    <s v="Florida"/>
    <n v="32216"/>
    <x v="0"/>
    <x v="1209"/>
    <x v="0"/>
    <s v="Chairs"/>
    <s v="Global Wood Trimmed Manager's Task Chair, Khaki"/>
    <n v="218.352"/>
  </r>
  <r>
    <n v="5492"/>
    <s v="CA-2018-164098"/>
    <x v="795"/>
    <d v="2018-01-27T00:00:00"/>
    <s v="First Class"/>
    <s v="CG-12520"/>
    <s v="Claire Gute"/>
    <s v="Consumer"/>
    <s v="United States"/>
    <s v="Houston"/>
    <s v="Texas"/>
    <n v="77070"/>
    <x v="2"/>
    <x v="75"/>
    <x v="1"/>
    <s v="Storage"/>
    <s v="SimpliFile Personal File, Black Granite, 15w x 6-15/16d x 11-1/4h"/>
    <n v="18.16"/>
  </r>
  <r>
    <n v="5493"/>
    <s v="CA-2015-105249"/>
    <x v="683"/>
    <d v="2015-11-28T00:00:00"/>
    <s v="Same Day"/>
    <s v="DH-13675"/>
    <s v="Duane Huffman"/>
    <s v="Home Office"/>
    <s v="United States"/>
    <s v="San Francisco"/>
    <s v="California"/>
    <n v="94122"/>
    <x v="1"/>
    <x v="327"/>
    <x v="1"/>
    <s v="Supplies"/>
    <s v="Staple remover"/>
    <n v="7.36"/>
  </r>
  <r>
    <n v="5494"/>
    <s v="CA-2015-105249"/>
    <x v="683"/>
    <d v="2015-11-28T00:00:00"/>
    <s v="Same Day"/>
    <s v="DH-13675"/>
    <s v="Duane Huffman"/>
    <s v="Home Office"/>
    <s v="United States"/>
    <s v="San Francisco"/>
    <s v="California"/>
    <n v="94122"/>
    <x v="1"/>
    <x v="254"/>
    <x v="1"/>
    <s v="Labels"/>
    <s v="Avery 489"/>
    <n v="41.4"/>
  </r>
  <r>
    <n v="5495"/>
    <s v="CA-2015-105249"/>
    <x v="683"/>
    <d v="2015-11-28T00:00:00"/>
    <s v="Same Day"/>
    <s v="DH-13675"/>
    <s v="Duane Huffman"/>
    <s v="Home Office"/>
    <s v="United States"/>
    <s v="San Francisco"/>
    <s v="California"/>
    <n v="94122"/>
    <x v="1"/>
    <x v="1119"/>
    <x v="0"/>
    <s v="Bookcases"/>
    <s v="Sauder Camden County Barrister Bookcase, Planked Cherry Finish"/>
    <n v="411.33199999999999"/>
  </r>
  <r>
    <n v="5496"/>
    <s v="CA-2016-113523"/>
    <x v="406"/>
    <d v="2016-09-08T00:00:00"/>
    <s v="Standard Class"/>
    <s v="SC-20440"/>
    <s v="Shaun Chance"/>
    <s v="Corporate"/>
    <s v="United States"/>
    <s v="Philadelphia"/>
    <s v="Pennsylvania"/>
    <n v="19140"/>
    <x v="3"/>
    <x v="1206"/>
    <x v="1"/>
    <s v="Binders"/>
    <s v="Avery Heavy-Duty EZD View Binder with Locking Rings"/>
    <n v="7.6559999999999997"/>
  </r>
  <r>
    <n v="5497"/>
    <s v="CA-2018-117821"/>
    <x v="492"/>
    <d v="2018-06-16T00:00:00"/>
    <s v="Standard Class"/>
    <s v="HG-15025"/>
    <s v="Hunter Glantz"/>
    <s v="Consumer"/>
    <s v="United States"/>
    <s v="Marion"/>
    <s v="Ohio"/>
    <n v="43302"/>
    <x v="3"/>
    <x v="240"/>
    <x v="2"/>
    <s v="Accessories"/>
    <s v="Microsoft Sculpt Comfort Mouse"/>
    <n v="63.92"/>
  </r>
  <r>
    <n v="5498"/>
    <s v="CA-2018-164378"/>
    <x v="663"/>
    <d v="2018-07-18T00:00:00"/>
    <s v="Second Class"/>
    <s v="MM-18055"/>
    <s v="Michelle Moray"/>
    <s v="Consumer"/>
    <s v="United States"/>
    <s v="New York City"/>
    <s v="New York"/>
    <n v="10024"/>
    <x v="3"/>
    <x v="1241"/>
    <x v="1"/>
    <s v="Art"/>
    <s v="Newell 349"/>
    <n v="6.56"/>
  </r>
  <r>
    <n v="5499"/>
    <s v="CA-2018-164378"/>
    <x v="663"/>
    <d v="2018-07-18T00:00:00"/>
    <s v="Second Class"/>
    <s v="MM-18055"/>
    <s v="Michelle Moray"/>
    <s v="Consumer"/>
    <s v="United States"/>
    <s v="New York City"/>
    <s v="New York"/>
    <n v="10024"/>
    <x v="3"/>
    <x v="286"/>
    <x v="1"/>
    <s v="Labels"/>
    <s v="Avery 509"/>
    <n v="7.83"/>
  </r>
  <r>
    <n v="5500"/>
    <s v="CA-2018-164378"/>
    <x v="663"/>
    <d v="2018-07-18T00:00:00"/>
    <s v="Second Class"/>
    <s v="MM-18055"/>
    <s v="Michelle Moray"/>
    <s v="Consumer"/>
    <s v="United States"/>
    <s v="New York City"/>
    <s v="New York"/>
    <n v="10024"/>
    <x v="3"/>
    <x v="341"/>
    <x v="2"/>
    <s v="Accessories"/>
    <s v="Sony 32GB Class 10 Micro SDHC R40 Memory Card"/>
    <n v="41.9"/>
  </r>
  <r>
    <n v="5501"/>
    <s v="CA-2018-164378"/>
    <x v="663"/>
    <d v="2018-07-18T00:00:00"/>
    <s v="Second Class"/>
    <s v="MM-18055"/>
    <s v="Michelle Moray"/>
    <s v="Consumer"/>
    <s v="United States"/>
    <s v="New York City"/>
    <s v="New York"/>
    <n v="10024"/>
    <x v="3"/>
    <x v="1265"/>
    <x v="0"/>
    <s v="Chairs"/>
    <s v="Hon Mobius Operator's Chair"/>
    <n v="664.14599999999996"/>
  </r>
  <r>
    <n v="5502"/>
    <s v="CA-2018-164378"/>
    <x v="663"/>
    <d v="2018-07-18T00:00:00"/>
    <s v="Second Class"/>
    <s v="MM-18055"/>
    <s v="Michelle Moray"/>
    <s v="Consumer"/>
    <s v="United States"/>
    <s v="New York City"/>
    <s v="New York"/>
    <n v="10024"/>
    <x v="3"/>
    <x v="1056"/>
    <x v="1"/>
    <s v="Paper"/>
    <s v="Spiral Phone Message Books with Labels by Adams"/>
    <n v="8.9600000000000009"/>
  </r>
  <r>
    <n v="5503"/>
    <s v="CA-2018-127782"/>
    <x v="808"/>
    <d v="2018-11-06T00:00:00"/>
    <s v="Standard Class"/>
    <s v="TH-21115"/>
    <s v="Thea Hudgings"/>
    <s v="Corporate"/>
    <s v="United States"/>
    <s v="Philadelphia"/>
    <s v="Pennsylvania"/>
    <n v="19140"/>
    <x v="3"/>
    <x v="1379"/>
    <x v="0"/>
    <s v="Furnishings"/>
    <s v="Eldon Image Series Black Desk Accessories"/>
    <n v="3.3119999999999998"/>
  </r>
  <r>
    <n v="5504"/>
    <s v="CA-2018-127782"/>
    <x v="808"/>
    <d v="2018-11-06T00:00:00"/>
    <s v="Standard Class"/>
    <s v="TH-21115"/>
    <s v="Thea Hudgings"/>
    <s v="Corporate"/>
    <s v="United States"/>
    <s v="Philadelphia"/>
    <s v="Pennsylvania"/>
    <n v="19140"/>
    <x v="3"/>
    <x v="1612"/>
    <x v="1"/>
    <s v="Appliances"/>
    <s v="Black &amp; Decker Filter for Double Action Dustbuster Cordless Vac BLDV7210"/>
    <n v="20.135999999999999"/>
  </r>
  <r>
    <n v="5505"/>
    <s v="CA-2018-127782"/>
    <x v="808"/>
    <d v="2018-11-06T00:00:00"/>
    <s v="Standard Class"/>
    <s v="TH-21115"/>
    <s v="Thea Hudgings"/>
    <s v="Corporate"/>
    <s v="United States"/>
    <s v="Philadelphia"/>
    <s v="Pennsylvania"/>
    <n v="19140"/>
    <x v="3"/>
    <x v="436"/>
    <x v="1"/>
    <s v="Envelopes"/>
    <s v="Colored Envelopes"/>
    <n v="8.8559999999999999"/>
  </r>
  <r>
    <n v="5506"/>
    <s v="CA-2018-127782"/>
    <x v="808"/>
    <d v="2018-11-06T00:00:00"/>
    <s v="Standard Class"/>
    <s v="TH-21115"/>
    <s v="Thea Hudgings"/>
    <s v="Corporate"/>
    <s v="United States"/>
    <s v="Philadelphia"/>
    <s v="Pennsylvania"/>
    <n v="19140"/>
    <x v="3"/>
    <x v="1118"/>
    <x v="2"/>
    <s v="Phones"/>
    <s v="Wilson Electronics DB Pro Signal Booster"/>
    <n v="859.2"/>
  </r>
  <r>
    <n v="5507"/>
    <s v="US-2017-162026"/>
    <x v="750"/>
    <d v="2017-10-08T00:00:00"/>
    <s v="Same Day"/>
    <s v="JE-15745"/>
    <s v="Joel Eaton"/>
    <s v="Consumer"/>
    <s v="United States"/>
    <s v="Los Angeles"/>
    <s v="California"/>
    <n v="90036"/>
    <x v="1"/>
    <x v="1090"/>
    <x v="1"/>
    <s v="Paper"/>
    <s v="Xerox 1925"/>
    <n v="61.96"/>
  </r>
  <r>
    <n v="5508"/>
    <s v="CA-2017-150000"/>
    <x v="143"/>
    <d v="2017-04-14T00:00:00"/>
    <s v="Standard Class"/>
    <s v="PG-18820"/>
    <s v="Patrick Gardner"/>
    <s v="Consumer"/>
    <s v="United States"/>
    <s v="Smyrna"/>
    <s v="Georgia"/>
    <n v="30080"/>
    <x v="0"/>
    <x v="1343"/>
    <x v="1"/>
    <s v="Envelopes"/>
    <s v="Ampad #10 Peel &amp; Seel Holiday Envelopes"/>
    <n v="17.920000000000002"/>
  </r>
  <r>
    <n v="5509"/>
    <s v="CA-2016-168529"/>
    <x v="1049"/>
    <d v="2016-10-12T00:00:00"/>
    <s v="Standard Class"/>
    <s v="MB-17305"/>
    <s v="Maria Bertelson"/>
    <s v="Consumer"/>
    <s v="United States"/>
    <s v="San Francisco"/>
    <s v="California"/>
    <n v="94122"/>
    <x v="1"/>
    <x v="287"/>
    <x v="0"/>
    <s v="Furnishings"/>
    <s v="Deflect-o SuperTray Unbreakable Stackable Tray, Letter, Black"/>
    <n v="145.9"/>
  </r>
  <r>
    <n v="5510"/>
    <s v="US-2018-152569"/>
    <x v="356"/>
    <d v="2018-05-20T00:00:00"/>
    <s v="Standard Class"/>
    <s v="JD-16015"/>
    <s v="Joy Daniels"/>
    <s v="Consumer"/>
    <s v="United States"/>
    <s v="Chicago"/>
    <s v="Illinois"/>
    <n v="60653"/>
    <x v="2"/>
    <x v="129"/>
    <x v="1"/>
    <s v="Paper"/>
    <s v="Xerox 1880"/>
    <n v="56.704000000000001"/>
  </r>
  <r>
    <n v="5511"/>
    <s v="US-2018-152569"/>
    <x v="356"/>
    <d v="2018-05-20T00:00:00"/>
    <s v="Standard Class"/>
    <s v="JD-16015"/>
    <s v="Joy Daniels"/>
    <s v="Consumer"/>
    <s v="United States"/>
    <s v="Chicago"/>
    <s v="Illinois"/>
    <n v="60653"/>
    <x v="2"/>
    <x v="1091"/>
    <x v="2"/>
    <s v="Phones"/>
    <s v="QVS USB Car Charger 2-Port 2.1Amp for iPod/iPhone/iPad/iPad 2/iPad 3"/>
    <n v="11.12"/>
  </r>
  <r>
    <n v="5512"/>
    <s v="US-2015-137680"/>
    <x v="1050"/>
    <d v="2015-03-02T00:00:00"/>
    <s v="Standard Class"/>
    <s v="JH-15430"/>
    <s v="Jennifer Halladay"/>
    <s v="Consumer"/>
    <s v="United States"/>
    <s v="Medford"/>
    <s v="Oregon"/>
    <n v="97504"/>
    <x v="1"/>
    <x v="1536"/>
    <x v="1"/>
    <s v="Paper"/>
    <s v="Message Book, Wirebound, Four 5 1/2&quot; X 4&quot; Forms/Pg., 200 Dupl. Sets/Book"/>
    <n v="32.896000000000001"/>
  </r>
  <r>
    <n v="5513"/>
    <s v="US-2015-137680"/>
    <x v="1050"/>
    <d v="2015-03-02T00:00:00"/>
    <s v="Standard Class"/>
    <s v="JH-15430"/>
    <s v="Jennifer Halladay"/>
    <s v="Consumer"/>
    <s v="United States"/>
    <s v="Medford"/>
    <s v="Oregon"/>
    <n v="97504"/>
    <x v="1"/>
    <x v="1587"/>
    <x v="1"/>
    <s v="Paper"/>
    <s v="TOPS 4 x 6 Fluorescent Color Memo Sheets, 500 Sheets per Pack"/>
    <n v="22.776"/>
  </r>
  <r>
    <n v="5514"/>
    <s v="CA-2016-103177"/>
    <x v="1051"/>
    <d v="2016-06-01T00:00:00"/>
    <s v="First Class"/>
    <s v="EN-13780"/>
    <s v="Edward Nazzal"/>
    <s v="Consumer"/>
    <s v="United States"/>
    <s v="New York City"/>
    <s v="New York"/>
    <n v="10009"/>
    <x v="3"/>
    <x v="647"/>
    <x v="2"/>
    <s v="Phones"/>
    <s v="RCA H5401RE1 DECT 6.0 4-Line Cordless Handset With Caller ID/Call Waiting"/>
    <n v="239.97"/>
  </r>
  <r>
    <n v="5515"/>
    <s v="CA-2016-103177"/>
    <x v="1051"/>
    <d v="2016-06-01T00:00:00"/>
    <s v="First Class"/>
    <s v="EN-13780"/>
    <s v="Edward Nazzal"/>
    <s v="Consumer"/>
    <s v="United States"/>
    <s v="New York City"/>
    <s v="New York"/>
    <n v="10009"/>
    <x v="3"/>
    <x v="1317"/>
    <x v="1"/>
    <s v="Appliances"/>
    <s v="Eureka The Boss Lite 10-Amp Upright Vacuum, Blue"/>
    <n v="160.32"/>
  </r>
  <r>
    <n v="5516"/>
    <s v="CA-2016-103177"/>
    <x v="1051"/>
    <d v="2016-06-01T00:00:00"/>
    <s v="First Class"/>
    <s v="EN-13780"/>
    <s v="Edward Nazzal"/>
    <s v="Consumer"/>
    <s v="United States"/>
    <s v="New York City"/>
    <s v="New York"/>
    <n v="10009"/>
    <x v="3"/>
    <x v="1300"/>
    <x v="2"/>
    <s v="Phones"/>
    <s v="Plantronics MX500i Earset"/>
    <n v="128.85"/>
  </r>
  <r>
    <n v="5517"/>
    <s v="US-2017-138408"/>
    <x v="741"/>
    <d v="2017-11-21T00:00:00"/>
    <s v="Second Class"/>
    <s v="KC-16255"/>
    <s v="Karen Carlisle"/>
    <s v="Corporate"/>
    <s v="United States"/>
    <s v="Huntsville"/>
    <s v="Alabama"/>
    <n v="35810"/>
    <x v="0"/>
    <x v="1738"/>
    <x v="2"/>
    <s v="Accessories"/>
    <s v="LogitechÂ Z-906 Speaker sys - home theater - 5.1-CH"/>
    <n v="1319.96"/>
  </r>
  <r>
    <n v="5518"/>
    <s v="CA-2018-117667"/>
    <x v="769"/>
    <d v="2018-12-09T00:00:00"/>
    <s v="Standard Class"/>
    <s v="MS-17980"/>
    <s v="Michael Stewart"/>
    <s v="Corporate"/>
    <s v="United States"/>
    <s v="Philadelphia"/>
    <s v="Pennsylvania"/>
    <n v="19134"/>
    <x v="3"/>
    <x v="877"/>
    <x v="0"/>
    <s v="Chairs"/>
    <s v="Global Chrome Stack Chair"/>
    <n v="239.96"/>
  </r>
  <r>
    <n v="5519"/>
    <s v="CA-2018-117667"/>
    <x v="769"/>
    <d v="2018-12-09T00:00:00"/>
    <s v="Standard Class"/>
    <s v="MS-17980"/>
    <s v="Michael Stewart"/>
    <s v="Corporate"/>
    <s v="United States"/>
    <s v="Philadelphia"/>
    <s v="Pennsylvania"/>
    <n v="19134"/>
    <x v="3"/>
    <x v="1182"/>
    <x v="0"/>
    <s v="Furnishings"/>
    <s v="Hand-Finished Solid Wood Document Frame"/>
    <n v="54.768000000000001"/>
  </r>
  <r>
    <n v="5520"/>
    <s v="CA-2018-117667"/>
    <x v="769"/>
    <d v="2018-12-09T00:00:00"/>
    <s v="Standard Class"/>
    <s v="MS-17980"/>
    <s v="Michael Stewart"/>
    <s v="Corporate"/>
    <s v="United States"/>
    <s v="Philadelphia"/>
    <s v="Pennsylvania"/>
    <n v="19134"/>
    <x v="3"/>
    <x v="796"/>
    <x v="1"/>
    <s v="Art"/>
    <s v="DIXON Ticonderoga Erasable Checking Pencils"/>
    <n v="13.391999999999999"/>
  </r>
  <r>
    <n v="5521"/>
    <s v="CA-2018-117667"/>
    <x v="769"/>
    <d v="2018-12-09T00:00:00"/>
    <s v="Standard Class"/>
    <s v="MS-17980"/>
    <s v="Michael Stewart"/>
    <s v="Corporate"/>
    <s v="United States"/>
    <s v="Philadelphia"/>
    <s v="Pennsylvania"/>
    <n v="19134"/>
    <x v="3"/>
    <x v="1679"/>
    <x v="1"/>
    <s v="Paper"/>
    <s v="Xerox 1956"/>
    <n v="23.92"/>
  </r>
  <r>
    <n v="5522"/>
    <s v="CA-2018-117667"/>
    <x v="769"/>
    <d v="2018-12-09T00:00:00"/>
    <s v="Standard Class"/>
    <s v="MS-17980"/>
    <s v="Michael Stewart"/>
    <s v="Corporate"/>
    <s v="United States"/>
    <s v="Philadelphia"/>
    <s v="Pennsylvania"/>
    <n v="19134"/>
    <x v="3"/>
    <x v="914"/>
    <x v="2"/>
    <s v="Accessories"/>
    <s v="Logitech G13 Programmable Gameboard with LCD Display"/>
    <n v="255.96799999999999"/>
  </r>
  <r>
    <n v="5523"/>
    <s v="CA-2017-110982"/>
    <x v="410"/>
    <d v="2017-06-07T00:00:00"/>
    <s v="First Class"/>
    <s v="CK-12205"/>
    <s v="Chloris Kastensmidt"/>
    <s v="Consumer"/>
    <s v="United States"/>
    <s v="Santa Clara"/>
    <s v="California"/>
    <n v="95051"/>
    <x v="1"/>
    <x v="1366"/>
    <x v="1"/>
    <s v="Binders"/>
    <s v="Avery Non-Stick Binders"/>
    <n v="21.552"/>
  </r>
  <r>
    <n v="5524"/>
    <s v="CA-2017-110982"/>
    <x v="410"/>
    <d v="2017-06-07T00:00:00"/>
    <s v="First Class"/>
    <s v="CK-12205"/>
    <s v="Chloris Kastensmidt"/>
    <s v="Consumer"/>
    <s v="United States"/>
    <s v="Santa Clara"/>
    <s v="California"/>
    <n v="95051"/>
    <x v="1"/>
    <x v="937"/>
    <x v="1"/>
    <s v="Appliances"/>
    <s v="Acco 6 Outlet Guardian Premium Surge Suppressor"/>
    <n v="58.24"/>
  </r>
  <r>
    <n v="5525"/>
    <s v="CA-2017-147123"/>
    <x v="107"/>
    <d v="2017-12-12T00:00:00"/>
    <s v="First Class"/>
    <s v="SJ-20125"/>
    <s v="Sanjit Jacobs"/>
    <s v="Home Office"/>
    <s v="United States"/>
    <s v="Long Beach"/>
    <s v="California"/>
    <n v="90805"/>
    <x v="1"/>
    <x v="1070"/>
    <x v="1"/>
    <s v="Paper"/>
    <s v="Wirebound Message Books, Four 2 3/4 x 5 White Forms per Page"/>
    <n v="80.28"/>
  </r>
  <r>
    <n v="5526"/>
    <s v="CA-2018-154501"/>
    <x v="504"/>
    <d v="2018-05-05T00:00:00"/>
    <s v="Standard Class"/>
    <s v="EA-14035"/>
    <s v="Erin Ashbrook"/>
    <s v="Corporate"/>
    <s v="United States"/>
    <s v="Los Angeles"/>
    <s v="California"/>
    <n v="90008"/>
    <x v="1"/>
    <x v="282"/>
    <x v="1"/>
    <s v="Art"/>
    <s v="Faber Castell Col-Erase Pencils"/>
    <n v="9.7799999999999994"/>
  </r>
  <r>
    <n v="5527"/>
    <s v="CA-2018-166933"/>
    <x v="558"/>
    <d v="2018-04-28T00:00:00"/>
    <s v="Standard Class"/>
    <s v="MG-17890"/>
    <s v="Michael Granlund"/>
    <s v="Home Office"/>
    <s v="United States"/>
    <s v="Santa Barbara"/>
    <s v="California"/>
    <n v="93101"/>
    <x v="1"/>
    <x v="1088"/>
    <x v="1"/>
    <s v="Fasteners"/>
    <s v="Colored Push Pins"/>
    <n v="1.81"/>
  </r>
  <r>
    <n v="5528"/>
    <s v="CA-2016-142055"/>
    <x v="412"/>
    <d v="2016-05-10T00:00:00"/>
    <s v="First Class"/>
    <s v="AB-10255"/>
    <s v="Alejandro Ballentine"/>
    <s v="Home Office"/>
    <s v="United States"/>
    <s v="New York City"/>
    <s v="New York"/>
    <n v="10009"/>
    <x v="3"/>
    <x v="423"/>
    <x v="1"/>
    <s v="Paper"/>
    <s v="Xerox 1912"/>
    <n v="37.94"/>
  </r>
  <r>
    <n v="5529"/>
    <s v="CA-2016-137106"/>
    <x v="1052"/>
    <d v="2016-04-04T00:00:00"/>
    <s v="Standard Class"/>
    <s v="SC-20260"/>
    <s v="Scott Cohen"/>
    <s v="Corporate"/>
    <s v="United States"/>
    <s v="Jacksonville"/>
    <s v="Florida"/>
    <n v="32216"/>
    <x v="0"/>
    <x v="222"/>
    <x v="2"/>
    <s v="Phones"/>
    <s v="PureGear Roll-On Screen Protector"/>
    <n v="79.959999999999994"/>
  </r>
  <r>
    <n v="5530"/>
    <s v="CA-2018-136609"/>
    <x v="634"/>
    <d v="2018-08-11T00:00:00"/>
    <s v="Standard Class"/>
    <s v="TB-21355"/>
    <s v="Todd Boyes"/>
    <s v="Corporate"/>
    <s v="United States"/>
    <s v="Cedar Hill"/>
    <s v="Texas"/>
    <n v="75104"/>
    <x v="2"/>
    <x v="1696"/>
    <x v="1"/>
    <s v="Paper"/>
    <s v="14-7/8 x 11 Blue Bar Computer Printout Paper"/>
    <n v="115.29600000000001"/>
  </r>
  <r>
    <n v="5531"/>
    <s v="CA-2018-160885"/>
    <x v="574"/>
    <d v="2018-12-06T00:00:00"/>
    <s v="Standard Class"/>
    <s v="JK-16090"/>
    <s v="Juliana Krohn"/>
    <s v="Consumer"/>
    <s v="United States"/>
    <s v="Omaha"/>
    <s v="Nebraska"/>
    <n v="68104"/>
    <x v="2"/>
    <x v="647"/>
    <x v="2"/>
    <s v="Phones"/>
    <s v="ClearOne CHATAttach 160 -Â speaker phone"/>
    <n v="2479.96"/>
  </r>
  <r>
    <n v="5532"/>
    <s v="US-2017-167472"/>
    <x v="112"/>
    <d v="2017-06-07T00:00:00"/>
    <s v="First Class"/>
    <s v="CK-12595"/>
    <s v="Clytie Kelty"/>
    <s v="Consumer"/>
    <s v="United States"/>
    <s v="Little Rock"/>
    <s v="Arkansas"/>
    <n v="72209"/>
    <x v="0"/>
    <x v="1016"/>
    <x v="2"/>
    <s v="Accessories"/>
    <s v="Logitech Trackman Marble Mouse"/>
    <n v="179.94"/>
  </r>
  <r>
    <n v="5533"/>
    <s v="US-2017-167472"/>
    <x v="112"/>
    <d v="2017-06-07T00:00:00"/>
    <s v="First Class"/>
    <s v="CK-12595"/>
    <s v="Clytie Kelty"/>
    <s v="Consumer"/>
    <s v="United States"/>
    <s v="Little Rock"/>
    <s v="Arkansas"/>
    <n v="72209"/>
    <x v="0"/>
    <x v="1044"/>
    <x v="2"/>
    <s v="Accessories"/>
    <s v="Kingston Digital DataTraveler 16GB USB 2.0"/>
    <n v="26.85"/>
  </r>
  <r>
    <n v="5534"/>
    <s v="US-2017-167472"/>
    <x v="112"/>
    <d v="2017-06-07T00:00:00"/>
    <s v="First Class"/>
    <s v="CK-12595"/>
    <s v="Clytie Kelty"/>
    <s v="Consumer"/>
    <s v="United States"/>
    <s v="Little Rock"/>
    <s v="Arkansas"/>
    <n v="72209"/>
    <x v="0"/>
    <x v="619"/>
    <x v="2"/>
    <s v="Accessories"/>
    <s v="Plantronics S12 Corded Telephone Headset System"/>
    <n v="323.37"/>
  </r>
  <r>
    <n v="5535"/>
    <s v="US-2017-167472"/>
    <x v="112"/>
    <d v="2017-06-07T00:00:00"/>
    <s v="First Class"/>
    <s v="CK-12595"/>
    <s v="Clytie Kelty"/>
    <s v="Consumer"/>
    <s v="United States"/>
    <s v="Little Rock"/>
    <s v="Arkansas"/>
    <n v="72209"/>
    <x v="0"/>
    <x v="368"/>
    <x v="1"/>
    <s v="Paper"/>
    <s v="Xerox 191"/>
    <n v="59.94"/>
  </r>
  <r>
    <n v="5536"/>
    <s v="US-2017-167472"/>
    <x v="112"/>
    <d v="2017-06-07T00:00:00"/>
    <s v="First Class"/>
    <s v="CK-12595"/>
    <s v="Clytie Kelty"/>
    <s v="Consumer"/>
    <s v="United States"/>
    <s v="Little Rock"/>
    <s v="Arkansas"/>
    <n v="72209"/>
    <x v="0"/>
    <x v="94"/>
    <x v="1"/>
    <s v="Binders"/>
    <s v="Trimflex Flexible Post Binders"/>
    <n v="64.14"/>
  </r>
  <r>
    <n v="5537"/>
    <s v="US-2017-167472"/>
    <x v="112"/>
    <d v="2017-06-07T00:00:00"/>
    <s v="First Class"/>
    <s v="CK-12595"/>
    <s v="Clytie Kelty"/>
    <s v="Consumer"/>
    <s v="United States"/>
    <s v="Little Rock"/>
    <s v="Arkansas"/>
    <n v="72209"/>
    <x v="0"/>
    <x v="1065"/>
    <x v="1"/>
    <s v="Binders"/>
    <s v="Avery Binder Labels"/>
    <n v="11.67"/>
  </r>
  <r>
    <n v="5538"/>
    <s v="US-2017-167472"/>
    <x v="112"/>
    <d v="2017-06-07T00:00:00"/>
    <s v="First Class"/>
    <s v="CK-12595"/>
    <s v="Clytie Kelty"/>
    <s v="Consumer"/>
    <s v="United States"/>
    <s v="Little Rock"/>
    <s v="Arkansas"/>
    <n v="72209"/>
    <x v="0"/>
    <x v="1483"/>
    <x v="1"/>
    <s v="Paper"/>
    <s v="Xerox 230"/>
    <n v="12.96"/>
  </r>
  <r>
    <n v="5539"/>
    <s v="CA-2016-120551"/>
    <x v="657"/>
    <d v="2016-04-20T00:00:00"/>
    <s v="Standard Class"/>
    <s v="SS-20590"/>
    <s v="Sonia Sunley"/>
    <s v="Consumer"/>
    <s v="United States"/>
    <s v="Norfolk"/>
    <s v="Nebraska"/>
    <n v="68701"/>
    <x v="2"/>
    <x v="699"/>
    <x v="1"/>
    <s v="Binders"/>
    <s v="Fellowes Black Plastic Comb Bindings"/>
    <n v="17.43"/>
  </r>
  <r>
    <n v="5540"/>
    <s v="US-2018-150595"/>
    <x v="1053"/>
    <d v="2018-05-26T00:00:00"/>
    <s v="Standard Class"/>
    <s v="LE-16810"/>
    <s v="Laurel Elliston"/>
    <s v="Consumer"/>
    <s v="United States"/>
    <s v="Chicago"/>
    <s v="Illinois"/>
    <n v="60653"/>
    <x v="2"/>
    <x v="70"/>
    <x v="0"/>
    <s v="Chairs"/>
    <s v="High-Back Leather Manager's Chair"/>
    <n v="181.98599999999999"/>
  </r>
  <r>
    <n v="5541"/>
    <s v="US-2018-150595"/>
    <x v="1053"/>
    <d v="2018-05-26T00:00:00"/>
    <s v="Standard Class"/>
    <s v="LE-16810"/>
    <s v="Laurel Elliston"/>
    <s v="Consumer"/>
    <s v="United States"/>
    <s v="Chicago"/>
    <s v="Illinois"/>
    <n v="60653"/>
    <x v="2"/>
    <x v="122"/>
    <x v="1"/>
    <s v="Binders"/>
    <s v="Avery Durable Slant Ring Binders, No Labels"/>
    <n v="1.5920000000000001"/>
  </r>
  <r>
    <n v="5542"/>
    <s v="US-2018-150595"/>
    <x v="1053"/>
    <d v="2018-05-26T00:00:00"/>
    <s v="Standard Class"/>
    <s v="LE-16810"/>
    <s v="Laurel Elliston"/>
    <s v="Consumer"/>
    <s v="United States"/>
    <s v="Chicago"/>
    <s v="Illinois"/>
    <n v="60653"/>
    <x v="2"/>
    <x v="660"/>
    <x v="1"/>
    <s v="Supplies"/>
    <s v="Acme Forged Steel Scissors with Black Enamel Handles"/>
    <n v="22.344000000000001"/>
  </r>
  <r>
    <n v="5543"/>
    <s v="CA-2017-134936"/>
    <x v="1054"/>
    <d v="2017-12-25T00:00:00"/>
    <s v="Standard Class"/>
    <s v="ES-14080"/>
    <s v="Erin Smith"/>
    <s v="Corporate"/>
    <s v="United States"/>
    <s v="Tucson"/>
    <s v="Arizona"/>
    <n v="85705"/>
    <x v="1"/>
    <x v="1746"/>
    <x v="0"/>
    <s v="Tables"/>
    <s v="SAFCO PlanMaster Boards, 60w x 37-1/2d, White Melamine"/>
    <n v="455.97"/>
  </r>
  <r>
    <n v="5544"/>
    <s v="CA-2017-134936"/>
    <x v="1054"/>
    <d v="2017-12-25T00:00:00"/>
    <s v="Standard Class"/>
    <s v="ES-14080"/>
    <s v="Erin Smith"/>
    <s v="Corporate"/>
    <s v="United States"/>
    <s v="Tucson"/>
    <s v="Arizona"/>
    <n v="85705"/>
    <x v="1"/>
    <x v="1458"/>
    <x v="1"/>
    <s v="Binders"/>
    <s v="Wilson Jones Clip &amp; Carry Folder Binder Tool for Ring Binders, Clear"/>
    <n v="10.44"/>
  </r>
  <r>
    <n v="5545"/>
    <s v="CA-2017-134936"/>
    <x v="1054"/>
    <d v="2017-12-25T00:00:00"/>
    <s v="Standard Class"/>
    <s v="ES-14080"/>
    <s v="Erin Smith"/>
    <s v="Corporate"/>
    <s v="United States"/>
    <s v="Tucson"/>
    <s v="Arizona"/>
    <n v="85705"/>
    <x v="1"/>
    <x v="530"/>
    <x v="1"/>
    <s v="Binders"/>
    <s v="Cardinal Slant-D Ring Binder, Heavy Gauge Vinyl"/>
    <n v="5.2140000000000004"/>
  </r>
  <r>
    <n v="5546"/>
    <s v="CA-2018-102967"/>
    <x v="585"/>
    <d v="2018-09-26T00:00:00"/>
    <s v="Standard Class"/>
    <s v="MG-17890"/>
    <s v="Michael Granlund"/>
    <s v="Home Office"/>
    <s v="United States"/>
    <s v="Concord"/>
    <s v="New Hampshire"/>
    <n v="3301"/>
    <x v="3"/>
    <x v="146"/>
    <x v="1"/>
    <s v="Storage"/>
    <s v="Tenex Personal Project File with Scoop Front Design, Black"/>
    <n v="67.400000000000006"/>
  </r>
  <r>
    <n v="5547"/>
    <s v="CA-2018-151008"/>
    <x v="210"/>
    <d v="2018-09-08T00:00:00"/>
    <s v="First Class"/>
    <s v="JM-16195"/>
    <s v="Justin MacKendrick"/>
    <s v="Consumer"/>
    <s v="United States"/>
    <s v="Draper"/>
    <s v="Utah"/>
    <n v="84020"/>
    <x v="1"/>
    <x v="1598"/>
    <x v="0"/>
    <s v="Furnishings"/>
    <s v="DAX Copper Panel Document Frame, 5 x 7 Size"/>
    <n v="25.16"/>
  </r>
  <r>
    <n v="5548"/>
    <s v="CA-2018-151008"/>
    <x v="210"/>
    <d v="2018-09-08T00:00:00"/>
    <s v="First Class"/>
    <s v="JM-16195"/>
    <s v="Justin MacKendrick"/>
    <s v="Consumer"/>
    <s v="United States"/>
    <s v="Draper"/>
    <s v="Utah"/>
    <n v="84020"/>
    <x v="1"/>
    <x v="1255"/>
    <x v="2"/>
    <s v="Phones"/>
    <s v="Motorla HX550 Universal Bluetooth Headset"/>
    <n v="126.56"/>
  </r>
  <r>
    <n v="5549"/>
    <s v="CA-2015-159800"/>
    <x v="683"/>
    <d v="2015-12-01T00:00:00"/>
    <s v="First Class"/>
    <s v="SG-20470"/>
    <s v="Sheri Gordon"/>
    <s v="Consumer"/>
    <s v="United States"/>
    <s v="San Francisco"/>
    <s v="California"/>
    <n v="94109"/>
    <x v="1"/>
    <x v="937"/>
    <x v="1"/>
    <s v="Appliances"/>
    <s v="Acco 6 Outlet Guardian Premium Surge Suppressor"/>
    <n v="43.68"/>
  </r>
  <r>
    <n v="5550"/>
    <s v="CA-2015-159800"/>
    <x v="683"/>
    <d v="2015-12-01T00:00:00"/>
    <s v="First Class"/>
    <s v="SG-20470"/>
    <s v="Sheri Gordon"/>
    <s v="Consumer"/>
    <s v="United States"/>
    <s v="San Francisco"/>
    <s v="California"/>
    <n v="94109"/>
    <x v="1"/>
    <x v="808"/>
    <x v="2"/>
    <s v="Accessories"/>
    <s v="Micropad Numeric Keypads"/>
    <n v="139.93"/>
  </r>
  <r>
    <n v="5551"/>
    <s v="US-2015-159618"/>
    <x v="607"/>
    <d v="2015-11-16T00:00:00"/>
    <s v="Standard Class"/>
    <s v="DB-12970"/>
    <s v="Darren Budd"/>
    <s v="Corporate"/>
    <s v="United States"/>
    <s v="Houston"/>
    <s v="Texas"/>
    <n v="77036"/>
    <x v="2"/>
    <x v="1412"/>
    <x v="1"/>
    <s v="Art"/>
    <s v="Avery Fluorescent Highlighter Four-Color Set"/>
    <n v="2.6720000000000002"/>
  </r>
  <r>
    <n v="5552"/>
    <s v="US-2015-159618"/>
    <x v="607"/>
    <d v="2015-11-16T00:00:00"/>
    <s v="Standard Class"/>
    <s v="DB-12970"/>
    <s v="Darren Budd"/>
    <s v="Corporate"/>
    <s v="United States"/>
    <s v="Houston"/>
    <s v="Texas"/>
    <n v="77036"/>
    <x v="2"/>
    <x v="1567"/>
    <x v="1"/>
    <s v="Supplies"/>
    <s v="Acco Side-Punched Conventional Columnar Pads"/>
    <n v="16.655999999999999"/>
  </r>
  <r>
    <n v="5553"/>
    <s v="US-2015-159618"/>
    <x v="607"/>
    <d v="2015-11-16T00:00:00"/>
    <s v="Standard Class"/>
    <s v="DB-12970"/>
    <s v="Darren Budd"/>
    <s v="Corporate"/>
    <s v="United States"/>
    <s v="Houston"/>
    <s v="Texas"/>
    <n v="77036"/>
    <x v="2"/>
    <x v="217"/>
    <x v="2"/>
    <s v="Accessories"/>
    <s v="ImationÂ 16GB Mini TravelDrive USB 2.0Â Flash Drive"/>
    <n v="79.512"/>
  </r>
  <r>
    <n v="5554"/>
    <s v="US-2015-159618"/>
    <x v="607"/>
    <d v="2015-11-16T00:00:00"/>
    <s v="Standard Class"/>
    <s v="DB-12970"/>
    <s v="Darren Budd"/>
    <s v="Corporate"/>
    <s v="United States"/>
    <s v="Houston"/>
    <s v="Texas"/>
    <n v="77036"/>
    <x v="2"/>
    <x v="260"/>
    <x v="1"/>
    <s v="Paper"/>
    <s v="Xerox 216"/>
    <n v="36.287999999999997"/>
  </r>
  <r>
    <n v="5555"/>
    <s v="US-2015-159618"/>
    <x v="607"/>
    <d v="2015-11-16T00:00:00"/>
    <s v="Standard Class"/>
    <s v="DB-12970"/>
    <s v="Darren Budd"/>
    <s v="Corporate"/>
    <s v="United States"/>
    <s v="Houston"/>
    <s v="Texas"/>
    <n v="77036"/>
    <x v="2"/>
    <x v="899"/>
    <x v="0"/>
    <s v="Bookcases"/>
    <s v="Bestar Classic Bookcase"/>
    <n v="67.993200000000002"/>
  </r>
  <r>
    <n v="5556"/>
    <s v="CA-2018-116113"/>
    <x v="280"/>
    <d v="2018-10-06T00:00:00"/>
    <s v="Second Class"/>
    <s v="JW-15220"/>
    <s v="Jane Waco"/>
    <s v="Corporate"/>
    <s v="United States"/>
    <s v="Montgomery"/>
    <s v="Alabama"/>
    <n v="36116"/>
    <x v="0"/>
    <x v="1524"/>
    <x v="0"/>
    <s v="Furnishings"/>
    <s v="Master Caster Door Stop, Gray"/>
    <n v="10.16"/>
  </r>
  <r>
    <n v="5557"/>
    <s v="CA-2016-125066"/>
    <x v="639"/>
    <d v="2016-12-18T00:00:00"/>
    <s v="Standard Class"/>
    <s v="KD-16495"/>
    <s v="Keith Dawkins"/>
    <s v="Corporate"/>
    <s v="United States"/>
    <s v="Jackson"/>
    <s v="Mississippi"/>
    <n v="39212"/>
    <x v="0"/>
    <x v="1392"/>
    <x v="0"/>
    <s v="Furnishings"/>
    <s v="Stackable Trays"/>
    <n v="6.16"/>
  </r>
  <r>
    <n v="5558"/>
    <s v="CA-2016-125066"/>
    <x v="639"/>
    <d v="2016-12-18T00:00:00"/>
    <s v="Standard Class"/>
    <s v="KD-16495"/>
    <s v="Keith Dawkins"/>
    <s v="Corporate"/>
    <s v="United States"/>
    <s v="Jackson"/>
    <s v="Mississippi"/>
    <n v="39212"/>
    <x v="0"/>
    <x v="1473"/>
    <x v="1"/>
    <s v="Art"/>
    <s v="Boston Electric Pencil Sharpener, Model 1818, Charcoal Black"/>
    <n v="56.3"/>
  </r>
  <r>
    <n v="5559"/>
    <s v="US-2016-114741"/>
    <x v="401"/>
    <d v="2016-12-10T00:00:00"/>
    <s v="Standard Class"/>
    <s v="IL-15100"/>
    <s v="Ivan Liston"/>
    <s v="Consumer"/>
    <s v="United States"/>
    <s v="North Las Vegas"/>
    <s v="Nevada"/>
    <n v="89031"/>
    <x v="1"/>
    <x v="1747"/>
    <x v="1"/>
    <s v="Paper"/>
    <s v="Xerox 20"/>
    <n v="6.48"/>
  </r>
  <r>
    <n v="5560"/>
    <s v="US-2016-114741"/>
    <x v="401"/>
    <d v="2016-12-10T00:00:00"/>
    <s v="Standard Class"/>
    <s v="IL-15100"/>
    <s v="Ivan Liston"/>
    <s v="Consumer"/>
    <s v="United States"/>
    <s v="North Las Vegas"/>
    <s v="Nevada"/>
    <n v="89031"/>
    <x v="1"/>
    <x v="1244"/>
    <x v="1"/>
    <s v="Storage"/>
    <s v="Tennsco 6- and 18-Compartment Lockers"/>
    <n v="1325.85"/>
  </r>
  <r>
    <n v="5561"/>
    <s v="US-2016-114741"/>
    <x v="401"/>
    <d v="2016-12-10T00:00:00"/>
    <s v="Standard Class"/>
    <s v="IL-15100"/>
    <s v="Ivan Liston"/>
    <s v="Consumer"/>
    <s v="United States"/>
    <s v="North Las Vegas"/>
    <s v="Nevada"/>
    <n v="89031"/>
    <x v="1"/>
    <x v="690"/>
    <x v="1"/>
    <s v="Labels"/>
    <s v="Avery 483"/>
    <n v="14.94"/>
  </r>
  <r>
    <n v="5562"/>
    <s v="CA-2018-133263"/>
    <x v="185"/>
    <d v="2018-04-02T00:00:00"/>
    <s v="Second Class"/>
    <s v="JE-15610"/>
    <s v="Jim Epp"/>
    <s v="Corporate"/>
    <s v="United States"/>
    <s v="Atlanta"/>
    <s v="Georgia"/>
    <n v="30318"/>
    <x v="0"/>
    <x v="303"/>
    <x v="1"/>
    <s v="Binders"/>
    <s v="Ibico Recycled Grain-Textured Covers"/>
    <n v="34.54"/>
  </r>
  <r>
    <n v="5563"/>
    <s v="CA-2018-133263"/>
    <x v="185"/>
    <d v="2018-04-02T00:00:00"/>
    <s v="Second Class"/>
    <s v="JE-15610"/>
    <s v="Jim Epp"/>
    <s v="Corporate"/>
    <s v="United States"/>
    <s v="Atlanta"/>
    <s v="Georgia"/>
    <n v="30318"/>
    <x v="0"/>
    <x v="306"/>
    <x v="2"/>
    <s v="Copiers"/>
    <s v="Hewlett Packard LaserJet 3310 Copier"/>
    <n v="2999.95"/>
  </r>
  <r>
    <n v="5564"/>
    <s v="CA-2018-133263"/>
    <x v="185"/>
    <d v="2018-04-02T00:00:00"/>
    <s v="Second Class"/>
    <s v="JE-15610"/>
    <s v="Jim Epp"/>
    <s v="Corporate"/>
    <s v="United States"/>
    <s v="Atlanta"/>
    <s v="Georgia"/>
    <n v="30318"/>
    <x v="0"/>
    <x v="27"/>
    <x v="1"/>
    <s v="Binders"/>
    <s v="Avery Recycled Flexi-View Covers for Binding Systems"/>
    <n v="64.12"/>
  </r>
  <r>
    <n v="5565"/>
    <s v="CA-2018-157966"/>
    <x v="677"/>
    <d v="2018-03-13T00:00:00"/>
    <s v="Same Day"/>
    <s v="SU-20665"/>
    <s v="Stephanie Ulpright"/>
    <s v="Home Office"/>
    <s v="United States"/>
    <s v="Chicago"/>
    <s v="Illinois"/>
    <n v="60610"/>
    <x v="2"/>
    <x v="1515"/>
    <x v="1"/>
    <s v="Art"/>
    <s v="Col-Erase Pencils with Erasers"/>
    <n v="19.456"/>
  </r>
  <r>
    <n v="5566"/>
    <s v="CA-2018-157966"/>
    <x v="677"/>
    <d v="2018-03-13T00:00:00"/>
    <s v="Same Day"/>
    <s v="SU-20665"/>
    <s v="Stephanie Ulpright"/>
    <s v="Home Office"/>
    <s v="United States"/>
    <s v="Chicago"/>
    <s v="Illinois"/>
    <n v="60610"/>
    <x v="2"/>
    <x v="1748"/>
    <x v="2"/>
    <s v="Machines"/>
    <s v="HP Officejet Pro 8600 e-All-In-One Printer, Copier, Scanner, Fax"/>
    <n v="209.98599999999999"/>
  </r>
  <r>
    <n v="5567"/>
    <s v="CA-2018-157966"/>
    <x v="677"/>
    <d v="2018-03-13T00:00:00"/>
    <s v="Same Day"/>
    <s v="SU-20665"/>
    <s v="Stephanie Ulpright"/>
    <s v="Home Office"/>
    <s v="United States"/>
    <s v="Chicago"/>
    <s v="Illinois"/>
    <n v="60610"/>
    <x v="2"/>
    <x v="1453"/>
    <x v="1"/>
    <s v="Art"/>
    <s v="Eberhard Faber 3 1/2&quot; Golf Pencils"/>
    <n v="29.76"/>
  </r>
  <r>
    <n v="5568"/>
    <s v="CA-2018-157966"/>
    <x v="677"/>
    <d v="2018-03-13T00:00:00"/>
    <s v="Same Day"/>
    <s v="SU-20665"/>
    <s v="Stephanie Ulpright"/>
    <s v="Home Office"/>
    <s v="United States"/>
    <s v="Chicago"/>
    <s v="Illinois"/>
    <n v="60610"/>
    <x v="2"/>
    <x v="1584"/>
    <x v="0"/>
    <s v="Chairs"/>
    <s v="SAFCO Folding Chair Trolley"/>
    <n v="89.768000000000001"/>
  </r>
  <r>
    <n v="5569"/>
    <s v="CA-2018-157966"/>
    <x v="677"/>
    <d v="2018-03-13T00:00:00"/>
    <s v="Same Day"/>
    <s v="SU-20665"/>
    <s v="Stephanie Ulpright"/>
    <s v="Home Office"/>
    <s v="United States"/>
    <s v="Chicago"/>
    <s v="Illinois"/>
    <n v="60610"/>
    <x v="2"/>
    <x v="306"/>
    <x v="2"/>
    <s v="Copiers"/>
    <s v="Hewlett Packard LaserJet 3310 Copier"/>
    <n v="959.98400000000004"/>
  </r>
  <r>
    <n v="5570"/>
    <s v="CA-2018-157966"/>
    <x v="677"/>
    <d v="2018-03-13T00:00:00"/>
    <s v="Same Day"/>
    <s v="SU-20665"/>
    <s v="Stephanie Ulpright"/>
    <s v="Home Office"/>
    <s v="United States"/>
    <s v="Chicago"/>
    <s v="Illinois"/>
    <n v="60610"/>
    <x v="2"/>
    <x v="548"/>
    <x v="1"/>
    <s v="Paper"/>
    <s v="Xerox 1993"/>
    <n v="15.552"/>
  </r>
  <r>
    <n v="5571"/>
    <s v="CA-2018-157966"/>
    <x v="677"/>
    <d v="2018-03-13T00:00:00"/>
    <s v="Same Day"/>
    <s v="SU-20665"/>
    <s v="Stephanie Ulpright"/>
    <s v="Home Office"/>
    <s v="United States"/>
    <s v="Chicago"/>
    <s v="Illinois"/>
    <n v="60610"/>
    <x v="2"/>
    <x v="1300"/>
    <x v="2"/>
    <s v="Phones"/>
    <s v="Plantronics MX500i Earset"/>
    <n v="34.36"/>
  </r>
  <r>
    <n v="5572"/>
    <s v="CA-2015-151162"/>
    <x v="29"/>
    <d v="2015-12-09T00:00:00"/>
    <s v="Standard Class"/>
    <s v="EA-14035"/>
    <s v="Erin Ashbrook"/>
    <s v="Corporate"/>
    <s v="United States"/>
    <s v="Columbus"/>
    <s v="Ohio"/>
    <n v="43229"/>
    <x v="3"/>
    <x v="1522"/>
    <x v="1"/>
    <s v="Paper"/>
    <s v="Xerox 1893"/>
    <n v="98.376000000000005"/>
  </r>
  <r>
    <n v="5573"/>
    <s v="CA-2015-151162"/>
    <x v="29"/>
    <d v="2015-12-09T00:00:00"/>
    <s v="Standard Class"/>
    <s v="EA-14035"/>
    <s v="Erin Ashbrook"/>
    <s v="Corporate"/>
    <s v="United States"/>
    <s v="Columbus"/>
    <s v="Ohio"/>
    <n v="43229"/>
    <x v="3"/>
    <x v="691"/>
    <x v="1"/>
    <s v="Binders"/>
    <s v="Large Capacity Hanging Post Binders"/>
    <n v="29.94"/>
  </r>
  <r>
    <n v="5574"/>
    <s v="CA-2015-151162"/>
    <x v="29"/>
    <d v="2015-12-09T00:00:00"/>
    <s v="Standard Class"/>
    <s v="EA-14035"/>
    <s v="Erin Ashbrook"/>
    <s v="Corporate"/>
    <s v="United States"/>
    <s v="Columbus"/>
    <s v="Ohio"/>
    <n v="43229"/>
    <x v="3"/>
    <x v="1749"/>
    <x v="1"/>
    <s v="Paper"/>
    <s v="Black Print Carbonless 8 1/2&quot; x 8 1/4&quot; Rapid Memo Book"/>
    <n v="17.472000000000001"/>
  </r>
  <r>
    <n v="5575"/>
    <s v="CA-2015-151162"/>
    <x v="29"/>
    <d v="2015-12-09T00:00:00"/>
    <s v="Standard Class"/>
    <s v="EA-14035"/>
    <s v="Erin Ashbrook"/>
    <s v="Corporate"/>
    <s v="United States"/>
    <s v="Columbus"/>
    <s v="Ohio"/>
    <n v="43229"/>
    <x v="3"/>
    <x v="1750"/>
    <x v="2"/>
    <s v="Phones"/>
    <s v="Lunatik TT5L-002 Taktik Strike Impact Protection System for iPhone 5"/>
    <n v="36.738"/>
  </r>
  <r>
    <n v="5576"/>
    <s v="CA-2015-151162"/>
    <x v="29"/>
    <d v="2015-12-09T00:00:00"/>
    <s v="Standard Class"/>
    <s v="EA-14035"/>
    <s v="Erin Ashbrook"/>
    <s v="Corporate"/>
    <s v="United States"/>
    <s v="Columbus"/>
    <s v="Ohio"/>
    <n v="43229"/>
    <x v="3"/>
    <x v="1187"/>
    <x v="2"/>
    <s v="Phones"/>
    <s v="Panasonic KX T7736-B Digital phone"/>
    <n v="179.94"/>
  </r>
  <r>
    <n v="5577"/>
    <s v="CA-2017-136686"/>
    <x v="939"/>
    <d v="2017-12-16T00:00:00"/>
    <s v="Standard Class"/>
    <s v="RF-19840"/>
    <s v="Roy FranzÃ¶sisch"/>
    <s v="Consumer"/>
    <s v="United States"/>
    <s v="Pasadena"/>
    <s v="California"/>
    <n v="91104"/>
    <x v="1"/>
    <x v="441"/>
    <x v="0"/>
    <s v="Furnishings"/>
    <s v="Howard Miller 14-1/2&quot; Diameter Chrome Round Wall Clock"/>
    <n v="383.64"/>
  </r>
  <r>
    <n v="5578"/>
    <s v="CA-2017-136686"/>
    <x v="939"/>
    <d v="2017-12-16T00:00:00"/>
    <s v="Standard Class"/>
    <s v="RF-19840"/>
    <s v="Roy FranzÃ¶sisch"/>
    <s v="Consumer"/>
    <s v="United States"/>
    <s v="Pasadena"/>
    <s v="California"/>
    <n v="91104"/>
    <x v="1"/>
    <x v="551"/>
    <x v="1"/>
    <s v="Appliances"/>
    <s v="Belkin F9H710-06 7 Outlet SurgeMaster Surge Protector"/>
    <n v="56.52"/>
  </r>
  <r>
    <n v="5579"/>
    <s v="CA-2018-137498"/>
    <x v="428"/>
    <d v="2018-09-14T00:00:00"/>
    <s v="Second Class"/>
    <s v="LC-17050"/>
    <s v="Liz Carlisle"/>
    <s v="Consumer"/>
    <s v="United States"/>
    <s v="Los Angeles"/>
    <s v="California"/>
    <n v="90004"/>
    <x v="1"/>
    <x v="950"/>
    <x v="1"/>
    <s v="Art"/>
    <s v="Newell 35"/>
    <n v="6.56"/>
  </r>
  <r>
    <n v="5580"/>
    <s v="CA-2018-137498"/>
    <x v="428"/>
    <d v="2018-09-14T00:00:00"/>
    <s v="Second Class"/>
    <s v="LC-17050"/>
    <s v="Liz Carlisle"/>
    <s v="Consumer"/>
    <s v="United States"/>
    <s v="Los Angeles"/>
    <s v="California"/>
    <n v="90004"/>
    <x v="1"/>
    <x v="1225"/>
    <x v="0"/>
    <s v="Chairs"/>
    <s v="Novimex Fabric Task Chair"/>
    <n v="243.92"/>
  </r>
  <r>
    <n v="5581"/>
    <s v="CA-2018-137498"/>
    <x v="428"/>
    <d v="2018-09-14T00:00:00"/>
    <s v="Second Class"/>
    <s v="LC-17050"/>
    <s v="Liz Carlisle"/>
    <s v="Consumer"/>
    <s v="United States"/>
    <s v="Los Angeles"/>
    <s v="California"/>
    <n v="90004"/>
    <x v="1"/>
    <x v="1714"/>
    <x v="1"/>
    <s v="Paper"/>
    <s v="Astroparche Fine Business Paper"/>
    <n v="47.52"/>
  </r>
  <r>
    <n v="5582"/>
    <s v="CA-2018-163818"/>
    <x v="1055"/>
    <d v="2018-10-08T00:00:00"/>
    <s v="Standard Class"/>
    <s v="PS-18970"/>
    <s v="Paul Stevenson"/>
    <s v="Home Office"/>
    <s v="United States"/>
    <s v="Clinton"/>
    <s v="Maryland"/>
    <n v="20735"/>
    <x v="3"/>
    <x v="891"/>
    <x v="0"/>
    <s v="Furnishings"/>
    <s v="24-Hour Round Wall Clock"/>
    <n v="19.98"/>
  </r>
  <r>
    <n v="5583"/>
    <s v="CA-2017-161158"/>
    <x v="195"/>
    <d v="2017-05-13T00:00:00"/>
    <s v="Standard Class"/>
    <s v="PS-18970"/>
    <s v="Paul Stevenson"/>
    <s v="Home Office"/>
    <s v="United States"/>
    <s v="New York City"/>
    <s v="New York"/>
    <n v="10024"/>
    <x v="3"/>
    <x v="902"/>
    <x v="1"/>
    <s v="Art"/>
    <s v="Sanford Pocket Accent Highlighters"/>
    <n v="8"/>
  </r>
  <r>
    <n v="5584"/>
    <s v="CA-2015-116673"/>
    <x v="534"/>
    <d v="2015-12-19T00:00:00"/>
    <s v="Second Class"/>
    <s v="JO-15280"/>
    <s v="Jas O'Carroll"/>
    <s v="Consumer"/>
    <s v="United States"/>
    <s v="San Diego"/>
    <s v="California"/>
    <n v="92037"/>
    <x v="1"/>
    <x v="1392"/>
    <x v="0"/>
    <s v="Furnishings"/>
    <s v="Stackable Trays"/>
    <n v="6.16"/>
  </r>
  <r>
    <n v="5585"/>
    <s v="CA-2018-105333"/>
    <x v="329"/>
    <d v="2018-12-04T00:00:00"/>
    <s v="Standard Class"/>
    <s v="VP-21730"/>
    <s v="Victor Preis"/>
    <s v="Home Office"/>
    <s v="United States"/>
    <s v="New York City"/>
    <s v="New York"/>
    <n v="10011"/>
    <x v="3"/>
    <x v="1751"/>
    <x v="1"/>
    <s v="Storage"/>
    <s v="Iris 3-Drawer Stacking Bin, Black"/>
    <n v="83.56"/>
  </r>
  <r>
    <n v="5586"/>
    <s v="CA-2018-105333"/>
    <x v="329"/>
    <d v="2018-12-04T00:00:00"/>
    <s v="Standard Class"/>
    <s v="VP-21730"/>
    <s v="Victor Preis"/>
    <s v="Home Office"/>
    <s v="United States"/>
    <s v="New York City"/>
    <s v="New York"/>
    <n v="10011"/>
    <x v="3"/>
    <x v="1752"/>
    <x v="2"/>
    <s v="Phones"/>
    <s v="Panasonic BusinessÂ TelephonesÂ KX-T7736"/>
    <n v="546.05999999999995"/>
  </r>
  <r>
    <n v="5587"/>
    <s v="CA-2018-105333"/>
    <x v="329"/>
    <d v="2018-12-04T00:00:00"/>
    <s v="Standard Class"/>
    <s v="VP-21730"/>
    <s v="Victor Preis"/>
    <s v="Home Office"/>
    <s v="United States"/>
    <s v="New York City"/>
    <s v="New York"/>
    <n v="10011"/>
    <x v="3"/>
    <x v="435"/>
    <x v="1"/>
    <s v="Storage"/>
    <s v="Fellowes Officeware Wire Shelving"/>
    <n v="269.49"/>
  </r>
  <r>
    <n v="5588"/>
    <s v="CA-2016-149993"/>
    <x v="531"/>
    <d v="2016-03-20T00:00:00"/>
    <s v="First Class"/>
    <s v="GA-14725"/>
    <s v="Guy Armstrong"/>
    <s v="Consumer"/>
    <s v="United States"/>
    <s v="Lancaster"/>
    <s v="California"/>
    <n v="93534"/>
    <x v="1"/>
    <x v="845"/>
    <x v="1"/>
    <s v="Fasteners"/>
    <s v="Stockwell Push Pins"/>
    <n v="10.9"/>
  </r>
  <r>
    <n v="5589"/>
    <s v="CA-2015-168158"/>
    <x v="866"/>
    <d v="2015-07-24T00:00:00"/>
    <s v="Standard Class"/>
    <s v="EM-14140"/>
    <s v="Eugene Moren"/>
    <s v="Home Office"/>
    <s v="United States"/>
    <s v="Great Falls"/>
    <s v="Montana"/>
    <n v="59405"/>
    <x v="1"/>
    <x v="733"/>
    <x v="1"/>
    <s v="Binders"/>
    <s v="Acco Pressboard Covers with Storage Hooks, 14 7/8&quot; x 11&quot;, Dark Blue"/>
    <n v="6.0960000000000001"/>
  </r>
  <r>
    <n v="5590"/>
    <s v="CA-2017-115224"/>
    <x v="16"/>
    <d v="2017-12-11T00:00:00"/>
    <s v="Second Class"/>
    <s v="DB-13615"/>
    <s v="Doug Bickford"/>
    <s v="Consumer"/>
    <s v="United States"/>
    <s v="San Francisco"/>
    <s v="California"/>
    <n v="94110"/>
    <x v="1"/>
    <x v="75"/>
    <x v="1"/>
    <s v="Storage"/>
    <s v="SimpliFile Personal File, Black Granite, 15w x 6-15/16d x 11-1/4h"/>
    <n v="34.049999999999997"/>
  </r>
  <r>
    <n v="5591"/>
    <s v="CA-2017-115224"/>
    <x v="16"/>
    <d v="2017-12-11T00:00:00"/>
    <s v="Second Class"/>
    <s v="DB-13615"/>
    <s v="Doug Bickford"/>
    <s v="Consumer"/>
    <s v="United States"/>
    <s v="San Francisco"/>
    <s v="California"/>
    <n v="94110"/>
    <x v="1"/>
    <x v="718"/>
    <x v="1"/>
    <s v="Storage"/>
    <s v="Fellowes High-Stak Drawer Files"/>
    <n v="352.38"/>
  </r>
  <r>
    <n v="5592"/>
    <s v="CA-2015-164742"/>
    <x v="303"/>
    <d v="2015-10-18T00:00:00"/>
    <s v="Second Class"/>
    <s v="ML-17395"/>
    <s v="Marina Lichtenstein"/>
    <s v="Corporate"/>
    <s v="United States"/>
    <s v="Lakewood"/>
    <s v="New Jersey"/>
    <n v="8701"/>
    <x v="3"/>
    <x v="812"/>
    <x v="0"/>
    <s v="Chairs"/>
    <s v="Global High-Back Leather Tilter, Burgundy"/>
    <n v="245.98"/>
  </r>
  <r>
    <n v="5593"/>
    <s v="CA-2015-164742"/>
    <x v="303"/>
    <d v="2015-10-18T00:00:00"/>
    <s v="Second Class"/>
    <s v="ML-17395"/>
    <s v="Marina Lichtenstein"/>
    <s v="Corporate"/>
    <s v="United States"/>
    <s v="Lakewood"/>
    <s v="New Jersey"/>
    <n v="8701"/>
    <x v="3"/>
    <x v="92"/>
    <x v="1"/>
    <s v="Binders"/>
    <s v="Flexible Leather- Look Classic Collection Ring Binder"/>
    <n v="18.940000000000001"/>
  </r>
  <r>
    <n v="5594"/>
    <s v="US-2018-108014"/>
    <x v="123"/>
    <d v="2018-11-25T00:00:00"/>
    <s v="Standard Class"/>
    <s v="JH-15430"/>
    <s v="Jennifer Halladay"/>
    <s v="Consumer"/>
    <s v="United States"/>
    <s v="Cleveland"/>
    <s v="Ohio"/>
    <n v="44105"/>
    <x v="3"/>
    <x v="697"/>
    <x v="1"/>
    <s v="Binders"/>
    <s v="Lock-Up Easel 'Spel-Binder'"/>
    <n v="59.912999999999997"/>
  </r>
  <r>
    <n v="5595"/>
    <s v="CA-2018-160325"/>
    <x v="241"/>
    <d v="2018-09-24T00:00:00"/>
    <s v="Same Day"/>
    <s v="BP-11095"/>
    <s v="Bart Pistole"/>
    <s v="Corporate"/>
    <s v="United States"/>
    <s v="Lawrence"/>
    <s v="Massachusetts"/>
    <n v="1841"/>
    <x v="3"/>
    <x v="469"/>
    <x v="2"/>
    <s v="Phones"/>
    <s v="Panasonic KX-TG9471B"/>
    <n v="391.98"/>
  </r>
  <r>
    <n v="5596"/>
    <s v="CA-2018-160325"/>
    <x v="241"/>
    <d v="2018-09-24T00:00:00"/>
    <s v="Same Day"/>
    <s v="BP-11095"/>
    <s v="Bart Pistole"/>
    <s v="Corporate"/>
    <s v="United States"/>
    <s v="Lawrence"/>
    <s v="Massachusetts"/>
    <n v="1841"/>
    <x v="3"/>
    <x v="1285"/>
    <x v="2"/>
    <s v="Phones"/>
    <s v="Wi-Ex zBoost YX540 Cellular Phone Signal Booster"/>
    <n v="437.85"/>
  </r>
  <r>
    <n v="5597"/>
    <s v="CA-2016-159779"/>
    <x v="12"/>
    <d v="2016-09-29T00:00:00"/>
    <s v="Standard Class"/>
    <s v="SB-20185"/>
    <s v="Sarah Brown"/>
    <s v="Consumer"/>
    <s v="United States"/>
    <s v="Concord"/>
    <s v="New Hampshire"/>
    <n v="3301"/>
    <x v="3"/>
    <x v="141"/>
    <x v="1"/>
    <s v="Binders"/>
    <s v="GBC Prestige Therm-A-Bind Covers"/>
    <n v="68.62"/>
  </r>
  <r>
    <n v="5598"/>
    <s v="CA-2018-151176"/>
    <x v="778"/>
    <d v="2018-02-20T00:00:00"/>
    <s v="Standard Class"/>
    <s v="SV-20785"/>
    <s v="Stewart Visinsky"/>
    <s v="Consumer"/>
    <s v="United States"/>
    <s v="Baltimore"/>
    <s v="Maryland"/>
    <n v="21215"/>
    <x v="3"/>
    <x v="1059"/>
    <x v="1"/>
    <s v="Supplies"/>
    <s v="Acme Elite Stainless Steel Scissors"/>
    <n v="25.02"/>
  </r>
  <r>
    <n v="5599"/>
    <s v="CA-2018-151176"/>
    <x v="778"/>
    <d v="2018-02-20T00:00:00"/>
    <s v="Standard Class"/>
    <s v="SV-20785"/>
    <s v="Stewart Visinsky"/>
    <s v="Consumer"/>
    <s v="United States"/>
    <s v="Baltimore"/>
    <s v="Maryland"/>
    <n v="21215"/>
    <x v="3"/>
    <x v="1742"/>
    <x v="1"/>
    <s v="Art"/>
    <s v="Barrel Sharpener"/>
    <n v="10.71"/>
  </r>
  <r>
    <n v="5600"/>
    <s v="CA-2015-108903"/>
    <x v="462"/>
    <d v="2015-10-03T00:00:00"/>
    <s v="Same Day"/>
    <s v="DO-13435"/>
    <s v="Denny Ordway"/>
    <s v="Consumer"/>
    <s v="United States"/>
    <s v="Columbus"/>
    <s v="Ohio"/>
    <n v="43229"/>
    <x v="3"/>
    <x v="1753"/>
    <x v="1"/>
    <s v="Art"/>
    <s v="Hunt Boston Vacuum Mount KS Pencil Sharpener"/>
    <n v="55.984000000000002"/>
  </r>
  <r>
    <n v="5601"/>
    <s v="CA-2015-108903"/>
    <x v="462"/>
    <d v="2015-10-03T00:00:00"/>
    <s v="Same Day"/>
    <s v="DO-13435"/>
    <s v="Denny Ordway"/>
    <s v="Consumer"/>
    <s v="United States"/>
    <s v="Columbus"/>
    <s v="Ohio"/>
    <n v="43229"/>
    <x v="3"/>
    <x v="135"/>
    <x v="1"/>
    <s v="Envelopes"/>
    <s v="Convenience Packs of Business Envelopes"/>
    <n v="14.48"/>
  </r>
  <r>
    <n v="5602"/>
    <s v="CA-2015-108903"/>
    <x v="462"/>
    <d v="2015-10-03T00:00:00"/>
    <s v="Same Day"/>
    <s v="DO-13435"/>
    <s v="Denny Ordway"/>
    <s v="Consumer"/>
    <s v="United States"/>
    <s v="Columbus"/>
    <s v="Ohio"/>
    <n v="43229"/>
    <x v="3"/>
    <x v="1089"/>
    <x v="2"/>
    <s v="Accessories"/>
    <s v="Logitech G105 Gaming Keyboard"/>
    <n v="142.488"/>
  </r>
  <r>
    <n v="5603"/>
    <s v="CA-2017-117919"/>
    <x v="278"/>
    <d v="2017-08-29T00:00:00"/>
    <s v="Second Class"/>
    <s v="TB-21355"/>
    <s v="Todd Boyes"/>
    <s v="Corporate"/>
    <s v="United States"/>
    <s v="Houston"/>
    <s v="Texas"/>
    <n v="77041"/>
    <x v="2"/>
    <x v="1754"/>
    <x v="1"/>
    <s v="Storage"/>
    <s v="Portfile Personal File Boxes"/>
    <n v="14.16"/>
  </r>
  <r>
    <n v="5604"/>
    <s v="CA-2017-117919"/>
    <x v="278"/>
    <d v="2017-08-29T00:00:00"/>
    <s v="Second Class"/>
    <s v="TB-21355"/>
    <s v="Todd Boyes"/>
    <s v="Corporate"/>
    <s v="United States"/>
    <s v="Houston"/>
    <s v="Texas"/>
    <n v="77041"/>
    <x v="2"/>
    <x v="1673"/>
    <x v="1"/>
    <s v="Paper"/>
    <s v="Southworth 25% Cotton Premium Laser Paper and Envelopes"/>
    <n v="79.92"/>
  </r>
  <r>
    <n v="5605"/>
    <s v="CA-2016-142475"/>
    <x v="155"/>
    <d v="2016-12-07T00:00:00"/>
    <s v="Standard Class"/>
    <s v="BS-11380"/>
    <s v="Bill Stewart"/>
    <s v="Corporate"/>
    <s v="United States"/>
    <s v="New York City"/>
    <s v="New York"/>
    <n v="10011"/>
    <x v="3"/>
    <x v="1681"/>
    <x v="1"/>
    <s v="Binders"/>
    <s v="GBC Therma-A-Bind 250T Electric Binding System"/>
    <n v="590.35199999999998"/>
  </r>
  <r>
    <n v="5606"/>
    <s v="CA-2017-134516"/>
    <x v="873"/>
    <d v="2017-09-25T00:00:00"/>
    <s v="Standard Class"/>
    <s v="FM-14215"/>
    <s v="Filia McAdams"/>
    <s v="Corporate"/>
    <s v="United States"/>
    <s v="Greensboro"/>
    <s v="North Carolina"/>
    <n v="27405"/>
    <x v="0"/>
    <x v="1445"/>
    <x v="0"/>
    <s v="Furnishings"/>
    <s v="Dana Swing-Arm Lamps"/>
    <n v="17.088000000000001"/>
  </r>
  <r>
    <n v="5607"/>
    <s v="CA-2017-134516"/>
    <x v="873"/>
    <d v="2017-09-25T00:00:00"/>
    <s v="Standard Class"/>
    <s v="FM-14215"/>
    <s v="Filia McAdams"/>
    <s v="Corporate"/>
    <s v="United States"/>
    <s v="Greensboro"/>
    <s v="North Carolina"/>
    <n v="27405"/>
    <x v="0"/>
    <x v="812"/>
    <x v="0"/>
    <s v="Chairs"/>
    <s v="Global High-Back Leather Tilter, Burgundy"/>
    <n v="98.391999999999996"/>
  </r>
  <r>
    <n v="5608"/>
    <s v="CA-2018-105193"/>
    <x v="613"/>
    <d v="2018-03-31T00:00:00"/>
    <s v="Standard Class"/>
    <s v="JL-15835"/>
    <s v="John Lee"/>
    <s v="Consumer"/>
    <s v="United States"/>
    <s v="New York City"/>
    <s v="New York"/>
    <n v="10024"/>
    <x v="3"/>
    <x v="147"/>
    <x v="1"/>
    <s v="Art"/>
    <s v="Newell 311"/>
    <n v="11.05"/>
  </r>
  <r>
    <n v="5609"/>
    <s v="CA-2016-168634"/>
    <x v="401"/>
    <d v="2016-12-11T00:00:00"/>
    <s v="Standard Class"/>
    <s v="AF-10870"/>
    <s v="Art Ferguson"/>
    <s v="Consumer"/>
    <s v="United States"/>
    <s v="San Francisco"/>
    <s v="California"/>
    <n v="94109"/>
    <x v="1"/>
    <x v="1034"/>
    <x v="1"/>
    <s v="Appliances"/>
    <s v="Commercial WindTunnel Clean Air Upright Vacuum, Replacement Belts, Filtration Bags"/>
    <n v="7.78"/>
  </r>
  <r>
    <n v="5610"/>
    <s v="CA-2018-117198"/>
    <x v="515"/>
    <d v="2018-09-05T00:00:00"/>
    <s v="Standard Class"/>
    <s v="BG-11035"/>
    <s v="Barry Gonzalez"/>
    <s v="Consumer"/>
    <s v="United States"/>
    <s v="Monroe"/>
    <s v="Louisiana"/>
    <n v="71203"/>
    <x v="0"/>
    <x v="764"/>
    <x v="2"/>
    <s v="Accessories"/>
    <s v="Plantronics CS510 - Over-the-Head monaural Wireless Headset System"/>
    <n v="659.9"/>
  </r>
  <r>
    <n v="5611"/>
    <s v="CA-2016-145828"/>
    <x v="348"/>
    <d v="2016-10-07T00:00:00"/>
    <s v="First Class"/>
    <s v="MB-17305"/>
    <s v="Maria Bertelson"/>
    <s v="Consumer"/>
    <s v="United States"/>
    <s v="Cincinnati"/>
    <s v="Ohio"/>
    <n v="45231"/>
    <x v="3"/>
    <x v="176"/>
    <x v="2"/>
    <s v="Accessories"/>
    <s v="SanDisk Ultra 32 GB MicroSDHC Class 10 Memory Card"/>
    <n v="53.04"/>
  </r>
  <r>
    <n v="5612"/>
    <s v="CA-2018-121027"/>
    <x v="238"/>
    <d v="2018-08-22T00:00:00"/>
    <s v="Standard Class"/>
    <s v="HW-14935"/>
    <s v="Helen Wasserman"/>
    <s v="Corporate"/>
    <s v="United States"/>
    <s v="Seattle"/>
    <s v="Washington"/>
    <n v="98105"/>
    <x v="1"/>
    <x v="695"/>
    <x v="2"/>
    <s v="Accessories"/>
    <s v="Plantronics Savi W720 Multi-Device Wireless Headset System"/>
    <n v="843.9"/>
  </r>
  <r>
    <n v="5613"/>
    <s v="CA-2018-121027"/>
    <x v="238"/>
    <d v="2018-08-22T00:00:00"/>
    <s v="Standard Class"/>
    <s v="HW-14935"/>
    <s v="Helen Wasserman"/>
    <s v="Corporate"/>
    <s v="United States"/>
    <s v="Seattle"/>
    <s v="Washington"/>
    <n v="98105"/>
    <x v="1"/>
    <x v="577"/>
    <x v="2"/>
    <s v="Accessories"/>
    <s v="Imation Bio 8GB USBÂ Flash Drive ImationÂ Corp"/>
    <n v="1496.16"/>
  </r>
  <r>
    <n v="5614"/>
    <s v="CA-2017-147431"/>
    <x v="1056"/>
    <d v="2017-02-07T00:00:00"/>
    <s v="Standard Class"/>
    <s v="AB-10105"/>
    <s v="Adrian Barton"/>
    <s v="Consumer"/>
    <s v="United States"/>
    <s v="New York City"/>
    <s v="New York"/>
    <n v="10011"/>
    <x v="3"/>
    <x v="1755"/>
    <x v="1"/>
    <s v="Storage"/>
    <s v="Belkin 19&quot; Center-Weighted Shelf, Gray"/>
    <n v="117.96"/>
  </r>
  <r>
    <n v="5615"/>
    <s v="CA-2017-158001"/>
    <x v="828"/>
    <d v="2017-08-27T00:00:00"/>
    <s v="Standard Class"/>
    <s v="JP-15460"/>
    <s v="Jennifer Patt"/>
    <s v="Corporate"/>
    <s v="United States"/>
    <s v="New York City"/>
    <s v="New York"/>
    <n v="10035"/>
    <x v="3"/>
    <x v="319"/>
    <x v="1"/>
    <s v="Art"/>
    <s v="Dixon Prang Watercolor Pencils, 10-Color Set with Brush"/>
    <n v="21.3"/>
  </r>
  <r>
    <n v="5616"/>
    <s v="CA-2017-158001"/>
    <x v="828"/>
    <d v="2017-08-27T00:00:00"/>
    <s v="Standard Class"/>
    <s v="JP-15460"/>
    <s v="Jennifer Patt"/>
    <s v="Corporate"/>
    <s v="United States"/>
    <s v="New York City"/>
    <s v="New York"/>
    <n v="10035"/>
    <x v="3"/>
    <x v="77"/>
    <x v="1"/>
    <s v="Appliances"/>
    <s v="1.7 Cubic Foot Compact &quot;Cube&quot; Office Refrigerators"/>
    <n v="1040.8"/>
  </r>
  <r>
    <n v="5617"/>
    <s v="CA-2017-158001"/>
    <x v="828"/>
    <d v="2017-08-27T00:00:00"/>
    <s v="Standard Class"/>
    <s v="JP-15460"/>
    <s v="Jennifer Patt"/>
    <s v="Corporate"/>
    <s v="United States"/>
    <s v="New York City"/>
    <s v="New York"/>
    <n v="10035"/>
    <x v="3"/>
    <x v="563"/>
    <x v="1"/>
    <s v="Art"/>
    <s v="Newell 331"/>
    <n v="29.34"/>
  </r>
  <r>
    <n v="5618"/>
    <s v="CA-2018-125745"/>
    <x v="160"/>
    <d v="2018-07-04T00:00:00"/>
    <s v="Standard Class"/>
    <s v="DV-13045"/>
    <s v="Darrin Van Huff"/>
    <s v="Corporate"/>
    <s v="United States"/>
    <s v="Memphis"/>
    <s v="Tennessee"/>
    <n v="38109"/>
    <x v="0"/>
    <x v="1122"/>
    <x v="0"/>
    <s v="Furnishings"/>
    <s v="Advantus Panel Wall Certificate Holder - 8.5x11"/>
    <n v="19.52"/>
  </r>
  <r>
    <n v="5619"/>
    <s v="CA-2016-101154"/>
    <x v="227"/>
    <d v="2016-09-21T00:00:00"/>
    <s v="First Class"/>
    <s v="CM-12190"/>
    <s v="Charlotte Melton"/>
    <s v="Consumer"/>
    <s v="United States"/>
    <s v="San Diego"/>
    <s v="California"/>
    <n v="92105"/>
    <x v="1"/>
    <x v="16"/>
    <x v="1"/>
    <s v="Storage"/>
    <s v="Stur-D-Stor Shelving, Vertical 5-Shelf: 72&quot;H x 36&quot;W x 18 1/2&quot;D"/>
    <n v="443.92"/>
  </r>
  <r>
    <n v="5620"/>
    <s v="US-2017-124163"/>
    <x v="477"/>
    <d v="2017-09-30T00:00:00"/>
    <s v="Standard Class"/>
    <s v="SC-20695"/>
    <s v="Steve Chapman"/>
    <s v="Corporate"/>
    <s v="United States"/>
    <s v="La Crosse"/>
    <s v="Wisconsin"/>
    <n v="54601"/>
    <x v="2"/>
    <x v="295"/>
    <x v="2"/>
    <s v="Accessories"/>
    <s v="Logitech Wireless Headset h800"/>
    <n v="499.95"/>
  </r>
  <r>
    <n v="5621"/>
    <s v="US-2017-124163"/>
    <x v="477"/>
    <d v="2017-09-30T00:00:00"/>
    <s v="Standard Class"/>
    <s v="SC-20695"/>
    <s v="Steve Chapman"/>
    <s v="Corporate"/>
    <s v="United States"/>
    <s v="La Crosse"/>
    <s v="Wisconsin"/>
    <n v="54601"/>
    <x v="2"/>
    <x v="1279"/>
    <x v="1"/>
    <s v="Art"/>
    <s v="Manco Dry-Lighter Erasable Highlighter"/>
    <n v="3.04"/>
  </r>
  <r>
    <n v="5622"/>
    <s v="US-2017-124163"/>
    <x v="477"/>
    <d v="2017-09-30T00:00:00"/>
    <s v="Standard Class"/>
    <s v="SC-20695"/>
    <s v="Steve Chapman"/>
    <s v="Corporate"/>
    <s v="United States"/>
    <s v="La Crosse"/>
    <s v="Wisconsin"/>
    <n v="54601"/>
    <x v="2"/>
    <x v="38"/>
    <x v="0"/>
    <s v="Chairs"/>
    <s v="Global Fabric Manager's Chair, Dark Gray"/>
    <n v="201.96"/>
  </r>
  <r>
    <n v="5623"/>
    <s v="US-2017-124163"/>
    <x v="477"/>
    <d v="2017-09-30T00:00:00"/>
    <s v="Standard Class"/>
    <s v="SC-20695"/>
    <s v="Steve Chapman"/>
    <s v="Corporate"/>
    <s v="United States"/>
    <s v="La Crosse"/>
    <s v="Wisconsin"/>
    <n v="54601"/>
    <x v="2"/>
    <x v="1466"/>
    <x v="0"/>
    <s v="Furnishings"/>
    <s v="Eldon Expressions Mahogany Wood Desk Collection"/>
    <n v="68.64"/>
  </r>
  <r>
    <n v="5624"/>
    <s v="CA-2017-121748"/>
    <x v="1057"/>
    <d v="2017-10-28T00:00:00"/>
    <s v="Second Class"/>
    <s v="VW-21775"/>
    <s v="Victoria Wilson"/>
    <s v="Corporate"/>
    <s v="United States"/>
    <s v="Los Angeles"/>
    <s v="California"/>
    <n v="90032"/>
    <x v="1"/>
    <x v="1072"/>
    <x v="2"/>
    <s v="Accessories"/>
    <s v="Micro Innovations USB RF Wireless Keyboard with Mouse"/>
    <n v="100"/>
  </r>
  <r>
    <n v="5625"/>
    <s v="CA-2017-121748"/>
    <x v="1057"/>
    <d v="2017-10-28T00:00:00"/>
    <s v="Second Class"/>
    <s v="VW-21775"/>
    <s v="Victoria Wilson"/>
    <s v="Corporate"/>
    <s v="United States"/>
    <s v="Los Angeles"/>
    <s v="California"/>
    <n v="90032"/>
    <x v="1"/>
    <x v="1332"/>
    <x v="2"/>
    <s v="Accessories"/>
    <s v="LogitechÂ VX Revolution Cordless Laser Mouse for Notebooks (Black)"/>
    <n v="359.98"/>
  </r>
  <r>
    <n v="5626"/>
    <s v="CA-2015-126683"/>
    <x v="411"/>
    <d v="2015-10-01T00:00:00"/>
    <s v="Second Class"/>
    <s v="PP-18955"/>
    <s v="Paul Prost"/>
    <s v="Home Office"/>
    <s v="United States"/>
    <s v="Seattle"/>
    <s v="Washington"/>
    <n v="98115"/>
    <x v="1"/>
    <x v="50"/>
    <x v="0"/>
    <s v="Furnishings"/>
    <s v="Longer-Life Soft White Bulbs"/>
    <n v="6.16"/>
  </r>
  <r>
    <n v="5627"/>
    <s v="CA-2015-126683"/>
    <x v="411"/>
    <d v="2015-10-01T00:00:00"/>
    <s v="Second Class"/>
    <s v="PP-18955"/>
    <s v="Paul Prost"/>
    <s v="Home Office"/>
    <s v="United States"/>
    <s v="Seattle"/>
    <s v="Washington"/>
    <n v="98115"/>
    <x v="1"/>
    <x v="971"/>
    <x v="0"/>
    <s v="Tables"/>
    <s v="Bevis Oval Conference Table, Walnut"/>
    <n v="2348.8200000000002"/>
  </r>
  <r>
    <n v="5628"/>
    <s v="CA-2018-148810"/>
    <x v="335"/>
    <d v="2018-07-01T00:00:00"/>
    <s v="Standard Class"/>
    <s v="DR-12880"/>
    <s v="Dan Reichenbach"/>
    <s v="Corporate"/>
    <s v="United States"/>
    <s v="Miami"/>
    <s v="Florida"/>
    <n v="33180"/>
    <x v="0"/>
    <x v="264"/>
    <x v="1"/>
    <s v="Labels"/>
    <s v="Avery 512"/>
    <n v="13.872"/>
  </r>
  <r>
    <n v="5629"/>
    <s v="CA-2018-148810"/>
    <x v="335"/>
    <d v="2018-07-01T00:00:00"/>
    <s v="Standard Class"/>
    <s v="DR-12880"/>
    <s v="Dan Reichenbach"/>
    <s v="Corporate"/>
    <s v="United States"/>
    <s v="Miami"/>
    <s v="Florida"/>
    <n v="33180"/>
    <x v="0"/>
    <x v="1756"/>
    <x v="0"/>
    <s v="Chairs"/>
    <s v="Hon Comfortask Task/Swivel Chairs"/>
    <n v="273.55200000000002"/>
  </r>
  <r>
    <n v="5630"/>
    <s v="US-2017-146066"/>
    <x v="1036"/>
    <d v="2017-08-23T00:00:00"/>
    <s v="Second Class"/>
    <s v="RB-19465"/>
    <s v="Rick Bensley"/>
    <s v="Home Office"/>
    <s v="United States"/>
    <s v="Philadelphia"/>
    <s v="Pennsylvania"/>
    <n v="19143"/>
    <x v="3"/>
    <x v="1000"/>
    <x v="0"/>
    <s v="Tables"/>
    <s v="Iceberg OfficeWorks 42&quot; Round Tables"/>
    <n v="815.29200000000003"/>
  </r>
  <r>
    <n v="5631"/>
    <s v="CA-2015-127614"/>
    <x v="1058"/>
    <d v="2015-02-15T00:00:00"/>
    <s v="Standard Class"/>
    <s v="NF-18385"/>
    <s v="Natalie Fritzler"/>
    <s v="Consumer"/>
    <s v="United States"/>
    <s v="Chesapeake"/>
    <s v="Virginia"/>
    <n v="23320"/>
    <x v="0"/>
    <x v="475"/>
    <x v="2"/>
    <s v="Accessories"/>
    <s v="Enermax Aurora Lite Keyboard"/>
    <n v="234.45"/>
  </r>
  <r>
    <n v="5632"/>
    <s v="CA-2015-127614"/>
    <x v="1058"/>
    <d v="2015-02-15T00:00:00"/>
    <s v="Standard Class"/>
    <s v="NF-18385"/>
    <s v="Natalie Fritzler"/>
    <s v="Consumer"/>
    <s v="United States"/>
    <s v="Chesapeake"/>
    <s v="Virginia"/>
    <n v="23320"/>
    <x v="0"/>
    <x v="1021"/>
    <x v="0"/>
    <s v="Tables"/>
    <s v="Hon 2111 Invitation Series Corner Table"/>
    <n v="1256.22"/>
  </r>
  <r>
    <n v="5633"/>
    <s v="CA-2015-127614"/>
    <x v="1058"/>
    <d v="2015-02-15T00:00:00"/>
    <s v="Standard Class"/>
    <s v="NF-18385"/>
    <s v="Natalie Fritzler"/>
    <s v="Consumer"/>
    <s v="United States"/>
    <s v="Chesapeake"/>
    <s v="Virginia"/>
    <n v="23320"/>
    <x v="0"/>
    <x v="44"/>
    <x v="1"/>
    <s v="Binders"/>
    <s v="Wilson Jones Leather-Like Binders with DublLock Round Rings"/>
    <n v="17.46"/>
  </r>
  <r>
    <n v="5634"/>
    <s v="CA-2017-101742"/>
    <x v="713"/>
    <d v="2017-09-28T00:00:00"/>
    <s v="Second Class"/>
    <s v="CR-12580"/>
    <s v="Clay Rozendal"/>
    <s v="Home Office"/>
    <s v="United States"/>
    <s v="New York City"/>
    <s v="New York"/>
    <n v="10009"/>
    <x v="3"/>
    <x v="620"/>
    <x v="1"/>
    <s v="Binders"/>
    <s v="3-ring staple pack"/>
    <n v="10.528"/>
  </r>
  <r>
    <n v="5635"/>
    <s v="CA-2016-134943"/>
    <x v="901"/>
    <d v="2016-12-06T00:00:00"/>
    <s v="First Class"/>
    <s v="SU-20665"/>
    <s v="Stephanie Ulpright"/>
    <s v="Home Office"/>
    <s v="United States"/>
    <s v="Ann Arbor"/>
    <s v="Michigan"/>
    <n v="48104"/>
    <x v="2"/>
    <x v="997"/>
    <x v="1"/>
    <s v="Binders"/>
    <s v="Surelock Post Binders"/>
    <n v="152.80000000000001"/>
  </r>
  <r>
    <n v="5636"/>
    <s v="CA-2018-123022"/>
    <x v="213"/>
    <d v="2018-09-08T00:00:00"/>
    <s v="Standard Class"/>
    <s v="SC-20050"/>
    <s v="Sample Company A"/>
    <s v="Home Office"/>
    <s v="United States"/>
    <s v="La Mesa"/>
    <s v="California"/>
    <n v="91941"/>
    <x v="1"/>
    <x v="340"/>
    <x v="1"/>
    <s v="Binders"/>
    <s v="Square Ring Data Binders, Rigid 75 Pt. Covers, 11&quot; x 14-7/8&quot;"/>
    <n v="82.56"/>
  </r>
  <r>
    <n v="5637"/>
    <s v="CA-2018-123022"/>
    <x v="213"/>
    <d v="2018-09-08T00:00:00"/>
    <s v="Standard Class"/>
    <s v="SC-20050"/>
    <s v="Sample Company A"/>
    <s v="Home Office"/>
    <s v="United States"/>
    <s v="La Mesa"/>
    <s v="California"/>
    <n v="91941"/>
    <x v="1"/>
    <x v="1523"/>
    <x v="2"/>
    <s v="Accessories"/>
    <s v="Kensington Expert Mouse Optical USB Trackball for PC or Mac"/>
    <n v="284.97000000000003"/>
  </r>
  <r>
    <n v="5638"/>
    <s v="CA-2018-113208"/>
    <x v="606"/>
    <d v="2018-04-02T00:00:00"/>
    <s v="Standard Class"/>
    <s v="ML-18040"/>
    <s v="Michelle Lonsdale"/>
    <s v="Corporate"/>
    <s v="United States"/>
    <s v="Dearborn"/>
    <s v="Michigan"/>
    <n v="48126"/>
    <x v="2"/>
    <x v="1757"/>
    <x v="0"/>
    <s v="Furnishings"/>
    <s v="Career Cubicle Clock, 8 1/4&quot;, Black"/>
    <n v="60.84"/>
  </r>
  <r>
    <n v="5639"/>
    <s v="CA-2015-154893"/>
    <x v="1059"/>
    <d v="2015-12-27T00:00:00"/>
    <s v="Standard Class"/>
    <s v="GM-14440"/>
    <s v="Gary McGarr"/>
    <s v="Consumer"/>
    <s v="United States"/>
    <s v="San Diego"/>
    <s v="California"/>
    <n v="92024"/>
    <x v="1"/>
    <x v="157"/>
    <x v="0"/>
    <s v="Chairs"/>
    <s v="SAFCO Arco Folding Chair"/>
    <n v="1325.76"/>
  </r>
  <r>
    <n v="5640"/>
    <s v="CA-2015-154893"/>
    <x v="1059"/>
    <d v="2015-12-27T00:00:00"/>
    <s v="Standard Class"/>
    <s v="GM-14440"/>
    <s v="Gary McGarr"/>
    <s v="Consumer"/>
    <s v="United States"/>
    <s v="San Diego"/>
    <s v="California"/>
    <n v="92024"/>
    <x v="1"/>
    <x v="467"/>
    <x v="0"/>
    <s v="Chairs"/>
    <s v="Safco Contoured Stacking Chairs"/>
    <n v="572.16"/>
  </r>
  <r>
    <n v="5641"/>
    <s v="CA-2015-147900"/>
    <x v="865"/>
    <d v="2015-09-28T00:00:00"/>
    <s v="Standard Class"/>
    <s v="JK-15640"/>
    <s v="Jim Kriz"/>
    <s v="Home Office"/>
    <s v="United States"/>
    <s v="Lakewood"/>
    <s v="Ohio"/>
    <n v="44107"/>
    <x v="3"/>
    <x v="1732"/>
    <x v="1"/>
    <s v="Paper"/>
    <s v="EcoTones Memo Sheets"/>
    <n v="28.8"/>
  </r>
  <r>
    <n v="5642"/>
    <s v="CA-2018-106355"/>
    <x v="459"/>
    <d v="2018-04-05T00:00:00"/>
    <s v="First Class"/>
    <s v="AT-10435"/>
    <s v="Alyssa Tate"/>
    <s v="Home Office"/>
    <s v="United States"/>
    <s v="Meriden"/>
    <s v="Connecticut"/>
    <n v="6450"/>
    <x v="3"/>
    <x v="21"/>
    <x v="1"/>
    <s v="Art"/>
    <s v="Newell 318"/>
    <n v="11.12"/>
  </r>
  <r>
    <n v="5643"/>
    <s v="CA-2017-127985"/>
    <x v="178"/>
    <d v="2017-04-05T00:00:00"/>
    <s v="Second Class"/>
    <s v="DB-12910"/>
    <s v="Daniel Byrd"/>
    <s v="Home Office"/>
    <s v="United States"/>
    <s v="Columbus"/>
    <s v="Georgia"/>
    <n v="31907"/>
    <x v="0"/>
    <x v="247"/>
    <x v="0"/>
    <s v="Furnishings"/>
    <s v="Regeneration Desk Collection"/>
    <n v="7.04"/>
  </r>
  <r>
    <n v="5644"/>
    <s v="CA-2016-166604"/>
    <x v="1060"/>
    <d v="2016-05-20T00:00:00"/>
    <s v="Second Class"/>
    <s v="AH-10690"/>
    <s v="Anna HÃ¤berlin"/>
    <s v="Corporate"/>
    <s v="United States"/>
    <s v="Roswell"/>
    <s v="Georgia"/>
    <n v="30076"/>
    <x v="0"/>
    <x v="1303"/>
    <x v="1"/>
    <s v="Envelopes"/>
    <s v="Wausau Papers Astrobrights Colored Envelopes"/>
    <n v="17.940000000000001"/>
  </r>
  <r>
    <n v="5645"/>
    <s v="CA-2018-120719"/>
    <x v="721"/>
    <d v="2018-03-26T00:00:00"/>
    <s v="First Class"/>
    <s v="SJ-20125"/>
    <s v="Sanjit Jacobs"/>
    <s v="Home Office"/>
    <s v="United States"/>
    <s v="Seattle"/>
    <s v="Washington"/>
    <n v="98105"/>
    <x v="1"/>
    <x v="530"/>
    <x v="1"/>
    <s v="Binders"/>
    <s v="Cardinal Slant-D Ring Binder, Heavy Gauge Vinyl"/>
    <n v="34.76"/>
  </r>
  <r>
    <n v="5646"/>
    <s v="CA-2018-127117"/>
    <x v="349"/>
    <d v="2018-04-19T00:00:00"/>
    <s v="Standard Class"/>
    <s v="HM-14860"/>
    <s v="Harry Marie"/>
    <s v="Corporate"/>
    <s v="United States"/>
    <s v="Morristown"/>
    <s v="New Jersey"/>
    <n v="7960"/>
    <x v="3"/>
    <x v="943"/>
    <x v="0"/>
    <s v="Furnishings"/>
    <s v="Tensor Computer Mounted Lamp"/>
    <n v="74.45"/>
  </r>
  <r>
    <n v="5647"/>
    <s v="CA-2016-104241"/>
    <x v="1038"/>
    <d v="2016-01-09T00:00:00"/>
    <s v="Standard Class"/>
    <s v="AG-10495"/>
    <s v="Andrew Gjertsen"/>
    <s v="Corporate"/>
    <s v="United States"/>
    <s v="Alexandria"/>
    <s v="Virginia"/>
    <n v="22304"/>
    <x v="0"/>
    <x v="1001"/>
    <x v="0"/>
    <s v="Furnishings"/>
    <s v="DAX Wood Document Frame"/>
    <n v="192.22"/>
  </r>
  <r>
    <n v="5648"/>
    <s v="CA-2018-168179"/>
    <x v="808"/>
    <d v="2018-11-07T00:00:00"/>
    <s v="Standard Class"/>
    <s v="JB-16000"/>
    <s v="Joy Bell-"/>
    <s v="Consumer"/>
    <s v="United States"/>
    <s v="Salt Lake City"/>
    <s v="Utah"/>
    <n v="84106"/>
    <x v="1"/>
    <x v="585"/>
    <x v="1"/>
    <s v="Paper"/>
    <s v="Xerox 220"/>
    <n v="19.440000000000001"/>
  </r>
  <r>
    <n v="5649"/>
    <s v="CA-2018-142342"/>
    <x v="729"/>
    <d v="2018-07-19T00:00:00"/>
    <s v="Second Class"/>
    <s v="AJ-10795"/>
    <s v="Anthony Johnson"/>
    <s v="Corporate"/>
    <s v="United States"/>
    <s v="Apple Valley"/>
    <s v="California"/>
    <n v="92307"/>
    <x v="1"/>
    <x v="1516"/>
    <x v="1"/>
    <s v="Paper"/>
    <s v="Xerox 221"/>
    <n v="32.4"/>
  </r>
  <r>
    <n v="5650"/>
    <s v="CA-2018-142342"/>
    <x v="729"/>
    <d v="2018-07-19T00:00:00"/>
    <s v="Second Class"/>
    <s v="AJ-10795"/>
    <s v="Anthony Johnson"/>
    <s v="Corporate"/>
    <s v="United States"/>
    <s v="Apple Valley"/>
    <s v="California"/>
    <n v="92307"/>
    <x v="1"/>
    <x v="1758"/>
    <x v="1"/>
    <s v="Envelopes"/>
    <s v="Peel &amp; Seel Recycled Catalog Envelopes, Brown"/>
    <n v="57.9"/>
  </r>
  <r>
    <n v="5651"/>
    <s v="CA-2018-142342"/>
    <x v="729"/>
    <d v="2018-07-19T00:00:00"/>
    <s v="Second Class"/>
    <s v="AJ-10795"/>
    <s v="Anthony Johnson"/>
    <s v="Corporate"/>
    <s v="United States"/>
    <s v="Apple Valley"/>
    <s v="California"/>
    <n v="92307"/>
    <x v="1"/>
    <x v="1505"/>
    <x v="1"/>
    <s v="Storage"/>
    <s v="Sterilite Show Offs Storage Containers"/>
    <n v="10.56"/>
  </r>
  <r>
    <n v="5652"/>
    <s v="CA-2018-142342"/>
    <x v="729"/>
    <d v="2018-07-19T00:00:00"/>
    <s v="Second Class"/>
    <s v="AJ-10795"/>
    <s v="Anthony Johnson"/>
    <s v="Corporate"/>
    <s v="United States"/>
    <s v="Apple Valley"/>
    <s v="California"/>
    <n v="92307"/>
    <x v="1"/>
    <x v="178"/>
    <x v="0"/>
    <s v="Bookcases"/>
    <s v="Atlantic Metals Mobile 4-Shelf Bookcases, Custom Colors"/>
    <n v="1194.165"/>
  </r>
  <r>
    <n v="5653"/>
    <s v="CA-2018-109099"/>
    <x v="833"/>
    <d v="2018-10-11T00:00:00"/>
    <s v="Standard Class"/>
    <s v="MM-18280"/>
    <s v="Muhammed MacIntyre"/>
    <s v="Corporate"/>
    <s v="United States"/>
    <s v="New York City"/>
    <s v="New York"/>
    <n v="10009"/>
    <x v="3"/>
    <x v="1522"/>
    <x v="1"/>
    <s v="Paper"/>
    <s v="Xerox 1893"/>
    <n v="40.99"/>
  </r>
  <r>
    <n v="5654"/>
    <s v="US-2015-134187"/>
    <x v="130"/>
    <d v="2015-11-11T00:00:00"/>
    <s v="Standard Class"/>
    <s v="TH-21235"/>
    <s v="Tiffany House"/>
    <s v="Corporate"/>
    <s v="United States"/>
    <s v="Long Beach"/>
    <s v="California"/>
    <n v="90805"/>
    <x v="1"/>
    <x v="134"/>
    <x v="1"/>
    <s v="Art"/>
    <s v="Newell 343"/>
    <n v="2.94"/>
  </r>
  <r>
    <n v="5655"/>
    <s v="CA-2017-145261"/>
    <x v="122"/>
    <d v="2017-12-21T00:00:00"/>
    <s v="First Class"/>
    <s v="AH-10120"/>
    <s v="Adrian Hane"/>
    <s v="Home Office"/>
    <s v="United States"/>
    <s v="Salem"/>
    <s v="Oregon"/>
    <n v="97301"/>
    <x v="1"/>
    <x v="443"/>
    <x v="1"/>
    <s v="Binders"/>
    <s v="Vinyl Sectional Post Binders"/>
    <n v="45.24"/>
  </r>
  <r>
    <n v="5656"/>
    <s v="CA-2017-145261"/>
    <x v="122"/>
    <d v="2017-12-21T00:00:00"/>
    <s v="First Class"/>
    <s v="AH-10120"/>
    <s v="Adrian Hane"/>
    <s v="Home Office"/>
    <s v="United States"/>
    <s v="Salem"/>
    <s v="Oregon"/>
    <n v="97301"/>
    <x v="1"/>
    <x v="512"/>
    <x v="1"/>
    <s v="Art"/>
    <s v="Newell 312"/>
    <n v="18.687999999999999"/>
  </r>
  <r>
    <n v="5657"/>
    <s v="CA-2017-145261"/>
    <x v="122"/>
    <d v="2017-12-21T00:00:00"/>
    <s v="First Class"/>
    <s v="AH-10120"/>
    <s v="Adrian Hane"/>
    <s v="Home Office"/>
    <s v="United States"/>
    <s v="Salem"/>
    <s v="Oregon"/>
    <n v="97301"/>
    <x v="1"/>
    <x v="1749"/>
    <x v="1"/>
    <s v="Paper"/>
    <s v="Black Print Carbonless 8 1/2&quot; x 8 1/4&quot; Rapid Memo Book"/>
    <n v="11.648"/>
  </r>
  <r>
    <n v="5658"/>
    <s v="CA-2017-145261"/>
    <x v="122"/>
    <d v="2017-12-21T00:00:00"/>
    <s v="First Class"/>
    <s v="AH-10120"/>
    <s v="Adrian Hane"/>
    <s v="Home Office"/>
    <s v="United States"/>
    <s v="Salem"/>
    <s v="Oregon"/>
    <n v="97301"/>
    <x v="1"/>
    <x v="437"/>
    <x v="2"/>
    <s v="Accessories"/>
    <s v="Sony Micro Vault Click 8 GB USB 2.0 Flash Drive"/>
    <n v="112.776"/>
  </r>
  <r>
    <n v="5659"/>
    <s v="CA-2017-145261"/>
    <x v="122"/>
    <d v="2017-12-21T00:00:00"/>
    <s v="First Class"/>
    <s v="AH-10120"/>
    <s v="Adrian Hane"/>
    <s v="Home Office"/>
    <s v="United States"/>
    <s v="Salem"/>
    <s v="Oregon"/>
    <n v="97301"/>
    <x v="1"/>
    <x v="1000"/>
    <x v="0"/>
    <s v="Tables"/>
    <s v="Iceberg OfficeWorks 42&quot; Round Tables"/>
    <n v="377.45"/>
  </r>
  <r>
    <n v="5660"/>
    <s v="CA-2017-145261"/>
    <x v="122"/>
    <d v="2017-12-21T00:00:00"/>
    <s v="First Class"/>
    <s v="AH-10120"/>
    <s v="Adrian Hane"/>
    <s v="Home Office"/>
    <s v="United States"/>
    <s v="Salem"/>
    <s v="Oregon"/>
    <n v="97301"/>
    <x v="1"/>
    <x v="1508"/>
    <x v="1"/>
    <s v="Labels"/>
    <s v="Avery White Multi-Purpose Labels"/>
    <n v="15.936"/>
  </r>
  <r>
    <n v="5661"/>
    <s v="CA-2017-145261"/>
    <x v="122"/>
    <d v="2017-12-21T00:00:00"/>
    <s v="First Class"/>
    <s v="AH-10120"/>
    <s v="Adrian Hane"/>
    <s v="Home Office"/>
    <s v="United States"/>
    <s v="Salem"/>
    <s v="Oregon"/>
    <n v="97301"/>
    <x v="1"/>
    <x v="1378"/>
    <x v="2"/>
    <s v="Phones"/>
    <s v="Macally Suction Cup Mount"/>
    <n v="28.68"/>
  </r>
  <r>
    <n v="5662"/>
    <s v="CA-2017-108875"/>
    <x v="446"/>
    <d v="2017-10-01T00:00:00"/>
    <s v="Standard Class"/>
    <s v="CL-12700"/>
    <s v="Craig Leslie"/>
    <s v="Home Office"/>
    <s v="United States"/>
    <s v="Aurora"/>
    <s v="Colorado"/>
    <n v="80013"/>
    <x v="1"/>
    <x v="278"/>
    <x v="0"/>
    <s v="Furnishings"/>
    <s v="Electrix 20W Halogen Replacement Bulb for Zoom-In Desk Lamp"/>
    <n v="21.44"/>
  </r>
  <r>
    <n v="5663"/>
    <s v="CA-2017-108875"/>
    <x v="446"/>
    <d v="2017-10-01T00:00:00"/>
    <s v="Standard Class"/>
    <s v="CL-12700"/>
    <s v="Craig Leslie"/>
    <s v="Home Office"/>
    <s v="United States"/>
    <s v="Aurora"/>
    <s v="Colorado"/>
    <n v="80013"/>
    <x v="1"/>
    <x v="1043"/>
    <x v="1"/>
    <s v="Storage"/>
    <s v="Sensible Storage WireTech Storage Systems"/>
    <n v="511.05599999999998"/>
  </r>
  <r>
    <n v="5664"/>
    <s v="CA-2017-141957"/>
    <x v="658"/>
    <d v="2017-07-21T00:00:00"/>
    <s v="Same Day"/>
    <s v="JG-15310"/>
    <s v="Jason Gross"/>
    <s v="Corporate"/>
    <s v="United States"/>
    <s v="Newark"/>
    <s v="Ohio"/>
    <n v="43055"/>
    <x v="3"/>
    <x v="1759"/>
    <x v="1"/>
    <s v="Art"/>
    <s v="Boston 16765 Mini Stand Up Battery Pencil Sharpener"/>
    <n v="18.655999999999999"/>
  </r>
  <r>
    <n v="5665"/>
    <s v="CA-2017-141957"/>
    <x v="658"/>
    <d v="2017-07-21T00:00:00"/>
    <s v="Same Day"/>
    <s v="JG-15310"/>
    <s v="Jason Gross"/>
    <s v="Corporate"/>
    <s v="United States"/>
    <s v="Newark"/>
    <s v="Ohio"/>
    <n v="43055"/>
    <x v="3"/>
    <x v="1085"/>
    <x v="1"/>
    <s v="Binders"/>
    <s v="Wilson Jones 1&quot; Hanging DublLock Ring Binders"/>
    <n v="11.087999999999999"/>
  </r>
  <r>
    <n v="5666"/>
    <s v="CA-2017-141957"/>
    <x v="658"/>
    <d v="2017-07-21T00:00:00"/>
    <s v="Same Day"/>
    <s v="JG-15310"/>
    <s v="Jason Gross"/>
    <s v="Corporate"/>
    <s v="United States"/>
    <s v="Newark"/>
    <s v="Ohio"/>
    <n v="43055"/>
    <x v="3"/>
    <x v="225"/>
    <x v="1"/>
    <s v="Storage"/>
    <s v="Safco Steel Mobile File Cart"/>
    <n v="66.688000000000002"/>
  </r>
  <r>
    <n v="5667"/>
    <s v="CA-2017-141957"/>
    <x v="658"/>
    <d v="2017-07-21T00:00:00"/>
    <s v="Same Day"/>
    <s v="JG-15310"/>
    <s v="Jason Gross"/>
    <s v="Corporate"/>
    <s v="United States"/>
    <s v="Newark"/>
    <s v="Ohio"/>
    <n v="43055"/>
    <x v="3"/>
    <x v="821"/>
    <x v="1"/>
    <s v="Storage"/>
    <s v="Fellowes Mobile File Cart, Black"/>
    <n v="99.488"/>
  </r>
  <r>
    <n v="5668"/>
    <s v="CA-2017-142405"/>
    <x v="725"/>
    <d v="2017-06-15T00:00:00"/>
    <s v="Standard Class"/>
    <s v="SE-20110"/>
    <s v="Sanjit Engle"/>
    <s v="Consumer"/>
    <s v="United States"/>
    <s v="Seattle"/>
    <s v="Washington"/>
    <n v="98103"/>
    <x v="1"/>
    <x v="676"/>
    <x v="1"/>
    <s v="Labels"/>
    <s v="Avery 486"/>
    <n v="14.62"/>
  </r>
  <r>
    <n v="5669"/>
    <s v="CA-2017-142405"/>
    <x v="725"/>
    <d v="2017-06-15T00:00:00"/>
    <s v="Standard Class"/>
    <s v="SE-20110"/>
    <s v="Sanjit Engle"/>
    <s v="Consumer"/>
    <s v="United States"/>
    <s v="Seattle"/>
    <s v="Washington"/>
    <n v="98103"/>
    <x v="1"/>
    <x v="544"/>
    <x v="1"/>
    <s v="Binders"/>
    <s v="Wilson Jones Turn Tabs Binder Tool for Ring Binders"/>
    <n v="53.984000000000002"/>
  </r>
  <r>
    <n v="5670"/>
    <s v="CA-2017-142405"/>
    <x v="725"/>
    <d v="2017-06-15T00:00:00"/>
    <s v="Standard Class"/>
    <s v="SE-20110"/>
    <s v="Sanjit Engle"/>
    <s v="Consumer"/>
    <s v="United States"/>
    <s v="Seattle"/>
    <s v="Washington"/>
    <n v="98103"/>
    <x v="1"/>
    <x v="1301"/>
    <x v="2"/>
    <s v="Accessories"/>
    <s v="Logitech G35 7.1-Channel Surround Sound Headset"/>
    <n v="389.97"/>
  </r>
  <r>
    <n v="5671"/>
    <s v="CA-2016-141012"/>
    <x v="988"/>
    <d v="2016-06-11T00:00:00"/>
    <s v="Second Class"/>
    <s v="TG-21640"/>
    <s v="Trudy Glocke"/>
    <s v="Consumer"/>
    <s v="United States"/>
    <s v="Pocatello"/>
    <s v="Idaho"/>
    <n v="83201"/>
    <x v="1"/>
    <x v="1740"/>
    <x v="0"/>
    <s v="Furnishings"/>
    <s v="Luxo Adjustable Task Clamp Lamp"/>
    <n v="355.36"/>
  </r>
  <r>
    <n v="5672"/>
    <s v="CA-2016-141012"/>
    <x v="988"/>
    <d v="2016-06-11T00:00:00"/>
    <s v="Second Class"/>
    <s v="TG-21640"/>
    <s v="Trudy Glocke"/>
    <s v="Consumer"/>
    <s v="United States"/>
    <s v="Pocatello"/>
    <s v="Idaho"/>
    <n v="83201"/>
    <x v="1"/>
    <x v="1717"/>
    <x v="2"/>
    <s v="Phones"/>
    <s v="Dexim XPower Skin Super-Thin Power Case for iPhone 5 - Black"/>
    <n v="140.376"/>
  </r>
  <r>
    <n v="5673"/>
    <s v="CA-2018-127922"/>
    <x v="855"/>
    <d v="2018-11-03T00:00:00"/>
    <s v="Standard Class"/>
    <s v="SH-19975"/>
    <s v="Sally Hughsby"/>
    <s v="Corporate"/>
    <s v="United States"/>
    <s v="Dallas"/>
    <s v="Texas"/>
    <n v="75081"/>
    <x v="2"/>
    <x v="1652"/>
    <x v="1"/>
    <s v="Envelopes"/>
    <s v="#6 3/4 Gummed Flap White Envelopes"/>
    <n v="15.84"/>
  </r>
  <r>
    <n v="5674"/>
    <s v="CA-2018-127922"/>
    <x v="855"/>
    <d v="2018-11-03T00:00:00"/>
    <s v="Standard Class"/>
    <s v="SH-19975"/>
    <s v="Sally Hughsby"/>
    <s v="Corporate"/>
    <s v="United States"/>
    <s v="Dallas"/>
    <s v="Texas"/>
    <n v="75081"/>
    <x v="2"/>
    <x v="523"/>
    <x v="1"/>
    <s v="Paper"/>
    <s v="Xerox 1972"/>
    <n v="8.4480000000000004"/>
  </r>
  <r>
    <n v="5675"/>
    <s v="CA-2017-146318"/>
    <x v="115"/>
    <d v="2017-01-27T00:00:00"/>
    <s v="Standard Class"/>
    <s v="MC-17275"/>
    <s v="Marc Crier"/>
    <s v="Consumer"/>
    <s v="United States"/>
    <s v="Seattle"/>
    <s v="Washington"/>
    <n v="98105"/>
    <x v="1"/>
    <x v="644"/>
    <x v="1"/>
    <s v="Paper"/>
    <s v="Xerox 218"/>
    <n v="12.96"/>
  </r>
  <r>
    <n v="5676"/>
    <s v="CA-2015-135993"/>
    <x v="1061"/>
    <d v="2015-06-02T00:00:00"/>
    <s v="Standard Class"/>
    <s v="PJ-18835"/>
    <s v="Patrick Jones"/>
    <s v="Corporate"/>
    <s v="United States"/>
    <s v="Seattle"/>
    <s v="Washington"/>
    <n v="98115"/>
    <x v="1"/>
    <x v="179"/>
    <x v="2"/>
    <s v="Phones"/>
    <s v="I Need's 3d Hello Kitty Hybrid Silicone Case Cover for HTC One X 4g with 3d Hello Kitty Stylus Pen Green/pink"/>
    <n v="57.408000000000001"/>
  </r>
  <r>
    <n v="5677"/>
    <s v="CA-2015-135993"/>
    <x v="1061"/>
    <d v="2015-06-02T00:00:00"/>
    <s v="Standard Class"/>
    <s v="PJ-18835"/>
    <s v="Patrick Jones"/>
    <s v="Corporate"/>
    <s v="United States"/>
    <s v="Seattle"/>
    <s v="Washington"/>
    <n v="98115"/>
    <x v="1"/>
    <x v="1691"/>
    <x v="2"/>
    <s v="Accessories"/>
    <s v="ImationÂ 30456 USBÂ Flash DriveÂ 8GB"/>
    <n v="27.6"/>
  </r>
  <r>
    <n v="5678"/>
    <s v="CA-2015-126802"/>
    <x v="282"/>
    <d v="2016-01-05T00:00:00"/>
    <s v="Standard Class"/>
    <s v="ZC-21910"/>
    <s v="Zuschuss Carroll"/>
    <s v="Consumer"/>
    <s v="United States"/>
    <s v="Chicago"/>
    <s v="Illinois"/>
    <n v="60610"/>
    <x v="2"/>
    <x v="1525"/>
    <x v="0"/>
    <s v="Furnishings"/>
    <s v="Tenex Chairmats For Use with Hard Floors"/>
    <n v="38.975999999999999"/>
  </r>
  <r>
    <n v="5679"/>
    <s v="CA-2017-143924"/>
    <x v="1062"/>
    <d v="2017-08-03T00:00:00"/>
    <s v="Standard Class"/>
    <s v="SC-20680"/>
    <s v="Steve Carroll"/>
    <s v="Home Office"/>
    <s v="United States"/>
    <s v="Holland"/>
    <s v="Michigan"/>
    <n v="49423"/>
    <x v="2"/>
    <x v="848"/>
    <x v="1"/>
    <s v="Fasteners"/>
    <s v="Staples"/>
    <n v="20.440000000000001"/>
  </r>
  <r>
    <n v="5680"/>
    <s v="CA-2017-143924"/>
    <x v="1062"/>
    <d v="2017-08-03T00:00:00"/>
    <s v="Standard Class"/>
    <s v="SC-20680"/>
    <s v="Steve Carroll"/>
    <s v="Home Office"/>
    <s v="United States"/>
    <s v="Holland"/>
    <s v="Michigan"/>
    <n v="49423"/>
    <x v="2"/>
    <x v="519"/>
    <x v="1"/>
    <s v="Paper"/>
    <s v="Xerox 1889"/>
    <n v="109.92"/>
  </r>
  <r>
    <n v="5681"/>
    <s v="CA-2017-141551"/>
    <x v="446"/>
    <d v="2017-09-30T00:00:00"/>
    <s v="Standard Class"/>
    <s v="BP-11230"/>
    <s v="Benjamin Patterson"/>
    <s v="Consumer"/>
    <s v="United States"/>
    <s v="Broken Arrow"/>
    <s v="Oklahoma"/>
    <n v="74012"/>
    <x v="2"/>
    <x v="1206"/>
    <x v="1"/>
    <s v="Binders"/>
    <s v="Avery Heavy-Duty EZD View Binder with Locking Rings"/>
    <n v="6.38"/>
  </r>
  <r>
    <n v="5682"/>
    <s v="CA-2017-141551"/>
    <x v="446"/>
    <d v="2017-09-30T00:00:00"/>
    <s v="Standard Class"/>
    <s v="BP-11230"/>
    <s v="Benjamin Patterson"/>
    <s v="Consumer"/>
    <s v="United States"/>
    <s v="Broken Arrow"/>
    <s v="Oklahoma"/>
    <n v="74012"/>
    <x v="2"/>
    <x v="55"/>
    <x v="1"/>
    <s v="Paper"/>
    <s v="Xerox 232"/>
    <n v="6.48"/>
  </r>
  <r>
    <n v="5683"/>
    <s v="CA-2015-164315"/>
    <x v="1063"/>
    <d v="2015-04-08T00:00:00"/>
    <s v="Standard Class"/>
    <s v="RD-19585"/>
    <s v="Rob Dowd"/>
    <s v="Consumer"/>
    <s v="United States"/>
    <s v="Athens"/>
    <s v="Georgia"/>
    <n v="30605"/>
    <x v="0"/>
    <x v="1634"/>
    <x v="1"/>
    <s v="Paper"/>
    <s v="Xerox 1990"/>
    <n v="15.84"/>
  </r>
  <r>
    <n v="5684"/>
    <s v="CA-2015-164315"/>
    <x v="1063"/>
    <d v="2015-04-08T00:00:00"/>
    <s v="Standard Class"/>
    <s v="RD-19585"/>
    <s v="Rob Dowd"/>
    <s v="Consumer"/>
    <s v="United States"/>
    <s v="Athens"/>
    <s v="Georgia"/>
    <n v="30605"/>
    <x v="0"/>
    <x v="1521"/>
    <x v="2"/>
    <s v="Phones"/>
    <s v="Motorola Droid Maxx"/>
    <n v="1049.93"/>
  </r>
  <r>
    <n v="5685"/>
    <s v="CA-2015-164315"/>
    <x v="1063"/>
    <d v="2015-04-08T00:00:00"/>
    <s v="Standard Class"/>
    <s v="RD-19585"/>
    <s v="Rob Dowd"/>
    <s v="Consumer"/>
    <s v="United States"/>
    <s v="Athens"/>
    <s v="Georgia"/>
    <n v="30605"/>
    <x v="0"/>
    <x v="1271"/>
    <x v="1"/>
    <s v="Appliances"/>
    <s v="Euro-Pro Shark Turbo Vacuum"/>
    <n v="154.9"/>
  </r>
  <r>
    <n v="5686"/>
    <s v="CA-2016-131072"/>
    <x v="599"/>
    <d v="2016-11-05T00:00:00"/>
    <s v="Same Day"/>
    <s v="KL-16645"/>
    <s v="Ken Lonsdale"/>
    <s v="Consumer"/>
    <s v="United States"/>
    <s v="Seattle"/>
    <s v="Washington"/>
    <n v="98105"/>
    <x v="1"/>
    <x v="102"/>
    <x v="1"/>
    <s v="Binders"/>
    <s v="Avery Trapezoid Ring Binder, 3&quot; Capacity, Black, 1040 sheets"/>
    <n v="98.352000000000004"/>
  </r>
  <r>
    <n v="5687"/>
    <s v="CA-2015-131541"/>
    <x v="1064"/>
    <d v="2015-07-28T00:00:00"/>
    <s v="Same Day"/>
    <s v="CK-12205"/>
    <s v="Chloris Kastensmidt"/>
    <s v="Consumer"/>
    <s v="United States"/>
    <s v="Apopka"/>
    <s v="Florida"/>
    <n v="32712"/>
    <x v="0"/>
    <x v="110"/>
    <x v="1"/>
    <s v="Fasteners"/>
    <s v="OIC Colored Binder Clips, Assorted Sizes"/>
    <n v="14.32"/>
  </r>
  <r>
    <n v="5688"/>
    <s v="CA-2015-131541"/>
    <x v="1064"/>
    <d v="2015-07-28T00:00:00"/>
    <s v="Same Day"/>
    <s v="CK-12205"/>
    <s v="Chloris Kastensmidt"/>
    <s v="Consumer"/>
    <s v="United States"/>
    <s v="Apopka"/>
    <s v="Florida"/>
    <n v="32712"/>
    <x v="0"/>
    <x v="1251"/>
    <x v="0"/>
    <s v="Furnishings"/>
    <s v="DataProducts Ampli Magnifier Task Lamp, Black,"/>
    <n v="129.88800000000001"/>
  </r>
  <r>
    <n v="5689"/>
    <s v="CA-2015-131541"/>
    <x v="1064"/>
    <d v="2015-07-28T00:00:00"/>
    <s v="Same Day"/>
    <s v="CK-12205"/>
    <s v="Chloris Kastensmidt"/>
    <s v="Consumer"/>
    <s v="United States"/>
    <s v="Apopka"/>
    <s v="Florida"/>
    <n v="32712"/>
    <x v="0"/>
    <x v="1214"/>
    <x v="1"/>
    <s v="Envelopes"/>
    <s v="#10- 4 1/8&quot; x 9 1/2&quot; Recycled Envelopes"/>
    <n v="48.944000000000003"/>
  </r>
  <r>
    <n v="5690"/>
    <s v="CA-2016-119550"/>
    <x v="207"/>
    <d v="2016-12-31T00:00:00"/>
    <s v="Standard Class"/>
    <s v="RB-19705"/>
    <s v="Roger Barcio"/>
    <s v="Home Office"/>
    <s v="United States"/>
    <s v="Houston"/>
    <s v="Texas"/>
    <n v="77070"/>
    <x v="2"/>
    <x v="1745"/>
    <x v="0"/>
    <s v="Chairs"/>
    <s v="Office Star - Contemporary Task Swivel chair with 2-way adjustable arms, Plum"/>
    <n v="275.05799999999999"/>
  </r>
  <r>
    <n v="5691"/>
    <s v="US-2016-138093"/>
    <x v="895"/>
    <d v="2016-12-16T00:00:00"/>
    <s v="Standard Class"/>
    <s v="KM-16225"/>
    <s v="Kalyca Meade"/>
    <s v="Corporate"/>
    <s v="United States"/>
    <s v="Baltimore"/>
    <s v="Maryland"/>
    <n v="21215"/>
    <x v="3"/>
    <x v="1279"/>
    <x v="1"/>
    <s v="Art"/>
    <s v="Manco Dry-Lighter Erasable Highlighter"/>
    <n v="27.36"/>
  </r>
  <r>
    <n v="5692"/>
    <s v="US-2016-138093"/>
    <x v="895"/>
    <d v="2016-12-16T00:00:00"/>
    <s v="Standard Class"/>
    <s v="KM-16225"/>
    <s v="Kalyca Meade"/>
    <s v="Corporate"/>
    <s v="United States"/>
    <s v="Baltimore"/>
    <s v="Maryland"/>
    <n v="21215"/>
    <x v="3"/>
    <x v="422"/>
    <x v="1"/>
    <s v="Paper"/>
    <s v="Recycled Desk Saver Line &quot;While You Were Out&quot; Book, 5 1/2&quot; X 4&quot;"/>
    <n v="44.75"/>
  </r>
  <r>
    <n v="5693"/>
    <s v="US-2016-138093"/>
    <x v="895"/>
    <d v="2016-12-16T00:00:00"/>
    <s v="Standard Class"/>
    <s v="KM-16225"/>
    <s v="Kalyca Meade"/>
    <s v="Corporate"/>
    <s v="United States"/>
    <s v="Baltimore"/>
    <s v="Maryland"/>
    <n v="21215"/>
    <x v="3"/>
    <x v="524"/>
    <x v="2"/>
    <s v="Phones"/>
    <s v="Cisco 8x8 Inc. 6753i IP Business Phone System"/>
    <n v="134.99"/>
  </r>
  <r>
    <n v="5694"/>
    <s v="US-2016-138093"/>
    <x v="895"/>
    <d v="2016-12-16T00:00:00"/>
    <s v="Standard Class"/>
    <s v="KM-16225"/>
    <s v="Kalyca Meade"/>
    <s v="Corporate"/>
    <s v="United States"/>
    <s v="Baltimore"/>
    <s v="Maryland"/>
    <n v="21215"/>
    <x v="3"/>
    <x v="1714"/>
    <x v="1"/>
    <s v="Paper"/>
    <s v="Astroparche Fine Business Paper"/>
    <n v="26.4"/>
  </r>
  <r>
    <n v="5695"/>
    <s v="US-2016-138093"/>
    <x v="895"/>
    <d v="2016-12-16T00:00:00"/>
    <s v="Standard Class"/>
    <s v="KM-16225"/>
    <s v="Kalyca Meade"/>
    <s v="Corporate"/>
    <s v="United States"/>
    <s v="Baltimore"/>
    <s v="Maryland"/>
    <n v="21215"/>
    <x v="3"/>
    <x v="323"/>
    <x v="0"/>
    <s v="Chairs"/>
    <s v="Global Ergonomic Managers Chair"/>
    <n v="542.94000000000005"/>
  </r>
  <r>
    <n v="5696"/>
    <s v="CA-2017-126165"/>
    <x v="465"/>
    <d v="2017-05-07T00:00:00"/>
    <s v="Second Class"/>
    <s v="AH-10465"/>
    <s v="Amy Hunt"/>
    <s v="Consumer"/>
    <s v="United States"/>
    <s v="San Francisco"/>
    <s v="California"/>
    <n v="94109"/>
    <x v="1"/>
    <x v="972"/>
    <x v="0"/>
    <s v="Tables"/>
    <s v="Hon 61000 Series Interactive Training Tables"/>
    <n v="71.087999999999994"/>
  </r>
  <r>
    <n v="5697"/>
    <s v="CA-2018-126123"/>
    <x v="336"/>
    <d v="2018-10-18T00:00:00"/>
    <s v="Standard Class"/>
    <s v="AG-10765"/>
    <s v="Anthony Garverick"/>
    <s v="Home Office"/>
    <s v="United States"/>
    <s v="Chicago"/>
    <s v="Illinois"/>
    <n v="60623"/>
    <x v="2"/>
    <x v="338"/>
    <x v="1"/>
    <s v="Binders"/>
    <s v="GBC Twin Loop Wire Binding Elements, 9/16&quot; Spine, Black"/>
    <n v="27.396000000000001"/>
  </r>
  <r>
    <n v="5698"/>
    <s v="CA-2018-126123"/>
    <x v="336"/>
    <d v="2018-10-18T00:00:00"/>
    <s v="Standard Class"/>
    <s v="AG-10765"/>
    <s v="Anthony Garverick"/>
    <s v="Home Office"/>
    <s v="United States"/>
    <s v="Chicago"/>
    <s v="Illinois"/>
    <n v="60623"/>
    <x v="2"/>
    <x v="1080"/>
    <x v="1"/>
    <s v="Binders"/>
    <s v="Catalog Binders with Expanding Posts"/>
    <n v="13.456"/>
  </r>
  <r>
    <n v="5699"/>
    <s v="CA-2017-143441"/>
    <x v="732"/>
    <d v="2017-11-05T00:00:00"/>
    <s v="Same Day"/>
    <s v="EB-14170"/>
    <s v="Evan Bailliet"/>
    <s v="Consumer"/>
    <s v="United States"/>
    <s v="Laredo"/>
    <s v="Texas"/>
    <n v="78041"/>
    <x v="2"/>
    <x v="579"/>
    <x v="1"/>
    <s v="Labels"/>
    <s v="Avery 490"/>
    <n v="11.84"/>
  </r>
  <r>
    <n v="5700"/>
    <s v="CA-2018-148320"/>
    <x v="132"/>
    <d v="2018-11-08T00:00:00"/>
    <s v="Standard Class"/>
    <s v="PG-18895"/>
    <s v="Paul Gonzalez"/>
    <s v="Consumer"/>
    <s v="United States"/>
    <s v="San Francisco"/>
    <s v="California"/>
    <n v="94109"/>
    <x v="1"/>
    <x v="1665"/>
    <x v="1"/>
    <s v="Paper"/>
    <s v="Xerox 1992"/>
    <n v="35.880000000000003"/>
  </r>
  <r>
    <n v="5701"/>
    <s v="CA-2017-125661"/>
    <x v="390"/>
    <d v="2017-11-26T00:00:00"/>
    <s v="First Class"/>
    <s v="CA-12055"/>
    <s v="Cathy Armstrong"/>
    <s v="Home Office"/>
    <s v="United States"/>
    <s v="Cleveland"/>
    <s v="Ohio"/>
    <n v="44105"/>
    <x v="3"/>
    <x v="618"/>
    <x v="1"/>
    <s v="Envelopes"/>
    <s v="Brown Kraft Recycled Envelopes"/>
    <n v="40.752000000000002"/>
  </r>
  <r>
    <n v="5702"/>
    <s v="CA-2017-125661"/>
    <x v="390"/>
    <d v="2017-11-26T00:00:00"/>
    <s v="First Class"/>
    <s v="CA-12055"/>
    <s v="Cathy Armstrong"/>
    <s v="Home Office"/>
    <s v="United States"/>
    <s v="Cleveland"/>
    <s v="Ohio"/>
    <n v="44105"/>
    <x v="3"/>
    <x v="1067"/>
    <x v="2"/>
    <s v="Accessories"/>
    <s v="V7 USB Numeric Keypad"/>
    <n v="139.96"/>
  </r>
  <r>
    <n v="5703"/>
    <s v="US-2015-123519"/>
    <x v="637"/>
    <d v="2015-12-21T00:00:00"/>
    <s v="Standard Class"/>
    <s v="SS-20875"/>
    <s v="Sung Shariari"/>
    <s v="Consumer"/>
    <s v="United States"/>
    <s v="Marion"/>
    <s v="Ohio"/>
    <n v="43302"/>
    <x v="3"/>
    <x v="950"/>
    <x v="1"/>
    <s v="Art"/>
    <s v="Newell 35"/>
    <n v="2.6240000000000001"/>
  </r>
  <r>
    <n v="5704"/>
    <s v="US-2015-123519"/>
    <x v="637"/>
    <d v="2015-12-21T00:00:00"/>
    <s v="Standard Class"/>
    <s v="SS-20875"/>
    <s v="Sung Shariari"/>
    <s v="Consumer"/>
    <s v="United States"/>
    <s v="Marion"/>
    <s v="Ohio"/>
    <n v="43302"/>
    <x v="3"/>
    <x v="1337"/>
    <x v="0"/>
    <s v="Tables"/>
    <s v="Hon Rectangular Conference Tables"/>
    <n v="136.53"/>
  </r>
  <r>
    <n v="5705"/>
    <s v="US-2015-123519"/>
    <x v="637"/>
    <d v="2015-12-21T00:00:00"/>
    <s v="Standard Class"/>
    <s v="SS-20875"/>
    <s v="Sung Shariari"/>
    <s v="Consumer"/>
    <s v="United States"/>
    <s v="Marion"/>
    <s v="Ohio"/>
    <n v="43302"/>
    <x v="3"/>
    <x v="764"/>
    <x v="2"/>
    <s v="Accessories"/>
    <s v="Plantronics CS510 - Over-the-Head monaural Wireless Headset System"/>
    <n v="263.95999999999998"/>
  </r>
  <r>
    <n v="5706"/>
    <s v="CA-2015-155593"/>
    <x v="935"/>
    <d v="2015-11-08T00:00:00"/>
    <s v="Standard Class"/>
    <s v="RP-19390"/>
    <s v="Resi PÃ¶lking"/>
    <s v="Consumer"/>
    <s v="United States"/>
    <s v="Fairfield"/>
    <s v="Connecticut"/>
    <n v="6824"/>
    <x v="3"/>
    <x v="1562"/>
    <x v="1"/>
    <s v="Supplies"/>
    <s v="Acme Kleen Earth Office Shears"/>
    <n v="11.64"/>
  </r>
  <r>
    <n v="5707"/>
    <s v="CA-2018-136000"/>
    <x v="585"/>
    <d v="2018-09-25T00:00:00"/>
    <s v="Second Class"/>
    <s v="SC-20440"/>
    <s v="Shaun Chance"/>
    <s v="Corporate"/>
    <s v="United States"/>
    <s v="New York City"/>
    <s v="New York"/>
    <n v="10009"/>
    <x v="3"/>
    <x v="1595"/>
    <x v="1"/>
    <s v="Binders"/>
    <s v="GBC Poly Designer Binding Covers"/>
    <n v="40.176000000000002"/>
  </r>
  <r>
    <n v="5708"/>
    <s v="US-2016-160857"/>
    <x v="412"/>
    <d v="2016-05-15T00:00:00"/>
    <s v="Standard Class"/>
    <s v="NW-18400"/>
    <s v="Natalie Webber"/>
    <s v="Consumer"/>
    <s v="United States"/>
    <s v="New York City"/>
    <s v="New York"/>
    <n v="10024"/>
    <x v="3"/>
    <x v="750"/>
    <x v="0"/>
    <s v="Furnishings"/>
    <s v="DAX Black Cherry Wood-Tone Poster Frame"/>
    <n v="79.44"/>
  </r>
  <r>
    <n v="5709"/>
    <s v="US-2016-160857"/>
    <x v="412"/>
    <d v="2016-05-15T00:00:00"/>
    <s v="Standard Class"/>
    <s v="NW-18400"/>
    <s v="Natalie Webber"/>
    <s v="Consumer"/>
    <s v="United States"/>
    <s v="New York City"/>
    <s v="New York"/>
    <n v="10024"/>
    <x v="3"/>
    <x v="1420"/>
    <x v="1"/>
    <s v="Supplies"/>
    <s v="Compact Automatic Electric Letter Opener"/>
    <n v="357.93"/>
  </r>
  <r>
    <n v="5710"/>
    <s v="US-2016-160857"/>
    <x v="412"/>
    <d v="2016-05-15T00:00:00"/>
    <s v="Standard Class"/>
    <s v="NW-18400"/>
    <s v="Natalie Webber"/>
    <s v="Consumer"/>
    <s v="United States"/>
    <s v="New York City"/>
    <s v="New York"/>
    <n v="10024"/>
    <x v="3"/>
    <x v="474"/>
    <x v="0"/>
    <s v="Chairs"/>
    <s v="Situations Contoured Folding Chairs, 4/Set"/>
    <n v="127.764"/>
  </r>
  <r>
    <n v="5711"/>
    <s v="US-2016-160857"/>
    <x v="412"/>
    <d v="2016-05-15T00:00:00"/>
    <s v="Standard Class"/>
    <s v="NW-18400"/>
    <s v="Natalie Webber"/>
    <s v="Consumer"/>
    <s v="United States"/>
    <s v="New York City"/>
    <s v="New York"/>
    <n v="10024"/>
    <x v="3"/>
    <x v="361"/>
    <x v="2"/>
    <s v="Copiers"/>
    <s v="Sharp AL-1530CS Digital Copier"/>
    <n v="2799.944"/>
  </r>
  <r>
    <n v="5712"/>
    <s v="US-2016-160857"/>
    <x v="412"/>
    <d v="2016-05-15T00:00:00"/>
    <s v="Standard Class"/>
    <s v="NW-18400"/>
    <s v="Natalie Webber"/>
    <s v="Consumer"/>
    <s v="United States"/>
    <s v="New York City"/>
    <s v="New York"/>
    <n v="10024"/>
    <x v="3"/>
    <x v="1541"/>
    <x v="1"/>
    <s v="Paper"/>
    <s v="Xerox 204"/>
    <n v="19.440000000000001"/>
  </r>
  <r>
    <n v="5713"/>
    <s v="CA-2018-115805"/>
    <x v="689"/>
    <d v="2018-07-31T00:00:00"/>
    <s v="Same Day"/>
    <s v="KW-16435"/>
    <s v="Katrina Willman"/>
    <s v="Consumer"/>
    <s v="United States"/>
    <s v="Chicago"/>
    <s v="Illinois"/>
    <n v="60653"/>
    <x v="2"/>
    <x v="521"/>
    <x v="2"/>
    <s v="Phones"/>
    <s v="Motorola L804"/>
    <n v="36.792000000000002"/>
  </r>
  <r>
    <n v="5714"/>
    <s v="US-2015-143707"/>
    <x v="72"/>
    <d v="2015-03-05T00:00:00"/>
    <s v="Standard Class"/>
    <s v="HR-14770"/>
    <s v="Hallie Redmond"/>
    <s v="Home Office"/>
    <s v="United States"/>
    <s v="New York City"/>
    <s v="New York"/>
    <n v="10035"/>
    <x v="3"/>
    <x v="869"/>
    <x v="2"/>
    <s v="Phones"/>
    <s v="Sannysis Cute Owl Design Soft Skin Case Cover for Samsung Galaxy S4"/>
    <n v="5.94"/>
  </r>
  <r>
    <n v="5715"/>
    <s v="CA-2018-116939"/>
    <x v="145"/>
    <d v="2018-09-29T00:00:00"/>
    <s v="Standard Class"/>
    <s v="AG-10900"/>
    <s v="Arthur Gainer"/>
    <s v="Consumer"/>
    <s v="United States"/>
    <s v="Richmond"/>
    <s v="Virginia"/>
    <n v="23223"/>
    <x v="0"/>
    <x v="841"/>
    <x v="1"/>
    <s v="Storage"/>
    <s v="Steel Personal Filing/Posting Tote"/>
    <n v="177.55"/>
  </r>
  <r>
    <n v="5716"/>
    <s v="CA-2016-124107"/>
    <x v="330"/>
    <d v="2016-10-12T00:00:00"/>
    <s v="Second Class"/>
    <s v="BM-11650"/>
    <s v="Brian Moss"/>
    <s v="Corporate"/>
    <s v="United States"/>
    <s v="Ann Arbor"/>
    <s v="Michigan"/>
    <n v="48104"/>
    <x v="2"/>
    <x v="695"/>
    <x v="2"/>
    <s v="Accessories"/>
    <s v="Logitech G19 Programmable Gaming Keyboard"/>
    <n v="619.95000000000005"/>
  </r>
  <r>
    <n v="5717"/>
    <s v="CA-2016-124107"/>
    <x v="330"/>
    <d v="2016-10-12T00:00:00"/>
    <s v="Second Class"/>
    <s v="BM-11650"/>
    <s v="Brian Moss"/>
    <s v="Corporate"/>
    <s v="United States"/>
    <s v="Ann Arbor"/>
    <s v="Michigan"/>
    <n v="48104"/>
    <x v="2"/>
    <x v="119"/>
    <x v="2"/>
    <s v="Phones"/>
    <s v="KLD Oscar II Style Snap-on Ultra Thin Side Flip Synthetic Leather Cover Case for HTC One HTC M7"/>
    <n v="29.16"/>
  </r>
  <r>
    <n v="5718"/>
    <s v="CA-2016-124107"/>
    <x v="330"/>
    <d v="2016-10-12T00:00:00"/>
    <s v="Second Class"/>
    <s v="BM-11650"/>
    <s v="Brian Moss"/>
    <s v="Corporate"/>
    <s v="United States"/>
    <s v="Ann Arbor"/>
    <s v="Michigan"/>
    <n v="48104"/>
    <x v="2"/>
    <x v="1451"/>
    <x v="1"/>
    <s v="Envelopes"/>
    <s v="Staple envelope"/>
    <n v="57.96"/>
  </r>
  <r>
    <n v="5719"/>
    <s v="CA-2016-124107"/>
    <x v="330"/>
    <d v="2016-10-12T00:00:00"/>
    <s v="Second Class"/>
    <s v="BM-11650"/>
    <s v="Brian Moss"/>
    <s v="Corporate"/>
    <s v="United States"/>
    <s v="Ann Arbor"/>
    <s v="Michigan"/>
    <n v="48104"/>
    <x v="2"/>
    <x v="930"/>
    <x v="1"/>
    <s v="Appliances"/>
    <s v="Belkin 6 Outlet Metallic Surge Strip"/>
    <n v="29.402999999999999"/>
  </r>
  <r>
    <n v="5720"/>
    <s v="CA-2018-126550"/>
    <x v="1065"/>
    <d v="2018-04-02T00:00:00"/>
    <s v="Second Class"/>
    <s v="RD-19720"/>
    <s v="Roger Demir"/>
    <s v="Consumer"/>
    <s v="United States"/>
    <s v="Lafayette"/>
    <s v="Indiana"/>
    <n v="47905"/>
    <x v="2"/>
    <x v="1569"/>
    <x v="1"/>
    <s v="Storage"/>
    <s v="Adjustable Personal File Tote"/>
    <n v="81.400000000000006"/>
  </r>
  <r>
    <n v="5721"/>
    <s v="CA-2016-138674"/>
    <x v="717"/>
    <d v="2016-11-17T00:00:00"/>
    <s v="First Class"/>
    <s v="KB-16585"/>
    <s v="Ken Black"/>
    <s v="Corporate"/>
    <s v="United States"/>
    <s v="Springfield"/>
    <s v="Oregon"/>
    <n v="97477"/>
    <x v="1"/>
    <x v="52"/>
    <x v="1"/>
    <s v="Fasteners"/>
    <s v="Advantus Push Pins"/>
    <n v="8.7200000000000006"/>
  </r>
  <r>
    <n v="5722"/>
    <s v="CA-2016-138674"/>
    <x v="717"/>
    <d v="2016-11-17T00:00:00"/>
    <s v="First Class"/>
    <s v="KB-16585"/>
    <s v="Ken Black"/>
    <s v="Corporate"/>
    <s v="United States"/>
    <s v="Springfield"/>
    <s v="Oregon"/>
    <n v="97477"/>
    <x v="1"/>
    <x v="1302"/>
    <x v="2"/>
    <s v="Accessories"/>
    <s v="ImationÂ SecureÂ DriveÂ + Hardware Encrypted USBÂ flash driveÂ - 16 GB"/>
    <n v="91.176000000000002"/>
  </r>
  <r>
    <n v="5723"/>
    <s v="CA-2016-138674"/>
    <x v="717"/>
    <d v="2016-11-17T00:00:00"/>
    <s v="First Class"/>
    <s v="KB-16585"/>
    <s v="Ken Black"/>
    <s v="Corporate"/>
    <s v="United States"/>
    <s v="Springfield"/>
    <s v="Oregon"/>
    <n v="97477"/>
    <x v="1"/>
    <x v="1233"/>
    <x v="2"/>
    <s v="Accessories"/>
    <s v="Plantronics Audio 478 Stereo USB Headset"/>
    <n v="159.96799999999999"/>
  </r>
  <r>
    <n v="5724"/>
    <s v="CA-2017-165820"/>
    <x v="182"/>
    <d v="2017-09-30T00:00:00"/>
    <s v="Standard Class"/>
    <s v="DW-13585"/>
    <s v="Dorothy Wardle"/>
    <s v="Corporate"/>
    <s v="United States"/>
    <s v="San Francisco"/>
    <s v="California"/>
    <n v="94109"/>
    <x v="1"/>
    <x v="832"/>
    <x v="1"/>
    <s v="Paper"/>
    <s v="Xerox 1905"/>
    <n v="12.96"/>
  </r>
  <r>
    <n v="5725"/>
    <s v="CA-2015-103191"/>
    <x v="358"/>
    <d v="2015-09-27T00:00:00"/>
    <s v="Standard Class"/>
    <s v="VG-21805"/>
    <s v="Vivek Grady"/>
    <s v="Corporate"/>
    <s v="United States"/>
    <s v="Chicago"/>
    <s v="Illinois"/>
    <n v="60653"/>
    <x v="2"/>
    <x v="942"/>
    <x v="1"/>
    <s v="Storage"/>
    <s v="SAFCO Commercial Wire Shelving, Black"/>
    <n v="331.536"/>
  </r>
  <r>
    <n v="5726"/>
    <s v="CA-2016-103933"/>
    <x v="12"/>
    <d v="2016-09-27T00:00:00"/>
    <s v="First Class"/>
    <s v="DR-12880"/>
    <s v="Dan Reichenbach"/>
    <s v="Corporate"/>
    <s v="United States"/>
    <s v="New York City"/>
    <s v="New York"/>
    <n v="10011"/>
    <x v="3"/>
    <x v="1336"/>
    <x v="2"/>
    <s v="Accessories"/>
    <s v="Razer Kraken 7.1 Surround Sound Over Ear USB Gaming Headset"/>
    <n v="899.91"/>
  </r>
  <r>
    <n v="5727"/>
    <s v="CA-2016-110548"/>
    <x v="124"/>
    <d v="2016-05-08T00:00:00"/>
    <s v="Standard Class"/>
    <s v="AH-10690"/>
    <s v="Anna HÃ¤berlin"/>
    <s v="Corporate"/>
    <s v="United States"/>
    <s v="Houston"/>
    <s v="Texas"/>
    <n v="77095"/>
    <x v="2"/>
    <x v="981"/>
    <x v="2"/>
    <s v="Phones"/>
    <s v="ShoreTel ShorePhone IP 230 VoIP phone"/>
    <n v="946.34400000000005"/>
  </r>
  <r>
    <n v="5728"/>
    <s v="CA-2018-117324"/>
    <x v="166"/>
    <d v="2018-12-13T00:00:00"/>
    <s v="Standard Class"/>
    <s v="JP-15520"/>
    <s v="Jeremy Pistek"/>
    <s v="Consumer"/>
    <s v="United States"/>
    <s v="Madison"/>
    <s v="Wisconsin"/>
    <n v="53711"/>
    <x v="2"/>
    <x v="1089"/>
    <x v="2"/>
    <s v="Accessories"/>
    <s v="Logitech G105 Gaming Keyboard"/>
    <n v="178.11"/>
  </r>
  <r>
    <n v="5729"/>
    <s v="CA-2018-117324"/>
    <x v="166"/>
    <d v="2018-12-13T00:00:00"/>
    <s v="Standard Class"/>
    <s v="JP-15520"/>
    <s v="Jeremy Pistek"/>
    <s v="Consumer"/>
    <s v="United States"/>
    <s v="Madison"/>
    <s v="Wisconsin"/>
    <n v="53711"/>
    <x v="2"/>
    <x v="963"/>
    <x v="1"/>
    <s v="Appliances"/>
    <s v="Hoover WindTunnel Plus Canister Vacuum"/>
    <n v="1089.75"/>
  </r>
  <r>
    <n v="5730"/>
    <s v="CA-2018-117324"/>
    <x v="166"/>
    <d v="2018-12-13T00:00:00"/>
    <s v="Standard Class"/>
    <s v="JP-15520"/>
    <s v="Jeremy Pistek"/>
    <s v="Consumer"/>
    <s v="United States"/>
    <s v="Madison"/>
    <s v="Wisconsin"/>
    <n v="53711"/>
    <x v="2"/>
    <x v="580"/>
    <x v="1"/>
    <s v="Labels"/>
    <s v="Avery 4027 File Folder Labels for Dot Matrix Printers, 5000 Labels per Box, White"/>
    <n v="61.06"/>
  </r>
  <r>
    <n v="5731"/>
    <s v="CA-2018-117324"/>
    <x v="166"/>
    <d v="2018-12-13T00:00:00"/>
    <s v="Standard Class"/>
    <s v="JP-15520"/>
    <s v="Jeremy Pistek"/>
    <s v="Consumer"/>
    <s v="United States"/>
    <s v="Madison"/>
    <s v="Wisconsin"/>
    <n v="53711"/>
    <x v="2"/>
    <x v="1121"/>
    <x v="0"/>
    <s v="Bookcases"/>
    <s v="Sauder Camden County Collection Libraries, Planked Cherry Finish"/>
    <n v="459.92"/>
  </r>
  <r>
    <n v="5732"/>
    <s v="CA-2018-117324"/>
    <x v="166"/>
    <d v="2018-12-13T00:00:00"/>
    <s v="Standard Class"/>
    <s v="JP-15520"/>
    <s v="Jeremy Pistek"/>
    <s v="Consumer"/>
    <s v="United States"/>
    <s v="Madison"/>
    <s v="Wisconsin"/>
    <n v="53711"/>
    <x v="2"/>
    <x v="320"/>
    <x v="1"/>
    <s v="Paper"/>
    <s v="Adams Phone Message Book, 200 Message Capacity, 8 1/16â€ x 11â€"/>
    <n v="27.52"/>
  </r>
  <r>
    <n v="5733"/>
    <s v="CA-2018-143574"/>
    <x v="222"/>
    <d v="2018-07-02T00:00:00"/>
    <s v="First Class"/>
    <s v="DR-12880"/>
    <s v="Dan Reichenbach"/>
    <s v="Corporate"/>
    <s v="United States"/>
    <s v="Milford"/>
    <s v="Connecticut"/>
    <n v="6460"/>
    <x v="3"/>
    <x v="1531"/>
    <x v="0"/>
    <s v="Bookcases"/>
    <s v="Hon Metal Bookcases, Putty"/>
    <n v="638.82000000000005"/>
  </r>
  <r>
    <n v="5734"/>
    <s v="CA-2018-143574"/>
    <x v="222"/>
    <d v="2018-07-02T00:00:00"/>
    <s v="First Class"/>
    <s v="DR-12880"/>
    <s v="Dan Reichenbach"/>
    <s v="Corporate"/>
    <s v="United States"/>
    <s v="Milford"/>
    <s v="Connecticut"/>
    <n v="6460"/>
    <x v="3"/>
    <x v="682"/>
    <x v="1"/>
    <s v="Supplies"/>
    <s v="Acme Box Cutter Scissors"/>
    <n v="30.69"/>
  </r>
  <r>
    <n v="5735"/>
    <s v="CA-2018-143574"/>
    <x v="222"/>
    <d v="2018-07-02T00:00:00"/>
    <s v="First Class"/>
    <s v="DR-12880"/>
    <s v="Dan Reichenbach"/>
    <s v="Corporate"/>
    <s v="United States"/>
    <s v="Milford"/>
    <s v="Connecticut"/>
    <n v="6460"/>
    <x v="3"/>
    <x v="980"/>
    <x v="0"/>
    <s v="Furnishings"/>
    <s v="DAX Executive Solid Wood Document Frame, Desktop or Hang, Mahogany, 5 x 7"/>
    <n v="25.16"/>
  </r>
  <r>
    <n v="5736"/>
    <s v="CA-2015-111773"/>
    <x v="290"/>
    <d v="2015-07-03T00:00:00"/>
    <s v="Standard Class"/>
    <s v="JK-15625"/>
    <s v="Jim Karlsson"/>
    <s v="Consumer"/>
    <s v="United States"/>
    <s v="New York City"/>
    <s v="New York"/>
    <n v="10024"/>
    <x v="3"/>
    <x v="1458"/>
    <x v="1"/>
    <s v="Binders"/>
    <s v="Wilson Jones Clip &amp; Carry Folder Binder Tool for Ring Binders, Clear"/>
    <n v="13.92"/>
  </r>
  <r>
    <n v="5737"/>
    <s v="CA-2015-148614"/>
    <x v="407"/>
    <d v="2015-01-25T00:00:00"/>
    <s v="Standard Class"/>
    <s v="MV-17485"/>
    <s v="Mark Van Huff"/>
    <s v="Consumer"/>
    <s v="United States"/>
    <s v="Los Angeles"/>
    <s v="California"/>
    <n v="90049"/>
    <x v="1"/>
    <x v="364"/>
    <x v="1"/>
    <s v="Paper"/>
    <s v="Wirebound Service Call Books, 5 1/2&quot; x 4&quot;"/>
    <n v="19.36"/>
  </r>
  <r>
    <n v="5738"/>
    <s v="CA-2015-148614"/>
    <x v="407"/>
    <d v="2015-01-25T00:00:00"/>
    <s v="Standard Class"/>
    <s v="MV-17485"/>
    <s v="Mark Van Huff"/>
    <s v="Consumer"/>
    <s v="United States"/>
    <s v="Los Angeles"/>
    <s v="California"/>
    <n v="90049"/>
    <x v="1"/>
    <x v="76"/>
    <x v="0"/>
    <s v="Furnishings"/>
    <s v="Eldon Expressions Desk Accessory, Wood Pencil Holder, Oak"/>
    <n v="19.3"/>
  </r>
  <r>
    <n v="5739"/>
    <s v="CA-2017-156139"/>
    <x v="413"/>
    <d v="2018-01-06T00:00:00"/>
    <s v="Standard Class"/>
    <s v="BP-11155"/>
    <s v="Becky Pak"/>
    <s v="Consumer"/>
    <s v="United States"/>
    <s v="San Francisco"/>
    <s v="California"/>
    <n v="94109"/>
    <x v="1"/>
    <x v="1399"/>
    <x v="1"/>
    <s v="Binders"/>
    <s v="GBC Pre-Punched Binding Paper, Plastic, White, 8-1/2&quot; x 11&quot;"/>
    <n v="38.375999999999998"/>
  </r>
  <r>
    <n v="5740"/>
    <s v="US-2018-147886"/>
    <x v="615"/>
    <d v="2018-03-31T00:00:00"/>
    <s v="First Class"/>
    <s v="DH-13075"/>
    <s v="Dave Hallsten"/>
    <s v="Corporate"/>
    <s v="United States"/>
    <s v="Fairfield"/>
    <s v="California"/>
    <n v="94533"/>
    <x v="1"/>
    <x v="1641"/>
    <x v="1"/>
    <s v="Paper"/>
    <s v="Xerox 1975"/>
    <n v="12.96"/>
  </r>
  <r>
    <n v="5741"/>
    <s v="US-2018-147886"/>
    <x v="615"/>
    <d v="2018-03-31T00:00:00"/>
    <s v="First Class"/>
    <s v="DH-13075"/>
    <s v="Dave Hallsten"/>
    <s v="Corporate"/>
    <s v="United States"/>
    <s v="Fairfield"/>
    <s v="California"/>
    <n v="94533"/>
    <x v="1"/>
    <x v="750"/>
    <x v="0"/>
    <s v="Furnishings"/>
    <s v="DAX Black Cherry Wood-Tone Poster Frame"/>
    <n v="26.48"/>
  </r>
  <r>
    <n v="5742"/>
    <s v="US-2018-147886"/>
    <x v="615"/>
    <d v="2018-03-31T00:00:00"/>
    <s v="First Class"/>
    <s v="DH-13075"/>
    <s v="Dave Hallsten"/>
    <s v="Corporate"/>
    <s v="United States"/>
    <s v="Fairfield"/>
    <s v="California"/>
    <n v="94533"/>
    <x v="1"/>
    <x v="1093"/>
    <x v="2"/>
    <s v="Machines"/>
    <s v="StarTech.com 10/100 VDSL2 Ethernet Extender Kit"/>
    <n v="532.72"/>
  </r>
  <r>
    <n v="5743"/>
    <s v="US-2018-147886"/>
    <x v="615"/>
    <d v="2018-03-31T00:00:00"/>
    <s v="First Class"/>
    <s v="DH-13075"/>
    <s v="Dave Hallsten"/>
    <s v="Corporate"/>
    <s v="United States"/>
    <s v="Fairfield"/>
    <s v="California"/>
    <n v="94533"/>
    <x v="1"/>
    <x v="652"/>
    <x v="1"/>
    <s v="Paper"/>
    <s v="Xerox 1968"/>
    <n v="26.72"/>
  </r>
  <r>
    <n v="5744"/>
    <s v="US-2018-147886"/>
    <x v="615"/>
    <d v="2018-03-31T00:00:00"/>
    <s v="First Class"/>
    <s v="DH-13075"/>
    <s v="Dave Hallsten"/>
    <s v="Corporate"/>
    <s v="United States"/>
    <s v="Fairfield"/>
    <s v="California"/>
    <n v="94533"/>
    <x v="1"/>
    <x v="578"/>
    <x v="1"/>
    <s v="Paper"/>
    <s v="Xerox 1977"/>
    <n v="20.04"/>
  </r>
  <r>
    <n v="5745"/>
    <s v="US-2018-147886"/>
    <x v="615"/>
    <d v="2018-03-31T00:00:00"/>
    <s v="First Class"/>
    <s v="DH-13075"/>
    <s v="Dave Hallsten"/>
    <s v="Corporate"/>
    <s v="United States"/>
    <s v="Fairfield"/>
    <s v="California"/>
    <n v="94533"/>
    <x v="1"/>
    <x v="418"/>
    <x v="1"/>
    <s v="Storage"/>
    <s v="SAFCO Boltless Steel Shelving"/>
    <n v="795.48"/>
  </r>
  <r>
    <n v="5746"/>
    <s v="US-2018-147886"/>
    <x v="615"/>
    <d v="2018-03-31T00:00:00"/>
    <s v="First Class"/>
    <s v="DH-13075"/>
    <s v="Dave Hallsten"/>
    <s v="Corporate"/>
    <s v="United States"/>
    <s v="Fairfield"/>
    <s v="California"/>
    <n v="94533"/>
    <x v="1"/>
    <x v="1392"/>
    <x v="0"/>
    <s v="Furnishings"/>
    <s v="Stackable Trays"/>
    <n v="21.56"/>
  </r>
  <r>
    <n v="5747"/>
    <s v="CA-2017-113733"/>
    <x v="16"/>
    <d v="2017-12-12T00:00:00"/>
    <s v="Standard Class"/>
    <s v="LH-16900"/>
    <s v="Lena Hernandez"/>
    <s v="Consumer"/>
    <s v="United States"/>
    <s v="Greenville"/>
    <s v="North Carolina"/>
    <n v="27834"/>
    <x v="0"/>
    <x v="495"/>
    <x v="2"/>
    <s v="Phones"/>
    <s v="Cisco SPA301"/>
    <n v="249.584"/>
  </r>
  <r>
    <n v="5748"/>
    <s v="CA-2017-113733"/>
    <x v="16"/>
    <d v="2017-12-12T00:00:00"/>
    <s v="Standard Class"/>
    <s v="LH-16900"/>
    <s v="Lena Hernandez"/>
    <s v="Consumer"/>
    <s v="United States"/>
    <s v="Greenville"/>
    <s v="North Carolina"/>
    <n v="27834"/>
    <x v="0"/>
    <x v="721"/>
    <x v="2"/>
    <s v="Accessories"/>
    <s v="Maxell 4.7GB DVD-R"/>
    <n v="68.111999999999995"/>
  </r>
  <r>
    <n v="5749"/>
    <s v="CA-2017-113733"/>
    <x v="16"/>
    <d v="2017-12-12T00:00:00"/>
    <s v="Standard Class"/>
    <s v="LH-16900"/>
    <s v="Lena Hernandez"/>
    <s v="Consumer"/>
    <s v="United States"/>
    <s v="Greenville"/>
    <s v="North Carolina"/>
    <n v="27834"/>
    <x v="0"/>
    <x v="1691"/>
    <x v="2"/>
    <s v="Accessories"/>
    <s v="ImationÂ 30456 USBÂ Flash DriveÂ 8GB"/>
    <n v="16.559999999999999"/>
  </r>
  <r>
    <n v="5750"/>
    <s v="CA-2018-104913"/>
    <x v="551"/>
    <d v="2018-11-22T00:00:00"/>
    <s v="Standard Class"/>
    <s v="DK-13090"/>
    <s v="Dave Kipp"/>
    <s v="Consumer"/>
    <s v="United States"/>
    <s v="Long Beach"/>
    <s v="New York"/>
    <n v="11561"/>
    <x v="3"/>
    <x v="1250"/>
    <x v="2"/>
    <s v="Phones"/>
    <s v="Belkin SportFit Armband For iPhone 5s/5c, Fuchsia"/>
    <n v="74.95"/>
  </r>
  <r>
    <n v="5751"/>
    <s v="CA-2015-145800"/>
    <x v="992"/>
    <d v="2015-06-05T00:00:00"/>
    <s v="Standard Class"/>
    <s v="SS-20410"/>
    <s v="Shahid Shariari"/>
    <s v="Consumer"/>
    <s v="United States"/>
    <s v="Buffalo Grove"/>
    <s v="Illinois"/>
    <n v="60089"/>
    <x v="2"/>
    <x v="10"/>
    <x v="0"/>
    <s v="Tables"/>
    <s v="Chromcraft Rectangular Conference Tables"/>
    <n v="355.45499999999998"/>
  </r>
  <r>
    <n v="5752"/>
    <s v="CA-2017-125850"/>
    <x v="115"/>
    <d v="2017-01-28T00:00:00"/>
    <s v="Standard Class"/>
    <s v="FP-14320"/>
    <s v="Frank Preis"/>
    <s v="Consumer"/>
    <s v="United States"/>
    <s v="San Diego"/>
    <s v="California"/>
    <n v="92037"/>
    <x v="1"/>
    <x v="1760"/>
    <x v="1"/>
    <s v="Labels"/>
    <s v="Avery 475"/>
    <n v="44.4"/>
  </r>
  <r>
    <n v="5753"/>
    <s v="CA-2017-125850"/>
    <x v="115"/>
    <d v="2017-01-28T00:00:00"/>
    <s v="Standard Class"/>
    <s v="FP-14320"/>
    <s v="Frank Preis"/>
    <s v="Consumer"/>
    <s v="United States"/>
    <s v="San Diego"/>
    <s v="California"/>
    <n v="92037"/>
    <x v="1"/>
    <x v="617"/>
    <x v="1"/>
    <s v="Labels"/>
    <s v="Avery 476"/>
    <n v="20.65"/>
  </r>
  <r>
    <n v="5754"/>
    <s v="CA-2017-118514"/>
    <x v="1066"/>
    <d v="2017-02-10T00:00:00"/>
    <s v="Standard Class"/>
    <s v="LC-17050"/>
    <s v="Liz Carlisle"/>
    <s v="Consumer"/>
    <s v="United States"/>
    <s v="Richmond"/>
    <s v="Kentucky"/>
    <n v="40475"/>
    <x v="0"/>
    <x v="377"/>
    <x v="0"/>
    <s v="Chairs"/>
    <s v="Hon Multipurpose Stacking Arm Chairs"/>
    <n v="866.4"/>
  </r>
  <r>
    <n v="5755"/>
    <s v="CA-2016-150749"/>
    <x v="368"/>
    <d v="2016-04-03T00:00:00"/>
    <s v="Second Class"/>
    <s v="AS-10240"/>
    <s v="Alan Shonely"/>
    <s v="Consumer"/>
    <s v="United States"/>
    <s v="Springfield"/>
    <s v="Virginia"/>
    <n v="22153"/>
    <x v="0"/>
    <x v="324"/>
    <x v="1"/>
    <s v="Art"/>
    <s v="Newell 333"/>
    <n v="5.56"/>
  </r>
  <r>
    <n v="5756"/>
    <s v="CA-2015-163748"/>
    <x v="1005"/>
    <d v="2015-10-18T00:00:00"/>
    <s v="Standard Class"/>
    <s v="HG-15025"/>
    <s v="Hunter Glantz"/>
    <s v="Consumer"/>
    <s v="United States"/>
    <s v="Fort Worth"/>
    <s v="Texas"/>
    <n v="76106"/>
    <x v="2"/>
    <x v="1683"/>
    <x v="1"/>
    <s v="Appliances"/>
    <s v="Hoover Replacement Belts For Soft Guard &amp; Commercial Ltweight Upright Vacs, 2/Pk"/>
    <n v="3.16"/>
  </r>
  <r>
    <n v="5757"/>
    <s v="CA-2015-163748"/>
    <x v="1005"/>
    <d v="2015-10-18T00:00:00"/>
    <s v="Standard Class"/>
    <s v="HG-15025"/>
    <s v="Hunter Glantz"/>
    <s v="Consumer"/>
    <s v="United States"/>
    <s v="Fort Worth"/>
    <s v="Texas"/>
    <n v="76106"/>
    <x v="2"/>
    <x v="615"/>
    <x v="2"/>
    <s v="Copiers"/>
    <s v="Hewlett Packard 610 Color Digital Copier / Printer"/>
    <n v="1999.96"/>
  </r>
  <r>
    <n v="5758"/>
    <s v="CA-2016-119634"/>
    <x v="1067"/>
    <d v="2016-08-16T00:00:00"/>
    <s v="Standard Class"/>
    <s v="BW-11065"/>
    <s v="Barry Weirich"/>
    <s v="Consumer"/>
    <s v="United States"/>
    <s v="Raleigh"/>
    <s v="North Carolina"/>
    <n v="27604"/>
    <x v="0"/>
    <x v="1006"/>
    <x v="0"/>
    <s v="Furnishings"/>
    <s v="Executive Impressions 13&quot; Clairmont Wall Clock"/>
    <n v="46.152000000000001"/>
  </r>
  <r>
    <n v="5759"/>
    <s v="CA-2016-149300"/>
    <x v="6"/>
    <d v="2016-11-23T00:00:00"/>
    <s v="First Class"/>
    <s v="BH-11710"/>
    <s v="Brosina Hoffman"/>
    <s v="Consumer"/>
    <s v="United States"/>
    <s v="Hialeah"/>
    <s v="Florida"/>
    <n v="33012"/>
    <x v="0"/>
    <x v="1734"/>
    <x v="2"/>
    <s v="Machines"/>
    <s v="Texas Instruments TI-34 Scientific Calculator"/>
    <n v="32.984999999999999"/>
  </r>
  <r>
    <n v="5760"/>
    <s v="US-2017-111528"/>
    <x v="945"/>
    <d v="2017-12-30T00:00:00"/>
    <s v="Same Day"/>
    <s v="JP-16135"/>
    <s v="Julie Prescott"/>
    <s v="Home Office"/>
    <s v="United States"/>
    <s v="Los Angeles"/>
    <s v="California"/>
    <n v="90032"/>
    <x v="1"/>
    <x v="772"/>
    <x v="1"/>
    <s v="Storage"/>
    <s v="Iceberg Mobile Mega Data/Printer Cart"/>
    <n v="481.32"/>
  </r>
  <r>
    <n v="5761"/>
    <s v="US-2017-111528"/>
    <x v="945"/>
    <d v="2017-12-30T00:00:00"/>
    <s v="Same Day"/>
    <s v="JP-16135"/>
    <s v="Julie Prescott"/>
    <s v="Home Office"/>
    <s v="United States"/>
    <s v="Los Angeles"/>
    <s v="California"/>
    <n v="90032"/>
    <x v="1"/>
    <x v="416"/>
    <x v="1"/>
    <s v="Binders"/>
    <s v="Cardinal Hold-It CD Pocket"/>
    <n v="6.3840000000000003"/>
  </r>
  <r>
    <n v="5762"/>
    <s v="CA-2018-158169"/>
    <x v="801"/>
    <d v="2018-08-15T00:00:00"/>
    <s v="First Class"/>
    <s v="JM-16195"/>
    <s v="Justin MacKendrick"/>
    <s v="Consumer"/>
    <s v="United States"/>
    <s v="Lake Forest"/>
    <s v="California"/>
    <n v="92630"/>
    <x v="1"/>
    <x v="1107"/>
    <x v="1"/>
    <s v="Appliances"/>
    <s v="Avanti 4.4 Cu. Ft. Refrigerator"/>
    <n v="542.94000000000005"/>
  </r>
  <r>
    <n v="5763"/>
    <s v="CA-2018-158169"/>
    <x v="801"/>
    <d v="2018-08-15T00:00:00"/>
    <s v="First Class"/>
    <s v="JM-16195"/>
    <s v="Justin MacKendrick"/>
    <s v="Consumer"/>
    <s v="United States"/>
    <s v="Lake Forest"/>
    <s v="California"/>
    <n v="92630"/>
    <x v="1"/>
    <x v="1001"/>
    <x v="0"/>
    <s v="Furnishings"/>
    <s v="DAX Wood Document Frame"/>
    <n v="54.92"/>
  </r>
  <r>
    <n v="5764"/>
    <s v="CA-2016-162047"/>
    <x v="502"/>
    <d v="2016-11-05T00:00:00"/>
    <s v="First Class"/>
    <s v="FH-14365"/>
    <s v="Fred Hopkins"/>
    <s v="Corporate"/>
    <s v="United States"/>
    <s v="Long Beach"/>
    <s v="New York"/>
    <n v="11561"/>
    <x v="3"/>
    <x v="1578"/>
    <x v="0"/>
    <s v="Chairs"/>
    <s v="Office Star - Mid Back Dual function Ergonomic High Back Chair with 2-Way Adjustable Arms"/>
    <n v="1448.82"/>
  </r>
  <r>
    <n v="5765"/>
    <s v="CA-2016-117772"/>
    <x v="229"/>
    <d v="2016-09-12T00:00:00"/>
    <s v="Second Class"/>
    <s v="MC-17575"/>
    <s v="Matt Collins"/>
    <s v="Consumer"/>
    <s v="United States"/>
    <s v="Seattle"/>
    <s v="Washington"/>
    <n v="98103"/>
    <x v="1"/>
    <x v="1755"/>
    <x v="1"/>
    <s v="Storage"/>
    <s v="Belkin 19&quot; Center-Weighted Shelf, Gray"/>
    <n v="353.88"/>
  </r>
  <r>
    <n v="5766"/>
    <s v="US-2015-126340"/>
    <x v="1068"/>
    <d v="2015-11-14T00:00:00"/>
    <s v="Standard Class"/>
    <s v="EB-13870"/>
    <s v="Emily Burns"/>
    <s v="Consumer"/>
    <s v="United States"/>
    <s v="Redding"/>
    <s v="California"/>
    <n v="96003"/>
    <x v="1"/>
    <x v="872"/>
    <x v="2"/>
    <s v="Phones"/>
    <s v="Toshiba IPT2010-SD IPÂ Telephone"/>
    <n v="333.57600000000002"/>
  </r>
  <r>
    <n v="5767"/>
    <s v="CA-2017-149685"/>
    <x v="750"/>
    <d v="2017-10-15T00:00:00"/>
    <s v="Standard Class"/>
    <s v="PM-19135"/>
    <s v="Peter McVee"/>
    <s v="Home Office"/>
    <s v="United States"/>
    <s v="San Antonio"/>
    <s v="Texas"/>
    <n v="78207"/>
    <x v="2"/>
    <x v="1351"/>
    <x v="1"/>
    <s v="Labels"/>
    <s v="Avery 50"/>
    <n v="60.143999999999998"/>
  </r>
  <r>
    <n v="5768"/>
    <s v="CA-2018-126396"/>
    <x v="565"/>
    <d v="2018-09-12T00:00:00"/>
    <s v="Second Class"/>
    <s v="AR-10345"/>
    <s v="Alex Russell"/>
    <s v="Corporate"/>
    <s v="United States"/>
    <s v="Houston"/>
    <s v="Texas"/>
    <n v="77070"/>
    <x v="2"/>
    <x v="936"/>
    <x v="2"/>
    <s v="Accessories"/>
    <s v="Memorex Froggy Flash Drive 8 GB"/>
    <n v="85.2"/>
  </r>
  <r>
    <n v="5769"/>
    <s v="CA-2016-154900"/>
    <x v="1069"/>
    <d v="2016-03-01T00:00:00"/>
    <s v="Standard Class"/>
    <s v="SS-20875"/>
    <s v="Sung Shariari"/>
    <s v="Consumer"/>
    <s v="United States"/>
    <s v="Leominster"/>
    <s v="Massachusetts"/>
    <n v="1453"/>
    <x v="3"/>
    <x v="1042"/>
    <x v="1"/>
    <s v="Labels"/>
    <s v="Avery 518"/>
    <n v="3.15"/>
  </r>
  <r>
    <n v="5770"/>
    <s v="CA-2016-154900"/>
    <x v="1069"/>
    <d v="2016-03-01T00:00:00"/>
    <s v="Standard Class"/>
    <s v="SS-20875"/>
    <s v="Sung Shariari"/>
    <s v="Consumer"/>
    <s v="United States"/>
    <s v="Leominster"/>
    <s v="Massachusetts"/>
    <n v="1453"/>
    <x v="3"/>
    <x v="126"/>
    <x v="1"/>
    <s v="Paper"/>
    <s v="Adams Telephone Message Book W/Dividers/Space For Phone Numbers, 5 1/4&quot;X8 1/2&quot;, 200/Messages"/>
    <n v="22.72"/>
  </r>
  <r>
    <n v="5771"/>
    <s v="CA-2016-103835"/>
    <x v="496"/>
    <d v="2016-09-28T00:00:00"/>
    <s v="Standard Class"/>
    <s v="SC-20440"/>
    <s v="Shaun Chance"/>
    <s v="Corporate"/>
    <s v="United States"/>
    <s v="Los Angeles"/>
    <s v="California"/>
    <n v="90032"/>
    <x v="1"/>
    <x v="527"/>
    <x v="0"/>
    <s v="Furnishings"/>
    <s v="DAX Value U-Channel Document Frames, Easel Back"/>
    <n v="14.91"/>
  </r>
  <r>
    <n v="5772"/>
    <s v="CA-2016-103835"/>
    <x v="496"/>
    <d v="2016-09-28T00:00:00"/>
    <s v="Standard Class"/>
    <s v="SC-20440"/>
    <s v="Shaun Chance"/>
    <s v="Corporate"/>
    <s v="United States"/>
    <s v="Los Angeles"/>
    <s v="California"/>
    <n v="90032"/>
    <x v="1"/>
    <x v="1364"/>
    <x v="1"/>
    <s v="Appliances"/>
    <s v="Hoover Upright Vacuum With Dirt Cup"/>
    <n v="1158.1199999999999"/>
  </r>
  <r>
    <n v="5773"/>
    <s v="CA-2016-158939"/>
    <x v="650"/>
    <d v="2016-12-01T00:00:00"/>
    <s v="Standard Class"/>
    <s v="EA-14035"/>
    <s v="Erin Ashbrook"/>
    <s v="Corporate"/>
    <s v="United States"/>
    <s v="Springfield"/>
    <s v="Missouri"/>
    <n v="65807"/>
    <x v="2"/>
    <x v="349"/>
    <x v="2"/>
    <s v="Copiers"/>
    <s v="Canon PC1080F Personal Copier"/>
    <n v="599.99"/>
  </r>
  <r>
    <n v="5774"/>
    <s v="CA-2017-117408"/>
    <x v="1070"/>
    <d v="2017-09-06T00:00:00"/>
    <s v="Standard Class"/>
    <s v="TP-21130"/>
    <s v="Theone Pippenger"/>
    <s v="Consumer"/>
    <s v="United States"/>
    <s v="Waco"/>
    <s v="Texas"/>
    <n v="76706"/>
    <x v="2"/>
    <x v="355"/>
    <x v="1"/>
    <s v="Storage"/>
    <s v="Super Decoflex Portable Personal File"/>
    <n v="23.968"/>
  </r>
  <r>
    <n v="5775"/>
    <s v="CA-2017-142398"/>
    <x v="408"/>
    <d v="2017-04-16T00:00:00"/>
    <s v="Standard Class"/>
    <s v="BP-11290"/>
    <s v="Beth Paige"/>
    <s v="Consumer"/>
    <s v="United States"/>
    <s v="Los Angeles"/>
    <s v="California"/>
    <n v="90036"/>
    <x v="1"/>
    <x v="1756"/>
    <x v="0"/>
    <s v="Chairs"/>
    <s v="Hon Comfortask Task/Swivel Chairs"/>
    <n v="638.28800000000001"/>
  </r>
  <r>
    <n v="5776"/>
    <s v="CA-2017-142398"/>
    <x v="408"/>
    <d v="2017-04-16T00:00:00"/>
    <s v="Standard Class"/>
    <s v="BP-11290"/>
    <s v="Beth Paige"/>
    <s v="Consumer"/>
    <s v="United States"/>
    <s v="Los Angeles"/>
    <s v="California"/>
    <n v="90036"/>
    <x v="1"/>
    <x v="729"/>
    <x v="1"/>
    <s v="Binders"/>
    <s v="JM Magazine Binder"/>
    <n v="13.208"/>
  </r>
  <r>
    <n v="5777"/>
    <s v="CA-2017-105277"/>
    <x v="429"/>
    <d v="2017-12-08T00:00:00"/>
    <s v="Standard Class"/>
    <s v="LM-17065"/>
    <s v="Liz MacKendrick"/>
    <s v="Consumer"/>
    <s v="United States"/>
    <s v="Auburn"/>
    <s v="New York"/>
    <n v="13021"/>
    <x v="3"/>
    <x v="625"/>
    <x v="1"/>
    <s v="Binders"/>
    <s v="GBC Instant Report Kit"/>
    <n v="15.528"/>
  </r>
  <r>
    <n v="5778"/>
    <s v="CA-2017-112060"/>
    <x v="429"/>
    <d v="2017-12-09T00:00:00"/>
    <s v="Standard Class"/>
    <s v="KT-16465"/>
    <s v="Kean Takahito"/>
    <s v="Consumer"/>
    <s v="United States"/>
    <s v="San Francisco"/>
    <s v="California"/>
    <n v="94109"/>
    <x v="1"/>
    <x v="921"/>
    <x v="1"/>
    <s v="Paper"/>
    <s v="Xerox 1915"/>
    <n v="104.85"/>
  </r>
  <r>
    <n v="5779"/>
    <s v="CA-2015-105270"/>
    <x v="7"/>
    <d v="2015-11-18T00:00:00"/>
    <s v="Standard Class"/>
    <s v="AP-10915"/>
    <s v="Arthur Prichep"/>
    <s v="Consumer"/>
    <s v="United States"/>
    <s v="Los Angeles"/>
    <s v="California"/>
    <n v="90008"/>
    <x v="1"/>
    <x v="400"/>
    <x v="1"/>
    <s v="Art"/>
    <s v="50 Colored Long Pencils"/>
    <n v="30.48"/>
  </r>
  <r>
    <n v="5780"/>
    <s v="CA-2015-105270"/>
    <x v="7"/>
    <d v="2015-11-18T00:00:00"/>
    <s v="Standard Class"/>
    <s v="AP-10915"/>
    <s v="Arthur Prichep"/>
    <s v="Consumer"/>
    <s v="United States"/>
    <s v="Los Angeles"/>
    <s v="California"/>
    <n v="90008"/>
    <x v="1"/>
    <x v="1153"/>
    <x v="0"/>
    <s v="Chairs"/>
    <s v="Hon Olson Stacker Stools"/>
    <n v="112.648"/>
  </r>
  <r>
    <n v="5781"/>
    <s v="US-2016-159513"/>
    <x v="788"/>
    <d v="2016-04-09T00:00:00"/>
    <s v="Standard Class"/>
    <s v="JD-15790"/>
    <s v="John Dryer"/>
    <s v="Consumer"/>
    <s v="United States"/>
    <s v="Los Angeles"/>
    <s v="California"/>
    <n v="90049"/>
    <x v="1"/>
    <x v="1761"/>
    <x v="2"/>
    <s v="Machines"/>
    <s v="Vtech AT&amp;T CL2940 Corded Speakerphone, Black"/>
    <n v="71.975999999999999"/>
  </r>
  <r>
    <n v="5782"/>
    <s v="CA-2016-155586"/>
    <x v="295"/>
    <d v="2016-12-16T00:00:00"/>
    <s v="Second Class"/>
    <s v="XP-21865"/>
    <s v="Xylona Preis"/>
    <s v="Consumer"/>
    <s v="United States"/>
    <s v="Chico"/>
    <s v="California"/>
    <n v="95928"/>
    <x v="1"/>
    <x v="147"/>
    <x v="1"/>
    <s v="Art"/>
    <s v="Newell 311"/>
    <n v="2.21"/>
  </r>
  <r>
    <n v="5783"/>
    <s v="CA-2016-155586"/>
    <x v="295"/>
    <d v="2016-12-16T00:00:00"/>
    <s v="Second Class"/>
    <s v="XP-21865"/>
    <s v="Xylona Preis"/>
    <s v="Consumer"/>
    <s v="United States"/>
    <s v="Chico"/>
    <s v="California"/>
    <n v="95928"/>
    <x v="1"/>
    <x v="776"/>
    <x v="1"/>
    <s v="Envelopes"/>
    <s v="Peel &amp; Seel Envelopes"/>
    <n v="15.52"/>
  </r>
  <r>
    <n v="5784"/>
    <s v="CA-2016-155586"/>
    <x v="295"/>
    <d v="2016-12-16T00:00:00"/>
    <s v="Second Class"/>
    <s v="XP-21865"/>
    <s v="Xylona Preis"/>
    <s v="Consumer"/>
    <s v="United States"/>
    <s v="Chico"/>
    <s v="California"/>
    <n v="95928"/>
    <x v="1"/>
    <x v="1346"/>
    <x v="1"/>
    <s v="Paper"/>
    <s v="Black Print Carbonless Snap-Off Rapid Letter, 8 1/2&quot; x 7&quot;"/>
    <n v="36.44"/>
  </r>
  <r>
    <n v="5785"/>
    <s v="CA-2018-141117"/>
    <x v="280"/>
    <d v="2018-10-08T00:00:00"/>
    <s v="Standard Class"/>
    <s v="JK-16090"/>
    <s v="Juliana Krohn"/>
    <s v="Consumer"/>
    <s v="United States"/>
    <s v="Springfield"/>
    <s v="Oregon"/>
    <n v="97477"/>
    <x v="1"/>
    <x v="366"/>
    <x v="0"/>
    <s v="Bookcases"/>
    <s v="O'Sullivan 4-Shelf Bookcase in Odessa Pine"/>
    <n v="217.76400000000001"/>
  </r>
  <r>
    <n v="5786"/>
    <s v="CA-2018-141117"/>
    <x v="280"/>
    <d v="2018-10-08T00:00:00"/>
    <s v="Standard Class"/>
    <s v="JK-16090"/>
    <s v="Juliana Krohn"/>
    <s v="Consumer"/>
    <s v="United States"/>
    <s v="Springfield"/>
    <s v="Oregon"/>
    <n v="97477"/>
    <x v="1"/>
    <x v="597"/>
    <x v="1"/>
    <s v="Supplies"/>
    <s v="Acme Softgrip Scissors"/>
    <n v="39.072000000000003"/>
  </r>
  <r>
    <n v="5787"/>
    <s v="CA-2018-141117"/>
    <x v="280"/>
    <d v="2018-10-08T00:00:00"/>
    <s v="Standard Class"/>
    <s v="JK-16090"/>
    <s v="Juliana Krohn"/>
    <s v="Consumer"/>
    <s v="United States"/>
    <s v="Springfield"/>
    <s v="Oregon"/>
    <n v="97477"/>
    <x v="1"/>
    <x v="828"/>
    <x v="1"/>
    <s v="Binders"/>
    <s v="GBC Standard Recycled Report Covers, Clear Plastic Sheets"/>
    <n v="22.638000000000002"/>
  </r>
  <r>
    <n v="5788"/>
    <s v="CA-2018-141117"/>
    <x v="280"/>
    <d v="2018-10-08T00:00:00"/>
    <s v="Standard Class"/>
    <s v="JK-16090"/>
    <s v="Juliana Krohn"/>
    <s v="Consumer"/>
    <s v="United States"/>
    <s v="Springfield"/>
    <s v="Oregon"/>
    <n v="97477"/>
    <x v="1"/>
    <x v="1385"/>
    <x v="1"/>
    <s v="Art"/>
    <s v="Berol Giant Pencil Sharpener"/>
    <n v="95.144000000000005"/>
  </r>
  <r>
    <n v="5789"/>
    <s v="CA-2018-115070"/>
    <x v="318"/>
    <d v="2018-04-14T00:00:00"/>
    <s v="Second Class"/>
    <s v="MG-18205"/>
    <s v="Mitch Gastineau"/>
    <s v="Corporate"/>
    <s v="United States"/>
    <s v="Jacksonville"/>
    <s v="Florida"/>
    <n v="32216"/>
    <x v="0"/>
    <x v="1392"/>
    <x v="0"/>
    <s v="Furnishings"/>
    <s v="Stackable Trays"/>
    <n v="12.32"/>
  </r>
  <r>
    <n v="5790"/>
    <s v="CA-2018-115070"/>
    <x v="318"/>
    <d v="2018-04-14T00:00:00"/>
    <s v="Second Class"/>
    <s v="MG-18205"/>
    <s v="Mitch Gastineau"/>
    <s v="Corporate"/>
    <s v="United States"/>
    <s v="Jacksonville"/>
    <s v="Florida"/>
    <n v="32216"/>
    <x v="0"/>
    <x v="696"/>
    <x v="1"/>
    <s v="Binders"/>
    <s v="Acco Pressboard Covers with Storage Hooks, 14 7/8&quot; x 11&quot;, Light Blue"/>
    <n v="4.4189999999999996"/>
  </r>
  <r>
    <n v="5791"/>
    <s v="CA-2018-140186"/>
    <x v="365"/>
    <d v="2018-10-02T00:00:00"/>
    <s v="First Class"/>
    <s v="PG-18820"/>
    <s v="Patrick Gardner"/>
    <s v="Consumer"/>
    <s v="United States"/>
    <s v="Bakersfield"/>
    <s v="California"/>
    <n v="93309"/>
    <x v="1"/>
    <x v="659"/>
    <x v="1"/>
    <s v="Fasteners"/>
    <s v="Advantus Plastic Paper Clips"/>
    <n v="35"/>
  </r>
  <r>
    <n v="5792"/>
    <s v="CA-2018-140186"/>
    <x v="365"/>
    <d v="2018-10-02T00:00:00"/>
    <s v="First Class"/>
    <s v="PG-18820"/>
    <s v="Patrick Gardner"/>
    <s v="Consumer"/>
    <s v="United States"/>
    <s v="Bakersfield"/>
    <s v="California"/>
    <n v="93309"/>
    <x v="1"/>
    <x v="955"/>
    <x v="0"/>
    <s v="Chairs"/>
    <s v="Leather Task Chair, Black"/>
    <n v="72.784000000000006"/>
  </r>
  <r>
    <n v="5793"/>
    <s v="CA-2018-140186"/>
    <x v="365"/>
    <d v="2018-10-02T00:00:00"/>
    <s v="First Class"/>
    <s v="PG-18820"/>
    <s v="Patrick Gardner"/>
    <s v="Consumer"/>
    <s v="United States"/>
    <s v="Bakersfield"/>
    <s v="California"/>
    <n v="93309"/>
    <x v="1"/>
    <x v="414"/>
    <x v="1"/>
    <s v="Appliances"/>
    <s v="Fellowes Premier Superior Surge Suppressor, 10-Outlet, With Phone and Remote"/>
    <n v="97.84"/>
  </r>
  <r>
    <n v="5794"/>
    <s v="CA-2018-140186"/>
    <x v="365"/>
    <d v="2018-10-02T00:00:00"/>
    <s v="First Class"/>
    <s v="PG-18820"/>
    <s v="Patrick Gardner"/>
    <s v="Consumer"/>
    <s v="United States"/>
    <s v="Bakersfield"/>
    <s v="California"/>
    <n v="93309"/>
    <x v="1"/>
    <x v="28"/>
    <x v="0"/>
    <s v="Furnishings"/>
    <s v="Howard Miller 13-3/4&quot; Diameter Brushed Chrome Round Wall Clock"/>
    <n v="51.75"/>
  </r>
  <r>
    <n v="5795"/>
    <s v="CA-2018-140186"/>
    <x v="365"/>
    <d v="2018-10-02T00:00:00"/>
    <s v="First Class"/>
    <s v="PG-18820"/>
    <s v="Patrick Gardner"/>
    <s v="Consumer"/>
    <s v="United States"/>
    <s v="Bakersfield"/>
    <s v="California"/>
    <n v="93309"/>
    <x v="1"/>
    <x v="705"/>
    <x v="1"/>
    <s v="Binders"/>
    <s v="Binding Machine Supplies"/>
    <n v="46.671999999999997"/>
  </r>
  <r>
    <n v="5796"/>
    <s v="CA-2015-124856"/>
    <x v="411"/>
    <d v="2015-10-03T00:00:00"/>
    <s v="Second Class"/>
    <s v="LD-17005"/>
    <s v="Lisa DeCherney"/>
    <s v="Consumer"/>
    <s v="United States"/>
    <s v="New York City"/>
    <s v="New York"/>
    <n v="10011"/>
    <x v="3"/>
    <x v="1449"/>
    <x v="1"/>
    <s v="Storage"/>
    <s v="Dual Level, Single-Width Filing Carts"/>
    <n v="1395.54"/>
  </r>
  <r>
    <n v="5797"/>
    <s v="CA-2015-124856"/>
    <x v="411"/>
    <d v="2015-10-03T00:00:00"/>
    <s v="Second Class"/>
    <s v="LD-17005"/>
    <s v="Lisa DeCherney"/>
    <s v="Consumer"/>
    <s v="United States"/>
    <s v="New York City"/>
    <s v="New York"/>
    <n v="10011"/>
    <x v="3"/>
    <x v="138"/>
    <x v="0"/>
    <s v="Furnishings"/>
    <s v="Seth Thomas 14&quot; Putty-Colored Wall Clock"/>
    <n v="117.36"/>
  </r>
  <r>
    <n v="5798"/>
    <s v="CA-2015-124856"/>
    <x v="411"/>
    <d v="2015-10-03T00:00:00"/>
    <s v="Second Class"/>
    <s v="LD-17005"/>
    <s v="Lisa DeCherney"/>
    <s v="Consumer"/>
    <s v="United States"/>
    <s v="New York City"/>
    <s v="New York"/>
    <n v="10011"/>
    <x v="3"/>
    <x v="919"/>
    <x v="1"/>
    <s v="Labels"/>
    <s v="Avery 48"/>
    <n v="18.899999999999999"/>
  </r>
  <r>
    <n v="5799"/>
    <s v="CA-2015-124856"/>
    <x v="411"/>
    <d v="2015-10-03T00:00:00"/>
    <s v="Second Class"/>
    <s v="LD-17005"/>
    <s v="Lisa DeCherney"/>
    <s v="Consumer"/>
    <s v="United States"/>
    <s v="New York City"/>
    <s v="New York"/>
    <n v="10011"/>
    <x v="3"/>
    <x v="968"/>
    <x v="1"/>
    <s v="Paper"/>
    <s v="White Computer Printout Paper by Universal"/>
    <n v="77.52"/>
  </r>
  <r>
    <n v="5800"/>
    <s v="CA-2015-166716"/>
    <x v="1071"/>
    <d v="2015-08-25T00:00:00"/>
    <s v="Second Class"/>
    <s v="CR-12730"/>
    <s v="Craig Reiter"/>
    <s v="Consumer"/>
    <s v="United States"/>
    <s v="Chicago"/>
    <s v="Illinois"/>
    <n v="60610"/>
    <x v="2"/>
    <x v="1496"/>
    <x v="0"/>
    <s v="Chairs"/>
    <s v="Global Leather and Oak Executive Chair, Black"/>
    <n v="421.37200000000001"/>
  </r>
  <r>
    <n v="5801"/>
    <s v="CA-2015-123225"/>
    <x v="384"/>
    <d v="2015-07-14T00:00:00"/>
    <s v="First Class"/>
    <s v="MN-17935"/>
    <s v="Michael Nguyen"/>
    <s v="Consumer"/>
    <s v="United States"/>
    <s v="El Paso"/>
    <s v="Texas"/>
    <n v="79907"/>
    <x v="2"/>
    <x v="1149"/>
    <x v="2"/>
    <s v="Phones"/>
    <s v="Polycom VVX 310 VoIP phone"/>
    <n v="575.96799999999996"/>
  </r>
  <r>
    <n v="5802"/>
    <s v="CA-2015-123225"/>
    <x v="384"/>
    <d v="2015-07-14T00:00:00"/>
    <s v="First Class"/>
    <s v="MN-17935"/>
    <s v="Michael Nguyen"/>
    <s v="Consumer"/>
    <s v="United States"/>
    <s v="El Paso"/>
    <s v="Texas"/>
    <n v="79907"/>
    <x v="2"/>
    <x v="1553"/>
    <x v="1"/>
    <s v="Paper"/>
    <s v="Xerox 200"/>
    <n v="10.368"/>
  </r>
  <r>
    <n v="5803"/>
    <s v="CA-2016-163440"/>
    <x v="204"/>
    <d v="2016-03-24T00:00:00"/>
    <s v="First Class"/>
    <s v="RD-19900"/>
    <s v="Ruben Dartt"/>
    <s v="Consumer"/>
    <s v="United States"/>
    <s v="Thousand Oaks"/>
    <s v="California"/>
    <n v="91360"/>
    <x v="1"/>
    <x v="433"/>
    <x v="2"/>
    <s v="Phones"/>
    <s v="Square Credit Card Reader"/>
    <n v="15.984"/>
  </r>
  <r>
    <n v="5804"/>
    <s v="US-2018-106796"/>
    <x v="605"/>
    <d v="2018-05-19T00:00:00"/>
    <s v="Standard Class"/>
    <s v="JP-16135"/>
    <s v="Julie Prescott"/>
    <s v="Home Office"/>
    <s v="United States"/>
    <s v="Springfield"/>
    <s v="Ohio"/>
    <n v="45503"/>
    <x v="3"/>
    <x v="1046"/>
    <x v="1"/>
    <s v="Art"/>
    <s v="Newell 347"/>
    <n v="10.272"/>
  </r>
  <r>
    <n v="5805"/>
    <s v="CA-2018-113873"/>
    <x v="38"/>
    <d v="2018-11-19T00:00:00"/>
    <s v="Standard Class"/>
    <s v="KE-16420"/>
    <s v="Katrina Edelman"/>
    <s v="Corporate"/>
    <s v="United States"/>
    <s v="Dallas"/>
    <s v="Texas"/>
    <n v="75220"/>
    <x v="2"/>
    <x v="1220"/>
    <x v="1"/>
    <s v="Storage"/>
    <s v="Eldon ProFile File 'N Store Portable File Tub Letter/Legal Size Black"/>
    <n v="61.792000000000002"/>
  </r>
  <r>
    <n v="5806"/>
    <s v="CA-2018-113873"/>
    <x v="38"/>
    <d v="2018-11-19T00:00:00"/>
    <s v="Standard Class"/>
    <s v="KE-16420"/>
    <s v="Katrina Edelman"/>
    <s v="Corporate"/>
    <s v="United States"/>
    <s v="Dallas"/>
    <s v="Texas"/>
    <n v="75220"/>
    <x v="2"/>
    <x v="713"/>
    <x v="0"/>
    <s v="Bookcases"/>
    <s v="Bush Westfield Collection Bookcases, Fully Assembled"/>
    <n v="205.9992"/>
  </r>
  <r>
    <n v="5807"/>
    <s v="CA-2017-149783"/>
    <x v="913"/>
    <d v="2017-09-07T00:00:00"/>
    <s v="Second Class"/>
    <s v="DL-13315"/>
    <s v="Delfina Latchford"/>
    <s v="Consumer"/>
    <s v="United States"/>
    <s v="Knoxville"/>
    <s v="Tennessee"/>
    <n v="37918"/>
    <x v="0"/>
    <x v="727"/>
    <x v="1"/>
    <s v="Paper"/>
    <s v="RSVP Cards &amp; Envelopes, Blank White, 8-1/2&quot; X 11&quot;, 24 Cards/25 Envelopes/Set"/>
    <n v="12.192"/>
  </r>
  <r>
    <n v="5808"/>
    <s v="CA-2017-149783"/>
    <x v="913"/>
    <d v="2017-09-07T00:00:00"/>
    <s v="Second Class"/>
    <s v="DL-13315"/>
    <s v="Delfina Latchford"/>
    <s v="Consumer"/>
    <s v="United States"/>
    <s v="Knoxville"/>
    <s v="Tennessee"/>
    <n v="37918"/>
    <x v="0"/>
    <x v="1309"/>
    <x v="1"/>
    <s v="Appliances"/>
    <s v="Belkin 5 Outlet SurgeMaster Power Centers"/>
    <n v="87.168000000000006"/>
  </r>
  <r>
    <n v="5809"/>
    <s v="CA-2017-149783"/>
    <x v="913"/>
    <d v="2017-09-07T00:00:00"/>
    <s v="Second Class"/>
    <s v="DL-13315"/>
    <s v="Delfina Latchford"/>
    <s v="Consumer"/>
    <s v="United States"/>
    <s v="Knoxville"/>
    <s v="Tennessee"/>
    <n v="37918"/>
    <x v="0"/>
    <x v="1571"/>
    <x v="1"/>
    <s v="Art"/>
    <s v="Prismacolor Color Pencil Set"/>
    <n v="31.744"/>
  </r>
  <r>
    <n v="5810"/>
    <s v="CA-2017-125017"/>
    <x v="1072"/>
    <d v="2017-02-11T00:00:00"/>
    <s v="Standard Class"/>
    <s v="KB-16240"/>
    <s v="Karen Bern"/>
    <s v="Corporate"/>
    <s v="United States"/>
    <s v="Chattanooga"/>
    <s v="Tennessee"/>
    <n v="37421"/>
    <x v="0"/>
    <x v="479"/>
    <x v="0"/>
    <s v="Furnishings"/>
    <s v="Deflect-o EconoMat Studded, No Bevel Mat for Low Pile Carpeting"/>
    <n v="132.22399999999999"/>
  </r>
  <r>
    <n v="5811"/>
    <s v="US-2016-163279"/>
    <x v="204"/>
    <d v="2016-03-26T00:00:00"/>
    <s v="Standard Class"/>
    <s v="JD-16150"/>
    <s v="Justin Deggeller"/>
    <s v="Corporate"/>
    <s v="United States"/>
    <s v="San Diego"/>
    <s v="California"/>
    <n v="92037"/>
    <x v="1"/>
    <x v="813"/>
    <x v="1"/>
    <s v="Paper"/>
    <s v="Easy-staple paper"/>
    <n v="105.52"/>
  </r>
  <r>
    <n v="5812"/>
    <s v="US-2016-163279"/>
    <x v="204"/>
    <d v="2016-03-26T00:00:00"/>
    <s v="Standard Class"/>
    <s v="JD-16150"/>
    <s v="Justin Deggeller"/>
    <s v="Corporate"/>
    <s v="United States"/>
    <s v="San Diego"/>
    <s v="California"/>
    <n v="92037"/>
    <x v="1"/>
    <x v="1762"/>
    <x v="0"/>
    <s v="Furnishings"/>
    <s v="Tenex B1-RE Series Chair Mats for Low Pile Carpets"/>
    <n v="91.96"/>
  </r>
  <r>
    <n v="5813"/>
    <s v="US-2016-163279"/>
    <x v="204"/>
    <d v="2016-03-26T00:00:00"/>
    <s v="Standard Class"/>
    <s v="JD-16150"/>
    <s v="Justin Deggeller"/>
    <s v="Corporate"/>
    <s v="United States"/>
    <s v="San Diego"/>
    <s v="California"/>
    <n v="92037"/>
    <x v="1"/>
    <x v="647"/>
    <x v="2"/>
    <s v="Phones"/>
    <s v="ClearOne CHATAttach 160 -Â speaker phone"/>
    <n v="1487.9760000000001"/>
  </r>
  <r>
    <n v="5814"/>
    <s v="CA-2016-150196"/>
    <x v="740"/>
    <d v="2016-07-03T00:00:00"/>
    <s v="First Class"/>
    <s v="SR-20740"/>
    <s v="Steven Roelle"/>
    <s v="Home Office"/>
    <s v="United States"/>
    <s v="New York City"/>
    <s v="New York"/>
    <n v="10024"/>
    <x v="3"/>
    <x v="1723"/>
    <x v="1"/>
    <s v="Paper"/>
    <s v="Xerox 209"/>
    <n v="19.440000000000001"/>
  </r>
  <r>
    <n v="5815"/>
    <s v="US-2016-106495"/>
    <x v="925"/>
    <d v="2016-06-17T00:00:00"/>
    <s v="First Class"/>
    <s v="AC-10450"/>
    <s v="Amy Cox"/>
    <s v="Consumer"/>
    <s v="United States"/>
    <s v="Tampa"/>
    <s v="Florida"/>
    <n v="33614"/>
    <x v="0"/>
    <x v="1207"/>
    <x v="2"/>
    <s v="Accessories"/>
    <s v="Belkin Standard 104 key USB Keyboard"/>
    <n v="11.672000000000001"/>
  </r>
  <r>
    <n v="5816"/>
    <s v="CA-2015-124730"/>
    <x v="35"/>
    <d v="2015-11-26T00:00:00"/>
    <s v="Same Day"/>
    <s v="LS-17245"/>
    <s v="Lynn Smith"/>
    <s v="Consumer"/>
    <s v="United States"/>
    <s v="Utica"/>
    <s v="New York"/>
    <n v="13501"/>
    <x v="3"/>
    <x v="599"/>
    <x v="2"/>
    <s v="Phones"/>
    <s v="ClearSounds CSC500 Amplified Spirit Phone Corded phone"/>
    <n v="279.95999999999998"/>
  </r>
  <r>
    <n v="5817"/>
    <s v="CA-2015-124730"/>
    <x v="35"/>
    <d v="2015-11-26T00:00:00"/>
    <s v="Same Day"/>
    <s v="LS-17245"/>
    <s v="Lynn Smith"/>
    <s v="Consumer"/>
    <s v="United States"/>
    <s v="Utica"/>
    <s v="New York"/>
    <n v="13501"/>
    <x v="3"/>
    <x v="61"/>
    <x v="1"/>
    <s v="Binders"/>
    <s v="Acco PRESSTEX Data Binder with Storage Hooks, Dark Blue, 14 7/8&quot; X 11&quot;"/>
    <n v="12.912000000000001"/>
  </r>
  <r>
    <n v="5818"/>
    <s v="CA-2015-124730"/>
    <x v="35"/>
    <d v="2015-11-26T00:00:00"/>
    <s v="Same Day"/>
    <s v="LS-17245"/>
    <s v="Lynn Smith"/>
    <s v="Consumer"/>
    <s v="United States"/>
    <s v="Utica"/>
    <s v="New York"/>
    <n v="13501"/>
    <x v="3"/>
    <x v="880"/>
    <x v="1"/>
    <s v="Binders"/>
    <s v="Pressboard Data Binders by Wilson Jones"/>
    <n v="17.088000000000001"/>
  </r>
  <r>
    <n v="5819"/>
    <s v="CA-2015-124730"/>
    <x v="35"/>
    <d v="2015-11-26T00:00:00"/>
    <s v="Same Day"/>
    <s v="LS-17245"/>
    <s v="Lynn Smith"/>
    <s v="Consumer"/>
    <s v="United States"/>
    <s v="Utica"/>
    <s v="New York"/>
    <n v="13501"/>
    <x v="3"/>
    <x v="322"/>
    <x v="1"/>
    <s v="Labels"/>
    <s v="Avery Address/Shipping Labels for Typewriters, 4&quot; x 2&quot;"/>
    <n v="93.15"/>
  </r>
  <r>
    <n v="5820"/>
    <s v="CA-2015-124730"/>
    <x v="35"/>
    <d v="2015-11-26T00:00:00"/>
    <s v="Same Day"/>
    <s v="LS-17245"/>
    <s v="Lynn Smith"/>
    <s v="Consumer"/>
    <s v="United States"/>
    <s v="Utica"/>
    <s v="New York"/>
    <n v="13501"/>
    <x v="3"/>
    <x v="745"/>
    <x v="1"/>
    <s v="Labels"/>
    <s v="Avery File Folder Labels"/>
    <n v="11.52"/>
  </r>
  <r>
    <n v="5821"/>
    <s v="CA-2018-117632"/>
    <x v="605"/>
    <d v="2018-05-18T00:00:00"/>
    <s v="Standard Class"/>
    <s v="CS-12175"/>
    <s v="Charles Sheldon"/>
    <s v="Corporate"/>
    <s v="United States"/>
    <s v="San Francisco"/>
    <s v="California"/>
    <n v="94122"/>
    <x v="1"/>
    <x v="1420"/>
    <x v="1"/>
    <s v="Supplies"/>
    <s v="Compact Automatic Electric Letter Opener"/>
    <n v="238.62"/>
  </r>
  <r>
    <n v="5822"/>
    <s v="CA-2018-117632"/>
    <x v="605"/>
    <d v="2018-05-18T00:00:00"/>
    <s v="Standard Class"/>
    <s v="CS-12175"/>
    <s v="Charles Sheldon"/>
    <s v="Corporate"/>
    <s v="United States"/>
    <s v="San Francisco"/>
    <s v="California"/>
    <n v="94122"/>
    <x v="1"/>
    <x v="1037"/>
    <x v="1"/>
    <s v="Appliances"/>
    <s v="Hoover Commercial Soft Guard Upright Vacuum And Disposable Filtration Bags"/>
    <n v="7.77"/>
  </r>
  <r>
    <n v="5823"/>
    <s v="CA-2018-117632"/>
    <x v="605"/>
    <d v="2018-05-18T00:00:00"/>
    <s v="Standard Class"/>
    <s v="CS-12175"/>
    <s v="Charles Sheldon"/>
    <s v="Corporate"/>
    <s v="United States"/>
    <s v="San Francisco"/>
    <s v="California"/>
    <n v="94122"/>
    <x v="1"/>
    <x v="719"/>
    <x v="0"/>
    <s v="Tables"/>
    <s v="Lesro Sheffield Collection Coffee Table, End Table, Center Table, Corner Table"/>
    <n v="285.48"/>
  </r>
  <r>
    <n v="5824"/>
    <s v="CA-2018-117632"/>
    <x v="605"/>
    <d v="2018-05-18T00:00:00"/>
    <s v="Standard Class"/>
    <s v="CS-12175"/>
    <s v="Charles Sheldon"/>
    <s v="Corporate"/>
    <s v="United States"/>
    <s v="San Francisco"/>
    <s v="California"/>
    <n v="94122"/>
    <x v="1"/>
    <x v="1120"/>
    <x v="1"/>
    <s v="Binders"/>
    <s v="DXL Angle-View Binders with Locking Rings, Black"/>
    <n v="19.167999999999999"/>
  </r>
  <r>
    <n v="5825"/>
    <s v="CA-2015-115056"/>
    <x v="1073"/>
    <d v="2015-05-02T00:00:00"/>
    <s v="Same Day"/>
    <s v="AR-10510"/>
    <s v="Andrew Roberts"/>
    <s v="Consumer"/>
    <s v="United States"/>
    <s v="Columbus"/>
    <s v="Ohio"/>
    <n v="43229"/>
    <x v="3"/>
    <x v="930"/>
    <x v="1"/>
    <s v="Appliances"/>
    <s v="Belkin 6 Outlet Metallic Surge Strip"/>
    <n v="26.135999999999999"/>
  </r>
  <r>
    <n v="5826"/>
    <s v="CA-2018-161067"/>
    <x v="213"/>
    <d v="2018-09-06T00:00:00"/>
    <s v="Second Class"/>
    <s v="KB-16405"/>
    <s v="Katrina Bavinger"/>
    <s v="Home Office"/>
    <s v="United States"/>
    <s v="New York City"/>
    <s v="New York"/>
    <n v="10035"/>
    <x v="3"/>
    <x v="976"/>
    <x v="1"/>
    <s v="Paper"/>
    <s v="Xerox 189"/>
    <n v="419.4"/>
  </r>
  <r>
    <n v="5827"/>
    <s v="CA-2018-161067"/>
    <x v="213"/>
    <d v="2018-09-06T00:00:00"/>
    <s v="Second Class"/>
    <s v="KB-16405"/>
    <s v="Katrina Bavinger"/>
    <s v="Home Office"/>
    <s v="United States"/>
    <s v="New York City"/>
    <s v="New York"/>
    <n v="10035"/>
    <x v="3"/>
    <x v="1719"/>
    <x v="0"/>
    <s v="Chairs"/>
    <s v="Office Star Flex Back Scooter Chair with Aluminum Finish Frame"/>
    <n v="90.801000000000002"/>
  </r>
  <r>
    <n v="5828"/>
    <s v="CA-2018-161067"/>
    <x v="213"/>
    <d v="2018-09-06T00:00:00"/>
    <s v="Second Class"/>
    <s v="KB-16405"/>
    <s v="Katrina Bavinger"/>
    <s v="Home Office"/>
    <s v="United States"/>
    <s v="New York City"/>
    <s v="New York"/>
    <n v="10035"/>
    <x v="3"/>
    <x v="211"/>
    <x v="0"/>
    <s v="Chairs"/>
    <s v="Global Low Back Tilter Chair"/>
    <n v="181.76400000000001"/>
  </r>
  <r>
    <n v="5829"/>
    <s v="CA-2018-161067"/>
    <x v="213"/>
    <d v="2018-09-06T00:00:00"/>
    <s v="Second Class"/>
    <s v="KB-16405"/>
    <s v="Katrina Bavinger"/>
    <s v="Home Office"/>
    <s v="United States"/>
    <s v="New York City"/>
    <s v="New York"/>
    <n v="10035"/>
    <x v="3"/>
    <x v="1061"/>
    <x v="1"/>
    <s v="Art"/>
    <s v="Prang Drawing Pencil Set"/>
    <n v="5.56"/>
  </r>
  <r>
    <n v="5830"/>
    <s v="CA-2017-122063"/>
    <x v="275"/>
    <d v="2017-12-07T00:00:00"/>
    <s v="Standard Class"/>
    <s v="MM-17920"/>
    <s v="Michael Moore"/>
    <s v="Consumer"/>
    <s v="United States"/>
    <s v="Richmond"/>
    <s v="Indiana"/>
    <n v="47374"/>
    <x v="2"/>
    <x v="309"/>
    <x v="0"/>
    <s v="Tables"/>
    <s v="Hon 5100 Series Wood Tables"/>
    <n v="581.96"/>
  </r>
  <r>
    <n v="5831"/>
    <s v="CA-2017-122063"/>
    <x v="275"/>
    <d v="2017-12-07T00:00:00"/>
    <s v="Standard Class"/>
    <s v="MM-17920"/>
    <s v="Michael Moore"/>
    <s v="Consumer"/>
    <s v="United States"/>
    <s v="Richmond"/>
    <s v="Indiana"/>
    <n v="47374"/>
    <x v="2"/>
    <x v="1144"/>
    <x v="0"/>
    <s v="Chairs"/>
    <s v="Global Stack Chair with Arms, Black"/>
    <n v="29.98"/>
  </r>
  <r>
    <n v="5832"/>
    <s v="CA-2016-111206"/>
    <x v="1074"/>
    <d v="2016-07-22T00:00:00"/>
    <s v="Standard Class"/>
    <s v="RF-19735"/>
    <s v="Roland Fjeld"/>
    <s v="Consumer"/>
    <s v="United States"/>
    <s v="San Diego"/>
    <s v="California"/>
    <n v="92105"/>
    <x v="1"/>
    <x v="1301"/>
    <x v="2"/>
    <s v="Accessories"/>
    <s v="Logitech G35 7.1-Channel Surround Sound Headset"/>
    <n v="519.96"/>
  </r>
  <r>
    <n v="5833"/>
    <s v="CA-2017-142895"/>
    <x v="658"/>
    <d v="2017-07-26T00:00:00"/>
    <s v="Standard Class"/>
    <s v="BP-11290"/>
    <s v="Beth Paige"/>
    <s v="Consumer"/>
    <s v="United States"/>
    <s v="Concord"/>
    <s v="North Carolina"/>
    <n v="28027"/>
    <x v="0"/>
    <x v="948"/>
    <x v="1"/>
    <s v="Labels"/>
    <s v="Avery 494"/>
    <n v="6.2640000000000002"/>
  </r>
  <r>
    <n v="5834"/>
    <s v="CA-2017-142895"/>
    <x v="658"/>
    <d v="2017-07-26T00:00:00"/>
    <s v="Standard Class"/>
    <s v="BP-11290"/>
    <s v="Beth Paige"/>
    <s v="Consumer"/>
    <s v="United States"/>
    <s v="Concord"/>
    <s v="North Carolina"/>
    <n v="28027"/>
    <x v="0"/>
    <x v="955"/>
    <x v="0"/>
    <s v="Chairs"/>
    <s v="Leather Task Chair, Black"/>
    <n v="363.92"/>
  </r>
  <r>
    <n v="5835"/>
    <s v="CA-2016-101868"/>
    <x v="988"/>
    <d v="2016-06-16T00:00:00"/>
    <s v="Standard Class"/>
    <s v="MJ-17740"/>
    <s v="Max Jones"/>
    <s v="Consumer"/>
    <s v="United States"/>
    <s v="Miami"/>
    <s v="Florida"/>
    <n v="33178"/>
    <x v="0"/>
    <x v="1636"/>
    <x v="1"/>
    <s v="Binders"/>
    <s v="Green Canvas Binder for 8-1/2&quot; x 14&quot; Sheets"/>
    <n v="64.2"/>
  </r>
  <r>
    <n v="5836"/>
    <s v="CA-2016-101868"/>
    <x v="988"/>
    <d v="2016-06-16T00:00:00"/>
    <s v="Standard Class"/>
    <s v="MJ-17740"/>
    <s v="Max Jones"/>
    <s v="Consumer"/>
    <s v="United States"/>
    <s v="Miami"/>
    <s v="Florida"/>
    <n v="33178"/>
    <x v="0"/>
    <x v="1160"/>
    <x v="1"/>
    <s v="Binders"/>
    <s v="Wilson Jones Elliptical Ring 3 1/2&quot; Capacity Binders, 800 sheets"/>
    <n v="38.520000000000003"/>
  </r>
  <r>
    <n v="5837"/>
    <s v="CA-2016-101868"/>
    <x v="988"/>
    <d v="2016-06-16T00:00:00"/>
    <s v="Standard Class"/>
    <s v="MJ-17740"/>
    <s v="Max Jones"/>
    <s v="Consumer"/>
    <s v="United States"/>
    <s v="Miami"/>
    <s v="Florida"/>
    <n v="33178"/>
    <x v="0"/>
    <x v="1700"/>
    <x v="2"/>
    <s v="Accessories"/>
    <s v="Logitech Keyboard K120"/>
    <n v="72.599999999999994"/>
  </r>
  <r>
    <n v="5838"/>
    <s v="CA-2018-133207"/>
    <x v="344"/>
    <d v="2018-12-03T00:00:00"/>
    <s v="Standard Class"/>
    <s v="DO-13645"/>
    <s v="Doug O'Connell"/>
    <s v="Consumer"/>
    <s v="United States"/>
    <s v="Los Angeles"/>
    <s v="California"/>
    <n v="90036"/>
    <x v="1"/>
    <x v="1763"/>
    <x v="2"/>
    <s v="Phones"/>
    <s v="Griffin GC17055 Auxiliary Audio Cable"/>
    <n v="57.567999999999998"/>
  </r>
  <r>
    <n v="5839"/>
    <s v="CA-2016-132948"/>
    <x v="1075"/>
    <d v="2016-04-03T00:00:00"/>
    <s v="Standard Class"/>
    <s v="MV-17485"/>
    <s v="Mark Van Huff"/>
    <s v="Consumer"/>
    <s v="United States"/>
    <s v="Seattle"/>
    <s v="Washington"/>
    <n v="98115"/>
    <x v="1"/>
    <x v="1764"/>
    <x v="1"/>
    <s v="Storage"/>
    <s v="Rogers Profile Extra Capacity Storage Tub"/>
    <n v="83.7"/>
  </r>
  <r>
    <n v="5840"/>
    <s v="CA-2016-134992"/>
    <x v="357"/>
    <d v="2016-09-26T00:00:00"/>
    <s v="Second Class"/>
    <s v="MG-17875"/>
    <s v="Michael Grace"/>
    <s v="Home Office"/>
    <s v="United States"/>
    <s v="Arlington"/>
    <s v="Virginia"/>
    <n v="22204"/>
    <x v="0"/>
    <x v="1193"/>
    <x v="1"/>
    <s v="Paper"/>
    <s v="Xerox 214"/>
    <n v="32.4"/>
  </r>
  <r>
    <n v="5841"/>
    <s v="CA-2016-134992"/>
    <x v="357"/>
    <d v="2016-09-26T00:00:00"/>
    <s v="Second Class"/>
    <s v="MG-17875"/>
    <s v="Michael Grace"/>
    <s v="Home Office"/>
    <s v="United States"/>
    <s v="Arlington"/>
    <s v="Virginia"/>
    <n v="22204"/>
    <x v="0"/>
    <x v="928"/>
    <x v="0"/>
    <s v="Furnishings"/>
    <s v="Westinghouse Floor Lamp with Metal Mesh Shade, Black"/>
    <n v="47.98"/>
  </r>
  <r>
    <n v="5842"/>
    <s v="CA-2016-126725"/>
    <x v="972"/>
    <d v="2016-11-21T00:00:00"/>
    <s v="Standard Class"/>
    <s v="BS-11665"/>
    <s v="Brian Stugart"/>
    <s v="Consumer"/>
    <s v="United States"/>
    <s v="San Diego"/>
    <s v="California"/>
    <n v="92105"/>
    <x v="1"/>
    <x v="1765"/>
    <x v="2"/>
    <s v="Phones"/>
    <s v="RCA ViSYS 25825 Wireless digital phone"/>
    <n v="415.96800000000002"/>
  </r>
  <r>
    <n v="5843"/>
    <s v="CA-2016-126725"/>
    <x v="972"/>
    <d v="2016-11-21T00:00:00"/>
    <s v="Standard Class"/>
    <s v="BS-11665"/>
    <s v="Brian Stugart"/>
    <s v="Consumer"/>
    <s v="United States"/>
    <s v="San Diego"/>
    <s v="California"/>
    <n v="92105"/>
    <x v="1"/>
    <x v="886"/>
    <x v="1"/>
    <s v="Storage"/>
    <s v="Carina Media Storage Towers in Natural &amp; Black"/>
    <n v="304.89999999999998"/>
  </r>
  <r>
    <n v="5844"/>
    <s v="CA-2016-126725"/>
    <x v="972"/>
    <d v="2016-11-21T00:00:00"/>
    <s v="Standard Class"/>
    <s v="BS-11665"/>
    <s v="Brian Stugart"/>
    <s v="Consumer"/>
    <s v="United States"/>
    <s v="San Diego"/>
    <s v="California"/>
    <n v="92105"/>
    <x v="1"/>
    <x v="1702"/>
    <x v="0"/>
    <s v="Furnishings"/>
    <s v="DAX Contemporary Wood Frame with Silver Metal Mat, Desktop, 11 x 14 Size"/>
    <n v="80.959999999999994"/>
  </r>
  <r>
    <n v="5845"/>
    <s v="CA-2016-126725"/>
    <x v="972"/>
    <d v="2016-11-21T00:00:00"/>
    <s v="Standard Class"/>
    <s v="BS-11665"/>
    <s v="Brian Stugart"/>
    <s v="Consumer"/>
    <s v="United States"/>
    <s v="San Diego"/>
    <s v="California"/>
    <n v="92105"/>
    <x v="1"/>
    <x v="1667"/>
    <x v="1"/>
    <s v="Storage"/>
    <s v="Fellowes Recycled Storage Drawers"/>
    <n v="777.21"/>
  </r>
  <r>
    <n v="5846"/>
    <s v="CA-2016-126725"/>
    <x v="972"/>
    <d v="2016-11-21T00:00:00"/>
    <s v="Standard Class"/>
    <s v="BS-11665"/>
    <s v="Brian Stugart"/>
    <s v="Consumer"/>
    <s v="United States"/>
    <s v="San Diego"/>
    <s v="California"/>
    <n v="92105"/>
    <x v="1"/>
    <x v="988"/>
    <x v="1"/>
    <s v="Paper"/>
    <s v="Xerox 203"/>
    <n v="32.4"/>
  </r>
  <r>
    <n v="5847"/>
    <s v="CA-2016-126725"/>
    <x v="972"/>
    <d v="2016-11-21T00:00:00"/>
    <s v="Standard Class"/>
    <s v="BS-11665"/>
    <s v="Brian Stugart"/>
    <s v="Consumer"/>
    <s v="United States"/>
    <s v="San Diego"/>
    <s v="California"/>
    <n v="92105"/>
    <x v="1"/>
    <x v="901"/>
    <x v="0"/>
    <s v="Chairs"/>
    <s v="Office Star - Contemporary Swivel Chair with Padded Adjustable Arms and Flex Back"/>
    <n v="225.56800000000001"/>
  </r>
  <r>
    <n v="5848"/>
    <s v="CA-2016-126725"/>
    <x v="972"/>
    <d v="2016-11-21T00:00:00"/>
    <s v="Standard Class"/>
    <s v="BS-11665"/>
    <s v="Brian Stugart"/>
    <s v="Consumer"/>
    <s v="United States"/>
    <s v="San Diego"/>
    <s v="California"/>
    <n v="92105"/>
    <x v="1"/>
    <x v="1122"/>
    <x v="0"/>
    <s v="Furnishings"/>
    <s v="Advantus Panel Wall Certificate Holder - 8.5x11"/>
    <n v="36.6"/>
  </r>
  <r>
    <n v="5849"/>
    <s v="CA-2016-121783"/>
    <x v="113"/>
    <d v="2016-11-14T00:00:00"/>
    <s v="Standard Class"/>
    <s v="PO-19180"/>
    <s v="Philisse Overcash"/>
    <s v="Home Office"/>
    <s v="United States"/>
    <s v="Roseville"/>
    <s v="Minnesota"/>
    <n v="55113"/>
    <x v="2"/>
    <x v="847"/>
    <x v="1"/>
    <s v="Appliances"/>
    <s v="Hoover Shoulder Vac Commercial Portable Vacuum"/>
    <n v="715.64"/>
  </r>
  <r>
    <n v="5850"/>
    <s v="CA-2016-121783"/>
    <x v="113"/>
    <d v="2016-11-14T00:00:00"/>
    <s v="Standard Class"/>
    <s v="PO-19180"/>
    <s v="Philisse Overcash"/>
    <s v="Home Office"/>
    <s v="United States"/>
    <s v="Roseville"/>
    <s v="Minnesota"/>
    <n v="55113"/>
    <x v="2"/>
    <x v="1244"/>
    <x v="1"/>
    <s v="Storage"/>
    <s v="Tennsco 6- and 18-Compartment Lockers"/>
    <n v="795.51"/>
  </r>
  <r>
    <n v="5851"/>
    <s v="CA-2016-121783"/>
    <x v="113"/>
    <d v="2016-11-14T00:00:00"/>
    <s v="Standard Class"/>
    <s v="PO-19180"/>
    <s v="Philisse Overcash"/>
    <s v="Home Office"/>
    <s v="United States"/>
    <s v="Roseville"/>
    <s v="Minnesota"/>
    <n v="55113"/>
    <x v="2"/>
    <x v="1572"/>
    <x v="2"/>
    <s v="Copiers"/>
    <s v="Sharp 1540cs Digital Laser Copier"/>
    <n v="549.99"/>
  </r>
  <r>
    <n v="5852"/>
    <s v="CA-2016-121783"/>
    <x v="113"/>
    <d v="2016-11-14T00:00:00"/>
    <s v="Standard Class"/>
    <s v="PO-19180"/>
    <s v="Philisse Overcash"/>
    <s v="Home Office"/>
    <s v="United States"/>
    <s v="Roseville"/>
    <s v="Minnesota"/>
    <n v="55113"/>
    <x v="2"/>
    <x v="444"/>
    <x v="1"/>
    <s v="Binders"/>
    <s v="GBC Standard Therm-A-Bind Covers"/>
    <n v="74.760000000000005"/>
  </r>
  <r>
    <n v="5853"/>
    <s v="CA-2016-121783"/>
    <x v="113"/>
    <d v="2016-11-14T00:00:00"/>
    <s v="Standard Class"/>
    <s v="PO-19180"/>
    <s v="Philisse Overcash"/>
    <s v="Home Office"/>
    <s v="United States"/>
    <s v="Roseville"/>
    <s v="Minnesota"/>
    <n v="55113"/>
    <x v="2"/>
    <x v="221"/>
    <x v="0"/>
    <s v="Furnishings"/>
    <s v="Staple-based wall hangings"/>
    <n v="29.22"/>
  </r>
  <r>
    <n v="5854"/>
    <s v="US-2015-138835"/>
    <x v="1076"/>
    <d v="2015-09-14T00:00:00"/>
    <s v="Standard Class"/>
    <s v="DA-13450"/>
    <s v="Dianna Arnett"/>
    <s v="Home Office"/>
    <s v="United States"/>
    <s v="Virginia Beach"/>
    <s v="Virginia"/>
    <n v="23464"/>
    <x v="0"/>
    <x v="308"/>
    <x v="1"/>
    <s v="Binders"/>
    <s v="Tuff Stuff Recycled Round Ring Binders"/>
    <n v="9.64"/>
  </r>
  <r>
    <n v="5855"/>
    <s v="CA-2016-112214"/>
    <x v="1077"/>
    <d v="2016-08-11T00:00:00"/>
    <s v="Standard Class"/>
    <s v="AH-10690"/>
    <s v="Anna HÃ¤berlin"/>
    <s v="Corporate"/>
    <s v="United States"/>
    <s v="Dallas"/>
    <s v="Texas"/>
    <n v="75220"/>
    <x v="2"/>
    <x v="1198"/>
    <x v="1"/>
    <s v="Storage"/>
    <s v="Perma STOR-ALL Hanging File Box, 13 1/8&quot;W x 12 1/4&quot;D x 10 1/2&quot;H"/>
    <n v="33.488"/>
  </r>
  <r>
    <n v="5856"/>
    <s v="CA-2016-112214"/>
    <x v="1077"/>
    <d v="2016-08-11T00:00:00"/>
    <s v="Standard Class"/>
    <s v="AH-10690"/>
    <s v="Anna HÃ¤berlin"/>
    <s v="Corporate"/>
    <s v="United States"/>
    <s v="Dallas"/>
    <s v="Texas"/>
    <n v="75220"/>
    <x v="2"/>
    <x v="1511"/>
    <x v="1"/>
    <s v="Supplies"/>
    <s v="Stiletto Hand Letter Openers"/>
    <n v="23.04"/>
  </r>
  <r>
    <n v="5857"/>
    <s v="CA-2016-112214"/>
    <x v="1077"/>
    <d v="2016-08-11T00:00:00"/>
    <s v="Standard Class"/>
    <s v="AH-10690"/>
    <s v="Anna HÃ¤berlin"/>
    <s v="Corporate"/>
    <s v="United States"/>
    <s v="Dallas"/>
    <s v="Texas"/>
    <n v="75220"/>
    <x v="2"/>
    <x v="1282"/>
    <x v="1"/>
    <s v="Binders"/>
    <s v="Avery Self-Adhesive Photo Pockets for Polaroid Photos"/>
    <n v="1.3620000000000001"/>
  </r>
  <r>
    <n v="5858"/>
    <s v="CA-2016-112214"/>
    <x v="1077"/>
    <d v="2016-08-11T00:00:00"/>
    <s v="Standard Class"/>
    <s v="AH-10690"/>
    <s v="Anna HÃ¤berlin"/>
    <s v="Corporate"/>
    <s v="United States"/>
    <s v="Dallas"/>
    <s v="Texas"/>
    <n v="75220"/>
    <x v="2"/>
    <x v="1256"/>
    <x v="0"/>
    <s v="Furnishings"/>
    <s v="Eldon Expressions Wood Desk Accessories, Oak"/>
    <n v="14.76"/>
  </r>
  <r>
    <n v="5859"/>
    <s v="US-2018-153255"/>
    <x v="213"/>
    <d v="2018-09-07T00:00:00"/>
    <s v="Second Class"/>
    <s v="JK-15730"/>
    <s v="Joe Kamberova"/>
    <s v="Consumer"/>
    <s v="United States"/>
    <s v="Concord"/>
    <s v="California"/>
    <n v="94521"/>
    <x v="1"/>
    <x v="1601"/>
    <x v="0"/>
    <s v="Bookcases"/>
    <s v="Bush Heritage Pine Collection 5-Shelf Bookcase, Albany Pine Finish, *Special Order"/>
    <n v="239.666"/>
  </r>
  <r>
    <n v="5860"/>
    <s v="CA-2016-108119"/>
    <x v="549"/>
    <d v="2016-11-08T00:00:00"/>
    <s v="Standard Class"/>
    <s v="MS-17530"/>
    <s v="MaryBeth Skach"/>
    <s v="Consumer"/>
    <s v="United States"/>
    <s v="Conway"/>
    <s v="Arkansas"/>
    <n v="72032"/>
    <x v="0"/>
    <x v="1000"/>
    <x v="0"/>
    <s v="Tables"/>
    <s v="Iceberg OfficeWorks 42&quot; Round Tables"/>
    <n v="301.95999999999998"/>
  </r>
  <r>
    <n v="5861"/>
    <s v="CA-2016-157434"/>
    <x v="1078"/>
    <d v="2016-05-04T00:00:00"/>
    <s v="Second Class"/>
    <s v="JK-15640"/>
    <s v="Jim Kriz"/>
    <s v="Home Office"/>
    <s v="United States"/>
    <s v="Philadelphia"/>
    <s v="Pennsylvania"/>
    <n v="19120"/>
    <x v="3"/>
    <x v="1050"/>
    <x v="1"/>
    <s v="Paper"/>
    <s v="Xerox 1949"/>
    <n v="7.968"/>
  </r>
  <r>
    <n v="5862"/>
    <s v="CA-2017-101525"/>
    <x v="766"/>
    <d v="2017-05-04T00:00:00"/>
    <s v="Second Class"/>
    <s v="CM-12235"/>
    <s v="Chris McAfee"/>
    <s v="Consumer"/>
    <s v="United States"/>
    <s v="Little Rock"/>
    <s v="Arkansas"/>
    <n v="72209"/>
    <x v="0"/>
    <x v="1766"/>
    <x v="1"/>
    <s v="Paper"/>
    <s v="Xerox 1914"/>
    <n v="109.92"/>
  </r>
  <r>
    <n v="5863"/>
    <s v="CA-2017-101525"/>
    <x v="766"/>
    <d v="2017-05-04T00:00:00"/>
    <s v="Second Class"/>
    <s v="CM-12235"/>
    <s v="Chris McAfee"/>
    <s v="Consumer"/>
    <s v="United States"/>
    <s v="Little Rock"/>
    <s v="Arkansas"/>
    <n v="72209"/>
    <x v="0"/>
    <x v="1307"/>
    <x v="1"/>
    <s v="Paper"/>
    <s v="Xerox 1994"/>
    <n v="19.440000000000001"/>
  </r>
  <r>
    <n v="5864"/>
    <s v="CA-2017-101525"/>
    <x v="766"/>
    <d v="2017-05-04T00:00:00"/>
    <s v="Second Class"/>
    <s v="CM-12235"/>
    <s v="Chris McAfee"/>
    <s v="Consumer"/>
    <s v="United States"/>
    <s v="Little Rock"/>
    <s v="Arkansas"/>
    <n v="72209"/>
    <x v="0"/>
    <x v="796"/>
    <x v="1"/>
    <s v="Art"/>
    <s v="DIXON Ticonderoga Erasable Checking Pencils"/>
    <n v="11.16"/>
  </r>
  <r>
    <n v="5865"/>
    <s v="US-2015-117968"/>
    <x v="79"/>
    <d v="2015-08-07T00:00:00"/>
    <s v="Second Class"/>
    <s v="RS-19420"/>
    <s v="Ricardo Sperren"/>
    <s v="Corporate"/>
    <s v="United States"/>
    <s v="Meriden"/>
    <s v="Connecticut"/>
    <n v="6450"/>
    <x v="3"/>
    <x v="1276"/>
    <x v="1"/>
    <s v="Appliances"/>
    <s v="Fellowes Advanced Computer Series Surge Protectors"/>
    <n v="79.47"/>
  </r>
  <r>
    <n v="5866"/>
    <s v="US-2015-117968"/>
    <x v="79"/>
    <d v="2015-08-07T00:00:00"/>
    <s v="Second Class"/>
    <s v="RS-19420"/>
    <s v="Ricardo Sperren"/>
    <s v="Corporate"/>
    <s v="United States"/>
    <s v="Meriden"/>
    <s v="Connecticut"/>
    <n v="6450"/>
    <x v="3"/>
    <x v="1605"/>
    <x v="1"/>
    <s v="Art"/>
    <s v="Binney &amp; Smith inkTank Erasable Pocket Highlighter, Chisel Tip, Yellow"/>
    <n v="4.5599999999999996"/>
  </r>
  <r>
    <n v="5867"/>
    <s v="US-2015-117968"/>
    <x v="79"/>
    <d v="2015-08-07T00:00:00"/>
    <s v="Second Class"/>
    <s v="RS-19420"/>
    <s v="Ricardo Sperren"/>
    <s v="Corporate"/>
    <s v="United States"/>
    <s v="Meriden"/>
    <s v="Connecticut"/>
    <n v="6450"/>
    <x v="3"/>
    <x v="629"/>
    <x v="0"/>
    <s v="Chairs"/>
    <s v="Hon GuestStacker Chair"/>
    <n v="1133.3499999999999"/>
  </r>
  <r>
    <n v="5868"/>
    <s v="CA-2017-158211"/>
    <x v="810"/>
    <d v="2017-01-08T00:00:00"/>
    <s v="Standard Class"/>
    <s v="BP-11185"/>
    <s v="Ben Peterman"/>
    <s v="Corporate"/>
    <s v="United States"/>
    <s v="Philadelphia"/>
    <s v="Pennsylvania"/>
    <n v="19143"/>
    <x v="3"/>
    <x v="512"/>
    <x v="1"/>
    <s v="Art"/>
    <s v="Newell 312"/>
    <n v="4.6719999999999997"/>
  </r>
  <r>
    <n v="5869"/>
    <s v="CA-2017-158211"/>
    <x v="810"/>
    <d v="2017-01-08T00:00:00"/>
    <s v="Standard Class"/>
    <s v="BP-11185"/>
    <s v="Ben Peterman"/>
    <s v="Corporate"/>
    <s v="United States"/>
    <s v="Philadelphia"/>
    <s v="Pennsylvania"/>
    <n v="19143"/>
    <x v="3"/>
    <x v="920"/>
    <x v="1"/>
    <s v="Binders"/>
    <s v="Avery Arch Ring Binders"/>
    <n v="104.58"/>
  </r>
  <r>
    <n v="5870"/>
    <s v="CA-2017-152247"/>
    <x v="77"/>
    <d v="2017-11-12T00:00:00"/>
    <s v="Standard Class"/>
    <s v="MA-17995"/>
    <s v="Michelle Arnett"/>
    <s v="Home Office"/>
    <s v="United States"/>
    <s v="Cheyenne"/>
    <s v="Wyoming"/>
    <n v="82001"/>
    <x v="1"/>
    <x v="445"/>
    <x v="0"/>
    <s v="Chairs"/>
    <s v="Global Troy Executive Leather Low-Back Tilter"/>
    <n v="1603.136"/>
  </r>
  <r>
    <n v="5871"/>
    <s v="CA-2017-128223"/>
    <x v="403"/>
    <d v="2017-06-14T00:00:00"/>
    <s v="Same Day"/>
    <s v="EB-13705"/>
    <s v="Ed Braxton"/>
    <s v="Corporate"/>
    <s v="United States"/>
    <s v="Anaheim"/>
    <s v="California"/>
    <n v="92804"/>
    <x v="1"/>
    <x v="1744"/>
    <x v="0"/>
    <s v="Tables"/>
    <s v="Bush Cubix Conference Tables, Fully Assembled"/>
    <n v="1293.4880000000001"/>
  </r>
  <r>
    <n v="5872"/>
    <s v="CA-2017-154235"/>
    <x v="446"/>
    <d v="2017-09-28T00:00:00"/>
    <s v="Standard Class"/>
    <s v="RD-19900"/>
    <s v="Ruben Dartt"/>
    <s v="Consumer"/>
    <s v="United States"/>
    <s v="Bloomington"/>
    <s v="Indiana"/>
    <n v="47401"/>
    <x v="2"/>
    <x v="101"/>
    <x v="0"/>
    <s v="Furnishings"/>
    <s v="Deflect-o DuraMat Lighweight, Studded, Beveled Mat for Low Pile Carpeting"/>
    <n v="127.95"/>
  </r>
  <r>
    <n v="5873"/>
    <s v="CA-2018-129910"/>
    <x v="983"/>
    <d v="2018-04-03T00:00:00"/>
    <s v="Standard Class"/>
    <s v="ME-17320"/>
    <s v="Maria Etezadi"/>
    <s v="Home Office"/>
    <s v="United States"/>
    <s v="Columbus"/>
    <s v="Georgia"/>
    <n v="31907"/>
    <x v="0"/>
    <x v="42"/>
    <x v="1"/>
    <s v="Storage"/>
    <s v="Advantus 10-Drawer Portable Organizer, Chrome Metal Frame, Smoke Drawers"/>
    <n v="59.76"/>
  </r>
  <r>
    <n v="5874"/>
    <s v="CA-2018-133095"/>
    <x v="400"/>
    <d v="2018-06-04T00:00:00"/>
    <s v="Same Day"/>
    <s v="EH-14005"/>
    <s v="Erica Hernandez"/>
    <s v="Home Office"/>
    <s v="United States"/>
    <s v="Jonesboro"/>
    <s v="Arkansas"/>
    <n v="72401"/>
    <x v="0"/>
    <x v="1087"/>
    <x v="1"/>
    <s v="Binders"/>
    <s v="GBC VeloBind Cover Sets"/>
    <n v="108.08"/>
  </r>
  <r>
    <n v="5875"/>
    <s v="CA-2018-133095"/>
    <x v="400"/>
    <d v="2018-06-04T00:00:00"/>
    <s v="Same Day"/>
    <s v="EH-14005"/>
    <s v="Erica Hernandez"/>
    <s v="Home Office"/>
    <s v="United States"/>
    <s v="Jonesboro"/>
    <s v="Arkansas"/>
    <n v="72401"/>
    <x v="0"/>
    <x v="1310"/>
    <x v="1"/>
    <s v="Binders"/>
    <s v="Insertable Tab Indexes For Data Binders"/>
    <n v="9.5399999999999991"/>
  </r>
  <r>
    <n v="5876"/>
    <s v="CA-2016-130554"/>
    <x v="1003"/>
    <d v="2016-04-09T00:00:00"/>
    <s v="First Class"/>
    <s v="FM-14290"/>
    <s v="Frank Merwin"/>
    <s v="Home Office"/>
    <s v="United States"/>
    <s v="Philadelphia"/>
    <s v="Pennsylvania"/>
    <n v="19140"/>
    <x v="3"/>
    <x v="563"/>
    <x v="1"/>
    <s v="Art"/>
    <s v="Newell 331"/>
    <n v="11.736000000000001"/>
  </r>
  <r>
    <n v="5877"/>
    <s v="CA-2015-152443"/>
    <x v="371"/>
    <d v="2015-05-26T00:00:00"/>
    <s v="Standard Class"/>
    <s v="FG-14260"/>
    <s v="Frank Gastineau"/>
    <s v="Home Office"/>
    <s v="United States"/>
    <s v="Lawrence"/>
    <s v="Massachusetts"/>
    <n v="1841"/>
    <x v="3"/>
    <x v="669"/>
    <x v="1"/>
    <s v="Binders"/>
    <s v="GBC ProClick Punch Binding System"/>
    <n v="447.86"/>
  </r>
  <r>
    <n v="5878"/>
    <s v="CA-2015-152443"/>
    <x v="371"/>
    <d v="2015-05-26T00:00:00"/>
    <s v="Standard Class"/>
    <s v="FG-14260"/>
    <s v="Frank Gastineau"/>
    <s v="Home Office"/>
    <s v="United States"/>
    <s v="Lawrence"/>
    <s v="Massachusetts"/>
    <n v="1841"/>
    <x v="3"/>
    <x v="1665"/>
    <x v="1"/>
    <s v="Paper"/>
    <s v="Xerox 1992"/>
    <n v="17.940000000000001"/>
  </r>
  <r>
    <n v="5879"/>
    <s v="CA-2015-152443"/>
    <x v="371"/>
    <d v="2015-05-26T00:00:00"/>
    <s v="Standard Class"/>
    <s v="FG-14260"/>
    <s v="Frank Gastineau"/>
    <s v="Home Office"/>
    <s v="United States"/>
    <s v="Lawrence"/>
    <s v="Massachusetts"/>
    <n v="1841"/>
    <x v="3"/>
    <x v="1360"/>
    <x v="1"/>
    <s v="Appliances"/>
    <s v="Belkin 8 Outlet Surge Protector"/>
    <n v="245.88"/>
  </r>
  <r>
    <n v="5880"/>
    <s v="CA-2017-133319"/>
    <x v="64"/>
    <d v="2017-09-11T00:00:00"/>
    <s v="Standard Class"/>
    <s v="MV-17485"/>
    <s v="Mark Van Huff"/>
    <s v="Consumer"/>
    <s v="United States"/>
    <s v="New York City"/>
    <s v="New York"/>
    <n v="10011"/>
    <x v="3"/>
    <x v="1415"/>
    <x v="1"/>
    <s v="Paper"/>
    <s v="Xerox 1885"/>
    <n v="192.16"/>
  </r>
  <r>
    <n v="5881"/>
    <s v="CA-2017-133935"/>
    <x v="31"/>
    <d v="2017-09-22T00:00:00"/>
    <s v="Standard Class"/>
    <s v="JW-15220"/>
    <s v="Jane Waco"/>
    <s v="Corporate"/>
    <s v="United States"/>
    <s v="San Diego"/>
    <s v="California"/>
    <n v="92105"/>
    <x v="1"/>
    <x v="445"/>
    <x v="0"/>
    <s v="Chairs"/>
    <s v="Global Troy Executive Leather Low-Back Tilter"/>
    <n v="801.56799999999998"/>
  </r>
  <r>
    <n v="5882"/>
    <s v="CA-2017-133935"/>
    <x v="31"/>
    <d v="2017-09-22T00:00:00"/>
    <s v="Standard Class"/>
    <s v="JW-15220"/>
    <s v="Jane Waco"/>
    <s v="Corporate"/>
    <s v="United States"/>
    <s v="San Diego"/>
    <s v="California"/>
    <n v="92105"/>
    <x v="1"/>
    <x v="839"/>
    <x v="1"/>
    <s v="Paper"/>
    <s v="Xerox 1945"/>
    <n v="368.91"/>
  </r>
  <r>
    <n v="5883"/>
    <s v="CA-2017-133935"/>
    <x v="31"/>
    <d v="2017-09-22T00:00:00"/>
    <s v="Standard Class"/>
    <s v="JW-15220"/>
    <s v="Jane Waco"/>
    <s v="Corporate"/>
    <s v="United States"/>
    <s v="San Diego"/>
    <s v="California"/>
    <n v="92105"/>
    <x v="1"/>
    <x v="812"/>
    <x v="0"/>
    <s v="Chairs"/>
    <s v="Global High-Back Leather Tilter, Burgundy"/>
    <n v="885.52800000000002"/>
  </r>
  <r>
    <n v="5884"/>
    <s v="CA-2017-136301"/>
    <x v="69"/>
    <d v="2017-03-15T00:00:00"/>
    <s v="Second Class"/>
    <s v="EH-13765"/>
    <s v="Edward Hooks"/>
    <s v="Corporate"/>
    <s v="United States"/>
    <s v="San Francisco"/>
    <s v="California"/>
    <n v="94109"/>
    <x v="1"/>
    <x v="375"/>
    <x v="0"/>
    <s v="Furnishings"/>
    <s v="Westinghouse Mesh Shade Clip-On Gooseneck Lamp, Black"/>
    <n v="28.28"/>
  </r>
  <r>
    <n v="5885"/>
    <s v="CA-2017-136301"/>
    <x v="69"/>
    <d v="2017-03-15T00:00:00"/>
    <s v="Second Class"/>
    <s v="EH-13765"/>
    <s v="Edward Hooks"/>
    <s v="Corporate"/>
    <s v="United States"/>
    <s v="San Francisco"/>
    <s v="California"/>
    <n v="94109"/>
    <x v="1"/>
    <x v="1359"/>
    <x v="1"/>
    <s v="Supplies"/>
    <s v="High Speed Automatic Electric Letter Opener"/>
    <n v="4912.59"/>
  </r>
  <r>
    <n v="5886"/>
    <s v="US-2015-109456"/>
    <x v="1079"/>
    <d v="2015-10-17T00:00:00"/>
    <s v="Same Day"/>
    <s v="LS-17245"/>
    <s v="Lynn Smith"/>
    <s v="Consumer"/>
    <s v="United States"/>
    <s v="San Francisco"/>
    <s v="California"/>
    <n v="94110"/>
    <x v="1"/>
    <x v="952"/>
    <x v="1"/>
    <s v="Binders"/>
    <s v="Avery Non-Stick Heavy Duty View Round Locking Ring Binders"/>
    <n v="14.352"/>
  </r>
  <r>
    <n v="5887"/>
    <s v="US-2015-109456"/>
    <x v="1079"/>
    <d v="2015-10-17T00:00:00"/>
    <s v="Same Day"/>
    <s v="LS-17245"/>
    <s v="Lynn Smith"/>
    <s v="Consumer"/>
    <s v="United States"/>
    <s v="San Francisco"/>
    <s v="California"/>
    <n v="94110"/>
    <x v="1"/>
    <x v="603"/>
    <x v="2"/>
    <s v="Accessories"/>
    <s v="LogitechÂ Illuminated - Keyboard"/>
    <n v="179.97"/>
  </r>
  <r>
    <n v="5888"/>
    <s v="CA-2018-151596"/>
    <x v="1048"/>
    <d v="2018-10-11T00:00:00"/>
    <s v="First Class"/>
    <s v="BP-11050"/>
    <s v="Barry Pond"/>
    <s v="Corporate"/>
    <s v="United States"/>
    <s v="Cranston"/>
    <s v="Rhode Island"/>
    <n v="2920"/>
    <x v="3"/>
    <x v="1354"/>
    <x v="1"/>
    <s v="Storage"/>
    <s v="SAFCO Mobile Desk Side File, Wire Frame"/>
    <n v="42.76"/>
  </r>
  <r>
    <n v="5889"/>
    <s v="CA-2016-147879"/>
    <x v="820"/>
    <d v="2016-05-12T00:00:00"/>
    <s v="Standard Class"/>
    <s v="CC-12220"/>
    <s v="Chris Cortes"/>
    <s v="Consumer"/>
    <s v="United States"/>
    <s v="Owensboro"/>
    <s v="Kentucky"/>
    <n v="42301"/>
    <x v="0"/>
    <x v="1767"/>
    <x v="1"/>
    <s v="Paper"/>
    <s v="Xerox 1902"/>
    <n v="45.68"/>
  </r>
  <r>
    <n v="5890"/>
    <s v="CA-2017-166625"/>
    <x v="167"/>
    <d v="2017-04-17T00:00:00"/>
    <s v="First Class"/>
    <s v="JM-15580"/>
    <s v="Jill Matthias"/>
    <s v="Consumer"/>
    <s v="United States"/>
    <s v="Baltimore"/>
    <s v="Maryland"/>
    <n v="21215"/>
    <x v="3"/>
    <x v="1095"/>
    <x v="1"/>
    <s v="Binders"/>
    <s v="GBC ProClick Spines for 32-Hole Punch"/>
    <n v="25.06"/>
  </r>
  <r>
    <n v="5891"/>
    <s v="CA-2017-146157"/>
    <x v="831"/>
    <d v="2017-11-26T00:00:00"/>
    <s v="Standard Class"/>
    <s v="RD-19720"/>
    <s v="Roger Demir"/>
    <s v="Consumer"/>
    <s v="United States"/>
    <s v="Chicago"/>
    <s v="Illinois"/>
    <n v="60610"/>
    <x v="2"/>
    <x v="694"/>
    <x v="1"/>
    <s v="Paper"/>
    <s v="Xerox 1910"/>
    <n v="38.432000000000002"/>
  </r>
  <r>
    <n v="5892"/>
    <s v="CA-2017-146157"/>
    <x v="831"/>
    <d v="2017-11-26T00:00:00"/>
    <s v="Standard Class"/>
    <s v="RD-19720"/>
    <s v="Roger Demir"/>
    <s v="Consumer"/>
    <s v="United States"/>
    <s v="Chicago"/>
    <s v="Illinois"/>
    <n v="60610"/>
    <x v="2"/>
    <x v="146"/>
    <x v="1"/>
    <s v="Storage"/>
    <s v="Tenex Personal Project File with Scoop Front Design, Black"/>
    <n v="21.568000000000001"/>
  </r>
  <r>
    <n v="5893"/>
    <s v="CA-2017-146157"/>
    <x v="831"/>
    <d v="2017-11-26T00:00:00"/>
    <s v="Standard Class"/>
    <s v="RD-19720"/>
    <s v="Roger Demir"/>
    <s v="Consumer"/>
    <s v="United States"/>
    <s v="Chicago"/>
    <s v="Illinois"/>
    <n v="60610"/>
    <x v="2"/>
    <x v="151"/>
    <x v="2"/>
    <s v="Accessories"/>
    <s v="Lenovo 17-Key USB Numeric Keypad"/>
    <n v="81.575999999999993"/>
  </r>
  <r>
    <n v="5894"/>
    <s v="CA-2018-159954"/>
    <x v="18"/>
    <d v="2018-09-14T00:00:00"/>
    <s v="Standard Class"/>
    <s v="SS-20410"/>
    <s v="Shahid Shariari"/>
    <s v="Consumer"/>
    <s v="United States"/>
    <s v="Atlanta"/>
    <s v="Georgia"/>
    <n v="30318"/>
    <x v="0"/>
    <x v="994"/>
    <x v="1"/>
    <s v="Binders"/>
    <s v="Wilson Jones Suede Grain Vinyl Binders"/>
    <n v="2.78"/>
  </r>
  <r>
    <n v="5895"/>
    <s v="CA-2018-100825"/>
    <x v="428"/>
    <d v="2018-09-14T00:00:00"/>
    <s v="Standard Class"/>
    <s v="KD-16495"/>
    <s v="Keith Dawkins"/>
    <s v="Corporate"/>
    <s v="United States"/>
    <s v="Los Angeles"/>
    <s v="California"/>
    <n v="90036"/>
    <x v="1"/>
    <x v="1291"/>
    <x v="1"/>
    <s v="Storage"/>
    <s v="Fellowes Bases and Tops For Staxonsteel/High-Stak Systems"/>
    <n v="99.87"/>
  </r>
  <r>
    <n v="5896"/>
    <s v="CA-2015-168305"/>
    <x v="301"/>
    <d v="2015-11-08T00:00:00"/>
    <s v="Standard Class"/>
    <s v="PL-18925"/>
    <s v="Paul Lucas"/>
    <s v="Home Office"/>
    <s v="United States"/>
    <s v="Los Angeles"/>
    <s v="California"/>
    <n v="90049"/>
    <x v="1"/>
    <x v="1760"/>
    <x v="1"/>
    <s v="Labels"/>
    <s v="Avery 475"/>
    <n v="44.4"/>
  </r>
  <r>
    <n v="5897"/>
    <s v="CA-2015-168305"/>
    <x v="301"/>
    <d v="2015-11-08T00:00:00"/>
    <s v="Standard Class"/>
    <s v="PL-18925"/>
    <s v="Paul Lucas"/>
    <s v="Home Office"/>
    <s v="United States"/>
    <s v="Los Angeles"/>
    <s v="California"/>
    <n v="90049"/>
    <x v="1"/>
    <x v="1115"/>
    <x v="1"/>
    <s v="Paper"/>
    <s v="Easy-staple paper"/>
    <n v="21.4"/>
  </r>
  <r>
    <n v="5898"/>
    <s v="CA-2017-167682"/>
    <x v="1015"/>
    <d v="2017-04-09T00:00:00"/>
    <s v="Standard Class"/>
    <s v="ZD-21925"/>
    <s v="Zuschuss Donatelli"/>
    <s v="Consumer"/>
    <s v="United States"/>
    <s v="Richmond"/>
    <s v="Indiana"/>
    <n v="47374"/>
    <x v="2"/>
    <x v="90"/>
    <x v="0"/>
    <s v="Furnishings"/>
    <s v="Seth Thomas 13 1/2&quot; Wall Clock"/>
    <n v="71.12"/>
  </r>
  <r>
    <n v="5899"/>
    <s v="CA-2017-167682"/>
    <x v="1015"/>
    <d v="2017-04-09T00:00:00"/>
    <s v="Standard Class"/>
    <s v="ZD-21925"/>
    <s v="Zuschuss Donatelli"/>
    <s v="Consumer"/>
    <s v="United States"/>
    <s v="Richmond"/>
    <s v="Indiana"/>
    <n v="47374"/>
    <x v="2"/>
    <x v="1417"/>
    <x v="2"/>
    <s v="Phones"/>
    <s v="Plantronics Voyager Pro HD - Bluetooth Headset"/>
    <n v="259.95999999999998"/>
  </r>
  <r>
    <n v="5900"/>
    <s v="CA-2018-108000"/>
    <x v="602"/>
    <d v="2018-01-16T00:00:00"/>
    <s v="Standard Class"/>
    <s v="LS-16945"/>
    <s v="Linda Southworth"/>
    <s v="Corporate"/>
    <s v="United States"/>
    <s v="San Francisco"/>
    <s v="California"/>
    <n v="94110"/>
    <x v="1"/>
    <x v="1170"/>
    <x v="1"/>
    <s v="Envelopes"/>
    <s v="Staple envelope"/>
    <n v="9.7799999999999994"/>
  </r>
  <r>
    <n v="5901"/>
    <s v="CA-2016-146465"/>
    <x v="312"/>
    <d v="2016-11-24T00:00:00"/>
    <s v="Standard Class"/>
    <s v="PB-18805"/>
    <s v="Patrick Bzostek"/>
    <s v="Home Office"/>
    <s v="United States"/>
    <s v="San Francisco"/>
    <s v="California"/>
    <n v="94122"/>
    <x v="1"/>
    <x v="472"/>
    <x v="1"/>
    <s v="Binders"/>
    <s v="Cardinal Poly Pocket Divider Pockets for Ring Binders"/>
    <n v="24.192"/>
  </r>
  <r>
    <n v="5902"/>
    <s v="CA-2017-159639"/>
    <x v="581"/>
    <d v="2017-12-02T00:00:00"/>
    <s v="Standard Class"/>
    <s v="PC-18745"/>
    <s v="Pamela Coakley"/>
    <s v="Corporate"/>
    <s v="United States"/>
    <s v="Westfield"/>
    <s v="New Jersey"/>
    <n v="7090"/>
    <x v="3"/>
    <x v="1172"/>
    <x v="0"/>
    <s v="Furnishings"/>
    <s v="Ultra Door Pull Handle"/>
    <n v="31.56"/>
  </r>
  <r>
    <n v="5903"/>
    <s v="US-2018-153948"/>
    <x v="44"/>
    <d v="2018-11-06T00:00:00"/>
    <s v="Same Day"/>
    <s v="FM-14290"/>
    <s v="Frank Merwin"/>
    <s v="Home Office"/>
    <s v="United States"/>
    <s v="San Francisco"/>
    <s v="California"/>
    <n v="94122"/>
    <x v="1"/>
    <x v="368"/>
    <x v="1"/>
    <s v="Paper"/>
    <s v="Xerox 191"/>
    <n v="59.94"/>
  </r>
  <r>
    <n v="5904"/>
    <s v="US-2018-153948"/>
    <x v="44"/>
    <d v="2018-11-06T00:00:00"/>
    <s v="Same Day"/>
    <s v="FM-14290"/>
    <s v="Frank Merwin"/>
    <s v="Home Office"/>
    <s v="United States"/>
    <s v="San Francisco"/>
    <s v="California"/>
    <n v="94122"/>
    <x v="1"/>
    <x v="1713"/>
    <x v="1"/>
    <s v="Paper"/>
    <s v="Easy-staple paper"/>
    <n v="45.36"/>
  </r>
  <r>
    <n v="5905"/>
    <s v="US-2018-153948"/>
    <x v="44"/>
    <d v="2018-11-06T00:00:00"/>
    <s v="Same Day"/>
    <s v="FM-14290"/>
    <s v="Frank Merwin"/>
    <s v="Home Office"/>
    <s v="United States"/>
    <s v="San Francisco"/>
    <s v="California"/>
    <n v="94122"/>
    <x v="1"/>
    <x v="1714"/>
    <x v="1"/>
    <s v="Paper"/>
    <s v="Astroparche Fine Business Paper"/>
    <n v="26.4"/>
  </r>
  <r>
    <n v="5906"/>
    <s v="US-2018-153948"/>
    <x v="44"/>
    <d v="2018-11-06T00:00:00"/>
    <s v="Same Day"/>
    <s v="FM-14290"/>
    <s v="Frank Merwin"/>
    <s v="Home Office"/>
    <s v="United States"/>
    <s v="San Francisco"/>
    <s v="California"/>
    <n v="94122"/>
    <x v="1"/>
    <x v="1655"/>
    <x v="1"/>
    <s v="Labels"/>
    <s v="Avery 503"/>
    <n v="41.4"/>
  </r>
  <r>
    <n v="5907"/>
    <s v="US-2018-153948"/>
    <x v="44"/>
    <d v="2018-11-06T00:00:00"/>
    <s v="Same Day"/>
    <s v="FM-14290"/>
    <s v="Frank Merwin"/>
    <s v="Home Office"/>
    <s v="United States"/>
    <s v="San Francisco"/>
    <s v="California"/>
    <n v="94122"/>
    <x v="1"/>
    <x v="658"/>
    <x v="2"/>
    <s v="Accessories"/>
    <s v="Kingston Digital DataTraveler 32GB USB 2.0"/>
    <n v="16.95"/>
  </r>
  <r>
    <n v="5908"/>
    <s v="US-2017-113985"/>
    <x v="499"/>
    <d v="2017-12-07T00:00:00"/>
    <s v="Standard Class"/>
    <s v="KD-16495"/>
    <s v="Keith Dawkins"/>
    <s v="Corporate"/>
    <s v="United States"/>
    <s v="San Jose"/>
    <s v="California"/>
    <n v="95123"/>
    <x v="1"/>
    <x v="1087"/>
    <x v="1"/>
    <s v="Binders"/>
    <s v="GBC VeloBind Cover Sets"/>
    <n v="24.704000000000001"/>
  </r>
  <r>
    <n v="5909"/>
    <s v="US-2017-113985"/>
    <x v="499"/>
    <d v="2017-12-07T00:00:00"/>
    <s v="Standard Class"/>
    <s v="KD-16495"/>
    <s v="Keith Dawkins"/>
    <s v="Corporate"/>
    <s v="United States"/>
    <s v="San Jose"/>
    <s v="California"/>
    <n v="95123"/>
    <x v="1"/>
    <x v="941"/>
    <x v="1"/>
    <s v="Appliances"/>
    <s v="Holmes Cool Mist Humidifier for the Whole House with 8-Gallon Output per Day, Extended Life Filter"/>
    <n v="59.7"/>
  </r>
  <r>
    <n v="5910"/>
    <s v="US-2017-113985"/>
    <x v="499"/>
    <d v="2017-12-07T00:00:00"/>
    <s v="Standard Class"/>
    <s v="KD-16495"/>
    <s v="Keith Dawkins"/>
    <s v="Corporate"/>
    <s v="United States"/>
    <s v="San Jose"/>
    <s v="California"/>
    <n v="95123"/>
    <x v="1"/>
    <x v="1573"/>
    <x v="0"/>
    <s v="Furnishings"/>
    <s v="Eldon Regeneration Recycled Desk Accessories, Black"/>
    <n v="14.52"/>
  </r>
  <r>
    <n v="5911"/>
    <s v="US-2017-113985"/>
    <x v="499"/>
    <d v="2017-12-07T00:00:00"/>
    <s v="Standard Class"/>
    <s v="KD-16495"/>
    <s v="Keith Dawkins"/>
    <s v="Corporate"/>
    <s v="United States"/>
    <s v="San Jose"/>
    <s v="California"/>
    <n v="95123"/>
    <x v="1"/>
    <x v="1311"/>
    <x v="1"/>
    <s v="Binders"/>
    <s v="Satellite Sectional Post Binders"/>
    <n v="104.184"/>
  </r>
  <r>
    <n v="5912"/>
    <s v="CA-2017-155383"/>
    <x v="907"/>
    <d v="2017-12-22T00:00:00"/>
    <s v="Standard Class"/>
    <s v="SC-20680"/>
    <s v="Steve Carroll"/>
    <s v="Home Office"/>
    <s v="United States"/>
    <s v="Seattle"/>
    <s v="Washington"/>
    <n v="98115"/>
    <x v="1"/>
    <x v="177"/>
    <x v="1"/>
    <s v="Storage"/>
    <s v="Personal Filing Tote with Lid, Black/Gray"/>
    <n v="46.53"/>
  </r>
  <r>
    <n v="5913"/>
    <s v="CA-2015-120432"/>
    <x v="829"/>
    <d v="2015-08-26T00:00:00"/>
    <s v="Second Class"/>
    <s v="DW-13585"/>
    <s v="Dorothy Wardle"/>
    <s v="Corporate"/>
    <s v="United States"/>
    <s v="Owensboro"/>
    <s v="Kentucky"/>
    <n v="42301"/>
    <x v="0"/>
    <x v="1768"/>
    <x v="1"/>
    <s v="Supplies"/>
    <s v="Acme Titanium Bonded Scissors"/>
    <n v="25.5"/>
  </r>
  <r>
    <n v="5914"/>
    <s v="US-2016-126977"/>
    <x v="14"/>
    <d v="2016-09-23T00:00:00"/>
    <s v="Standard Class"/>
    <s v="PF-19120"/>
    <s v="Peter Fuller"/>
    <s v="Consumer"/>
    <s v="United States"/>
    <s v="New York City"/>
    <s v="New York"/>
    <n v="10035"/>
    <x v="3"/>
    <x v="383"/>
    <x v="1"/>
    <s v="Storage"/>
    <s v="Woodgrain Magazine Files by Perma"/>
    <n v="14.9"/>
  </r>
  <r>
    <n v="5915"/>
    <s v="US-2016-126977"/>
    <x v="14"/>
    <d v="2016-09-23T00:00:00"/>
    <s v="Standard Class"/>
    <s v="PF-19120"/>
    <s v="Peter Fuller"/>
    <s v="Consumer"/>
    <s v="United States"/>
    <s v="New York City"/>
    <s v="New York"/>
    <n v="10035"/>
    <x v="3"/>
    <x v="49"/>
    <x v="1"/>
    <s v="Labels"/>
    <s v="Avery 485"/>
    <n v="87.71"/>
  </r>
  <r>
    <n v="5916"/>
    <s v="US-2016-126977"/>
    <x v="14"/>
    <d v="2016-09-23T00:00:00"/>
    <s v="Standard Class"/>
    <s v="PF-19120"/>
    <s v="Peter Fuller"/>
    <s v="Consumer"/>
    <s v="United States"/>
    <s v="New York City"/>
    <s v="New York"/>
    <n v="10035"/>
    <x v="3"/>
    <x v="913"/>
    <x v="0"/>
    <s v="Chairs"/>
    <s v="Office Star Flex Back Scooter Chair with White Frame"/>
    <n v="199.76400000000001"/>
  </r>
  <r>
    <n v="5917"/>
    <s v="US-2016-126977"/>
    <x v="14"/>
    <d v="2016-09-23T00:00:00"/>
    <s v="Standard Class"/>
    <s v="PF-19120"/>
    <s v="Peter Fuller"/>
    <s v="Consumer"/>
    <s v="United States"/>
    <s v="New York City"/>
    <s v="New York"/>
    <n v="10035"/>
    <x v="3"/>
    <x v="392"/>
    <x v="1"/>
    <s v="Storage"/>
    <s v="Eldon Mobile Mega Data Cart  Mega Stackable  Add-On Trays"/>
    <n v="94.6"/>
  </r>
  <r>
    <n v="5918"/>
    <s v="US-2016-126977"/>
    <x v="14"/>
    <d v="2016-09-23T00:00:00"/>
    <s v="Standard Class"/>
    <s v="PF-19120"/>
    <s v="Peter Fuller"/>
    <s v="Consumer"/>
    <s v="United States"/>
    <s v="New York City"/>
    <s v="New York"/>
    <n v="10035"/>
    <x v="3"/>
    <x v="26"/>
    <x v="0"/>
    <s v="Bookcases"/>
    <s v="Riverside Palais Royal Lawyers Bookcase, Royale Cherry Finish"/>
    <n v="4228.7039999999997"/>
  </r>
  <r>
    <n v="5919"/>
    <s v="US-2016-126977"/>
    <x v="14"/>
    <d v="2016-09-23T00:00:00"/>
    <s v="Standard Class"/>
    <s v="PF-19120"/>
    <s v="Peter Fuller"/>
    <s v="Consumer"/>
    <s v="United States"/>
    <s v="New York City"/>
    <s v="New York"/>
    <n v="10035"/>
    <x v="3"/>
    <x v="1248"/>
    <x v="0"/>
    <s v="Bookcases"/>
    <s v="DMI Eclipse Executive Suite Bookcases"/>
    <n v="2003.92"/>
  </r>
  <r>
    <n v="5920"/>
    <s v="US-2016-126977"/>
    <x v="14"/>
    <d v="2016-09-23T00:00:00"/>
    <s v="Standard Class"/>
    <s v="PF-19120"/>
    <s v="Peter Fuller"/>
    <s v="Consumer"/>
    <s v="United States"/>
    <s v="New York City"/>
    <s v="New York"/>
    <n v="10035"/>
    <x v="3"/>
    <x v="599"/>
    <x v="2"/>
    <s v="Phones"/>
    <s v="ClearSounds CSC500 Amplified Spirit Phone Corded phone"/>
    <n v="209.97"/>
  </r>
  <r>
    <n v="5921"/>
    <s v="US-2016-126977"/>
    <x v="14"/>
    <d v="2016-09-23T00:00:00"/>
    <s v="Standard Class"/>
    <s v="PF-19120"/>
    <s v="Peter Fuller"/>
    <s v="Consumer"/>
    <s v="United States"/>
    <s v="New York City"/>
    <s v="New York"/>
    <n v="10035"/>
    <x v="3"/>
    <x v="764"/>
    <x v="2"/>
    <s v="Accessories"/>
    <s v="Plantronics CS510 - Over-the-Head monaural Wireless Headset System"/>
    <n v="659.9"/>
  </r>
  <r>
    <n v="5922"/>
    <s v="US-2016-126977"/>
    <x v="14"/>
    <d v="2016-09-23T00:00:00"/>
    <s v="Standard Class"/>
    <s v="PF-19120"/>
    <s v="Peter Fuller"/>
    <s v="Consumer"/>
    <s v="United States"/>
    <s v="New York City"/>
    <s v="New York"/>
    <n v="10035"/>
    <x v="3"/>
    <x v="417"/>
    <x v="1"/>
    <s v="Paper"/>
    <s v="Eaton Premium Continuous-Feed Paper, 25% Cotton, Letter Size, White, 1000 Shts/Box"/>
    <n v="110.96"/>
  </r>
  <r>
    <n v="5923"/>
    <s v="US-2016-126977"/>
    <x v="14"/>
    <d v="2016-09-23T00:00:00"/>
    <s v="Standard Class"/>
    <s v="PF-19120"/>
    <s v="Peter Fuller"/>
    <s v="Consumer"/>
    <s v="United States"/>
    <s v="New York City"/>
    <s v="New York"/>
    <n v="10035"/>
    <x v="3"/>
    <x v="1049"/>
    <x v="2"/>
    <s v="Phones"/>
    <s v="ARKON Windshield Dashboard Air Vent Car Mount Holder"/>
    <n v="67.8"/>
  </r>
  <r>
    <n v="5924"/>
    <s v="CA-2017-130288"/>
    <x v="491"/>
    <d v="2017-11-30T00:00:00"/>
    <s v="Second Class"/>
    <s v="DK-13225"/>
    <s v="Dean Katz"/>
    <s v="Corporate"/>
    <s v="United States"/>
    <s v="New York City"/>
    <s v="New York"/>
    <n v="10011"/>
    <x v="3"/>
    <x v="971"/>
    <x v="0"/>
    <s v="Tables"/>
    <s v="Bevis Oval Conference Table, Walnut"/>
    <n v="313.17599999999999"/>
  </r>
  <r>
    <n v="5925"/>
    <s v="CA-2018-146458"/>
    <x v="123"/>
    <d v="2018-11-22T00:00:00"/>
    <s v="Second Class"/>
    <s v="RB-19435"/>
    <s v="Richard Bierner"/>
    <s v="Consumer"/>
    <s v="United States"/>
    <s v="Springfield"/>
    <s v="Virginia"/>
    <n v="22153"/>
    <x v="0"/>
    <x v="1241"/>
    <x v="1"/>
    <s v="Art"/>
    <s v="Newell 349"/>
    <n v="22.96"/>
  </r>
  <r>
    <n v="5926"/>
    <s v="CA-2018-150420"/>
    <x v="95"/>
    <d v="2018-06-08T00:00:00"/>
    <s v="Standard Class"/>
    <s v="GD-14590"/>
    <s v="Giulietta Dortch"/>
    <s v="Corporate"/>
    <s v="United States"/>
    <s v="Bellingham"/>
    <s v="Washington"/>
    <n v="98226"/>
    <x v="1"/>
    <x v="989"/>
    <x v="2"/>
    <s v="Accessories"/>
    <s v="Plantronics Audio 995 Wireless Stereo Headset"/>
    <n v="1099.5"/>
  </r>
  <r>
    <n v="5927"/>
    <s v="US-2015-118997"/>
    <x v="918"/>
    <d v="2015-04-12T00:00:00"/>
    <s v="Standard Class"/>
    <s v="RA-19885"/>
    <s v="Ruben Ausman"/>
    <s v="Corporate"/>
    <s v="United States"/>
    <s v="Decatur"/>
    <s v="Alabama"/>
    <n v="35601"/>
    <x v="0"/>
    <x v="1746"/>
    <x v="0"/>
    <s v="Tables"/>
    <s v="SAFCO PlanMaster Boards, 60w x 37-1/2d, White Melamine"/>
    <n v="1215.92"/>
  </r>
  <r>
    <n v="5928"/>
    <s v="CA-2015-114314"/>
    <x v="856"/>
    <d v="2015-10-15T00:00:00"/>
    <s v="Standard Class"/>
    <s v="DB-13555"/>
    <s v="Dorothy Badders"/>
    <s v="Corporate"/>
    <s v="United States"/>
    <s v="Fayetteville"/>
    <s v="Arkansas"/>
    <n v="72701"/>
    <x v="0"/>
    <x v="2"/>
    <x v="1"/>
    <s v="Labels"/>
    <s v="Self-Adhesive Address Labels for Typewriters by Universal"/>
    <n v="7.31"/>
  </r>
  <r>
    <n v="5929"/>
    <s v="CA-2015-114314"/>
    <x v="856"/>
    <d v="2015-10-15T00:00:00"/>
    <s v="Standard Class"/>
    <s v="DB-13555"/>
    <s v="Dorothy Badders"/>
    <s v="Corporate"/>
    <s v="United States"/>
    <s v="Fayetteville"/>
    <s v="Arkansas"/>
    <n v="72701"/>
    <x v="0"/>
    <x v="1348"/>
    <x v="0"/>
    <s v="Furnishings"/>
    <s v="Eldon Pizzaz Desk Accessories"/>
    <n v="8.92"/>
  </r>
  <r>
    <n v="5930"/>
    <s v="US-2018-169551"/>
    <x v="437"/>
    <d v="2018-07-09T00:00:00"/>
    <s v="First Class"/>
    <s v="RL-19615"/>
    <s v="Rob Lucas"/>
    <s v="Consumer"/>
    <s v="United States"/>
    <s v="Philadelphia"/>
    <s v="Pennsylvania"/>
    <n v="19120"/>
    <x v="3"/>
    <x v="672"/>
    <x v="0"/>
    <s v="Bookcases"/>
    <s v="O'Sullivan 3-Shelf Heavy-Duty Bookcases"/>
    <n v="87.21"/>
  </r>
  <r>
    <n v="5931"/>
    <s v="US-2018-169551"/>
    <x v="437"/>
    <d v="2018-07-09T00:00:00"/>
    <s v="First Class"/>
    <s v="RL-19615"/>
    <s v="Rob Lucas"/>
    <s v="Consumer"/>
    <s v="United States"/>
    <s v="Philadelphia"/>
    <s v="Pennsylvania"/>
    <n v="19120"/>
    <x v="3"/>
    <x v="260"/>
    <x v="1"/>
    <s v="Paper"/>
    <s v="Xerox 216"/>
    <n v="15.552"/>
  </r>
  <r>
    <n v="5932"/>
    <s v="US-2018-169551"/>
    <x v="437"/>
    <d v="2018-07-09T00:00:00"/>
    <s v="First Class"/>
    <s v="RL-19615"/>
    <s v="Rob Lucas"/>
    <s v="Consumer"/>
    <s v="United States"/>
    <s v="Philadelphia"/>
    <s v="Pennsylvania"/>
    <n v="19120"/>
    <x v="3"/>
    <x v="432"/>
    <x v="2"/>
    <s v="Phones"/>
    <s v="Apple iPhone 5S"/>
    <n v="683.98800000000006"/>
  </r>
  <r>
    <n v="5933"/>
    <s v="US-2018-169551"/>
    <x v="437"/>
    <d v="2018-07-09T00:00:00"/>
    <s v="First Class"/>
    <s v="RL-19615"/>
    <s v="Rob Lucas"/>
    <s v="Consumer"/>
    <s v="United States"/>
    <s v="Philadelphia"/>
    <s v="Pennsylvania"/>
    <n v="19120"/>
    <x v="3"/>
    <x v="1427"/>
    <x v="1"/>
    <s v="Storage"/>
    <s v="Plastic Stacking Crates &amp; Casters"/>
    <n v="13.391999999999999"/>
  </r>
  <r>
    <n v="5934"/>
    <s v="US-2018-169551"/>
    <x v="437"/>
    <d v="2018-07-09T00:00:00"/>
    <s v="First Class"/>
    <s v="RL-19615"/>
    <s v="Rob Lucas"/>
    <s v="Consumer"/>
    <s v="United States"/>
    <s v="Philadelphia"/>
    <s v="Pennsylvania"/>
    <n v="19120"/>
    <x v="3"/>
    <x v="1695"/>
    <x v="2"/>
    <s v="Accessories"/>
    <s v="AmazonBasics 3-Button USB Wired Mouse"/>
    <n v="16.776"/>
  </r>
  <r>
    <n v="5935"/>
    <s v="US-2018-169551"/>
    <x v="437"/>
    <d v="2018-07-09T00:00:00"/>
    <s v="First Class"/>
    <s v="RL-19615"/>
    <s v="Rob Lucas"/>
    <s v="Consumer"/>
    <s v="United States"/>
    <s v="Philadelphia"/>
    <s v="Pennsylvania"/>
    <n v="19120"/>
    <x v="3"/>
    <x v="764"/>
    <x v="2"/>
    <s v="Accessories"/>
    <s v="Plantronics CS510 - Over-the-Head monaural Wireless Headset System"/>
    <n v="527.91999999999996"/>
  </r>
  <r>
    <n v="5936"/>
    <s v="CA-2017-103107"/>
    <x v="975"/>
    <d v="2017-07-04T00:00:00"/>
    <s v="Same Day"/>
    <s v="RB-19465"/>
    <s v="Rick Bensley"/>
    <s v="Home Office"/>
    <s v="United States"/>
    <s v="Seattle"/>
    <s v="Washington"/>
    <n v="98103"/>
    <x v="1"/>
    <x v="534"/>
    <x v="0"/>
    <s v="Furnishings"/>
    <s v="Master Caster Door Stop, Brown"/>
    <n v="25.4"/>
  </r>
  <r>
    <n v="5937"/>
    <s v="CA-2017-103107"/>
    <x v="975"/>
    <d v="2017-07-04T00:00:00"/>
    <s v="Same Day"/>
    <s v="RB-19465"/>
    <s v="Rick Bensley"/>
    <s v="Home Office"/>
    <s v="United States"/>
    <s v="Seattle"/>
    <s v="Washington"/>
    <n v="98103"/>
    <x v="1"/>
    <x v="1192"/>
    <x v="2"/>
    <s v="Phones"/>
    <s v="Avaya 4621SW VoIP phone"/>
    <n v="177.48"/>
  </r>
  <r>
    <n v="5938"/>
    <s v="CA-2017-103107"/>
    <x v="975"/>
    <d v="2017-07-04T00:00:00"/>
    <s v="Same Day"/>
    <s v="RB-19465"/>
    <s v="Rick Bensley"/>
    <s v="Home Office"/>
    <s v="United States"/>
    <s v="Seattle"/>
    <s v="Washington"/>
    <n v="98103"/>
    <x v="1"/>
    <x v="993"/>
    <x v="2"/>
    <s v="Phones"/>
    <s v="OtterBox Defender Series Case - Samsung Galaxy S4"/>
    <n v="71.975999999999999"/>
  </r>
  <r>
    <n v="5939"/>
    <s v="CA-2018-122077"/>
    <x v="240"/>
    <d v="2018-05-25T00:00:00"/>
    <s v="Standard Class"/>
    <s v="JF-15295"/>
    <s v="Jason Fortune-"/>
    <s v="Consumer"/>
    <s v="United States"/>
    <s v="Plano"/>
    <s v="Texas"/>
    <n v="75023"/>
    <x v="2"/>
    <x v="1211"/>
    <x v="2"/>
    <s v="Phones"/>
    <s v="Jabra Supreme Plus Driver EditionÂ Headset"/>
    <n v="95.992000000000004"/>
  </r>
  <r>
    <n v="5940"/>
    <s v="CA-2018-122077"/>
    <x v="240"/>
    <d v="2018-05-25T00:00:00"/>
    <s v="Standard Class"/>
    <s v="JF-15295"/>
    <s v="Jason Fortune-"/>
    <s v="Consumer"/>
    <s v="United States"/>
    <s v="Plano"/>
    <s v="Texas"/>
    <n v="75023"/>
    <x v="2"/>
    <x v="1722"/>
    <x v="1"/>
    <s v="Labels"/>
    <s v="Avery 491"/>
    <n v="13.215999999999999"/>
  </r>
  <r>
    <n v="5941"/>
    <s v="CA-2018-112431"/>
    <x v="386"/>
    <d v="2018-10-14T00:00:00"/>
    <s v="Second Class"/>
    <s v="RW-19690"/>
    <s v="Robert Waldorf"/>
    <s v="Consumer"/>
    <s v="United States"/>
    <s v="Los Angeles"/>
    <s v="California"/>
    <n v="90049"/>
    <x v="1"/>
    <x v="477"/>
    <x v="2"/>
    <s v="Accessories"/>
    <s v="SanDisk Cruzer 64 GB USB Flash Drive"/>
    <n v="435.84"/>
  </r>
  <r>
    <n v="5942"/>
    <s v="CA-2018-112431"/>
    <x v="386"/>
    <d v="2018-10-14T00:00:00"/>
    <s v="Second Class"/>
    <s v="RW-19690"/>
    <s v="Robert Waldorf"/>
    <s v="Consumer"/>
    <s v="United States"/>
    <s v="Los Angeles"/>
    <s v="California"/>
    <n v="90049"/>
    <x v="1"/>
    <x v="134"/>
    <x v="1"/>
    <s v="Art"/>
    <s v="Newell 343"/>
    <n v="5.88"/>
  </r>
  <r>
    <n v="5943"/>
    <s v="CA-2017-151092"/>
    <x v="876"/>
    <d v="2017-08-13T00:00:00"/>
    <s v="Standard Class"/>
    <s v="VG-21790"/>
    <s v="Vivek Gonzalez"/>
    <s v="Consumer"/>
    <s v="United States"/>
    <s v="Los Angeles"/>
    <s v="California"/>
    <n v="90032"/>
    <x v="1"/>
    <x v="194"/>
    <x v="2"/>
    <s v="Phones"/>
    <s v="Panasonic KX-TG6844B Expandable Digital Cordless Telephone"/>
    <n v="211.16800000000001"/>
  </r>
  <r>
    <n v="5944"/>
    <s v="CA-2015-104178"/>
    <x v="55"/>
    <d v="2015-08-29T00:00:00"/>
    <s v="Standard Class"/>
    <s v="JM-15265"/>
    <s v="Janet Molinari"/>
    <s v="Corporate"/>
    <s v="United States"/>
    <s v="Los Angeles"/>
    <s v="California"/>
    <n v="90036"/>
    <x v="1"/>
    <x v="1448"/>
    <x v="0"/>
    <s v="Furnishings"/>
    <s v="Eldon 200 Class Desk Accessories, Smoke"/>
    <n v="6.28"/>
  </r>
  <r>
    <n v="5945"/>
    <s v="CA-2015-104178"/>
    <x v="55"/>
    <d v="2015-08-29T00:00:00"/>
    <s v="Standard Class"/>
    <s v="JM-15265"/>
    <s v="Janet Molinari"/>
    <s v="Corporate"/>
    <s v="United States"/>
    <s v="Los Angeles"/>
    <s v="California"/>
    <n v="90036"/>
    <x v="1"/>
    <x v="452"/>
    <x v="2"/>
    <s v="Accessories"/>
    <s v="SanDisk Cruzer 32 GB USB Flash Drive"/>
    <n v="95.1"/>
  </r>
  <r>
    <n v="5946"/>
    <s v="CA-2015-104178"/>
    <x v="55"/>
    <d v="2015-08-29T00:00:00"/>
    <s v="Standard Class"/>
    <s v="JM-15265"/>
    <s v="Janet Molinari"/>
    <s v="Corporate"/>
    <s v="United States"/>
    <s v="Los Angeles"/>
    <s v="California"/>
    <n v="90036"/>
    <x v="1"/>
    <x v="1347"/>
    <x v="1"/>
    <s v="Paper"/>
    <s v="Xerox 23"/>
    <n v="25.92"/>
  </r>
  <r>
    <n v="5947"/>
    <s v="CA-2015-104178"/>
    <x v="55"/>
    <d v="2015-08-29T00:00:00"/>
    <s v="Standard Class"/>
    <s v="JM-15265"/>
    <s v="Janet Molinari"/>
    <s v="Corporate"/>
    <s v="United States"/>
    <s v="Los Angeles"/>
    <s v="California"/>
    <n v="90036"/>
    <x v="1"/>
    <x v="762"/>
    <x v="1"/>
    <s v="Storage"/>
    <s v="Portable Personal File Box"/>
    <n v="48.84"/>
  </r>
  <r>
    <n v="5948"/>
    <s v="CA-2016-115924"/>
    <x v="471"/>
    <d v="2016-09-18T00:00:00"/>
    <s v="Second Class"/>
    <s v="BE-11455"/>
    <s v="Brad Eason"/>
    <s v="Home Office"/>
    <s v="United States"/>
    <s v="Des Moines"/>
    <s v="Iowa"/>
    <n v="50315"/>
    <x v="2"/>
    <x v="1499"/>
    <x v="1"/>
    <s v="Binders"/>
    <s v="Wilson Jones Impact Binders"/>
    <n v="25.9"/>
  </r>
  <r>
    <n v="5949"/>
    <s v="CA-2018-161046"/>
    <x v="916"/>
    <d v="2018-03-05T00:00:00"/>
    <s v="Same Day"/>
    <s v="CB-12535"/>
    <s v="Claudia Bergmann"/>
    <s v="Corporate"/>
    <s v="United States"/>
    <s v="Southaven"/>
    <s v="Mississippi"/>
    <n v="38671"/>
    <x v="0"/>
    <x v="761"/>
    <x v="1"/>
    <s v="Envelopes"/>
    <s v="Laser &amp; Ink Jet Business Envelopes"/>
    <n v="42.68"/>
  </r>
  <r>
    <n v="5950"/>
    <s v="CA-2018-161046"/>
    <x v="916"/>
    <d v="2018-03-05T00:00:00"/>
    <s v="Same Day"/>
    <s v="CB-12535"/>
    <s v="Claudia Bergmann"/>
    <s v="Corporate"/>
    <s v="United States"/>
    <s v="Southaven"/>
    <s v="Mississippi"/>
    <n v="38671"/>
    <x v="0"/>
    <x v="409"/>
    <x v="2"/>
    <s v="Accessories"/>
    <s v="Logitech G700s Rechargeable Gaming Mouse"/>
    <n v="299.97000000000003"/>
  </r>
  <r>
    <n v="5951"/>
    <s v="CA-2018-161046"/>
    <x v="916"/>
    <d v="2018-03-05T00:00:00"/>
    <s v="Same Day"/>
    <s v="CB-12535"/>
    <s v="Claudia Bergmann"/>
    <s v="Corporate"/>
    <s v="United States"/>
    <s v="Southaven"/>
    <s v="Mississippi"/>
    <n v="38671"/>
    <x v="0"/>
    <x v="164"/>
    <x v="1"/>
    <s v="Appliances"/>
    <s v="Kensington 7 Outlet MasterPiece HOMEOFFICE Power Control Center"/>
    <n v="262.24"/>
  </r>
  <r>
    <n v="5952"/>
    <s v="CA-2018-161046"/>
    <x v="916"/>
    <d v="2018-03-05T00:00:00"/>
    <s v="Same Day"/>
    <s v="CB-12535"/>
    <s v="Claudia Bergmann"/>
    <s v="Corporate"/>
    <s v="United States"/>
    <s v="Southaven"/>
    <s v="Mississippi"/>
    <n v="38671"/>
    <x v="0"/>
    <x v="920"/>
    <x v="1"/>
    <s v="Binders"/>
    <s v="Ibico Recycled Linen-Style Covers"/>
    <n v="234.36"/>
  </r>
  <r>
    <n v="5953"/>
    <s v="US-2018-141698"/>
    <x v="4"/>
    <d v="2018-04-21T00:00:00"/>
    <s v="Standard Class"/>
    <s v="SD-20485"/>
    <s v="Shirley Daniels"/>
    <s v="Home Office"/>
    <s v="United States"/>
    <s v="Houston"/>
    <s v="Texas"/>
    <n v="77041"/>
    <x v="2"/>
    <x v="1769"/>
    <x v="1"/>
    <s v="Paper"/>
    <s v="Xerox 207"/>
    <n v="20.736000000000001"/>
  </r>
  <r>
    <n v="5954"/>
    <s v="US-2015-105151"/>
    <x v="809"/>
    <d v="2015-03-31T00:00:00"/>
    <s v="First Class"/>
    <s v="SG-20890"/>
    <s v="Susan Gilcrest"/>
    <s v="Corporate"/>
    <s v="United States"/>
    <s v="New York City"/>
    <s v="New York"/>
    <n v="10009"/>
    <x v="3"/>
    <x v="1706"/>
    <x v="1"/>
    <s v="Art"/>
    <s v="Sanford EarthWrite Recycled Pencils, Medium Soft, #2"/>
    <n v="10.5"/>
  </r>
  <r>
    <n v="5955"/>
    <s v="CA-2015-155796"/>
    <x v="7"/>
    <d v="2015-11-15T00:00:00"/>
    <s v="Second Class"/>
    <s v="TS-21430"/>
    <s v="Tom Stivers"/>
    <s v="Corporate"/>
    <s v="United States"/>
    <s v="Reading"/>
    <s v="Pennsylvania"/>
    <n v="19601"/>
    <x v="3"/>
    <x v="1442"/>
    <x v="0"/>
    <s v="Furnishings"/>
    <s v="GE 4 Foot Flourescent Tube, 40 Watt"/>
    <n v="23.968"/>
  </r>
  <r>
    <n v="5956"/>
    <s v="CA-2015-155796"/>
    <x v="7"/>
    <d v="2015-11-15T00:00:00"/>
    <s v="Second Class"/>
    <s v="TS-21430"/>
    <s v="Tom Stivers"/>
    <s v="Corporate"/>
    <s v="United States"/>
    <s v="Reading"/>
    <s v="Pennsylvania"/>
    <n v="19601"/>
    <x v="3"/>
    <x v="37"/>
    <x v="0"/>
    <s v="Bookcases"/>
    <s v="Atlantic Metals Mobile 3-Shelf Bookcases, Custom Colors"/>
    <n v="521.96"/>
  </r>
  <r>
    <n v="5957"/>
    <s v="CA-2017-127138"/>
    <x v="299"/>
    <d v="2017-03-15T00:00:00"/>
    <s v="Second Class"/>
    <s v="DK-13225"/>
    <s v="Dean Katz"/>
    <s v="Corporate"/>
    <s v="United States"/>
    <s v="San Francisco"/>
    <s v="California"/>
    <n v="94109"/>
    <x v="1"/>
    <x v="273"/>
    <x v="1"/>
    <s v="Storage"/>
    <s v="Tennsco Stur-D-Stor Boltless Shelving, 5 Shelves, 24&quot; Deep, Sand"/>
    <n v="676.55"/>
  </r>
  <r>
    <n v="5958"/>
    <s v="CA-2017-127138"/>
    <x v="299"/>
    <d v="2017-03-15T00:00:00"/>
    <s v="Second Class"/>
    <s v="DK-13225"/>
    <s v="Dean Katz"/>
    <s v="Corporate"/>
    <s v="United States"/>
    <s v="San Francisco"/>
    <s v="California"/>
    <n v="94109"/>
    <x v="1"/>
    <x v="1271"/>
    <x v="1"/>
    <s v="Appliances"/>
    <s v="Euro-Pro Shark Turbo Vacuum"/>
    <n v="154.9"/>
  </r>
  <r>
    <n v="5959"/>
    <s v="CA-2017-127138"/>
    <x v="299"/>
    <d v="2017-03-15T00:00:00"/>
    <s v="Second Class"/>
    <s v="DK-13225"/>
    <s v="Dean Katz"/>
    <s v="Corporate"/>
    <s v="United States"/>
    <s v="San Francisco"/>
    <s v="California"/>
    <n v="94109"/>
    <x v="1"/>
    <x v="661"/>
    <x v="1"/>
    <s v="Envelopes"/>
    <s v="Security-Tint Envelopes"/>
    <n v="30.56"/>
  </r>
  <r>
    <n v="5960"/>
    <s v="CA-2017-127138"/>
    <x v="299"/>
    <d v="2017-03-15T00:00:00"/>
    <s v="Second Class"/>
    <s v="DK-13225"/>
    <s v="Dean Katz"/>
    <s v="Corporate"/>
    <s v="United States"/>
    <s v="San Francisco"/>
    <s v="California"/>
    <n v="94109"/>
    <x v="1"/>
    <x v="623"/>
    <x v="0"/>
    <s v="Chairs"/>
    <s v="Hon 4070 Series Pagoda Round Back Stacking Chairs"/>
    <n v="770.35199999999998"/>
  </r>
  <r>
    <n v="5961"/>
    <s v="CA-2018-150602"/>
    <x v="839"/>
    <d v="2018-02-14T00:00:00"/>
    <s v="Second Class"/>
    <s v="ML-17395"/>
    <s v="Marina Lichtenstein"/>
    <s v="Corporate"/>
    <s v="United States"/>
    <s v="Los Angeles"/>
    <s v="California"/>
    <n v="90045"/>
    <x v="1"/>
    <x v="1226"/>
    <x v="0"/>
    <s v="Furnishings"/>
    <s v="Master Big Foot Doorstop, Beige"/>
    <n v="21.12"/>
  </r>
  <r>
    <n v="5962"/>
    <s v="CA-2015-140732"/>
    <x v="7"/>
    <d v="2015-11-13T00:00:00"/>
    <s v="Second Class"/>
    <s v="MA-17560"/>
    <s v="Matt Abelman"/>
    <s v="Home Office"/>
    <s v="United States"/>
    <s v="Los Angeles"/>
    <s v="California"/>
    <n v="90004"/>
    <x v="1"/>
    <x v="516"/>
    <x v="2"/>
    <s v="Phones"/>
    <s v="Mophie Juice Pack Helium for iPhone"/>
    <n v="575.928"/>
  </r>
  <r>
    <n v="5963"/>
    <s v="CA-2015-140732"/>
    <x v="7"/>
    <d v="2015-11-13T00:00:00"/>
    <s v="Second Class"/>
    <s v="MA-17560"/>
    <s v="Matt Abelman"/>
    <s v="Home Office"/>
    <s v="United States"/>
    <s v="Los Angeles"/>
    <s v="California"/>
    <n v="90004"/>
    <x v="1"/>
    <x v="1034"/>
    <x v="1"/>
    <s v="Appliances"/>
    <s v="Commercial WindTunnel Clean Air Upright Vacuum, Replacement Belts, Filtration Bags"/>
    <n v="7.78"/>
  </r>
  <r>
    <n v="5964"/>
    <s v="CA-2015-140732"/>
    <x v="7"/>
    <d v="2015-11-13T00:00:00"/>
    <s v="Second Class"/>
    <s v="MA-17560"/>
    <s v="Matt Abelman"/>
    <s v="Home Office"/>
    <s v="United States"/>
    <s v="Los Angeles"/>
    <s v="California"/>
    <n v="90004"/>
    <x v="1"/>
    <x v="759"/>
    <x v="1"/>
    <s v="Paper"/>
    <s v="Xerox 1979"/>
    <n v="123.92"/>
  </r>
  <r>
    <n v="5965"/>
    <s v="CA-2018-119011"/>
    <x v="648"/>
    <d v="2018-08-25T00:00:00"/>
    <s v="Standard Class"/>
    <s v="LR-17035"/>
    <s v="Lisa Ryan"/>
    <s v="Corporate"/>
    <s v="United States"/>
    <s v="San Francisco"/>
    <s v="California"/>
    <n v="94109"/>
    <x v="1"/>
    <x v="1322"/>
    <x v="1"/>
    <s v="Supplies"/>
    <s v="Acme Kleencut Forged Steel Scissors"/>
    <n v="17.22"/>
  </r>
  <r>
    <n v="5966"/>
    <s v="CA-2018-119011"/>
    <x v="648"/>
    <d v="2018-08-25T00:00:00"/>
    <s v="Standard Class"/>
    <s v="LR-17035"/>
    <s v="Lisa Ryan"/>
    <s v="Corporate"/>
    <s v="United States"/>
    <s v="San Francisco"/>
    <s v="California"/>
    <n v="94109"/>
    <x v="1"/>
    <x v="117"/>
    <x v="1"/>
    <s v="Storage"/>
    <s v="Companion Letter/Legal File, Black"/>
    <n v="226.56"/>
  </r>
  <r>
    <n v="5967"/>
    <s v="CA-2018-119011"/>
    <x v="648"/>
    <d v="2018-08-25T00:00:00"/>
    <s v="Standard Class"/>
    <s v="LR-17035"/>
    <s v="Lisa Ryan"/>
    <s v="Corporate"/>
    <s v="United States"/>
    <s v="San Francisco"/>
    <s v="California"/>
    <n v="94109"/>
    <x v="1"/>
    <x v="1517"/>
    <x v="2"/>
    <s v="Phones"/>
    <s v="Plantronics Encore H101 Dual EarpiecesÂ Headset"/>
    <n v="107.88"/>
  </r>
  <r>
    <n v="5968"/>
    <s v="CA-2017-166912"/>
    <x v="804"/>
    <d v="2017-01-17T00:00:00"/>
    <s v="First Class"/>
    <s v="BE-11335"/>
    <s v="Bill Eplett"/>
    <s v="Home Office"/>
    <s v="United States"/>
    <s v="New York City"/>
    <s v="New York"/>
    <n v="10009"/>
    <x v="3"/>
    <x v="1522"/>
    <x v="1"/>
    <s v="Paper"/>
    <s v="Xerox 1893"/>
    <n v="81.98"/>
  </r>
  <r>
    <n v="5969"/>
    <s v="CA-2015-141726"/>
    <x v="836"/>
    <d v="2015-07-22T00:00:00"/>
    <s v="First Class"/>
    <s v="CC-12145"/>
    <s v="Charles Crestani"/>
    <s v="Consumer"/>
    <s v="United States"/>
    <s v="San Diego"/>
    <s v="California"/>
    <n v="92105"/>
    <x v="1"/>
    <x v="976"/>
    <x v="1"/>
    <s v="Paper"/>
    <s v="Xerox 189"/>
    <n v="104.85"/>
  </r>
  <r>
    <n v="5970"/>
    <s v="CA-2015-141726"/>
    <x v="836"/>
    <d v="2015-07-22T00:00:00"/>
    <s v="First Class"/>
    <s v="CC-12145"/>
    <s v="Charles Crestani"/>
    <s v="Consumer"/>
    <s v="United States"/>
    <s v="San Diego"/>
    <s v="California"/>
    <n v="92105"/>
    <x v="1"/>
    <x v="304"/>
    <x v="1"/>
    <s v="Binders"/>
    <s v="Wilson Jones Custom Binder Spines &amp; Labels"/>
    <n v="8.7040000000000006"/>
  </r>
  <r>
    <n v="5971"/>
    <s v="CA-2015-141726"/>
    <x v="836"/>
    <d v="2015-07-22T00:00:00"/>
    <s v="First Class"/>
    <s v="CC-12145"/>
    <s v="Charles Crestani"/>
    <s v="Consumer"/>
    <s v="United States"/>
    <s v="San Diego"/>
    <s v="California"/>
    <n v="92105"/>
    <x v="1"/>
    <x v="388"/>
    <x v="1"/>
    <s v="Paper"/>
    <s v="Xerox 1897"/>
    <n v="19.920000000000002"/>
  </r>
  <r>
    <n v="5972"/>
    <s v="CA-2015-141726"/>
    <x v="836"/>
    <d v="2015-07-22T00:00:00"/>
    <s v="First Class"/>
    <s v="CC-12145"/>
    <s v="Charles Crestani"/>
    <s v="Consumer"/>
    <s v="United States"/>
    <s v="San Diego"/>
    <s v="California"/>
    <n v="92105"/>
    <x v="1"/>
    <x v="613"/>
    <x v="0"/>
    <s v="Furnishings"/>
    <s v="Nu-Dell Leatherette Frames"/>
    <n v="43.02"/>
  </r>
  <r>
    <n v="5973"/>
    <s v="CA-2018-115105"/>
    <x v="695"/>
    <d v="2018-02-11T00:00:00"/>
    <s v="Standard Class"/>
    <s v="BD-11770"/>
    <s v="Bryan Davis"/>
    <s v="Consumer"/>
    <s v="United States"/>
    <s v="New York City"/>
    <s v="New York"/>
    <n v="10024"/>
    <x v="3"/>
    <x v="789"/>
    <x v="0"/>
    <s v="Bookcases"/>
    <s v="Atlantic Metals Mobile 5-Shelf Bookcases, Custom Colors"/>
    <n v="240.78399999999999"/>
  </r>
  <r>
    <n v="5974"/>
    <s v="CA-2016-143980"/>
    <x v="707"/>
    <d v="2016-12-29T00:00:00"/>
    <s v="Standard Class"/>
    <s v="JK-15640"/>
    <s v="Jim Kriz"/>
    <s v="Home Office"/>
    <s v="United States"/>
    <s v="New York City"/>
    <s v="New York"/>
    <n v="10011"/>
    <x v="3"/>
    <x v="1470"/>
    <x v="1"/>
    <s v="Appliances"/>
    <s v="Kensington 7 Outlet MasterPiece Power Center with Fax/Phone Line Protection"/>
    <n v="414.96"/>
  </r>
  <r>
    <n v="5975"/>
    <s v="CA-2017-135636"/>
    <x v="750"/>
    <d v="2017-10-13T00:00:00"/>
    <s v="Standard Class"/>
    <s v="DB-13615"/>
    <s v="Doug Bickford"/>
    <s v="Consumer"/>
    <s v="United States"/>
    <s v="Charlotte"/>
    <s v="North Carolina"/>
    <n v="28205"/>
    <x v="0"/>
    <x v="887"/>
    <x v="1"/>
    <s v="Storage"/>
    <s v="Fellowes Econo/Stor Drawers"/>
    <n v="387.72"/>
  </r>
  <r>
    <n v="5976"/>
    <s v="CA-2018-102155"/>
    <x v="1002"/>
    <d v="2018-07-17T00:00:00"/>
    <s v="Standard Class"/>
    <s v="RR-19525"/>
    <s v="Rick Reed"/>
    <s v="Corporate"/>
    <s v="United States"/>
    <s v="Overland Park"/>
    <s v="Kansas"/>
    <n v="66212"/>
    <x v="2"/>
    <x v="734"/>
    <x v="1"/>
    <s v="Storage"/>
    <s v="Standard Rollaway File with Lock"/>
    <n v="360.38"/>
  </r>
  <r>
    <n v="5977"/>
    <s v="CA-2018-102155"/>
    <x v="1002"/>
    <d v="2018-07-17T00:00:00"/>
    <s v="Standard Class"/>
    <s v="RR-19525"/>
    <s v="Rick Reed"/>
    <s v="Corporate"/>
    <s v="United States"/>
    <s v="Overland Park"/>
    <s v="Kansas"/>
    <n v="66212"/>
    <x v="2"/>
    <x v="987"/>
    <x v="1"/>
    <s v="Paper"/>
    <s v="Strathmore Photo Mount Cards"/>
    <n v="13.56"/>
  </r>
  <r>
    <n v="5978"/>
    <s v="CA-2018-116953"/>
    <x v="558"/>
    <d v="2018-04-25T00:00:00"/>
    <s v="First Class"/>
    <s v="SV-20935"/>
    <s v="Susan Vittorini"/>
    <s v="Consumer"/>
    <s v="United States"/>
    <s v="Mesa"/>
    <s v="Arizona"/>
    <n v="85204"/>
    <x v="1"/>
    <x v="302"/>
    <x v="2"/>
    <s v="Phones"/>
    <s v="AT&amp;T 841000 Phone"/>
    <n v="552"/>
  </r>
  <r>
    <n v="5979"/>
    <s v="CA-2015-117765"/>
    <x v="557"/>
    <d v="2015-09-13T00:00:00"/>
    <s v="Standard Class"/>
    <s v="RB-19465"/>
    <s v="Rick Bensley"/>
    <s v="Home Office"/>
    <s v="United States"/>
    <s v="Tulsa"/>
    <s v="Oklahoma"/>
    <n v="74133"/>
    <x v="2"/>
    <x v="977"/>
    <x v="0"/>
    <s v="Tables"/>
    <s v="KI Adjustable-Height Table"/>
    <n v="429.9"/>
  </r>
  <r>
    <n v="5980"/>
    <s v="CA-2015-117765"/>
    <x v="557"/>
    <d v="2015-09-13T00:00:00"/>
    <s v="Standard Class"/>
    <s v="RB-19465"/>
    <s v="Rick Bensley"/>
    <s v="Home Office"/>
    <s v="United States"/>
    <s v="Tulsa"/>
    <s v="Oklahoma"/>
    <n v="74133"/>
    <x v="2"/>
    <x v="27"/>
    <x v="1"/>
    <s v="Binders"/>
    <s v="Avery Recycled Flexi-View Covers for Binding Systems"/>
    <n v="32.06"/>
  </r>
  <r>
    <n v="5981"/>
    <s v="CA-2015-117765"/>
    <x v="557"/>
    <d v="2015-09-13T00:00:00"/>
    <s v="Standard Class"/>
    <s v="RB-19465"/>
    <s v="Rick Bensley"/>
    <s v="Home Office"/>
    <s v="United States"/>
    <s v="Tulsa"/>
    <s v="Oklahoma"/>
    <n v="74133"/>
    <x v="2"/>
    <x v="167"/>
    <x v="0"/>
    <s v="Chairs"/>
    <s v="Padded Folding Chairs, Black, 4/Carton"/>
    <n v="161.96"/>
  </r>
  <r>
    <n v="5982"/>
    <s v="CA-2015-117765"/>
    <x v="557"/>
    <d v="2015-09-13T00:00:00"/>
    <s v="Standard Class"/>
    <s v="RB-19465"/>
    <s v="Rick Bensley"/>
    <s v="Home Office"/>
    <s v="United States"/>
    <s v="Tulsa"/>
    <s v="Oklahoma"/>
    <n v="74133"/>
    <x v="2"/>
    <x v="337"/>
    <x v="1"/>
    <s v="Storage"/>
    <s v="Akro-Mils 12-Gallon Tote"/>
    <n v="19.86"/>
  </r>
  <r>
    <n v="5983"/>
    <s v="CA-2017-114895"/>
    <x v="831"/>
    <d v="2017-11-28T00:00:00"/>
    <s v="Standard Class"/>
    <s v="MV-18190"/>
    <s v="Mike Vittorini"/>
    <s v="Consumer"/>
    <s v="United States"/>
    <s v="New York City"/>
    <s v="New York"/>
    <n v="10035"/>
    <x v="3"/>
    <x v="1641"/>
    <x v="1"/>
    <s v="Paper"/>
    <s v="Xerox 1975"/>
    <n v="12.96"/>
  </r>
  <r>
    <n v="5984"/>
    <s v="CA-2018-112984"/>
    <x v="118"/>
    <d v="2018-09-18T00:00:00"/>
    <s v="Second Class"/>
    <s v="EH-14185"/>
    <s v="Evan Henry"/>
    <s v="Consumer"/>
    <s v="United States"/>
    <s v="Philadelphia"/>
    <s v="Pennsylvania"/>
    <n v="19143"/>
    <x v="3"/>
    <x v="630"/>
    <x v="1"/>
    <s v="Paper"/>
    <s v="Xerox 1927"/>
    <n v="20.544"/>
  </r>
  <r>
    <n v="5985"/>
    <s v="CA-2017-163776"/>
    <x v="1080"/>
    <d v="2017-07-25T00:00:00"/>
    <s v="Standard Class"/>
    <s v="JS-16030"/>
    <s v="Joy Smith"/>
    <s v="Consumer"/>
    <s v="United States"/>
    <s v="Hattiesburg"/>
    <s v="Mississippi"/>
    <n v="39401"/>
    <x v="0"/>
    <x v="1435"/>
    <x v="0"/>
    <s v="Furnishings"/>
    <s v="Advantus Employee of the Month Certificate Frame, 11 x 13-1/2"/>
    <n v="185.58"/>
  </r>
  <r>
    <n v="5986"/>
    <s v="CA-2017-163776"/>
    <x v="1080"/>
    <d v="2017-07-25T00:00:00"/>
    <s v="Standard Class"/>
    <s v="JS-16030"/>
    <s v="Joy Smith"/>
    <s v="Consumer"/>
    <s v="United States"/>
    <s v="Hattiesburg"/>
    <s v="Mississippi"/>
    <n v="39401"/>
    <x v="0"/>
    <x v="1561"/>
    <x v="1"/>
    <s v="Binders"/>
    <s v="Premium Transparent Presentation Covers, No Pattern/Clear, 8 1/2&quot; x 11&quot;"/>
    <n v="77.56"/>
  </r>
  <r>
    <n v="5987"/>
    <s v="CA-2017-163776"/>
    <x v="1080"/>
    <d v="2017-07-25T00:00:00"/>
    <s v="Standard Class"/>
    <s v="JS-16030"/>
    <s v="Joy Smith"/>
    <s v="Consumer"/>
    <s v="United States"/>
    <s v="Hattiesburg"/>
    <s v="Mississippi"/>
    <n v="39401"/>
    <x v="0"/>
    <x v="210"/>
    <x v="1"/>
    <s v="Storage"/>
    <s v="Rogers Deluxe File Chest"/>
    <n v="87.92"/>
  </r>
  <r>
    <n v="5988"/>
    <s v="CA-2017-163776"/>
    <x v="1080"/>
    <d v="2017-07-25T00:00:00"/>
    <s v="Standard Class"/>
    <s v="JS-16030"/>
    <s v="Joy Smith"/>
    <s v="Consumer"/>
    <s v="United States"/>
    <s v="Hattiesburg"/>
    <s v="Mississippi"/>
    <n v="39401"/>
    <x v="0"/>
    <x v="1522"/>
    <x v="1"/>
    <s v="Paper"/>
    <s v="Xerox 1893"/>
    <n v="245.94"/>
  </r>
  <r>
    <n v="5989"/>
    <s v="CA-2017-163776"/>
    <x v="1080"/>
    <d v="2017-07-25T00:00:00"/>
    <s v="Standard Class"/>
    <s v="JS-16030"/>
    <s v="Joy Smith"/>
    <s v="Consumer"/>
    <s v="United States"/>
    <s v="Hattiesburg"/>
    <s v="Mississippi"/>
    <n v="39401"/>
    <x v="0"/>
    <x v="480"/>
    <x v="1"/>
    <s v="Binders"/>
    <s v="Avery Printable Repositionable Plastic Tabs"/>
    <n v="8.6"/>
  </r>
  <r>
    <n v="5990"/>
    <s v="CA-2017-163776"/>
    <x v="1080"/>
    <d v="2017-07-25T00:00:00"/>
    <s v="Standard Class"/>
    <s v="JS-16030"/>
    <s v="Joy Smith"/>
    <s v="Consumer"/>
    <s v="United States"/>
    <s v="Hattiesburg"/>
    <s v="Mississippi"/>
    <n v="39401"/>
    <x v="0"/>
    <x v="1659"/>
    <x v="0"/>
    <s v="Bookcases"/>
    <s v="Hon 4-Shelf Metal Bookcases"/>
    <n v="504.9"/>
  </r>
  <r>
    <n v="5991"/>
    <s v="US-2018-163300"/>
    <x v="175"/>
    <d v="2018-09-21T00:00:00"/>
    <s v="Standard Class"/>
    <s v="ES-14020"/>
    <s v="Erica Smith"/>
    <s v="Consumer"/>
    <s v="United States"/>
    <s v="Los Angeles"/>
    <s v="California"/>
    <n v="90049"/>
    <x v="1"/>
    <x v="1178"/>
    <x v="1"/>
    <s v="Binders"/>
    <s v="GBC DocuBind 200 Manual Binding Machine"/>
    <n v="2357.4879999999998"/>
  </r>
  <r>
    <n v="5992"/>
    <s v="US-2018-163300"/>
    <x v="175"/>
    <d v="2018-09-21T00:00:00"/>
    <s v="Standard Class"/>
    <s v="ES-14020"/>
    <s v="Erica Smith"/>
    <s v="Consumer"/>
    <s v="United States"/>
    <s v="Los Angeles"/>
    <s v="California"/>
    <n v="90049"/>
    <x v="1"/>
    <x v="194"/>
    <x v="2"/>
    <s v="Phones"/>
    <s v="Panasonic KX-TG6844B Expandable Digital Cordless Telephone"/>
    <n v="369.54399999999998"/>
  </r>
  <r>
    <n v="5993"/>
    <s v="US-2018-163300"/>
    <x v="175"/>
    <d v="2018-09-21T00:00:00"/>
    <s v="Standard Class"/>
    <s v="ES-14020"/>
    <s v="Erica Smith"/>
    <s v="Consumer"/>
    <s v="United States"/>
    <s v="Los Angeles"/>
    <s v="California"/>
    <n v="90049"/>
    <x v="1"/>
    <x v="389"/>
    <x v="0"/>
    <s v="Chairs"/>
    <s v="Global Deluxe Steno Chair"/>
    <n v="184.75200000000001"/>
  </r>
  <r>
    <n v="5994"/>
    <s v="CA-2017-162187"/>
    <x v="25"/>
    <d v="2017-12-11T00:00:00"/>
    <s v="Same Day"/>
    <s v="NS-18640"/>
    <s v="Noel Staavos"/>
    <s v="Corporate"/>
    <s v="United States"/>
    <s v="Columbus"/>
    <s v="Ohio"/>
    <n v="43229"/>
    <x v="3"/>
    <x v="720"/>
    <x v="1"/>
    <s v="Storage"/>
    <s v="Acco Perma 4000 Stacking Storage Drawers"/>
    <n v="64.959999999999994"/>
  </r>
  <r>
    <n v="5995"/>
    <s v="CA-2017-162187"/>
    <x v="25"/>
    <d v="2017-12-11T00:00:00"/>
    <s v="Same Day"/>
    <s v="NS-18640"/>
    <s v="Noel Staavos"/>
    <s v="Corporate"/>
    <s v="United States"/>
    <s v="Columbus"/>
    <s v="Ohio"/>
    <n v="43229"/>
    <x v="3"/>
    <x v="1566"/>
    <x v="1"/>
    <s v="Supplies"/>
    <s v="Elite 5&quot; Scissors"/>
    <n v="13.52"/>
  </r>
  <r>
    <n v="5996"/>
    <s v="CA-2017-162187"/>
    <x v="25"/>
    <d v="2017-12-11T00:00:00"/>
    <s v="Same Day"/>
    <s v="NS-18640"/>
    <s v="Noel Staavos"/>
    <s v="Corporate"/>
    <s v="United States"/>
    <s v="Columbus"/>
    <s v="Ohio"/>
    <n v="43229"/>
    <x v="3"/>
    <x v="1585"/>
    <x v="0"/>
    <s v="Chairs"/>
    <s v="Office Star - Contemporary Task Swivel chair with Loop Arms, Charcoal"/>
    <n v="458.43"/>
  </r>
  <r>
    <n v="5997"/>
    <s v="CA-2017-162187"/>
    <x v="25"/>
    <d v="2017-12-11T00:00:00"/>
    <s v="Same Day"/>
    <s v="NS-18640"/>
    <s v="Noel Staavos"/>
    <s v="Corporate"/>
    <s v="United States"/>
    <s v="Columbus"/>
    <s v="Ohio"/>
    <n v="43229"/>
    <x v="3"/>
    <x v="643"/>
    <x v="1"/>
    <s v="Appliances"/>
    <s v="Belkin 325VA UPS Surge Protector, 6'"/>
    <n v="387.13600000000002"/>
  </r>
  <r>
    <n v="5998"/>
    <s v="CA-2017-162187"/>
    <x v="25"/>
    <d v="2017-12-11T00:00:00"/>
    <s v="Same Day"/>
    <s v="NS-18640"/>
    <s v="Noel Staavos"/>
    <s v="Corporate"/>
    <s v="United States"/>
    <s v="Columbus"/>
    <s v="Ohio"/>
    <n v="43229"/>
    <x v="3"/>
    <x v="962"/>
    <x v="0"/>
    <s v="Tables"/>
    <s v="Lesro Round Back Collection Coffee Table, End Table"/>
    <n v="328.59"/>
  </r>
  <r>
    <n v="5999"/>
    <s v="US-2015-112991"/>
    <x v="325"/>
    <d v="2015-12-14T00:00:00"/>
    <s v="Standard Class"/>
    <s v="SH-19975"/>
    <s v="Sally Hughsby"/>
    <s v="Corporate"/>
    <s v="United States"/>
    <s v="Caldwell"/>
    <s v="Idaho"/>
    <n v="83605"/>
    <x v="1"/>
    <x v="901"/>
    <x v="0"/>
    <s v="Chairs"/>
    <s v="Office Star - Contemporary Swivel Chair with Padded Adjustable Arms and Flex Back"/>
    <n v="338.35199999999998"/>
  </r>
  <r>
    <n v="6000"/>
    <s v="US-2015-112991"/>
    <x v="325"/>
    <d v="2015-12-14T00:00:00"/>
    <s v="Standard Class"/>
    <s v="SH-19975"/>
    <s v="Sally Hughsby"/>
    <s v="Corporate"/>
    <s v="United States"/>
    <s v="Caldwell"/>
    <s v="Idaho"/>
    <n v="83605"/>
    <x v="1"/>
    <x v="712"/>
    <x v="1"/>
    <s v="Paper"/>
    <s v="Xerox 1931"/>
    <n v="25.92"/>
  </r>
  <r>
    <n v="6001"/>
    <s v="US-2015-112991"/>
    <x v="325"/>
    <d v="2015-12-14T00:00:00"/>
    <s v="Standard Class"/>
    <s v="SH-19975"/>
    <s v="Sally Hughsby"/>
    <s v="Corporate"/>
    <s v="United States"/>
    <s v="Caldwell"/>
    <s v="Idaho"/>
    <n v="83605"/>
    <x v="1"/>
    <x v="393"/>
    <x v="1"/>
    <s v="Paper"/>
    <s v="Xerox Color Copier Paper, 11&quot; x 17&quot;, Ream"/>
    <n v="91.36"/>
  </r>
  <r>
    <n v="6002"/>
    <s v="CA-2015-124079"/>
    <x v="736"/>
    <d v="2015-12-17T00:00:00"/>
    <s v="Standard Class"/>
    <s v="RF-19345"/>
    <s v="Randy Ferguson"/>
    <s v="Corporate"/>
    <s v="United States"/>
    <s v="Phoenix"/>
    <s v="Arizona"/>
    <n v="85023"/>
    <x v="1"/>
    <x v="1142"/>
    <x v="0"/>
    <s v="Furnishings"/>
    <s v="Electrix Incandescent Magnifying Lamp, Black"/>
    <n v="87.96"/>
  </r>
  <r>
    <n v="6003"/>
    <s v="CA-2015-124079"/>
    <x v="736"/>
    <d v="2015-12-17T00:00:00"/>
    <s v="Standard Class"/>
    <s v="RF-19345"/>
    <s v="Randy Ferguson"/>
    <s v="Corporate"/>
    <s v="United States"/>
    <s v="Phoenix"/>
    <s v="Arizona"/>
    <n v="85023"/>
    <x v="1"/>
    <x v="530"/>
    <x v="1"/>
    <s v="Binders"/>
    <s v="Cardinal Slant-D Ring Binder, Heavy Gauge Vinyl"/>
    <n v="5.2140000000000004"/>
  </r>
  <r>
    <n v="6004"/>
    <s v="US-2018-146878"/>
    <x v="296"/>
    <d v="2018-09-27T00:00:00"/>
    <s v="Standard Class"/>
    <s v="DL-12865"/>
    <s v="Dan Lawera"/>
    <s v="Consumer"/>
    <s v="United States"/>
    <s v="Miami"/>
    <s v="Florida"/>
    <n v="33142"/>
    <x v="0"/>
    <x v="102"/>
    <x v="1"/>
    <s v="Binders"/>
    <s v="Avery Trapezoid Ring Binder, 3&quot; Capacity, Black, 1040 sheets"/>
    <n v="12.294"/>
  </r>
  <r>
    <n v="6005"/>
    <s v="CA-2018-107244"/>
    <x v="210"/>
    <d v="2018-09-11T00:00:00"/>
    <s v="Standard Class"/>
    <s v="AG-10390"/>
    <s v="Allen Goldenen"/>
    <s v="Consumer"/>
    <s v="United States"/>
    <s v="Los Angeles"/>
    <s v="California"/>
    <n v="90004"/>
    <x v="1"/>
    <x v="627"/>
    <x v="0"/>
    <s v="Furnishings"/>
    <s v="C-Line Magnetic Cubicle Keepers, Clear Polypropylene"/>
    <n v="19.760000000000002"/>
  </r>
  <r>
    <n v="6006"/>
    <s v="CA-2016-100657"/>
    <x v="121"/>
    <d v="2016-11-07T00:00:00"/>
    <s v="Standard Class"/>
    <s v="SW-20245"/>
    <s v="Scot Wooten"/>
    <s v="Consumer"/>
    <s v="United States"/>
    <s v="Troy"/>
    <s v="New York"/>
    <n v="12180"/>
    <x v="3"/>
    <x v="1534"/>
    <x v="0"/>
    <s v="Chairs"/>
    <s v="Global Armless Task Chair, Royal Blue"/>
    <n v="109.764"/>
  </r>
  <r>
    <n v="6007"/>
    <s v="CA-2018-129581"/>
    <x v="157"/>
    <d v="2018-12-18T00:00:00"/>
    <s v="Standard Class"/>
    <s v="KN-16390"/>
    <s v="Katherine Nockton"/>
    <s v="Corporate"/>
    <s v="United States"/>
    <s v="New Bedford"/>
    <s v="Massachusetts"/>
    <n v="2740"/>
    <x v="3"/>
    <x v="1300"/>
    <x v="2"/>
    <s v="Phones"/>
    <s v="Plantronics MX500i Earset"/>
    <n v="128.85"/>
  </r>
  <r>
    <n v="6008"/>
    <s v="CA-2018-129028"/>
    <x v="719"/>
    <d v="2018-04-03T00:00:00"/>
    <s v="First Class"/>
    <s v="GB-14530"/>
    <s v="George Bell"/>
    <s v="Corporate"/>
    <s v="United States"/>
    <s v="Florence"/>
    <s v="South Carolina"/>
    <n v="29501"/>
    <x v="0"/>
    <x v="101"/>
    <x v="0"/>
    <s v="Furnishings"/>
    <s v="Deflect-o DuraMat Lighweight, Studded, Beveled Mat for Low Pile Carpeting"/>
    <n v="127.95"/>
  </r>
  <r>
    <n v="6009"/>
    <s v="CA-2016-135580"/>
    <x v="1081"/>
    <d v="2017-01-03T00:00:00"/>
    <s v="Standard Class"/>
    <s v="CL-12565"/>
    <s v="Clay Ludtke"/>
    <s v="Consumer"/>
    <s v="United States"/>
    <s v="Los Angeles"/>
    <s v="California"/>
    <n v="90049"/>
    <x v="1"/>
    <x v="1138"/>
    <x v="1"/>
    <s v="Paper"/>
    <s v="Xerox 1929"/>
    <n v="68.52"/>
  </r>
  <r>
    <n v="6010"/>
    <s v="CA-2016-135580"/>
    <x v="1081"/>
    <d v="2017-01-03T00:00:00"/>
    <s v="Standard Class"/>
    <s v="CL-12565"/>
    <s v="Clay Ludtke"/>
    <s v="Consumer"/>
    <s v="United States"/>
    <s v="Los Angeles"/>
    <s v="California"/>
    <n v="90049"/>
    <x v="1"/>
    <x v="352"/>
    <x v="1"/>
    <s v="Storage"/>
    <s v="2300 Heavy-Duty Transfer File Systems by Perma"/>
    <n v="74.94"/>
  </r>
  <r>
    <n v="6011"/>
    <s v="CA-2016-135580"/>
    <x v="1081"/>
    <d v="2017-01-03T00:00:00"/>
    <s v="Standard Class"/>
    <s v="CL-12565"/>
    <s v="Clay Ludtke"/>
    <s v="Consumer"/>
    <s v="United States"/>
    <s v="Los Angeles"/>
    <s v="California"/>
    <n v="90049"/>
    <x v="1"/>
    <x v="668"/>
    <x v="2"/>
    <s v="Machines"/>
    <s v="Zebra GX420t Direct Thermal/Thermal Transfer Printer"/>
    <n v="2548.56"/>
  </r>
  <r>
    <n v="6012"/>
    <s v="CA-2016-135580"/>
    <x v="1081"/>
    <d v="2017-01-03T00:00:00"/>
    <s v="Standard Class"/>
    <s v="CL-12565"/>
    <s v="Clay Ludtke"/>
    <s v="Consumer"/>
    <s v="United States"/>
    <s v="Los Angeles"/>
    <s v="California"/>
    <n v="90049"/>
    <x v="1"/>
    <x v="231"/>
    <x v="1"/>
    <s v="Envelopes"/>
    <s v="Tyvek Side-Opening Peel &amp; Seel Expanding Envelopes"/>
    <n v="271.44"/>
  </r>
  <r>
    <n v="6013"/>
    <s v="CA-2016-135580"/>
    <x v="1081"/>
    <d v="2017-01-03T00:00:00"/>
    <s v="Standard Class"/>
    <s v="CL-12565"/>
    <s v="Clay Ludtke"/>
    <s v="Consumer"/>
    <s v="United States"/>
    <s v="Los Angeles"/>
    <s v="California"/>
    <n v="90049"/>
    <x v="1"/>
    <x v="1191"/>
    <x v="2"/>
    <s v="Phones"/>
    <s v="Cisco SPA 502G IP Phone"/>
    <n v="287.88"/>
  </r>
  <r>
    <n v="6014"/>
    <s v="CA-2017-159016"/>
    <x v="612"/>
    <d v="2017-03-11T00:00:00"/>
    <s v="First Class"/>
    <s v="KF-16285"/>
    <s v="Karen Ferguson"/>
    <s v="Home Office"/>
    <s v="United States"/>
    <s v="Los Angeles"/>
    <s v="California"/>
    <n v="90008"/>
    <x v="1"/>
    <x v="1102"/>
    <x v="1"/>
    <s v="Paper"/>
    <s v="Rediform Voice Mail Log Books"/>
    <n v="14.9"/>
  </r>
  <r>
    <n v="6015"/>
    <s v="CA-2017-159016"/>
    <x v="612"/>
    <d v="2017-03-11T00:00:00"/>
    <s v="First Class"/>
    <s v="KF-16285"/>
    <s v="Karen Ferguson"/>
    <s v="Home Office"/>
    <s v="United States"/>
    <s v="Los Angeles"/>
    <s v="California"/>
    <n v="90008"/>
    <x v="1"/>
    <x v="1148"/>
    <x v="2"/>
    <s v="Phones"/>
    <s v="Apple iPhone 5"/>
    <n v="4158.9120000000003"/>
  </r>
  <r>
    <n v="6016"/>
    <s v="CA-2015-102652"/>
    <x v="322"/>
    <d v="2015-04-12T00:00:00"/>
    <s v="Standard Class"/>
    <s v="AY-10555"/>
    <s v="Andy Yotov"/>
    <s v="Corporate"/>
    <s v="United States"/>
    <s v="Los Angeles"/>
    <s v="California"/>
    <n v="90049"/>
    <x v="1"/>
    <x v="1762"/>
    <x v="0"/>
    <s v="Furnishings"/>
    <s v="Tenex B1-RE Series Chair Mats for Low Pile Carpets"/>
    <n v="91.96"/>
  </r>
  <r>
    <n v="6017"/>
    <s v="CA-2015-102652"/>
    <x v="322"/>
    <d v="2015-04-12T00:00:00"/>
    <s v="Standard Class"/>
    <s v="AY-10555"/>
    <s v="Andy Yotov"/>
    <s v="Corporate"/>
    <s v="United States"/>
    <s v="Los Angeles"/>
    <s v="California"/>
    <n v="90049"/>
    <x v="1"/>
    <x v="283"/>
    <x v="0"/>
    <s v="Furnishings"/>
    <s v="C-Line Cubicle Keepers Polyproplyene Holder With Velcro Backings"/>
    <n v="33.11"/>
  </r>
  <r>
    <n v="6018"/>
    <s v="CA-2015-102652"/>
    <x v="322"/>
    <d v="2015-04-12T00:00:00"/>
    <s v="Standard Class"/>
    <s v="AY-10555"/>
    <s v="Andy Yotov"/>
    <s v="Corporate"/>
    <s v="United States"/>
    <s v="Los Angeles"/>
    <s v="California"/>
    <n v="90049"/>
    <x v="1"/>
    <x v="1165"/>
    <x v="1"/>
    <s v="Paper"/>
    <s v="Xerox 211"/>
    <n v="19.440000000000001"/>
  </r>
  <r>
    <n v="6019"/>
    <s v="CA-2015-102652"/>
    <x v="322"/>
    <d v="2015-04-12T00:00:00"/>
    <s v="Standard Class"/>
    <s v="AY-10555"/>
    <s v="Andy Yotov"/>
    <s v="Corporate"/>
    <s v="United States"/>
    <s v="Los Angeles"/>
    <s v="California"/>
    <n v="90049"/>
    <x v="1"/>
    <x v="1486"/>
    <x v="1"/>
    <s v="Paper"/>
    <s v="Xerox 194"/>
    <n v="55.48"/>
  </r>
  <r>
    <n v="6020"/>
    <s v="CA-2015-152422"/>
    <x v="1082"/>
    <d v="2015-10-10T00:00:00"/>
    <s v="Second Class"/>
    <s v="BD-11635"/>
    <s v="Brian Derr"/>
    <s v="Consumer"/>
    <s v="United States"/>
    <s v="Columbus"/>
    <s v="Ohio"/>
    <n v="43229"/>
    <x v="3"/>
    <x v="9"/>
    <x v="1"/>
    <s v="Appliances"/>
    <s v="Belkin F5C206VTEL 6 Outlet Surge"/>
    <n v="91.92"/>
  </r>
  <r>
    <n v="6021"/>
    <s v="US-2017-156692"/>
    <x v="572"/>
    <d v="2017-08-13T00:00:00"/>
    <s v="Same Day"/>
    <s v="HG-15025"/>
    <s v="Hunter Glantz"/>
    <s v="Consumer"/>
    <s v="United States"/>
    <s v="Kenner"/>
    <s v="Louisiana"/>
    <n v="70065"/>
    <x v="0"/>
    <x v="1295"/>
    <x v="1"/>
    <s v="Appliances"/>
    <s v="Staple holder"/>
    <n v="17.34"/>
  </r>
  <r>
    <n v="6022"/>
    <s v="US-2017-156692"/>
    <x v="572"/>
    <d v="2017-08-13T00:00:00"/>
    <s v="Same Day"/>
    <s v="HG-15025"/>
    <s v="Hunter Glantz"/>
    <s v="Consumer"/>
    <s v="United States"/>
    <s v="Kenner"/>
    <s v="Louisiana"/>
    <n v="70065"/>
    <x v="0"/>
    <x v="357"/>
    <x v="2"/>
    <s v="Accessories"/>
    <s v="Sony 64GB Class 10 Micro SDHC R40 Memory Card"/>
    <n v="71.98"/>
  </r>
  <r>
    <n v="6023"/>
    <s v="CA-2015-130869"/>
    <x v="664"/>
    <d v="2015-11-21T00:00:00"/>
    <s v="Standard Class"/>
    <s v="CB-12025"/>
    <s v="Cassandra Brandow"/>
    <s v="Consumer"/>
    <s v="United States"/>
    <s v="Cedar Hill"/>
    <s v="Texas"/>
    <n v="75104"/>
    <x v="2"/>
    <x v="111"/>
    <x v="1"/>
    <s v="Envelopes"/>
    <s v="Redi-Strip #10 Envelopes, 4 1/8 x 9 1/2"/>
    <n v="7.08"/>
  </r>
  <r>
    <n v="6024"/>
    <s v="US-2018-128832"/>
    <x v="558"/>
    <d v="2018-04-27T00:00:00"/>
    <s v="First Class"/>
    <s v="LS-16945"/>
    <s v="Linda Southworth"/>
    <s v="Corporate"/>
    <s v="United States"/>
    <s v="Providence"/>
    <s v="Rhode Island"/>
    <n v="2908"/>
    <x v="3"/>
    <x v="1067"/>
    <x v="2"/>
    <s v="Accessories"/>
    <s v="V7 USB Numeric Keypad"/>
    <n v="69.98"/>
  </r>
  <r>
    <n v="6025"/>
    <s v="CA-2018-139717"/>
    <x v="1043"/>
    <d v="2018-08-26T00:00:00"/>
    <s v="Second Class"/>
    <s v="DM-13015"/>
    <s v="Darrin Martin"/>
    <s v="Consumer"/>
    <s v="United States"/>
    <s v="Lancaster"/>
    <s v="Ohio"/>
    <n v="43130"/>
    <x v="3"/>
    <x v="1725"/>
    <x v="1"/>
    <s v="Appliances"/>
    <s v="Avanti 1.7 Cu. Ft. Refrigerator"/>
    <n v="646.27200000000005"/>
  </r>
  <r>
    <n v="6026"/>
    <s v="CA-2018-139717"/>
    <x v="1043"/>
    <d v="2018-08-26T00:00:00"/>
    <s v="Second Class"/>
    <s v="DM-13015"/>
    <s v="Darrin Martin"/>
    <s v="Consumer"/>
    <s v="United States"/>
    <s v="Lancaster"/>
    <s v="Ohio"/>
    <n v="43130"/>
    <x v="3"/>
    <x v="727"/>
    <x v="1"/>
    <s v="Paper"/>
    <s v="Xerox 1966"/>
    <n v="10.368"/>
  </r>
  <r>
    <n v="6027"/>
    <s v="CA-2018-136007"/>
    <x v="660"/>
    <d v="2018-03-02T00:00:00"/>
    <s v="Standard Class"/>
    <s v="AC-10615"/>
    <s v="Ann Chong"/>
    <s v="Corporate"/>
    <s v="United States"/>
    <s v="Seattle"/>
    <s v="Washington"/>
    <n v="98115"/>
    <x v="1"/>
    <x v="1471"/>
    <x v="1"/>
    <s v="Fasteners"/>
    <s v="Alliance Rubber Bands"/>
    <n v="8.4"/>
  </r>
  <r>
    <n v="6028"/>
    <s v="CA-2018-136007"/>
    <x v="660"/>
    <d v="2018-03-02T00:00:00"/>
    <s v="Standard Class"/>
    <s v="AC-10615"/>
    <s v="Ann Chong"/>
    <s v="Corporate"/>
    <s v="United States"/>
    <s v="Seattle"/>
    <s v="Washington"/>
    <n v="98115"/>
    <x v="1"/>
    <x v="831"/>
    <x v="2"/>
    <s v="Phones"/>
    <s v="invisibleSHIELD by ZAGG Smudge-Free Screen Protector"/>
    <n v="71.959999999999994"/>
  </r>
  <r>
    <n v="6029"/>
    <s v="CA-2017-157364"/>
    <x v="258"/>
    <d v="2017-11-21T00:00:00"/>
    <s v="First Class"/>
    <s v="LT-17110"/>
    <s v="Liz Thompson"/>
    <s v="Consumer"/>
    <s v="United States"/>
    <s v="Jacksonville"/>
    <s v="North Carolina"/>
    <n v="28540"/>
    <x v="0"/>
    <x v="684"/>
    <x v="1"/>
    <s v="Art"/>
    <s v="Deluxe Chalkboard Eraser Cleaner"/>
    <n v="18.48"/>
  </r>
  <r>
    <n v="6030"/>
    <s v="US-2017-112970"/>
    <x v="696"/>
    <d v="2017-11-15T00:00:00"/>
    <s v="First Class"/>
    <s v="TB-21250"/>
    <s v="Tim Brockman"/>
    <s v="Consumer"/>
    <s v="United States"/>
    <s v="Los Angeles"/>
    <s v="California"/>
    <n v="90049"/>
    <x v="1"/>
    <x v="950"/>
    <x v="1"/>
    <s v="Art"/>
    <s v="Newell 35"/>
    <n v="9.84"/>
  </r>
  <r>
    <n v="6031"/>
    <s v="US-2018-152492"/>
    <x v="91"/>
    <d v="2018-07-06T00:00:00"/>
    <s v="Same Day"/>
    <s v="AH-10585"/>
    <s v="Angele Hood"/>
    <s v="Consumer"/>
    <s v="United States"/>
    <s v="Miami"/>
    <s v="Florida"/>
    <n v="33142"/>
    <x v="0"/>
    <x v="1180"/>
    <x v="0"/>
    <s v="Chairs"/>
    <s v="Global Comet Stacking Armless Chair"/>
    <n v="239.24"/>
  </r>
  <r>
    <n v="6032"/>
    <s v="CA-2017-101168"/>
    <x v="591"/>
    <d v="2018-01-01T00:00:00"/>
    <s v="Standard Class"/>
    <s v="SS-20140"/>
    <s v="Saphhira Shifley"/>
    <s v="Corporate"/>
    <s v="United States"/>
    <s v="Nashua"/>
    <s v="New Hampshire"/>
    <n v="3060"/>
    <x v="3"/>
    <x v="1226"/>
    <x v="0"/>
    <s v="Furnishings"/>
    <s v="Master Big Foot Doorstop, Beige"/>
    <n v="21.12"/>
  </r>
  <r>
    <n v="6033"/>
    <s v="CA-2018-104010"/>
    <x v="756"/>
    <d v="2018-04-25T00:00:00"/>
    <s v="First Class"/>
    <s v="TD-20995"/>
    <s v="Tamara Dahlen"/>
    <s v="Consumer"/>
    <s v="United States"/>
    <s v="New York City"/>
    <s v="New York"/>
    <n v="10011"/>
    <x v="3"/>
    <x v="133"/>
    <x v="1"/>
    <s v="Supplies"/>
    <s v="Fiskars Softgrip Scissors"/>
    <n v="54.9"/>
  </r>
  <r>
    <n v="6034"/>
    <s v="CA-2016-130253"/>
    <x v="639"/>
    <d v="2016-12-18T00:00:00"/>
    <s v="Standard Class"/>
    <s v="PP-18955"/>
    <s v="Paul Prost"/>
    <s v="Home Office"/>
    <s v="United States"/>
    <s v="Los Angeles"/>
    <s v="California"/>
    <n v="90036"/>
    <x v="1"/>
    <x v="1524"/>
    <x v="0"/>
    <s v="Furnishings"/>
    <s v="Master Caster Door Stop, Gray"/>
    <n v="15.24"/>
  </r>
  <r>
    <n v="6035"/>
    <s v="US-2016-155369"/>
    <x v="1083"/>
    <d v="2016-04-25T00:00:00"/>
    <s v="Standard Class"/>
    <s v="PG-18820"/>
    <s v="Patrick Gardner"/>
    <s v="Consumer"/>
    <s v="United States"/>
    <s v="Carrollton"/>
    <s v="Texas"/>
    <n v="75007"/>
    <x v="2"/>
    <x v="414"/>
    <x v="1"/>
    <s v="Appliances"/>
    <s v="Fellowes Premier Superior Surge Suppressor, 10-Outlet, With Phone and Remote"/>
    <n v="19.568000000000001"/>
  </r>
  <r>
    <n v="6036"/>
    <s v="US-2016-155369"/>
    <x v="1083"/>
    <d v="2016-04-25T00:00:00"/>
    <s v="Standard Class"/>
    <s v="PG-18820"/>
    <s v="Patrick Gardner"/>
    <s v="Consumer"/>
    <s v="United States"/>
    <s v="Carrollton"/>
    <s v="Texas"/>
    <n v="75007"/>
    <x v="2"/>
    <x v="760"/>
    <x v="1"/>
    <s v="Binders"/>
    <s v="Fellowes PB300 Plastic Comb Binding Machine"/>
    <n v="310.392"/>
  </r>
  <r>
    <n v="6037"/>
    <s v="CA-2017-131205"/>
    <x v="913"/>
    <d v="2017-09-08T00:00:00"/>
    <s v="Standard Class"/>
    <s v="AA-10645"/>
    <s v="Anna Andreadi"/>
    <s v="Consumer"/>
    <s v="United States"/>
    <s v="Georgetown"/>
    <s v="Kentucky"/>
    <n v="40324"/>
    <x v="0"/>
    <x v="378"/>
    <x v="0"/>
    <s v="Furnishings"/>
    <s v="Coloredge Poster Frame"/>
    <n v="42.6"/>
  </r>
  <r>
    <n v="6038"/>
    <s v="CA-2017-131205"/>
    <x v="913"/>
    <d v="2017-09-08T00:00:00"/>
    <s v="Standard Class"/>
    <s v="AA-10645"/>
    <s v="Anna Andreadi"/>
    <s v="Consumer"/>
    <s v="United States"/>
    <s v="Georgetown"/>
    <s v="Kentucky"/>
    <n v="40324"/>
    <x v="0"/>
    <x v="412"/>
    <x v="1"/>
    <s v="Binders"/>
    <s v="Poly Designer Cover &amp; Back"/>
    <n v="113.94"/>
  </r>
  <r>
    <n v="6039"/>
    <s v="CA-2017-131205"/>
    <x v="913"/>
    <d v="2017-09-08T00:00:00"/>
    <s v="Standard Class"/>
    <s v="AA-10645"/>
    <s v="Anna Andreadi"/>
    <s v="Consumer"/>
    <s v="United States"/>
    <s v="Georgetown"/>
    <s v="Kentucky"/>
    <n v="40324"/>
    <x v="0"/>
    <x v="571"/>
    <x v="1"/>
    <s v="Storage"/>
    <s v="Fellowes Neat Ideas Storage Cubes"/>
    <n v="129.91999999999999"/>
  </r>
  <r>
    <n v="6040"/>
    <s v="CA-2017-131205"/>
    <x v="913"/>
    <d v="2017-09-08T00:00:00"/>
    <s v="Standard Class"/>
    <s v="AA-10645"/>
    <s v="Anna Andreadi"/>
    <s v="Consumer"/>
    <s v="United States"/>
    <s v="Georgetown"/>
    <s v="Kentucky"/>
    <n v="40324"/>
    <x v="0"/>
    <x v="1273"/>
    <x v="1"/>
    <s v="Art"/>
    <s v="Nontoxic Chalk"/>
    <n v="5.28"/>
  </r>
  <r>
    <n v="6041"/>
    <s v="CA-2018-122364"/>
    <x v="241"/>
    <d v="2018-09-29T00:00:00"/>
    <s v="Standard Class"/>
    <s v="FA-14230"/>
    <s v="Frank Atkinson"/>
    <s v="Corporate"/>
    <s v="United States"/>
    <s v="Los Angeles"/>
    <s v="California"/>
    <n v="90008"/>
    <x v="1"/>
    <x v="1118"/>
    <x v="2"/>
    <s v="Phones"/>
    <s v="Wilson Electronics DB Pro Signal Booster"/>
    <n v="859.2"/>
  </r>
  <r>
    <n v="6042"/>
    <s v="CA-2018-122364"/>
    <x v="241"/>
    <d v="2018-09-29T00:00:00"/>
    <s v="Standard Class"/>
    <s v="FA-14230"/>
    <s v="Frank Atkinson"/>
    <s v="Corporate"/>
    <s v="United States"/>
    <s v="Los Angeles"/>
    <s v="California"/>
    <n v="90008"/>
    <x v="1"/>
    <x v="1770"/>
    <x v="2"/>
    <s v="Machines"/>
    <s v="Socket Bluetooth Cordless Hand Scanner (CHS)"/>
    <n v="506.28"/>
  </r>
  <r>
    <n v="6043"/>
    <s v="CA-2017-117912"/>
    <x v="1084"/>
    <d v="2017-02-08T00:00:00"/>
    <s v="Standard Class"/>
    <s v="TB-21520"/>
    <s v="Tracy Blumstein"/>
    <s v="Consumer"/>
    <s v="United States"/>
    <s v="Sierra Vista"/>
    <s v="Arizona"/>
    <n v="85635"/>
    <x v="1"/>
    <x v="1104"/>
    <x v="0"/>
    <s v="Furnishings"/>
    <s v="Nu-Dell Float Frame 11 x 14 1/2"/>
    <n v="14.368"/>
  </r>
  <r>
    <n v="6044"/>
    <s v="CA-2018-145702"/>
    <x v="240"/>
    <d v="2018-05-24T00:00:00"/>
    <s v="Second Class"/>
    <s v="AH-10075"/>
    <s v="Adam Hart"/>
    <s v="Corporate"/>
    <s v="United States"/>
    <s v="Knoxville"/>
    <s v="Tennessee"/>
    <n v="37918"/>
    <x v="0"/>
    <x v="541"/>
    <x v="0"/>
    <s v="Chairs"/>
    <s v="Office Star - Mesh Screen back chair with Vinyl seat"/>
    <n v="314.35199999999998"/>
  </r>
  <r>
    <n v="6045"/>
    <s v="CA-2018-145702"/>
    <x v="240"/>
    <d v="2018-05-24T00:00:00"/>
    <s v="Second Class"/>
    <s v="AH-10075"/>
    <s v="Adam Hart"/>
    <s v="Corporate"/>
    <s v="United States"/>
    <s v="Knoxville"/>
    <s v="Tennessee"/>
    <n v="37918"/>
    <x v="0"/>
    <x v="1050"/>
    <x v="1"/>
    <s v="Paper"/>
    <s v="Xerox 1949"/>
    <n v="27.888000000000002"/>
  </r>
  <r>
    <n v="6046"/>
    <s v="CA-2016-113215"/>
    <x v="37"/>
    <d v="2016-09-08T00:00:00"/>
    <s v="Standard Class"/>
    <s v="CP-12085"/>
    <s v="Cathy Prescott"/>
    <s v="Corporate"/>
    <s v="United States"/>
    <s v="Tucson"/>
    <s v="Arizona"/>
    <n v="85705"/>
    <x v="1"/>
    <x v="1071"/>
    <x v="0"/>
    <s v="Furnishings"/>
    <s v="GE 48&quot; Fluorescent Tube, Cool White Energy Saver, 34 Watts, 30/Box"/>
    <n v="238.15199999999999"/>
  </r>
  <r>
    <n v="6047"/>
    <s v="CA-2017-154662"/>
    <x v="632"/>
    <d v="2017-06-16T00:00:00"/>
    <s v="Standard Class"/>
    <s v="BF-11215"/>
    <s v="Benjamin Farhat"/>
    <s v="Home Office"/>
    <s v="United States"/>
    <s v="Minneapolis"/>
    <s v="Minnesota"/>
    <n v="55407"/>
    <x v="2"/>
    <x v="1744"/>
    <x v="0"/>
    <s v="Tables"/>
    <s v="Bush Cubix Conference Tables, Fully Assembled"/>
    <n v="692.94"/>
  </r>
  <r>
    <n v="6048"/>
    <s v="CA-2016-105571"/>
    <x v="209"/>
    <d v="2016-11-11T00:00:00"/>
    <s v="Standard Class"/>
    <s v="CP-12340"/>
    <s v="Christine Phan"/>
    <s v="Corporate"/>
    <s v="United States"/>
    <s v="Miami"/>
    <s v="Florida"/>
    <n v="33142"/>
    <x v="0"/>
    <x v="570"/>
    <x v="1"/>
    <s v="Binders"/>
    <s v="Avery Hanging File Binders"/>
    <n v="16.146000000000001"/>
  </r>
  <r>
    <n v="6049"/>
    <s v="CA-2016-105571"/>
    <x v="209"/>
    <d v="2016-11-11T00:00:00"/>
    <s v="Standard Class"/>
    <s v="CP-12340"/>
    <s v="Christine Phan"/>
    <s v="Corporate"/>
    <s v="United States"/>
    <s v="Miami"/>
    <s v="Florida"/>
    <n v="33142"/>
    <x v="0"/>
    <x v="1176"/>
    <x v="1"/>
    <s v="Binders"/>
    <s v="GBC DocuBind TL300 Electric Binding System"/>
    <n v="1345.4849999999999"/>
  </r>
  <r>
    <n v="6050"/>
    <s v="CA-2017-152765"/>
    <x v="1085"/>
    <d v="2017-06-18T00:00:00"/>
    <s v="First Class"/>
    <s v="LS-17245"/>
    <s v="Lynn Smith"/>
    <s v="Consumer"/>
    <s v="United States"/>
    <s v="Houston"/>
    <s v="Texas"/>
    <n v="77036"/>
    <x v="2"/>
    <x v="1693"/>
    <x v="1"/>
    <s v="Paper"/>
    <s v="Xerox 19"/>
    <n v="173.488"/>
  </r>
  <r>
    <n v="6051"/>
    <s v="CA-2016-153878"/>
    <x v="334"/>
    <d v="2016-04-30T00:00:00"/>
    <s v="Standard Class"/>
    <s v="TS-21655"/>
    <s v="Trudy Schmidt"/>
    <s v="Consumer"/>
    <s v="United States"/>
    <s v="Milwaukee"/>
    <s v="Wisconsin"/>
    <n v="53209"/>
    <x v="2"/>
    <x v="332"/>
    <x v="1"/>
    <s v="Art"/>
    <s v="Newell 324"/>
    <n v="57.75"/>
  </r>
  <r>
    <n v="6052"/>
    <s v="CA-2016-153878"/>
    <x v="334"/>
    <d v="2016-04-30T00:00:00"/>
    <s v="Standard Class"/>
    <s v="TS-21655"/>
    <s v="Trudy Schmidt"/>
    <s v="Consumer"/>
    <s v="United States"/>
    <s v="Milwaukee"/>
    <s v="Wisconsin"/>
    <n v="53209"/>
    <x v="2"/>
    <x v="1309"/>
    <x v="1"/>
    <s v="Appliances"/>
    <s v="Belkin 5 Outlet SurgeMaster Power Centers"/>
    <n v="272.39999999999998"/>
  </r>
  <r>
    <n v="6053"/>
    <s v="CA-2017-124016"/>
    <x v="713"/>
    <d v="2017-09-26T00:00:00"/>
    <s v="Second Class"/>
    <s v="JS-15940"/>
    <s v="Joni Sundaresam"/>
    <s v="Home Office"/>
    <s v="United States"/>
    <s v="Lancaster"/>
    <s v="Ohio"/>
    <n v="43130"/>
    <x v="3"/>
    <x v="1025"/>
    <x v="1"/>
    <s v="Paper"/>
    <s v="Xerox 1970"/>
    <n v="11.952"/>
  </r>
  <r>
    <n v="6054"/>
    <s v="CA-2017-124016"/>
    <x v="713"/>
    <d v="2017-09-26T00:00:00"/>
    <s v="Second Class"/>
    <s v="JS-15940"/>
    <s v="Joni Sundaresam"/>
    <s v="Home Office"/>
    <s v="United States"/>
    <s v="Lancaster"/>
    <s v="Ohio"/>
    <n v="43130"/>
    <x v="3"/>
    <x v="1457"/>
    <x v="0"/>
    <s v="Furnishings"/>
    <s v="Eldon 400 Class Desk Accessories, Black Carbon"/>
    <n v="28"/>
  </r>
  <r>
    <n v="6055"/>
    <s v="CA-2017-124016"/>
    <x v="713"/>
    <d v="2017-09-26T00:00:00"/>
    <s v="Second Class"/>
    <s v="JS-15940"/>
    <s v="Joni Sundaresam"/>
    <s v="Home Office"/>
    <s v="United States"/>
    <s v="Lancaster"/>
    <s v="Ohio"/>
    <n v="43130"/>
    <x v="3"/>
    <x v="699"/>
    <x v="1"/>
    <s v="Binders"/>
    <s v="Fellowes Black Plastic Comb Bindings"/>
    <n v="12.201000000000001"/>
  </r>
  <r>
    <n v="6056"/>
    <s v="CA-2017-113551"/>
    <x v="298"/>
    <d v="2017-08-20T00:00:00"/>
    <s v="First Class"/>
    <s v="NF-18385"/>
    <s v="Natalie Fritzler"/>
    <s v="Consumer"/>
    <s v="United States"/>
    <s v="Edinburg"/>
    <s v="Texas"/>
    <n v="78539"/>
    <x v="2"/>
    <x v="1339"/>
    <x v="1"/>
    <s v="Binders"/>
    <s v="GBC Wire Binding Combs"/>
    <n v="2.0680000000000001"/>
  </r>
  <r>
    <n v="6057"/>
    <s v="CA-2017-113551"/>
    <x v="298"/>
    <d v="2017-08-20T00:00:00"/>
    <s v="First Class"/>
    <s v="NF-18385"/>
    <s v="Natalie Fritzler"/>
    <s v="Consumer"/>
    <s v="United States"/>
    <s v="Edinburg"/>
    <s v="Texas"/>
    <n v="78539"/>
    <x v="2"/>
    <x v="1402"/>
    <x v="1"/>
    <s v="Paper"/>
    <s v="Advantus Motivational Note Cards"/>
    <n v="83.84"/>
  </r>
  <r>
    <n v="6058"/>
    <s v="CA-2015-107524"/>
    <x v="1086"/>
    <d v="2015-03-08T00:00:00"/>
    <s v="Standard Class"/>
    <s v="KN-16705"/>
    <s v="Kristina Nunn"/>
    <s v="Home Office"/>
    <s v="United States"/>
    <s v="New York City"/>
    <s v="New York"/>
    <n v="10009"/>
    <x v="3"/>
    <x v="152"/>
    <x v="1"/>
    <s v="Envelopes"/>
    <s v="Staple envelope"/>
    <n v="11.36"/>
  </r>
  <r>
    <n v="6059"/>
    <s v="CA-2015-107524"/>
    <x v="1086"/>
    <d v="2015-03-08T00:00:00"/>
    <s v="Standard Class"/>
    <s v="KN-16705"/>
    <s v="Kristina Nunn"/>
    <s v="Home Office"/>
    <s v="United States"/>
    <s v="New York City"/>
    <s v="New York"/>
    <n v="10009"/>
    <x v="3"/>
    <x v="57"/>
    <x v="1"/>
    <s v="Paper"/>
    <s v="Array Parchment Paper, Assorted Colors"/>
    <n v="36.4"/>
  </r>
  <r>
    <n v="6060"/>
    <s v="CA-2015-138072"/>
    <x v="125"/>
    <d v="2016-01-03T00:00:00"/>
    <s v="Standard Class"/>
    <s v="GA-14725"/>
    <s v="Guy Armstrong"/>
    <s v="Consumer"/>
    <s v="United States"/>
    <s v="Philadelphia"/>
    <s v="Pennsylvania"/>
    <n v="19120"/>
    <x v="3"/>
    <x v="1563"/>
    <x v="2"/>
    <s v="Accessories"/>
    <s v="Maxell Pro 80 Minute CD-R, 10/Pack"/>
    <n v="27.968"/>
  </r>
  <r>
    <n v="6061"/>
    <s v="CA-2016-134201"/>
    <x v="889"/>
    <d v="2016-04-16T00:00:00"/>
    <s v="Standard Class"/>
    <s v="EH-14125"/>
    <s v="Eugene Hildebrand"/>
    <s v="Home Office"/>
    <s v="United States"/>
    <s v="Rochester"/>
    <s v="New York"/>
    <n v="14609"/>
    <x v="3"/>
    <x v="841"/>
    <x v="1"/>
    <s v="Storage"/>
    <s v="Steel Personal Filing/Posting Tote"/>
    <n v="142.04"/>
  </r>
  <r>
    <n v="6062"/>
    <s v="CA-2016-134201"/>
    <x v="889"/>
    <d v="2016-04-16T00:00:00"/>
    <s v="Standard Class"/>
    <s v="EH-14125"/>
    <s v="Eugene Hildebrand"/>
    <s v="Home Office"/>
    <s v="United States"/>
    <s v="Rochester"/>
    <s v="New York"/>
    <n v="14609"/>
    <x v="3"/>
    <x v="282"/>
    <x v="1"/>
    <s v="Art"/>
    <s v="Faber Castell Col-Erase Pencils"/>
    <n v="14.67"/>
  </r>
  <r>
    <n v="6063"/>
    <s v="CA-2016-111780"/>
    <x v="707"/>
    <d v="2016-12-30T00:00:00"/>
    <s v="Second Class"/>
    <s v="RA-19285"/>
    <s v="Ralph Arnett"/>
    <s v="Consumer"/>
    <s v="United States"/>
    <s v="San Diego"/>
    <s v="California"/>
    <n v="92037"/>
    <x v="1"/>
    <x v="851"/>
    <x v="2"/>
    <s v="Copiers"/>
    <s v="Brother DCP1000 Digital 3 in 1 Multifunction Machine"/>
    <n v="1199.96"/>
  </r>
  <r>
    <n v="6064"/>
    <s v="CA-2016-111780"/>
    <x v="707"/>
    <d v="2016-12-30T00:00:00"/>
    <s v="Second Class"/>
    <s v="RA-19285"/>
    <s v="Ralph Arnett"/>
    <s v="Consumer"/>
    <s v="United States"/>
    <s v="San Diego"/>
    <s v="California"/>
    <n v="92037"/>
    <x v="1"/>
    <x v="794"/>
    <x v="1"/>
    <s v="Paper"/>
    <s v="Important Message Pads, 50 4-1/4 x 5-1/2 Forms per Pad"/>
    <n v="12.6"/>
  </r>
  <r>
    <n v="6065"/>
    <s v="CA-2016-111780"/>
    <x v="707"/>
    <d v="2016-12-30T00:00:00"/>
    <s v="Second Class"/>
    <s v="RA-19285"/>
    <s v="Ralph Arnett"/>
    <s v="Consumer"/>
    <s v="United States"/>
    <s v="San Diego"/>
    <s v="California"/>
    <n v="92037"/>
    <x v="1"/>
    <x v="457"/>
    <x v="1"/>
    <s v="Paper"/>
    <s v="Great White Multi-Use Recycled Paper (20Lb. and 84 Bright)"/>
    <n v="17.940000000000001"/>
  </r>
  <r>
    <n v="6066"/>
    <s v="CA-2016-119942"/>
    <x v="57"/>
    <d v="2016-04-07T00:00:00"/>
    <s v="First Class"/>
    <s v="TT-21070"/>
    <s v="Ted Trevino"/>
    <s v="Consumer"/>
    <s v="United States"/>
    <s v="Philadelphia"/>
    <s v="Pennsylvania"/>
    <n v="19120"/>
    <x v="3"/>
    <x v="639"/>
    <x v="1"/>
    <s v="Labels"/>
    <s v="Avery 499"/>
    <n v="23.904"/>
  </r>
  <r>
    <n v="6067"/>
    <s v="CA-2016-151547"/>
    <x v="184"/>
    <d v="2016-01-23T00:00:00"/>
    <s v="Standard Class"/>
    <s v="AH-10465"/>
    <s v="Amy Hunt"/>
    <s v="Consumer"/>
    <s v="United States"/>
    <s v="Bartlett"/>
    <s v="Tennessee"/>
    <n v="38134"/>
    <x v="0"/>
    <x v="1205"/>
    <x v="1"/>
    <s v="Supplies"/>
    <s v="Acme Hot Forged Carbon Steel Scissors with Nickel-Plated Handles, 3 7/8&quot; Cut, 8&quot;L"/>
    <n v="88.96"/>
  </r>
  <r>
    <n v="6068"/>
    <s v="CA-2018-166695"/>
    <x v="968"/>
    <d v="2018-05-24T00:00:00"/>
    <s v="Standard Class"/>
    <s v="CC-12430"/>
    <s v="Chuck Clark"/>
    <s v="Home Office"/>
    <s v="United States"/>
    <s v="Lakewood"/>
    <s v="California"/>
    <n v="90712"/>
    <x v="1"/>
    <x v="405"/>
    <x v="0"/>
    <s v="Chairs"/>
    <s v="Global Geo Office Task Chair, Gray"/>
    <n v="518.27200000000005"/>
  </r>
  <r>
    <n v="6069"/>
    <s v="CA-2018-166695"/>
    <x v="968"/>
    <d v="2018-05-24T00:00:00"/>
    <s v="Standard Class"/>
    <s v="CC-12430"/>
    <s v="Chuck Clark"/>
    <s v="Home Office"/>
    <s v="United States"/>
    <s v="Lakewood"/>
    <s v="California"/>
    <n v="90712"/>
    <x v="1"/>
    <x v="770"/>
    <x v="0"/>
    <s v="Furnishings"/>
    <s v="G.E. Halogen Desk Lamp Bulbs"/>
    <n v="6.98"/>
  </r>
  <r>
    <n v="6070"/>
    <s v="CA-2018-166695"/>
    <x v="968"/>
    <d v="2018-05-24T00:00:00"/>
    <s v="Standard Class"/>
    <s v="CC-12430"/>
    <s v="Chuck Clark"/>
    <s v="Home Office"/>
    <s v="United States"/>
    <s v="Lakewood"/>
    <s v="California"/>
    <n v="90712"/>
    <x v="1"/>
    <x v="1771"/>
    <x v="2"/>
    <s v="Machines"/>
    <s v="Okidata B400 Printer"/>
    <n v="343.2"/>
  </r>
  <r>
    <n v="6071"/>
    <s v="CA-2018-167542"/>
    <x v="802"/>
    <d v="2018-08-20T00:00:00"/>
    <s v="Standard Class"/>
    <s v="KD-16495"/>
    <s v="Keith Dawkins"/>
    <s v="Corporate"/>
    <s v="United States"/>
    <s v="Philadelphia"/>
    <s v="Pennsylvania"/>
    <n v="19120"/>
    <x v="3"/>
    <x v="676"/>
    <x v="1"/>
    <s v="Labels"/>
    <s v="Avery 486"/>
    <n v="17.544"/>
  </r>
  <r>
    <n v="6072"/>
    <s v="CA-2016-120901"/>
    <x v="620"/>
    <d v="2017-01-04T00:00:00"/>
    <s v="Standard Class"/>
    <s v="BG-11035"/>
    <s v="Barry Gonzalez"/>
    <s v="Consumer"/>
    <s v="United States"/>
    <s v="Austin"/>
    <s v="Texas"/>
    <n v="78745"/>
    <x v="2"/>
    <x v="621"/>
    <x v="1"/>
    <s v="Storage"/>
    <s v="Fellowes Stor/Drawer Steel Plus Storage Drawers"/>
    <n v="152.68799999999999"/>
  </r>
  <r>
    <n v="6073"/>
    <s v="CA-2016-120901"/>
    <x v="620"/>
    <d v="2017-01-04T00:00:00"/>
    <s v="Standard Class"/>
    <s v="BG-11035"/>
    <s v="Barry Gonzalez"/>
    <s v="Consumer"/>
    <s v="United States"/>
    <s v="Austin"/>
    <s v="Texas"/>
    <n v="78745"/>
    <x v="2"/>
    <x v="845"/>
    <x v="1"/>
    <s v="Fasteners"/>
    <s v="Stockwell Push Pins"/>
    <n v="3.488"/>
  </r>
  <r>
    <n v="6074"/>
    <s v="CA-2016-120901"/>
    <x v="620"/>
    <d v="2017-01-04T00:00:00"/>
    <s v="Standard Class"/>
    <s v="BG-11035"/>
    <s v="Barry Gonzalez"/>
    <s v="Consumer"/>
    <s v="United States"/>
    <s v="Austin"/>
    <s v="Texas"/>
    <n v="78745"/>
    <x v="2"/>
    <x v="327"/>
    <x v="1"/>
    <s v="Supplies"/>
    <s v="Staple remover"/>
    <n v="5.8879999999999999"/>
  </r>
  <r>
    <n v="6075"/>
    <s v="CA-2018-121398"/>
    <x v="53"/>
    <d v="2018-12-29T00:00:00"/>
    <s v="Standard Class"/>
    <s v="FH-14365"/>
    <s v="Fred Hopkins"/>
    <s v="Corporate"/>
    <s v="United States"/>
    <s v="Los Angeles"/>
    <s v="California"/>
    <n v="90008"/>
    <x v="1"/>
    <x v="1242"/>
    <x v="1"/>
    <s v="Binders"/>
    <s v="GBC DocuBind P50 Personal Binding Machine"/>
    <n v="153.55199999999999"/>
  </r>
  <r>
    <n v="6076"/>
    <s v="CA-2018-121398"/>
    <x v="53"/>
    <d v="2018-12-29T00:00:00"/>
    <s v="Standard Class"/>
    <s v="FH-14365"/>
    <s v="Fred Hopkins"/>
    <s v="Corporate"/>
    <s v="United States"/>
    <s v="Los Angeles"/>
    <s v="California"/>
    <n v="90008"/>
    <x v="1"/>
    <x v="273"/>
    <x v="1"/>
    <s v="Storage"/>
    <s v="Tennsco Stur-D-Stor Boltless Shelving, 5 Shelves, 24&quot; Deep, Sand"/>
    <n v="270.62"/>
  </r>
  <r>
    <n v="6077"/>
    <s v="CA-2017-151561"/>
    <x v="142"/>
    <d v="2017-09-07T00:00:00"/>
    <s v="Standard Class"/>
    <s v="PG-18820"/>
    <s v="Patrick Gardner"/>
    <s v="Consumer"/>
    <s v="United States"/>
    <s v="New York City"/>
    <s v="New York"/>
    <n v="10011"/>
    <x v="3"/>
    <x v="475"/>
    <x v="2"/>
    <s v="Accessories"/>
    <s v="Enermax Aurora Lite Keyboard"/>
    <n v="468.9"/>
  </r>
  <r>
    <n v="6078"/>
    <s v="CA-2017-151561"/>
    <x v="142"/>
    <d v="2017-09-07T00:00:00"/>
    <s v="Standard Class"/>
    <s v="PG-18820"/>
    <s v="Patrick Gardner"/>
    <s v="Consumer"/>
    <s v="United States"/>
    <s v="New York City"/>
    <s v="New York"/>
    <n v="10011"/>
    <x v="3"/>
    <x v="1519"/>
    <x v="2"/>
    <s v="Accessories"/>
    <s v="Memorex Mini Travel Drive 64 GB USB 2.0 Flash Drive"/>
    <n v="72.48"/>
  </r>
  <r>
    <n v="6079"/>
    <s v="CA-2017-151561"/>
    <x v="142"/>
    <d v="2017-09-07T00:00:00"/>
    <s v="Standard Class"/>
    <s v="PG-18820"/>
    <s v="Patrick Gardner"/>
    <s v="Consumer"/>
    <s v="United States"/>
    <s v="New York City"/>
    <s v="New York"/>
    <n v="10011"/>
    <x v="3"/>
    <x v="503"/>
    <x v="1"/>
    <s v="Supplies"/>
    <s v="Acme Value Line Scissors"/>
    <n v="10.95"/>
  </r>
  <r>
    <n v="6080"/>
    <s v="CA-2017-151561"/>
    <x v="142"/>
    <d v="2017-09-07T00:00:00"/>
    <s v="Standard Class"/>
    <s v="PG-18820"/>
    <s v="Patrick Gardner"/>
    <s v="Consumer"/>
    <s v="United States"/>
    <s v="New York City"/>
    <s v="New York"/>
    <n v="10011"/>
    <x v="3"/>
    <x v="441"/>
    <x v="0"/>
    <s v="Furnishings"/>
    <s v="Howard Miller 14-1/2&quot; Diameter Chrome Round Wall Clock"/>
    <n v="191.82"/>
  </r>
  <r>
    <n v="6081"/>
    <s v="CA-2018-154676"/>
    <x v="485"/>
    <d v="2018-08-08T00:00:00"/>
    <s v="First Class"/>
    <s v="NZ-18565"/>
    <s v="Nick Zandusky"/>
    <s v="Home Office"/>
    <s v="United States"/>
    <s v="Houston"/>
    <s v="Texas"/>
    <n v="77070"/>
    <x v="2"/>
    <x v="1222"/>
    <x v="1"/>
    <s v="Storage"/>
    <s v="Tennsco Lockers, Sand"/>
    <n v="151.05600000000001"/>
  </r>
  <r>
    <n v="6082"/>
    <s v="US-2015-165589"/>
    <x v="1087"/>
    <d v="2015-02-18T00:00:00"/>
    <s v="Same Day"/>
    <s v="TB-21595"/>
    <s v="Troy Blackwell"/>
    <s v="Consumer"/>
    <s v="United States"/>
    <s v="Lubbock"/>
    <s v="Texas"/>
    <n v="79424"/>
    <x v="2"/>
    <x v="1598"/>
    <x v="0"/>
    <s v="Furnishings"/>
    <s v="DAX Copper Panel Document Frame, 5 x 7 Size"/>
    <n v="25.16"/>
  </r>
  <r>
    <n v="6083"/>
    <s v="US-2017-132577"/>
    <x v="441"/>
    <d v="2017-11-27T00:00:00"/>
    <s v="Standard Class"/>
    <s v="JE-15475"/>
    <s v="Jeremy Ellison"/>
    <s v="Consumer"/>
    <s v="United States"/>
    <s v="Houston"/>
    <s v="Texas"/>
    <n v="77095"/>
    <x v="2"/>
    <x v="1499"/>
    <x v="1"/>
    <s v="Binders"/>
    <s v="Wilson Jones Impact Binders"/>
    <n v="6.2160000000000002"/>
  </r>
  <r>
    <n v="6084"/>
    <s v="US-2017-132577"/>
    <x v="441"/>
    <d v="2017-11-27T00:00:00"/>
    <s v="Standard Class"/>
    <s v="JE-15475"/>
    <s v="Jeremy Ellison"/>
    <s v="Consumer"/>
    <s v="United States"/>
    <s v="Houston"/>
    <s v="Texas"/>
    <n v="77095"/>
    <x v="2"/>
    <x v="1609"/>
    <x v="1"/>
    <s v="Art"/>
    <s v="Newell 348"/>
    <n v="23.616"/>
  </r>
  <r>
    <n v="6085"/>
    <s v="US-2017-132577"/>
    <x v="441"/>
    <d v="2017-11-27T00:00:00"/>
    <s v="Standard Class"/>
    <s v="JE-15475"/>
    <s v="Jeremy Ellison"/>
    <s v="Consumer"/>
    <s v="United States"/>
    <s v="Houston"/>
    <s v="Texas"/>
    <n v="77095"/>
    <x v="2"/>
    <x v="1374"/>
    <x v="2"/>
    <s v="Accessories"/>
    <s v="KeyTronicÂ KT800P2 -Â KeyboardÂ - Black"/>
    <n v="24.032"/>
  </r>
  <r>
    <n v="6086"/>
    <s v="US-2017-132577"/>
    <x v="441"/>
    <d v="2017-11-27T00:00:00"/>
    <s v="Standard Class"/>
    <s v="JE-15475"/>
    <s v="Jeremy Ellison"/>
    <s v="Consumer"/>
    <s v="United States"/>
    <s v="Houston"/>
    <s v="Texas"/>
    <n v="77095"/>
    <x v="2"/>
    <x v="948"/>
    <x v="1"/>
    <s v="Labels"/>
    <s v="Avery 494"/>
    <n v="2.0880000000000001"/>
  </r>
  <r>
    <n v="6087"/>
    <s v="US-2017-132577"/>
    <x v="441"/>
    <d v="2017-11-27T00:00:00"/>
    <s v="Standard Class"/>
    <s v="JE-15475"/>
    <s v="Jeremy Ellison"/>
    <s v="Consumer"/>
    <s v="United States"/>
    <s v="Houston"/>
    <s v="Texas"/>
    <n v="77095"/>
    <x v="2"/>
    <x v="1390"/>
    <x v="1"/>
    <s v="Binders"/>
    <s v="Accohide Poly Flexible Ring Binders"/>
    <n v="4.4880000000000004"/>
  </r>
  <r>
    <n v="6088"/>
    <s v="CA-2016-114048"/>
    <x v="639"/>
    <d v="2016-12-18T00:00:00"/>
    <s v="Standard Class"/>
    <s v="EH-13945"/>
    <s v="Eric Hoffmann"/>
    <s v="Consumer"/>
    <s v="United States"/>
    <s v="Costa Mesa"/>
    <s v="California"/>
    <n v="92627"/>
    <x v="1"/>
    <x v="221"/>
    <x v="0"/>
    <s v="Furnishings"/>
    <s v="Staple-based wall hangings"/>
    <n v="29.22"/>
  </r>
  <r>
    <n v="6089"/>
    <s v="CA-2016-137281"/>
    <x v="385"/>
    <d v="2016-06-17T00:00:00"/>
    <s v="Standard Class"/>
    <s v="BF-10975"/>
    <s v="Barbara Fisher"/>
    <s v="Corporate"/>
    <s v="United States"/>
    <s v="Roswell"/>
    <s v="Georgia"/>
    <n v="30076"/>
    <x v="0"/>
    <x v="680"/>
    <x v="1"/>
    <s v="Paper"/>
    <s v="Xerox 202"/>
    <n v="6.48"/>
  </r>
  <r>
    <n v="6090"/>
    <s v="US-2018-162068"/>
    <x v="116"/>
    <d v="2018-12-31T00:00:00"/>
    <s v="Second Class"/>
    <s v="PC-18745"/>
    <s v="Pamela Coakley"/>
    <s v="Corporate"/>
    <s v="United States"/>
    <s v="Loveland"/>
    <s v="Colorado"/>
    <n v="80538"/>
    <x v="1"/>
    <x v="922"/>
    <x v="1"/>
    <s v="Binders"/>
    <s v="Avery Reinforcements for Hole-Punch Pages"/>
    <n v="1.1879999999999999"/>
  </r>
  <r>
    <n v="6091"/>
    <s v="CA-2018-100111"/>
    <x v="1088"/>
    <d v="2018-09-26T00:00:00"/>
    <s v="Standard Class"/>
    <s v="SV-20365"/>
    <s v="Seth Vernon"/>
    <s v="Consumer"/>
    <s v="United States"/>
    <s v="New York City"/>
    <s v="New York"/>
    <n v="10035"/>
    <x v="3"/>
    <x v="931"/>
    <x v="0"/>
    <s v="Chairs"/>
    <s v="Hon Valutask Swivel Chairs"/>
    <n v="272.64600000000002"/>
  </r>
  <r>
    <n v="6092"/>
    <s v="CA-2018-100111"/>
    <x v="1088"/>
    <d v="2018-09-26T00:00:00"/>
    <s v="Standard Class"/>
    <s v="SV-20365"/>
    <s v="Seth Vernon"/>
    <s v="Consumer"/>
    <s v="United States"/>
    <s v="New York City"/>
    <s v="New York"/>
    <n v="10035"/>
    <x v="3"/>
    <x v="1772"/>
    <x v="2"/>
    <s v="Accessories"/>
    <s v="LogitechÂ Wireless Boombox Speaker - portable - wireless, wired"/>
    <n v="212.8"/>
  </r>
  <r>
    <n v="6093"/>
    <s v="CA-2018-100111"/>
    <x v="1088"/>
    <d v="2018-09-26T00:00:00"/>
    <s v="Standard Class"/>
    <s v="SV-20365"/>
    <s v="Seth Vernon"/>
    <s v="Consumer"/>
    <s v="United States"/>
    <s v="New York City"/>
    <s v="New York"/>
    <n v="10035"/>
    <x v="3"/>
    <x v="1671"/>
    <x v="1"/>
    <s v="Paper"/>
    <s v="TOPS &quot;Important Message&quot; Pads, Canary, 4-1/4 x 5-1/2, 50 Sheets per Pad"/>
    <n v="38.520000000000003"/>
  </r>
  <r>
    <n v="6094"/>
    <s v="CA-2018-100111"/>
    <x v="1088"/>
    <d v="2018-09-26T00:00:00"/>
    <s v="Standard Class"/>
    <s v="SV-20365"/>
    <s v="Seth Vernon"/>
    <s v="Consumer"/>
    <s v="United States"/>
    <s v="New York City"/>
    <s v="New York"/>
    <n v="10035"/>
    <x v="3"/>
    <x v="477"/>
    <x v="2"/>
    <s v="Accessories"/>
    <s v="SanDisk Cruzer 64 GB USB Flash Drive"/>
    <n v="72.64"/>
  </r>
  <r>
    <n v="6095"/>
    <s v="CA-2018-100111"/>
    <x v="1088"/>
    <d v="2018-09-26T00:00:00"/>
    <s v="Standard Class"/>
    <s v="SV-20365"/>
    <s v="Seth Vernon"/>
    <s v="Consumer"/>
    <s v="United States"/>
    <s v="New York City"/>
    <s v="New York"/>
    <n v="10035"/>
    <x v="3"/>
    <x v="75"/>
    <x v="1"/>
    <s v="Storage"/>
    <s v="SimpliFile Personal File, Black Granite, 15w x 6-15/16d x 11-1/4h"/>
    <n v="45.4"/>
  </r>
  <r>
    <n v="6096"/>
    <s v="CA-2018-100111"/>
    <x v="1088"/>
    <d v="2018-09-26T00:00:00"/>
    <s v="Standard Class"/>
    <s v="SV-20365"/>
    <s v="Seth Vernon"/>
    <s v="Consumer"/>
    <s v="United States"/>
    <s v="New York City"/>
    <s v="New York"/>
    <n v="10035"/>
    <x v="3"/>
    <x v="320"/>
    <x v="1"/>
    <s v="Paper"/>
    <s v="Adams Phone Message Book, 200 Message Capacity, 8 1/16â€ x 11â€"/>
    <n v="13.76"/>
  </r>
  <r>
    <n v="6097"/>
    <s v="CA-2018-100111"/>
    <x v="1088"/>
    <d v="2018-09-26T00:00:00"/>
    <s v="Standard Class"/>
    <s v="SV-20365"/>
    <s v="Seth Vernon"/>
    <s v="Consumer"/>
    <s v="United States"/>
    <s v="New York City"/>
    <s v="New York"/>
    <n v="10035"/>
    <x v="3"/>
    <x v="51"/>
    <x v="0"/>
    <s v="Chairs"/>
    <s v="Global Leather Task Chair, Black"/>
    <n v="80.991"/>
  </r>
  <r>
    <n v="6098"/>
    <s v="CA-2018-100111"/>
    <x v="1088"/>
    <d v="2018-09-26T00:00:00"/>
    <s v="Standard Class"/>
    <s v="SV-20365"/>
    <s v="Seth Vernon"/>
    <s v="Consumer"/>
    <s v="United States"/>
    <s v="New York City"/>
    <s v="New York"/>
    <n v="10035"/>
    <x v="3"/>
    <x v="185"/>
    <x v="1"/>
    <s v="Binders"/>
    <s v="Pressboard Covers with Storage Hooks, 9 1/2&quot; x 11&quot;, Light Blue"/>
    <n v="11.784000000000001"/>
  </r>
  <r>
    <n v="6099"/>
    <s v="CA-2018-100111"/>
    <x v="1088"/>
    <d v="2018-09-26T00:00:00"/>
    <s v="Standard Class"/>
    <s v="SV-20365"/>
    <s v="Seth Vernon"/>
    <s v="Consumer"/>
    <s v="United States"/>
    <s v="New York City"/>
    <s v="New York"/>
    <n v="10035"/>
    <x v="3"/>
    <x v="52"/>
    <x v="1"/>
    <s v="Fasteners"/>
    <s v="Advantus Push Pins"/>
    <n v="4.3600000000000003"/>
  </r>
  <r>
    <n v="6100"/>
    <s v="CA-2018-100111"/>
    <x v="1088"/>
    <d v="2018-09-26T00:00:00"/>
    <s v="Standard Class"/>
    <s v="SV-20365"/>
    <s v="Seth Vernon"/>
    <s v="Consumer"/>
    <s v="United States"/>
    <s v="New York City"/>
    <s v="New York"/>
    <n v="10035"/>
    <x v="3"/>
    <x v="284"/>
    <x v="0"/>
    <s v="Chairs"/>
    <s v="Hon 4070 Series Pagoda Armless Upholstered Stacking Chairs"/>
    <n v="2888.127"/>
  </r>
  <r>
    <n v="6101"/>
    <s v="CA-2018-100111"/>
    <x v="1088"/>
    <d v="2018-09-26T00:00:00"/>
    <s v="Standard Class"/>
    <s v="SV-20365"/>
    <s v="Seth Vernon"/>
    <s v="Consumer"/>
    <s v="United States"/>
    <s v="New York City"/>
    <s v="New York"/>
    <n v="10035"/>
    <x v="3"/>
    <x v="1148"/>
    <x v="2"/>
    <s v="Phones"/>
    <s v="Apple iPhone 5"/>
    <n v="1299.6600000000001"/>
  </r>
  <r>
    <n v="6102"/>
    <s v="CA-2018-100111"/>
    <x v="1088"/>
    <d v="2018-09-26T00:00:00"/>
    <s v="Standard Class"/>
    <s v="SV-20365"/>
    <s v="Seth Vernon"/>
    <s v="Consumer"/>
    <s v="United States"/>
    <s v="New York City"/>
    <s v="New York"/>
    <n v="10035"/>
    <x v="3"/>
    <x v="445"/>
    <x v="0"/>
    <s v="Chairs"/>
    <s v="Global Troy Executive Leather Low-Back Tilter"/>
    <n v="2254.41"/>
  </r>
  <r>
    <n v="6103"/>
    <s v="CA-2018-100111"/>
    <x v="1088"/>
    <d v="2018-09-26T00:00:00"/>
    <s v="Standard Class"/>
    <s v="SV-20365"/>
    <s v="Seth Vernon"/>
    <s v="Consumer"/>
    <s v="United States"/>
    <s v="New York City"/>
    <s v="New York"/>
    <n v="10035"/>
    <x v="3"/>
    <x v="139"/>
    <x v="2"/>
    <s v="Phones"/>
    <s v="Plantronics CordlessÂ Phone HeadsetÂ with In-line Volume - M214C"/>
    <n v="104.85"/>
  </r>
  <r>
    <n v="6104"/>
    <s v="CA-2018-100111"/>
    <x v="1088"/>
    <d v="2018-09-26T00:00:00"/>
    <s v="Standard Class"/>
    <s v="SV-20365"/>
    <s v="Seth Vernon"/>
    <s v="Consumer"/>
    <s v="United States"/>
    <s v="New York City"/>
    <s v="New York"/>
    <n v="10035"/>
    <x v="3"/>
    <x v="84"/>
    <x v="2"/>
    <s v="Accessories"/>
    <s v="LogitechÂ LS21 Speaker System - PC Multimedia - 2.1-CH - Wired"/>
    <n v="59.97"/>
  </r>
  <r>
    <n v="6105"/>
    <s v="US-2018-132381"/>
    <x v="1029"/>
    <d v="2018-08-24T00:00:00"/>
    <s v="First Class"/>
    <s v="Dp-13240"/>
    <s v="Dean percer"/>
    <s v="Home Office"/>
    <s v="United States"/>
    <s v="Philadelphia"/>
    <s v="Pennsylvania"/>
    <n v="19143"/>
    <x v="3"/>
    <x v="736"/>
    <x v="0"/>
    <s v="Tables"/>
    <s v="Bevis Boat-Shaped Conference Table"/>
    <n v="314.53199999999998"/>
  </r>
  <r>
    <n v="6106"/>
    <s v="CA-2016-147011"/>
    <x v="652"/>
    <d v="2016-06-22T00:00:00"/>
    <s v="Standard Class"/>
    <s v="HR-14830"/>
    <s v="Harold Ryan"/>
    <s v="Corporate"/>
    <s v="United States"/>
    <s v="Miami"/>
    <s v="Florida"/>
    <n v="33178"/>
    <x v="0"/>
    <x v="319"/>
    <x v="1"/>
    <s v="Art"/>
    <s v="Dixon Prang Watercolor Pencils, 10-Color Set with Brush"/>
    <n v="13.632"/>
  </r>
  <r>
    <n v="6107"/>
    <s v="CA-2015-120852"/>
    <x v="414"/>
    <d v="2015-12-25T00:00:00"/>
    <s v="Standard Class"/>
    <s v="WB-21850"/>
    <s v="William Brown"/>
    <s v="Consumer"/>
    <s v="United States"/>
    <s v="Grand Prairie"/>
    <s v="Texas"/>
    <n v="75051"/>
    <x v="2"/>
    <x v="535"/>
    <x v="1"/>
    <s v="Appliances"/>
    <s v="Belkin Premiere Surge Master II 8-outlet surge protector"/>
    <n v="19.431999999999999"/>
  </r>
  <r>
    <n v="6108"/>
    <s v="CA-2015-120852"/>
    <x v="414"/>
    <d v="2015-12-25T00:00:00"/>
    <s v="Standard Class"/>
    <s v="WB-21850"/>
    <s v="William Brown"/>
    <s v="Consumer"/>
    <s v="United States"/>
    <s v="Grand Prairie"/>
    <s v="Texas"/>
    <n v="75051"/>
    <x v="2"/>
    <x v="960"/>
    <x v="2"/>
    <s v="Accessories"/>
    <s v="Logitech Desktop MK120 Mouse and keyboard Combo"/>
    <n v="65.44"/>
  </r>
  <r>
    <n v="6109"/>
    <s v="CA-2017-150007"/>
    <x v="108"/>
    <d v="2017-09-16T00:00:00"/>
    <s v="Standard Class"/>
    <s v="AS-10090"/>
    <s v="Adam Shillingsburg"/>
    <s v="Consumer"/>
    <s v="United States"/>
    <s v="Chicago"/>
    <s v="Illinois"/>
    <n v="60653"/>
    <x v="2"/>
    <x v="1550"/>
    <x v="1"/>
    <s v="Labels"/>
    <s v="Smead Alpha-Z Color-Coded Name Labels First Letter Starter Set"/>
    <n v="6"/>
  </r>
  <r>
    <n v="6110"/>
    <s v="CA-2017-150007"/>
    <x v="108"/>
    <d v="2017-09-16T00:00:00"/>
    <s v="Standard Class"/>
    <s v="AS-10090"/>
    <s v="Adam Shillingsburg"/>
    <s v="Consumer"/>
    <s v="United States"/>
    <s v="Chicago"/>
    <s v="Illinois"/>
    <n v="60653"/>
    <x v="2"/>
    <x v="1310"/>
    <x v="1"/>
    <s v="Binders"/>
    <s v="Insertable Tab Indexes For Data Binders"/>
    <n v="1.9079999999999999"/>
  </r>
  <r>
    <n v="6111"/>
    <s v="CA-2017-124590"/>
    <x v="396"/>
    <d v="2017-11-16T00:00:00"/>
    <s v="Standard Class"/>
    <s v="SP-20920"/>
    <s v="Susan Pistek"/>
    <s v="Consumer"/>
    <s v="United States"/>
    <s v="Parma"/>
    <s v="Ohio"/>
    <n v="44134"/>
    <x v="3"/>
    <x v="1496"/>
    <x v="0"/>
    <s v="Chairs"/>
    <s v="Global Leather and Oak Executive Chair, Black"/>
    <n v="1474.8019999999999"/>
  </r>
  <r>
    <n v="6112"/>
    <s v="CA-2017-124590"/>
    <x v="396"/>
    <d v="2017-11-16T00:00:00"/>
    <s v="Standard Class"/>
    <s v="SP-20920"/>
    <s v="Susan Pistek"/>
    <s v="Consumer"/>
    <s v="United States"/>
    <s v="Parma"/>
    <s v="Ohio"/>
    <n v="44134"/>
    <x v="3"/>
    <x v="14"/>
    <x v="1"/>
    <s v="Appliances"/>
    <s v="Holmes Replacement Filter for HEPA Air Cleaner, Very Large Room, HEPA Filter"/>
    <n v="110.096"/>
  </r>
  <r>
    <n v="6113"/>
    <s v="CA-2017-124590"/>
    <x v="396"/>
    <d v="2017-11-16T00:00:00"/>
    <s v="Standard Class"/>
    <s v="SP-20920"/>
    <s v="Susan Pistek"/>
    <s v="Consumer"/>
    <s v="United States"/>
    <s v="Parma"/>
    <s v="Ohio"/>
    <n v="44134"/>
    <x v="3"/>
    <x v="203"/>
    <x v="1"/>
    <s v="Fasteners"/>
    <s v="OIC Bulk Pack Metal Binder Clips"/>
    <n v="16.751999999999999"/>
  </r>
  <r>
    <n v="6114"/>
    <s v="CA-2017-124590"/>
    <x v="396"/>
    <d v="2017-11-16T00:00:00"/>
    <s v="Standard Class"/>
    <s v="SP-20920"/>
    <s v="Susan Pistek"/>
    <s v="Consumer"/>
    <s v="United States"/>
    <s v="Parma"/>
    <s v="Ohio"/>
    <n v="44134"/>
    <x v="3"/>
    <x v="1"/>
    <x v="0"/>
    <s v="Chairs"/>
    <s v="Hon Deluxe Fabric Upholstered Stacking Chairs, Rounded Back"/>
    <n v="1537.0740000000001"/>
  </r>
  <r>
    <n v="6115"/>
    <s v="CA-2017-124590"/>
    <x v="396"/>
    <d v="2017-11-16T00:00:00"/>
    <s v="Standard Class"/>
    <s v="SP-20920"/>
    <s v="Susan Pistek"/>
    <s v="Consumer"/>
    <s v="United States"/>
    <s v="Parma"/>
    <s v="Ohio"/>
    <n v="44134"/>
    <x v="3"/>
    <x v="623"/>
    <x v="0"/>
    <s v="Chairs"/>
    <s v="Hon 4070 Series Pagoda Round Back Stacking Chairs"/>
    <n v="449.37200000000001"/>
  </r>
  <r>
    <n v="6116"/>
    <s v="CA-2017-133802"/>
    <x v="560"/>
    <d v="2017-03-20T00:00:00"/>
    <s v="Standard Class"/>
    <s v="SP-20650"/>
    <s v="Stephanie Phelps"/>
    <s v="Corporate"/>
    <s v="United States"/>
    <s v="Redwood City"/>
    <s v="California"/>
    <n v="94061"/>
    <x v="1"/>
    <x v="44"/>
    <x v="1"/>
    <s v="Binders"/>
    <s v="Wilson Jones Leather-Like Binders with DublLock Round Rings"/>
    <n v="41.904000000000003"/>
  </r>
  <r>
    <n v="6117"/>
    <s v="US-2017-113677"/>
    <x v="373"/>
    <d v="2017-11-19T00:00:00"/>
    <s v="Standard Class"/>
    <s v="CM-12655"/>
    <s v="Corinna Mitchell"/>
    <s v="Home Office"/>
    <s v="United States"/>
    <s v="New York City"/>
    <s v="New York"/>
    <n v="10011"/>
    <x v="3"/>
    <x v="1773"/>
    <x v="2"/>
    <s v="Phones"/>
    <s v="Xiaomi Mi3"/>
    <n v="2279.96"/>
  </r>
  <r>
    <n v="6118"/>
    <s v="US-2017-113677"/>
    <x v="373"/>
    <d v="2017-11-19T00:00:00"/>
    <s v="Standard Class"/>
    <s v="CM-12655"/>
    <s v="Corinna Mitchell"/>
    <s v="Home Office"/>
    <s v="United States"/>
    <s v="New York City"/>
    <s v="New York"/>
    <n v="10011"/>
    <x v="3"/>
    <x v="639"/>
    <x v="1"/>
    <s v="Labels"/>
    <s v="Avery 499"/>
    <n v="14.94"/>
  </r>
  <r>
    <n v="6119"/>
    <s v="CA-2018-143378"/>
    <x v="20"/>
    <d v="2018-09-25T00:00:00"/>
    <s v="Standard Class"/>
    <s v="JR-16210"/>
    <s v="Justin Ritter"/>
    <s v="Corporate"/>
    <s v="United States"/>
    <s v="Springfield"/>
    <s v="Oregon"/>
    <n v="97477"/>
    <x v="1"/>
    <x v="516"/>
    <x v="2"/>
    <s v="Phones"/>
    <s v="Mophie Juice Pack Helium for iPhone"/>
    <n v="191.976"/>
  </r>
  <r>
    <n v="6120"/>
    <s v="CA-2018-143378"/>
    <x v="20"/>
    <d v="2018-09-25T00:00:00"/>
    <s v="Standard Class"/>
    <s v="JR-16210"/>
    <s v="Justin Ritter"/>
    <s v="Corporate"/>
    <s v="United States"/>
    <s v="Springfield"/>
    <s v="Oregon"/>
    <n v="97477"/>
    <x v="1"/>
    <x v="1068"/>
    <x v="1"/>
    <s v="Art"/>
    <s v="Peel-Off China Markers"/>
    <n v="23.832000000000001"/>
  </r>
  <r>
    <n v="6121"/>
    <s v="CA-2018-143378"/>
    <x v="20"/>
    <d v="2018-09-25T00:00:00"/>
    <s v="Standard Class"/>
    <s v="JR-16210"/>
    <s v="Justin Ritter"/>
    <s v="Corporate"/>
    <s v="United States"/>
    <s v="Springfield"/>
    <s v="Oregon"/>
    <n v="97477"/>
    <x v="1"/>
    <x v="441"/>
    <x v="0"/>
    <s v="Furnishings"/>
    <s v="Howard Miller 14-1/2&quot; Diameter Chrome Round Wall Clock"/>
    <n v="409.21600000000001"/>
  </r>
  <r>
    <n v="6122"/>
    <s v="CA-2018-143378"/>
    <x v="20"/>
    <d v="2018-09-25T00:00:00"/>
    <s v="Standard Class"/>
    <s v="JR-16210"/>
    <s v="Justin Ritter"/>
    <s v="Corporate"/>
    <s v="United States"/>
    <s v="Springfield"/>
    <s v="Oregon"/>
    <n v="97477"/>
    <x v="1"/>
    <x v="366"/>
    <x v="0"/>
    <s v="Bookcases"/>
    <s v="O'Sullivan 4-Shelf Bookcase in Odessa Pine"/>
    <n v="72.587999999999994"/>
  </r>
  <r>
    <n v="6123"/>
    <s v="CA-2018-152660"/>
    <x v="769"/>
    <d v="2018-12-09T00:00:00"/>
    <s v="Standard Class"/>
    <s v="CB-12415"/>
    <s v="Christy Brittain"/>
    <s v="Consumer"/>
    <s v="United States"/>
    <s v="Chicago"/>
    <s v="Illinois"/>
    <n v="60610"/>
    <x v="2"/>
    <x v="1424"/>
    <x v="1"/>
    <s v="Storage"/>
    <s v="Advantus Rolling Drawer Organizers"/>
    <n v="61.567999999999998"/>
  </r>
  <r>
    <n v="6124"/>
    <s v="CA-2016-142139"/>
    <x v="284"/>
    <d v="2016-09-05T00:00:00"/>
    <s v="Standard Class"/>
    <s v="SD-20485"/>
    <s v="Shirley Daniels"/>
    <s v="Home Office"/>
    <s v="United States"/>
    <s v="Bedford"/>
    <s v="Texas"/>
    <n v="76021"/>
    <x v="2"/>
    <x v="1254"/>
    <x v="1"/>
    <s v="Paper"/>
    <s v="Message Book, Phone, Wirebound Standard Line Memo, 2 3/4&quot; X 5&quot;"/>
    <n v="20.96"/>
  </r>
  <r>
    <n v="6125"/>
    <s v="CA-2018-145772"/>
    <x v="95"/>
    <d v="2018-06-07T00:00:00"/>
    <s v="Standard Class"/>
    <s v="SS-20140"/>
    <s v="Saphhira Shifley"/>
    <s v="Corporate"/>
    <s v="United States"/>
    <s v="Los Angeles"/>
    <s v="California"/>
    <n v="90036"/>
    <x v="1"/>
    <x v="1044"/>
    <x v="2"/>
    <s v="Accessories"/>
    <s v="Kingston Digital DataTraveler 16GB USB 2.0"/>
    <n v="44.75"/>
  </r>
  <r>
    <n v="6126"/>
    <s v="CA-2018-145772"/>
    <x v="95"/>
    <d v="2018-06-07T00:00:00"/>
    <s v="Standard Class"/>
    <s v="SS-20140"/>
    <s v="Saphhira Shifley"/>
    <s v="Corporate"/>
    <s v="United States"/>
    <s v="Los Angeles"/>
    <s v="California"/>
    <n v="90036"/>
    <x v="1"/>
    <x v="1774"/>
    <x v="1"/>
    <s v="Paper"/>
    <s v="Xerox 1947"/>
    <n v="11.96"/>
  </r>
  <r>
    <n v="6127"/>
    <s v="CA-2018-145772"/>
    <x v="95"/>
    <d v="2018-06-07T00:00:00"/>
    <s v="Standard Class"/>
    <s v="SS-20140"/>
    <s v="Saphhira Shifley"/>
    <s v="Corporate"/>
    <s v="United States"/>
    <s v="Los Angeles"/>
    <s v="California"/>
    <n v="90036"/>
    <x v="1"/>
    <x v="766"/>
    <x v="1"/>
    <s v="Binders"/>
    <s v="UniKeep View Case Binders"/>
    <n v="3.9119999999999999"/>
  </r>
  <r>
    <n v="6128"/>
    <s v="CA-2017-124100"/>
    <x v="1044"/>
    <d v="2017-04-06T00:00:00"/>
    <s v="Standard Class"/>
    <s v="EH-13990"/>
    <s v="Erica Hackney"/>
    <s v="Consumer"/>
    <s v="United States"/>
    <s v="New York City"/>
    <s v="New York"/>
    <n v="10009"/>
    <x v="3"/>
    <x v="163"/>
    <x v="0"/>
    <s v="Chairs"/>
    <s v="Global Value Steno Chair, Gray"/>
    <n v="327.99599999999998"/>
  </r>
  <r>
    <n v="6129"/>
    <s v="US-2015-158400"/>
    <x v="1089"/>
    <d v="2015-10-28T00:00:00"/>
    <s v="First Class"/>
    <s v="AH-10030"/>
    <s v="Aaron Hawkins"/>
    <s v="Corporate"/>
    <s v="United States"/>
    <s v="San Francisco"/>
    <s v="California"/>
    <n v="94109"/>
    <x v="1"/>
    <x v="1087"/>
    <x v="1"/>
    <s v="Binders"/>
    <s v="GBC VeloBind Cover Sets"/>
    <n v="49.408000000000001"/>
  </r>
  <r>
    <n v="6130"/>
    <s v="CA-2018-162033"/>
    <x v="606"/>
    <d v="2018-04-02T00:00:00"/>
    <s v="Standard Class"/>
    <s v="EM-14200"/>
    <s v="Evan Minnotte"/>
    <s v="Home Office"/>
    <s v="United States"/>
    <s v="Virginia Beach"/>
    <s v="Virginia"/>
    <n v="23464"/>
    <x v="0"/>
    <x v="936"/>
    <x v="2"/>
    <s v="Accessories"/>
    <s v="Memorex Froggy Flash Drive 8 GB"/>
    <n v="53.25"/>
  </r>
  <r>
    <n v="6131"/>
    <s v="CA-2018-162033"/>
    <x v="606"/>
    <d v="2018-04-02T00:00:00"/>
    <s v="Standard Class"/>
    <s v="EM-14200"/>
    <s v="Evan Minnotte"/>
    <s v="Home Office"/>
    <s v="United States"/>
    <s v="Virginia Beach"/>
    <s v="Virginia"/>
    <n v="23464"/>
    <x v="0"/>
    <x v="1014"/>
    <x v="1"/>
    <s v="Fasteners"/>
    <s v="Staples"/>
    <n v="3.76"/>
  </r>
  <r>
    <n v="6132"/>
    <s v="CA-2015-163447"/>
    <x v="422"/>
    <d v="2015-12-31T00:00:00"/>
    <s v="Standard Class"/>
    <s v="TB-21190"/>
    <s v="Thomas Brumley"/>
    <s v="Home Office"/>
    <s v="United States"/>
    <s v="New York City"/>
    <s v="New York"/>
    <n v="10011"/>
    <x v="3"/>
    <x v="212"/>
    <x v="0"/>
    <s v="Chairs"/>
    <s v="Global Push Button Manager's Chair, Indigo"/>
    <n v="767.21400000000006"/>
  </r>
  <r>
    <n v="6133"/>
    <s v="CA-2018-145737"/>
    <x v="175"/>
    <d v="2018-09-20T00:00:00"/>
    <s v="Standard Class"/>
    <s v="AB-10165"/>
    <s v="Alan Barnes"/>
    <s v="Consumer"/>
    <s v="United States"/>
    <s v="Lebanon"/>
    <s v="Tennessee"/>
    <n v="37087"/>
    <x v="0"/>
    <x v="1522"/>
    <x v="1"/>
    <s v="Paper"/>
    <s v="Xerox 1893"/>
    <n v="163.96"/>
  </r>
  <r>
    <n v="6134"/>
    <s v="CA-2017-148096"/>
    <x v="765"/>
    <d v="2017-08-19T00:00:00"/>
    <s v="First Class"/>
    <s v="AO-10810"/>
    <s v="Anthony O'Donnell"/>
    <s v="Corporate"/>
    <s v="United States"/>
    <s v="Los Angeles"/>
    <s v="California"/>
    <n v="90045"/>
    <x v="1"/>
    <x v="1529"/>
    <x v="0"/>
    <s v="Tables"/>
    <s v="Barricks 18&quot; x 48&quot; Non-Folding Utility Table with Bottom Storage Shelf"/>
    <n v="161.28"/>
  </r>
  <r>
    <n v="6135"/>
    <s v="CA-2017-146766"/>
    <x v="254"/>
    <d v="2017-11-04T00:00:00"/>
    <s v="Same Day"/>
    <s v="TT-21220"/>
    <s v="Thomas Thornton"/>
    <s v="Consumer"/>
    <s v="United States"/>
    <s v="Chula Vista"/>
    <s v="California"/>
    <n v="91911"/>
    <x v="1"/>
    <x v="281"/>
    <x v="1"/>
    <s v="Art"/>
    <s v="Boston Heavy-Duty Trimline Electric Pencil Sharpeners"/>
    <n v="192.8"/>
  </r>
  <r>
    <n v="6136"/>
    <s v="CA-2016-105613"/>
    <x v="1090"/>
    <d v="2016-10-22T00:00:00"/>
    <s v="Standard Class"/>
    <s v="KN-16705"/>
    <s v="Kristina Nunn"/>
    <s v="Home Office"/>
    <s v="United States"/>
    <s v="Mcallen"/>
    <s v="Texas"/>
    <n v="78501"/>
    <x v="2"/>
    <x v="1575"/>
    <x v="2"/>
    <s v="Accessories"/>
    <s v="Verbatim Slim CD and DVD Storage Cases, 50/Pack"/>
    <n v="27.696000000000002"/>
  </r>
  <r>
    <n v="6137"/>
    <s v="CA-2016-105613"/>
    <x v="1090"/>
    <d v="2016-10-22T00:00:00"/>
    <s v="Standard Class"/>
    <s v="KN-16705"/>
    <s v="Kristina Nunn"/>
    <s v="Home Office"/>
    <s v="United States"/>
    <s v="Mcallen"/>
    <s v="Texas"/>
    <n v="78501"/>
    <x v="2"/>
    <x v="1306"/>
    <x v="1"/>
    <s v="Appliances"/>
    <s v="Tripp Lite Isotel 6 Outlet Surge Protector with Fax/Modem Protection"/>
    <n v="73.164000000000001"/>
  </r>
  <r>
    <n v="6138"/>
    <s v="US-2017-142251"/>
    <x v="731"/>
    <d v="2017-11-04T00:00:00"/>
    <s v="Second Class"/>
    <s v="FO-14305"/>
    <s v="Frank Olsen"/>
    <s v="Consumer"/>
    <s v="United States"/>
    <s v="Hollywood"/>
    <s v="Florida"/>
    <n v="33021"/>
    <x v="0"/>
    <x v="481"/>
    <x v="1"/>
    <s v="Paper"/>
    <s v="Xerox 1898"/>
    <n v="32.064"/>
  </r>
  <r>
    <n v="6139"/>
    <s v="CA-2015-131247"/>
    <x v="809"/>
    <d v="2015-04-04T00:00:00"/>
    <s v="Standard Class"/>
    <s v="GA-14725"/>
    <s v="Guy Armstrong"/>
    <s v="Consumer"/>
    <s v="United States"/>
    <s v="San Francisco"/>
    <s v="California"/>
    <n v="94110"/>
    <x v="1"/>
    <x v="430"/>
    <x v="0"/>
    <s v="Bookcases"/>
    <s v="O'Sullivan Living Dimensions 2-Shelf Bookcases"/>
    <n v="205.666"/>
  </r>
  <r>
    <n v="6140"/>
    <s v="US-2016-113593"/>
    <x v="24"/>
    <d v="2016-04-20T00:00:00"/>
    <s v="First Class"/>
    <s v="NC-18415"/>
    <s v="Nathan Cano"/>
    <s v="Consumer"/>
    <s v="United States"/>
    <s v="Santa Maria"/>
    <s v="California"/>
    <n v="93454"/>
    <x v="1"/>
    <x v="1424"/>
    <x v="1"/>
    <s v="Storage"/>
    <s v="Advantus Rolling Drawer Organizers"/>
    <n v="115.44"/>
  </r>
  <r>
    <n v="6141"/>
    <s v="CA-2018-121083"/>
    <x v="362"/>
    <d v="2018-07-15T00:00:00"/>
    <s v="Standard Class"/>
    <s v="JF-15190"/>
    <s v="Jamie Frazer"/>
    <s v="Consumer"/>
    <s v="United States"/>
    <s v="Manchester"/>
    <s v="Connecticut"/>
    <n v="6040"/>
    <x v="3"/>
    <x v="1766"/>
    <x v="1"/>
    <s v="Paper"/>
    <s v="Xerox 1914"/>
    <n v="274.8"/>
  </r>
  <r>
    <n v="6142"/>
    <s v="CA-2018-121083"/>
    <x v="362"/>
    <d v="2018-07-15T00:00:00"/>
    <s v="Standard Class"/>
    <s v="JF-15190"/>
    <s v="Jamie Frazer"/>
    <s v="Consumer"/>
    <s v="United States"/>
    <s v="Manchester"/>
    <s v="Connecticut"/>
    <n v="6040"/>
    <x v="3"/>
    <x v="1166"/>
    <x v="1"/>
    <s v="Storage"/>
    <s v="Tennsco Industrial Shelving"/>
    <n v="195.64"/>
  </r>
  <r>
    <n v="6143"/>
    <s v="CA-2018-121083"/>
    <x v="362"/>
    <d v="2018-07-15T00:00:00"/>
    <s v="Standard Class"/>
    <s v="JF-15190"/>
    <s v="Jamie Frazer"/>
    <s v="Consumer"/>
    <s v="United States"/>
    <s v="Manchester"/>
    <s v="Connecticut"/>
    <n v="6040"/>
    <x v="3"/>
    <x v="957"/>
    <x v="2"/>
    <s v="Phones"/>
    <s v="Digium D40 VoIP phone"/>
    <n v="257.98"/>
  </r>
  <r>
    <n v="6144"/>
    <s v="CA-2018-121083"/>
    <x v="362"/>
    <d v="2018-07-15T00:00:00"/>
    <s v="Standard Class"/>
    <s v="JF-15190"/>
    <s v="Jamie Frazer"/>
    <s v="Consumer"/>
    <s v="United States"/>
    <s v="Manchester"/>
    <s v="Connecticut"/>
    <n v="6040"/>
    <x v="3"/>
    <x v="1571"/>
    <x v="1"/>
    <s v="Art"/>
    <s v="Prismacolor Color Pencil Set"/>
    <n v="119.04"/>
  </r>
  <r>
    <n v="6145"/>
    <s v="CA-2018-151190"/>
    <x v="818"/>
    <d v="2018-07-01T00:00:00"/>
    <s v="Standard Class"/>
    <s v="GT-14710"/>
    <s v="Greg Tran"/>
    <s v="Consumer"/>
    <s v="United States"/>
    <s v="Omaha"/>
    <s v="Nebraska"/>
    <n v="68104"/>
    <x v="2"/>
    <x v="1070"/>
    <x v="1"/>
    <s v="Paper"/>
    <s v="Wirebound Message Books, Four 2 3/4 x 5 White Forms per Page"/>
    <n v="20.07"/>
  </r>
  <r>
    <n v="6146"/>
    <s v="CA-2015-133543"/>
    <x v="1091"/>
    <d v="2015-12-26T00:00:00"/>
    <s v="Standard Class"/>
    <s v="KM-16660"/>
    <s v="Khloe Miller"/>
    <s v="Consumer"/>
    <s v="United States"/>
    <s v="San Jose"/>
    <s v="California"/>
    <n v="95123"/>
    <x v="1"/>
    <x v="501"/>
    <x v="1"/>
    <s v="Art"/>
    <s v="Newell 332"/>
    <n v="11.76"/>
  </r>
  <r>
    <n v="6147"/>
    <s v="CA-2018-105130"/>
    <x v="610"/>
    <d v="2018-11-25T00:00:00"/>
    <s v="Standard Class"/>
    <s v="PJ-18835"/>
    <s v="Patrick Jones"/>
    <s v="Corporate"/>
    <s v="United States"/>
    <s v="San Francisco"/>
    <s v="California"/>
    <n v="94122"/>
    <x v="1"/>
    <x v="501"/>
    <x v="1"/>
    <s v="Art"/>
    <s v="Newell 332"/>
    <n v="11.76"/>
  </r>
  <r>
    <n v="6148"/>
    <s v="CA-2018-105130"/>
    <x v="610"/>
    <d v="2018-11-25T00:00:00"/>
    <s v="Standard Class"/>
    <s v="PJ-18835"/>
    <s v="Patrick Jones"/>
    <s v="Corporate"/>
    <s v="United States"/>
    <s v="San Francisco"/>
    <s v="California"/>
    <n v="94122"/>
    <x v="1"/>
    <x v="986"/>
    <x v="1"/>
    <s v="Binders"/>
    <s v="Canvas Sectional Post Binders"/>
    <n v="40.735999999999997"/>
  </r>
  <r>
    <n v="6149"/>
    <s v="CA-2017-161928"/>
    <x v="812"/>
    <d v="2017-06-29T00:00:00"/>
    <s v="Second Class"/>
    <s v="AC-10660"/>
    <s v="Anna Chung"/>
    <s v="Consumer"/>
    <s v="United States"/>
    <s v="San Francisco"/>
    <s v="California"/>
    <n v="94109"/>
    <x v="1"/>
    <x v="1551"/>
    <x v="2"/>
    <s v="Phones"/>
    <s v="Ooma Telo VoIP Home Phone System"/>
    <n v="201.584"/>
  </r>
  <r>
    <n v="6150"/>
    <s v="CA-2018-101322"/>
    <x v="116"/>
    <d v="2018-12-31T00:00:00"/>
    <s v="First Class"/>
    <s v="JG-15310"/>
    <s v="Jason Gross"/>
    <s v="Corporate"/>
    <s v="United States"/>
    <s v="Long Beach"/>
    <s v="California"/>
    <n v="90805"/>
    <x v="1"/>
    <x v="56"/>
    <x v="0"/>
    <s v="Chairs"/>
    <s v="Novimex Turbo Task Chair"/>
    <n v="340.70400000000001"/>
  </r>
  <r>
    <n v="6151"/>
    <s v="US-2017-106600"/>
    <x v="143"/>
    <d v="2017-04-11T00:00:00"/>
    <s v="First Class"/>
    <s v="RM-19375"/>
    <s v="Raymond Messe"/>
    <s v="Consumer"/>
    <s v="United States"/>
    <s v="Columbus"/>
    <s v="Georgia"/>
    <n v="31907"/>
    <x v="0"/>
    <x v="1544"/>
    <x v="0"/>
    <s v="Bookcases"/>
    <s v="Hon Metal Bookcases, Black"/>
    <n v="354.9"/>
  </r>
  <r>
    <n v="6152"/>
    <s v="CA-2015-111871"/>
    <x v="772"/>
    <d v="2015-03-21T00:00:00"/>
    <s v="Second Class"/>
    <s v="EK-13795"/>
    <s v="Eileen Kiefer"/>
    <s v="Home Office"/>
    <s v="United States"/>
    <s v="San Francisco"/>
    <s v="California"/>
    <n v="94110"/>
    <x v="1"/>
    <x v="1601"/>
    <x v="0"/>
    <s v="Bookcases"/>
    <s v="Bush Heritage Pine Collection 5-Shelf Bookcase, Albany Pine Finish, *Special Order"/>
    <n v="1198.33"/>
  </r>
  <r>
    <n v="6153"/>
    <s v="CA-2018-139437"/>
    <x v="445"/>
    <d v="2018-07-08T00:00:00"/>
    <s v="Standard Class"/>
    <s v="RD-19585"/>
    <s v="Rob Dowd"/>
    <s v="Consumer"/>
    <s v="United States"/>
    <s v="Los Angeles"/>
    <s v="California"/>
    <n v="90004"/>
    <x v="1"/>
    <x v="210"/>
    <x v="1"/>
    <s v="Storage"/>
    <s v="Rogers Deluxe File Chest"/>
    <n v="87.92"/>
  </r>
  <r>
    <n v="6154"/>
    <s v="CA-2018-151484"/>
    <x v="693"/>
    <d v="2018-04-23T00:00:00"/>
    <s v="First Class"/>
    <s v="CV-12805"/>
    <s v="Cynthia Voltz"/>
    <s v="Corporate"/>
    <s v="United States"/>
    <s v="Philadelphia"/>
    <s v="Pennsylvania"/>
    <n v="19120"/>
    <x v="3"/>
    <x v="1416"/>
    <x v="0"/>
    <s v="Furnishings"/>
    <s v="Computer Room Manger, 14&quot;"/>
    <n v="51.968000000000004"/>
  </r>
  <r>
    <n v="6155"/>
    <s v="CA-2018-151484"/>
    <x v="693"/>
    <d v="2018-04-23T00:00:00"/>
    <s v="First Class"/>
    <s v="CV-12805"/>
    <s v="Cynthia Voltz"/>
    <s v="Corporate"/>
    <s v="United States"/>
    <s v="Philadelphia"/>
    <s v="Pennsylvania"/>
    <n v="19120"/>
    <x v="3"/>
    <x v="80"/>
    <x v="1"/>
    <s v="Storage"/>
    <s v="Sortfiler Multipurpose Personal File Organizer, Black"/>
    <n v="51.335999999999999"/>
  </r>
  <r>
    <n v="6156"/>
    <s v="CA-2018-151484"/>
    <x v="693"/>
    <d v="2018-04-23T00:00:00"/>
    <s v="First Class"/>
    <s v="CV-12805"/>
    <s v="Cynthia Voltz"/>
    <s v="Corporate"/>
    <s v="United States"/>
    <s v="Philadelphia"/>
    <s v="Pennsylvania"/>
    <n v="19120"/>
    <x v="3"/>
    <x v="403"/>
    <x v="1"/>
    <s v="Storage"/>
    <s v="Deluxe Rollaway Locking File with Drawer"/>
    <n v="332.70400000000001"/>
  </r>
  <r>
    <n v="6157"/>
    <s v="CA-2018-151484"/>
    <x v="693"/>
    <d v="2018-04-23T00:00:00"/>
    <s v="First Class"/>
    <s v="CV-12805"/>
    <s v="Cynthia Voltz"/>
    <s v="Corporate"/>
    <s v="United States"/>
    <s v="Philadelphia"/>
    <s v="Pennsylvania"/>
    <n v="19120"/>
    <x v="3"/>
    <x v="1381"/>
    <x v="0"/>
    <s v="Furnishings"/>
    <s v="Executive Impressions 12&quot; Wall Clock"/>
    <n v="42.408000000000001"/>
  </r>
  <r>
    <n v="6158"/>
    <s v="CA-2017-104150"/>
    <x v="1092"/>
    <d v="2017-08-05T00:00:00"/>
    <s v="Second Class"/>
    <s v="AG-10330"/>
    <s v="Alex Grayson"/>
    <s v="Consumer"/>
    <s v="United States"/>
    <s v="Tulsa"/>
    <s v="Oklahoma"/>
    <n v="74133"/>
    <x v="2"/>
    <x v="113"/>
    <x v="1"/>
    <s v="Envelopes"/>
    <s v="Tyvek  Top-Opening Peel &amp; Seel Envelopes, Plain White"/>
    <n v="81.540000000000006"/>
  </r>
  <r>
    <n v="6159"/>
    <s v="CA-2017-104150"/>
    <x v="1092"/>
    <d v="2017-08-05T00:00:00"/>
    <s v="Second Class"/>
    <s v="AG-10330"/>
    <s v="Alex Grayson"/>
    <s v="Consumer"/>
    <s v="United States"/>
    <s v="Tulsa"/>
    <s v="Oklahoma"/>
    <n v="74133"/>
    <x v="2"/>
    <x v="1775"/>
    <x v="2"/>
    <s v="Accessories"/>
    <s v="Sony Micro Vault Click 4 GB USB 2.0 Flash Drive"/>
    <n v="167.28"/>
  </r>
  <r>
    <n v="6160"/>
    <s v="CA-2017-161025"/>
    <x v="275"/>
    <d v="2017-12-09T00:00:00"/>
    <s v="Standard Class"/>
    <s v="GM-14440"/>
    <s v="Gary McGarr"/>
    <s v="Consumer"/>
    <s v="United States"/>
    <s v="Los Angeles"/>
    <s v="California"/>
    <n v="90049"/>
    <x v="1"/>
    <x v="1662"/>
    <x v="1"/>
    <s v="Storage"/>
    <s v="Fellowes Staxonsteel Drawer Files"/>
    <n v="772.68"/>
  </r>
  <r>
    <n v="6161"/>
    <s v="CA-2015-103989"/>
    <x v="1093"/>
    <d v="2015-03-21T00:00:00"/>
    <s v="First Class"/>
    <s v="MC-17605"/>
    <s v="Matt Connell"/>
    <s v="Corporate"/>
    <s v="United States"/>
    <s v="Lakeland"/>
    <s v="Florida"/>
    <n v="33801"/>
    <x v="0"/>
    <x v="524"/>
    <x v="2"/>
    <s v="Phones"/>
    <s v="Cisco 8x8 Inc. 6753i IP Business Phone System"/>
    <n v="323.976"/>
  </r>
  <r>
    <n v="6162"/>
    <s v="CA-2015-103989"/>
    <x v="1093"/>
    <d v="2015-03-21T00:00:00"/>
    <s v="First Class"/>
    <s v="MC-17605"/>
    <s v="Matt Connell"/>
    <s v="Corporate"/>
    <s v="United States"/>
    <s v="Lakeland"/>
    <s v="Florida"/>
    <n v="33801"/>
    <x v="0"/>
    <x v="1139"/>
    <x v="1"/>
    <s v="Labels"/>
    <s v="Avery 501"/>
    <n v="11.808"/>
  </r>
  <r>
    <n v="6163"/>
    <s v="CA-2015-103989"/>
    <x v="1093"/>
    <d v="2015-03-21T00:00:00"/>
    <s v="First Class"/>
    <s v="MC-17605"/>
    <s v="Matt Connell"/>
    <s v="Corporate"/>
    <s v="United States"/>
    <s v="Lakeland"/>
    <s v="Florida"/>
    <n v="33801"/>
    <x v="0"/>
    <x v="376"/>
    <x v="1"/>
    <s v="Storage"/>
    <s v="Crate-A-Files"/>
    <n v="26.16"/>
  </r>
  <r>
    <n v="6164"/>
    <s v="CA-2015-103989"/>
    <x v="1093"/>
    <d v="2015-03-21T00:00:00"/>
    <s v="First Class"/>
    <s v="MC-17605"/>
    <s v="Matt Connell"/>
    <s v="Corporate"/>
    <s v="United States"/>
    <s v="Lakeland"/>
    <s v="Florida"/>
    <n v="33801"/>
    <x v="0"/>
    <x v="1403"/>
    <x v="1"/>
    <s v="Binders"/>
    <s v="Avery Flip-Chart Easel Binder, Black"/>
    <n v="33.57"/>
  </r>
  <r>
    <n v="6165"/>
    <s v="CA-2015-103989"/>
    <x v="1093"/>
    <d v="2015-03-21T00:00:00"/>
    <s v="First Class"/>
    <s v="MC-17605"/>
    <s v="Matt Connell"/>
    <s v="Corporate"/>
    <s v="United States"/>
    <s v="Lakeland"/>
    <s v="Florida"/>
    <n v="33801"/>
    <x v="0"/>
    <x v="1035"/>
    <x v="0"/>
    <s v="Furnishings"/>
    <s v="Eldon Wave Desk Accessories"/>
    <n v="4.992"/>
  </r>
  <r>
    <n v="6166"/>
    <s v="CA-2015-103989"/>
    <x v="1093"/>
    <d v="2015-03-21T00:00:00"/>
    <s v="First Class"/>
    <s v="MC-17605"/>
    <s v="Matt Connell"/>
    <s v="Corporate"/>
    <s v="United States"/>
    <s v="Lakeland"/>
    <s v="Florida"/>
    <n v="33801"/>
    <x v="0"/>
    <x v="1682"/>
    <x v="0"/>
    <s v="Furnishings"/>
    <s v="Document Clip Frames"/>
    <n v="20.015999999999998"/>
  </r>
  <r>
    <n v="6167"/>
    <s v="CA-2015-103989"/>
    <x v="1093"/>
    <d v="2015-03-21T00:00:00"/>
    <s v="First Class"/>
    <s v="MC-17605"/>
    <s v="Matt Connell"/>
    <s v="Corporate"/>
    <s v="United States"/>
    <s v="Lakeland"/>
    <s v="Florida"/>
    <n v="33801"/>
    <x v="0"/>
    <x v="1772"/>
    <x v="2"/>
    <s v="Accessories"/>
    <s v="LogitechÂ Wireless Boombox Speaker - portable - wireless, wired"/>
    <n v="170.24"/>
  </r>
  <r>
    <n v="6168"/>
    <s v="CA-2016-142433"/>
    <x v="704"/>
    <d v="2016-04-25T00:00:00"/>
    <s v="Standard Class"/>
    <s v="ES-14020"/>
    <s v="Erica Smith"/>
    <s v="Consumer"/>
    <s v="United States"/>
    <s v="Houston"/>
    <s v="Texas"/>
    <n v="77036"/>
    <x v="2"/>
    <x v="126"/>
    <x v="1"/>
    <s v="Paper"/>
    <s v="Xerox 1916"/>
    <n v="117.456"/>
  </r>
  <r>
    <n v="6169"/>
    <s v="CA-2016-132815"/>
    <x v="444"/>
    <d v="2016-09-22T00:00:00"/>
    <s v="Second Class"/>
    <s v="RW-19540"/>
    <s v="Rick Wilson"/>
    <s v="Corporate"/>
    <s v="United States"/>
    <s v="Los Angeles"/>
    <s v="California"/>
    <n v="90008"/>
    <x v="1"/>
    <x v="496"/>
    <x v="1"/>
    <s v="Paper"/>
    <s v="Personal Creations Ink Jet Cards and Labels"/>
    <n v="22.96"/>
  </r>
  <r>
    <n v="6170"/>
    <s v="CA-2015-101266"/>
    <x v="9"/>
    <d v="2015-08-30T00:00:00"/>
    <s v="Second Class"/>
    <s v="MM-17920"/>
    <s v="Michael Moore"/>
    <s v="Consumer"/>
    <s v="United States"/>
    <s v="Springfield"/>
    <s v="Virginia"/>
    <n v="22153"/>
    <x v="0"/>
    <x v="481"/>
    <x v="1"/>
    <s v="Paper"/>
    <s v="Xerox 1898"/>
    <n v="13.36"/>
  </r>
  <r>
    <n v="6171"/>
    <s v="CA-2017-141523"/>
    <x v="1054"/>
    <d v="2017-12-24T00:00:00"/>
    <s v="Second Class"/>
    <s v="MH-17440"/>
    <s v="Mark Haberlin"/>
    <s v="Corporate"/>
    <s v="United States"/>
    <s v="New York City"/>
    <s v="New York"/>
    <n v="10035"/>
    <x v="3"/>
    <x v="1395"/>
    <x v="1"/>
    <s v="Binders"/>
    <s v="GBC Laser Imprintable Binding System Covers, Desert Sand"/>
    <n v="34.247999999999998"/>
  </r>
  <r>
    <n v="6172"/>
    <s v="CA-2017-141523"/>
    <x v="1054"/>
    <d v="2017-12-24T00:00:00"/>
    <s v="Second Class"/>
    <s v="MH-17440"/>
    <s v="Mark Haberlin"/>
    <s v="Corporate"/>
    <s v="United States"/>
    <s v="New York City"/>
    <s v="New York"/>
    <n v="10035"/>
    <x v="3"/>
    <x v="824"/>
    <x v="1"/>
    <s v="Art"/>
    <s v="Newell 326"/>
    <n v="3.52"/>
  </r>
  <r>
    <n v="6173"/>
    <s v="US-2015-106299"/>
    <x v="1094"/>
    <d v="2015-08-08T00:00:00"/>
    <s v="Standard Class"/>
    <s v="NZ-18565"/>
    <s v="Nick Zandusky"/>
    <s v="Home Office"/>
    <s v="United States"/>
    <s v="Springfield"/>
    <s v="Missouri"/>
    <n v="65807"/>
    <x v="2"/>
    <x v="951"/>
    <x v="1"/>
    <s v="Binders"/>
    <s v="Wilson Jones 14 Line Acrylic Coated Pressboard Data Binders"/>
    <n v="26.7"/>
  </r>
  <r>
    <n v="6174"/>
    <s v="US-2015-106299"/>
    <x v="1094"/>
    <d v="2015-08-08T00:00:00"/>
    <s v="Standard Class"/>
    <s v="NZ-18565"/>
    <s v="Nick Zandusky"/>
    <s v="Home Office"/>
    <s v="United States"/>
    <s v="Springfield"/>
    <s v="Missouri"/>
    <n v="65807"/>
    <x v="2"/>
    <x v="1651"/>
    <x v="2"/>
    <s v="Accessories"/>
    <s v="Memorex Micro Travel Drive 4 GB"/>
    <n v="21.2"/>
  </r>
  <r>
    <n v="6175"/>
    <s v="US-2015-106299"/>
    <x v="1094"/>
    <d v="2015-08-08T00:00:00"/>
    <s v="Standard Class"/>
    <s v="NZ-18565"/>
    <s v="Nick Zandusky"/>
    <s v="Home Office"/>
    <s v="United States"/>
    <s v="Springfield"/>
    <s v="Missouri"/>
    <n v="65807"/>
    <x v="2"/>
    <x v="1074"/>
    <x v="1"/>
    <s v="Storage"/>
    <s v="Smead Adjustable Mobile File Trolley with Lockable Top"/>
    <n v="838.38"/>
  </r>
  <r>
    <n v="6176"/>
    <s v="CA-2016-158421"/>
    <x v="481"/>
    <d v="2016-09-26T00:00:00"/>
    <s v="Standard Class"/>
    <s v="GB-14575"/>
    <s v="Giulietta Baptist"/>
    <s v="Consumer"/>
    <s v="United States"/>
    <s v="Columbia"/>
    <s v="South Carolina"/>
    <n v="29203"/>
    <x v="0"/>
    <x v="774"/>
    <x v="0"/>
    <s v="Chairs"/>
    <s v="Global Comet Stacking Arm Chair"/>
    <n v="1690.04"/>
  </r>
  <r>
    <n v="6177"/>
    <s v="CA-2016-158421"/>
    <x v="481"/>
    <d v="2016-09-26T00:00:00"/>
    <s v="Standard Class"/>
    <s v="GB-14575"/>
    <s v="Giulietta Baptist"/>
    <s v="Consumer"/>
    <s v="United States"/>
    <s v="Columbia"/>
    <s v="South Carolina"/>
    <n v="29203"/>
    <x v="0"/>
    <x v="576"/>
    <x v="1"/>
    <s v="Storage"/>
    <s v="Recycled Eldon Regeneration Jumbo File"/>
    <n v="85.96"/>
  </r>
  <r>
    <n v="6178"/>
    <s v="CA-2016-158421"/>
    <x v="481"/>
    <d v="2016-09-26T00:00:00"/>
    <s v="Standard Class"/>
    <s v="GB-14575"/>
    <s v="Giulietta Baptist"/>
    <s v="Consumer"/>
    <s v="United States"/>
    <s v="Columbia"/>
    <s v="South Carolina"/>
    <n v="29203"/>
    <x v="0"/>
    <x v="1697"/>
    <x v="1"/>
    <s v="Envelopes"/>
    <s v="Tyvek Interoffice Envelopes, 9 1/2&quot; x 12 1/2&quot;, 100/Box"/>
    <n v="121.96"/>
  </r>
  <r>
    <n v="6179"/>
    <s v="CA-2016-158421"/>
    <x v="481"/>
    <d v="2016-09-26T00:00:00"/>
    <s v="Standard Class"/>
    <s v="GB-14575"/>
    <s v="Giulietta Baptist"/>
    <s v="Consumer"/>
    <s v="United States"/>
    <s v="Columbia"/>
    <s v="South Carolina"/>
    <n v="29203"/>
    <x v="0"/>
    <x v="1776"/>
    <x v="1"/>
    <s v="Paper"/>
    <s v="Xerox 193"/>
    <n v="23.92"/>
  </r>
  <r>
    <n v="6180"/>
    <s v="CA-2016-158421"/>
    <x v="481"/>
    <d v="2016-09-26T00:00:00"/>
    <s v="Standard Class"/>
    <s v="GB-14575"/>
    <s v="Giulietta Baptist"/>
    <s v="Consumer"/>
    <s v="United States"/>
    <s v="Columbia"/>
    <s v="South Carolina"/>
    <n v="29203"/>
    <x v="0"/>
    <x v="911"/>
    <x v="1"/>
    <s v="Storage"/>
    <s v="Fellowes Bankers Box Stor/Drawer Steel Plus"/>
    <n v="63.96"/>
  </r>
  <r>
    <n v="6181"/>
    <s v="CA-2016-158421"/>
    <x v="481"/>
    <d v="2016-09-26T00:00:00"/>
    <s v="Standard Class"/>
    <s v="GB-14575"/>
    <s v="Giulietta Baptist"/>
    <s v="Consumer"/>
    <s v="United States"/>
    <s v="Columbia"/>
    <s v="South Carolina"/>
    <n v="29203"/>
    <x v="0"/>
    <x v="1370"/>
    <x v="2"/>
    <s v="Phones"/>
    <s v="HTC One Mini"/>
    <n v="629.95000000000005"/>
  </r>
  <r>
    <n v="6182"/>
    <s v="CA-2016-158421"/>
    <x v="481"/>
    <d v="2016-09-26T00:00:00"/>
    <s v="Standard Class"/>
    <s v="GB-14575"/>
    <s v="Giulietta Baptist"/>
    <s v="Consumer"/>
    <s v="United States"/>
    <s v="Columbia"/>
    <s v="South Carolina"/>
    <n v="29203"/>
    <x v="0"/>
    <x v="529"/>
    <x v="2"/>
    <s v="Phones"/>
    <s v="Grandstream GXP1160 VoIP phone"/>
    <n v="113.73"/>
  </r>
  <r>
    <n v="6183"/>
    <s v="CA-2016-158421"/>
    <x v="481"/>
    <d v="2016-09-26T00:00:00"/>
    <s v="Standard Class"/>
    <s v="GB-14575"/>
    <s v="Giulietta Baptist"/>
    <s v="Consumer"/>
    <s v="United States"/>
    <s v="Columbia"/>
    <s v="South Carolina"/>
    <n v="29203"/>
    <x v="0"/>
    <x v="347"/>
    <x v="1"/>
    <s v="Binders"/>
    <s v="Angle-D Binders with Locking Rings, Label Holders"/>
    <n v="14.6"/>
  </r>
  <r>
    <n v="6184"/>
    <s v="CA-2016-158421"/>
    <x v="481"/>
    <d v="2016-09-26T00:00:00"/>
    <s v="Standard Class"/>
    <s v="GB-14575"/>
    <s v="Giulietta Baptist"/>
    <s v="Consumer"/>
    <s v="United States"/>
    <s v="Columbia"/>
    <s v="South Carolina"/>
    <n v="29203"/>
    <x v="0"/>
    <x v="16"/>
    <x v="1"/>
    <s v="Storage"/>
    <s v="Stur-D-Stor Shelving, Vertical 5-Shelf: 72&quot;H x 36&quot;W x 18 1/2&quot;D"/>
    <n v="887.84"/>
  </r>
  <r>
    <n v="6185"/>
    <s v="CA-2017-143609"/>
    <x v="25"/>
    <d v="2017-12-13T00:00:00"/>
    <s v="First Class"/>
    <s v="DB-13270"/>
    <s v="Deborah Brumfield"/>
    <s v="Home Office"/>
    <s v="United States"/>
    <s v="Portland"/>
    <s v="Oregon"/>
    <n v="97206"/>
    <x v="1"/>
    <x v="38"/>
    <x v="0"/>
    <s v="Chairs"/>
    <s v="Global Fabric Manager's Chair, Dark Gray"/>
    <n v="403.92"/>
  </r>
  <r>
    <n v="6186"/>
    <s v="CA-2016-138331"/>
    <x v="976"/>
    <d v="2016-08-12T00:00:00"/>
    <s v="Standard Class"/>
    <s v="JK-15625"/>
    <s v="Jim Karlsson"/>
    <s v="Consumer"/>
    <s v="United States"/>
    <s v="Philadelphia"/>
    <s v="Pennsylvania"/>
    <n v="19120"/>
    <x v="3"/>
    <x v="818"/>
    <x v="1"/>
    <s v="Art"/>
    <s v="Stanley Contemporary Battery Pencil Sharpeners"/>
    <n v="106.8"/>
  </r>
  <r>
    <n v="6187"/>
    <s v="CA-2016-138954"/>
    <x v="219"/>
    <d v="2016-11-17T00:00:00"/>
    <s v="First Class"/>
    <s v="MH-17785"/>
    <s v="Maya Herman"/>
    <s v="Corporate"/>
    <s v="United States"/>
    <s v="New York City"/>
    <s v="New York"/>
    <n v="10035"/>
    <x v="3"/>
    <x v="392"/>
    <x v="1"/>
    <s v="Storage"/>
    <s v="Eldon Mobile Mega Data Cart  Mega Stackable  Add-On Trays"/>
    <n v="70.95"/>
  </r>
  <r>
    <n v="6188"/>
    <s v="CA-2016-138954"/>
    <x v="219"/>
    <d v="2016-11-17T00:00:00"/>
    <s v="First Class"/>
    <s v="MH-17785"/>
    <s v="Maya Herman"/>
    <s v="Corporate"/>
    <s v="United States"/>
    <s v="New York City"/>
    <s v="New York"/>
    <n v="10035"/>
    <x v="3"/>
    <x v="1344"/>
    <x v="1"/>
    <s v="Binders"/>
    <s v="Cardinal Holdit Data Disk Pockets"/>
    <n v="34.944000000000003"/>
  </r>
  <r>
    <n v="6189"/>
    <s v="CA-2016-138954"/>
    <x v="219"/>
    <d v="2016-11-17T00:00:00"/>
    <s v="First Class"/>
    <s v="MH-17785"/>
    <s v="Maya Herman"/>
    <s v="Corporate"/>
    <s v="United States"/>
    <s v="New York City"/>
    <s v="New York"/>
    <n v="10035"/>
    <x v="3"/>
    <x v="1041"/>
    <x v="1"/>
    <s v="Art"/>
    <s v="Newell 319"/>
    <n v="119.04"/>
  </r>
  <r>
    <n v="6190"/>
    <s v="CA-2018-157903"/>
    <x v="1095"/>
    <d v="2018-04-08T00:00:00"/>
    <s v="Standard Class"/>
    <s v="AM-10705"/>
    <s v="Anne McFarland"/>
    <s v="Consumer"/>
    <s v="United States"/>
    <s v="Des Plaines"/>
    <s v="Illinois"/>
    <n v="60016"/>
    <x v="2"/>
    <x v="1191"/>
    <x v="2"/>
    <s v="Phones"/>
    <s v="Cisco SPA 502G IP Phone"/>
    <n v="383.84"/>
  </r>
  <r>
    <n v="6191"/>
    <s v="CA-2017-157259"/>
    <x v="435"/>
    <d v="2017-12-28T00:00:00"/>
    <s v="Standard Class"/>
    <s v="JM-15535"/>
    <s v="Jessica Myrick"/>
    <s v="Consumer"/>
    <s v="United States"/>
    <s v="New York City"/>
    <s v="New York"/>
    <n v="10035"/>
    <x v="3"/>
    <x v="1740"/>
    <x v="0"/>
    <s v="Furnishings"/>
    <s v="Luxo Adjustable Task Clamp Lamp"/>
    <n v="799.56"/>
  </r>
  <r>
    <n v="6192"/>
    <s v="CA-2018-107986"/>
    <x v="1096"/>
    <d v="2018-12-13T00:00:00"/>
    <s v="Same Day"/>
    <s v="MW-18220"/>
    <s v="Mitch Webber"/>
    <s v="Consumer"/>
    <s v="United States"/>
    <s v="Seattle"/>
    <s v="Washington"/>
    <n v="98103"/>
    <x v="1"/>
    <x v="470"/>
    <x v="1"/>
    <s v="Storage"/>
    <s v="Sterilite Officeware Hinged File Box"/>
    <n v="31.44"/>
  </r>
  <r>
    <n v="6193"/>
    <s v="CA-2018-104927"/>
    <x v="66"/>
    <d v="2018-12-26T00:00:00"/>
    <s v="Standard Class"/>
    <s v="AG-10330"/>
    <s v="Alex Grayson"/>
    <s v="Consumer"/>
    <s v="United States"/>
    <s v="Houston"/>
    <s v="Texas"/>
    <n v="77095"/>
    <x v="2"/>
    <x v="712"/>
    <x v="1"/>
    <s v="Paper"/>
    <s v="Xerox 1931"/>
    <n v="25.92"/>
  </r>
  <r>
    <n v="6194"/>
    <s v="CA-2018-104927"/>
    <x v="66"/>
    <d v="2018-12-26T00:00:00"/>
    <s v="Standard Class"/>
    <s v="AG-10330"/>
    <s v="Alex Grayson"/>
    <s v="Consumer"/>
    <s v="United States"/>
    <s v="Houston"/>
    <s v="Texas"/>
    <n v="77095"/>
    <x v="2"/>
    <x v="858"/>
    <x v="1"/>
    <s v="Binders"/>
    <s v="Cardinal HOLDit! Binder Insert Strips,Extra Strips"/>
    <n v="6.33"/>
  </r>
  <r>
    <n v="6195"/>
    <s v="CA-2018-104927"/>
    <x v="66"/>
    <d v="2018-12-26T00:00:00"/>
    <s v="Standard Class"/>
    <s v="AG-10330"/>
    <s v="Alex Grayson"/>
    <s v="Consumer"/>
    <s v="United States"/>
    <s v="Houston"/>
    <s v="Texas"/>
    <n v="77095"/>
    <x v="2"/>
    <x v="640"/>
    <x v="1"/>
    <s v="Paper"/>
    <s v="Xerox 1887"/>
    <n v="75.88"/>
  </r>
  <r>
    <n v="6196"/>
    <s v="CA-2018-113453"/>
    <x v="208"/>
    <d v="2018-10-28T00:00:00"/>
    <s v="Standard Class"/>
    <s v="CM-12160"/>
    <s v="Charles McCrossin"/>
    <s v="Consumer"/>
    <s v="United States"/>
    <s v="Philadelphia"/>
    <s v="Pennsylvania"/>
    <n v="19143"/>
    <x v="3"/>
    <x v="903"/>
    <x v="2"/>
    <s v="Phones"/>
    <s v="Mitel MiVoice 5330e IP Phone"/>
    <n v="329.988"/>
  </r>
  <r>
    <n v="6197"/>
    <s v="CA-2018-113453"/>
    <x v="208"/>
    <d v="2018-10-28T00:00:00"/>
    <s v="Standard Class"/>
    <s v="CM-12160"/>
    <s v="Charles McCrossin"/>
    <s v="Consumer"/>
    <s v="United States"/>
    <s v="Philadelphia"/>
    <s v="Pennsylvania"/>
    <n v="19143"/>
    <x v="3"/>
    <x v="1069"/>
    <x v="1"/>
    <s v="Storage"/>
    <s v="Acco Perma 2700 Stacking Storage Drawers"/>
    <n v="71.376000000000005"/>
  </r>
  <r>
    <n v="6198"/>
    <s v="CA-2016-149909"/>
    <x v="50"/>
    <d v="2016-11-17T00:00:00"/>
    <s v="Standard Class"/>
    <s v="RA-19915"/>
    <s v="Russell Applegate"/>
    <s v="Consumer"/>
    <s v="United States"/>
    <s v="Columbus"/>
    <s v="Indiana"/>
    <n v="47201"/>
    <x v="2"/>
    <x v="1346"/>
    <x v="1"/>
    <s v="Paper"/>
    <s v="Black Print Carbonless Snap-Off Rapid Letter, 8 1/2&quot; x 7&quot;"/>
    <n v="63.77"/>
  </r>
  <r>
    <n v="6199"/>
    <s v="CA-2016-149909"/>
    <x v="50"/>
    <d v="2016-11-17T00:00:00"/>
    <s v="Standard Class"/>
    <s v="RA-19915"/>
    <s v="Russell Applegate"/>
    <s v="Consumer"/>
    <s v="United States"/>
    <s v="Columbus"/>
    <s v="Indiana"/>
    <n v="47201"/>
    <x v="2"/>
    <x v="1259"/>
    <x v="2"/>
    <s v="Phones"/>
    <s v="Spigen Samsung Galaxy S5 Case Wallet"/>
    <n v="50.97"/>
  </r>
  <r>
    <n v="6200"/>
    <s v="CA-2016-149909"/>
    <x v="50"/>
    <d v="2016-11-17T00:00:00"/>
    <s v="Standard Class"/>
    <s v="RA-19915"/>
    <s v="Russell Applegate"/>
    <s v="Consumer"/>
    <s v="United States"/>
    <s v="Columbus"/>
    <s v="Indiana"/>
    <n v="47201"/>
    <x v="2"/>
    <x v="694"/>
    <x v="1"/>
    <s v="Paper"/>
    <s v="Xerox 1910"/>
    <n v="96.08"/>
  </r>
  <r>
    <n v="6201"/>
    <s v="CA-2016-146675"/>
    <x v="392"/>
    <d v="2016-04-20T00:00:00"/>
    <s v="Standard Class"/>
    <s v="SB-20185"/>
    <s v="Sarah Brown"/>
    <s v="Consumer"/>
    <s v="United States"/>
    <s v="Evanston"/>
    <s v="Illinois"/>
    <n v="60201"/>
    <x v="2"/>
    <x v="1077"/>
    <x v="2"/>
    <s v="Copiers"/>
    <s v="Canon PC940 Copier"/>
    <n v="1439.9680000000001"/>
  </r>
  <r>
    <n v="6202"/>
    <s v="CA-2016-146675"/>
    <x v="392"/>
    <d v="2016-04-20T00:00:00"/>
    <s v="Standard Class"/>
    <s v="SB-20185"/>
    <s v="Sarah Brown"/>
    <s v="Consumer"/>
    <s v="United States"/>
    <s v="Evanston"/>
    <s v="Illinois"/>
    <n v="60201"/>
    <x v="2"/>
    <x v="1700"/>
    <x v="2"/>
    <s v="Accessories"/>
    <s v="Logitech Keyboard K120"/>
    <n v="43.56"/>
  </r>
  <r>
    <n v="6203"/>
    <s v="CA-2017-118332"/>
    <x v="186"/>
    <d v="2017-12-23T00:00:00"/>
    <s v="Standard Class"/>
    <s v="PK-19075"/>
    <s v="Pete Kriz"/>
    <s v="Consumer"/>
    <s v="United States"/>
    <s v="Apple Valley"/>
    <s v="California"/>
    <n v="92307"/>
    <x v="1"/>
    <x v="901"/>
    <x v="0"/>
    <s v="Chairs"/>
    <s v="Office Star - Contemporary Swivel Chair with Padded Adjustable Arms and Flex Back"/>
    <n v="563.91999999999996"/>
  </r>
  <r>
    <n v="6204"/>
    <s v="CA-2017-133669"/>
    <x v="147"/>
    <d v="2017-10-27T00:00:00"/>
    <s v="Standard Class"/>
    <s v="SV-20935"/>
    <s v="Susan Vittorini"/>
    <s v="Consumer"/>
    <s v="United States"/>
    <s v="Columbus"/>
    <s v="Ohio"/>
    <n v="43229"/>
    <x v="3"/>
    <x v="1692"/>
    <x v="2"/>
    <s v="Phones"/>
    <s v="Panasonic KX TS208W Corded phone"/>
    <n v="235.15199999999999"/>
  </r>
  <r>
    <n v="6205"/>
    <s v="CA-2018-145660"/>
    <x v="96"/>
    <d v="2018-12-03T00:00:00"/>
    <s v="First Class"/>
    <s v="MG-17650"/>
    <s v="Matthew Grinstein"/>
    <s v="Home Office"/>
    <s v="United States"/>
    <s v="Marion"/>
    <s v="Ohio"/>
    <n v="43302"/>
    <x v="3"/>
    <x v="763"/>
    <x v="0"/>
    <s v="Furnishings"/>
    <s v="Magna Visual Magnetic Picture Hangers"/>
    <n v="7.7119999999999997"/>
  </r>
  <r>
    <n v="6206"/>
    <s v="CA-2017-133697"/>
    <x v="201"/>
    <d v="2017-10-24T00:00:00"/>
    <s v="Second Class"/>
    <s v="CM-12445"/>
    <s v="Chuck Magee"/>
    <s v="Consumer"/>
    <s v="United States"/>
    <s v="Houston"/>
    <s v="Texas"/>
    <n v="77095"/>
    <x v="2"/>
    <x v="1346"/>
    <x v="1"/>
    <s v="Paper"/>
    <s v="Black Print Carbonless Snap-Off Rapid Letter, 8 1/2&quot; x 7&quot;"/>
    <n v="51.015999999999998"/>
  </r>
  <r>
    <n v="6207"/>
    <s v="CA-2017-133697"/>
    <x v="201"/>
    <d v="2017-10-24T00:00:00"/>
    <s v="Second Class"/>
    <s v="CM-12445"/>
    <s v="Chuck Magee"/>
    <s v="Consumer"/>
    <s v="United States"/>
    <s v="Houston"/>
    <s v="Texas"/>
    <n v="77095"/>
    <x v="2"/>
    <x v="550"/>
    <x v="1"/>
    <s v="Fasteners"/>
    <s v="Staples"/>
    <n v="25.248000000000001"/>
  </r>
  <r>
    <n v="6208"/>
    <s v="CA-2017-133697"/>
    <x v="201"/>
    <d v="2017-10-24T00:00:00"/>
    <s v="Second Class"/>
    <s v="CM-12445"/>
    <s v="Chuck Magee"/>
    <s v="Consumer"/>
    <s v="United States"/>
    <s v="Houston"/>
    <s v="Texas"/>
    <n v="77095"/>
    <x v="2"/>
    <x v="394"/>
    <x v="0"/>
    <s v="Chairs"/>
    <s v="Office Star - Ergonomically Designed Knee Chair"/>
    <n v="56.686"/>
  </r>
  <r>
    <n v="6209"/>
    <s v="CA-2018-148138"/>
    <x v="365"/>
    <d v="2018-10-03T00:00:00"/>
    <s v="Standard Class"/>
    <s v="ME-18010"/>
    <s v="Michelle Ellison"/>
    <s v="Corporate"/>
    <s v="United States"/>
    <s v="Marion"/>
    <s v="Ohio"/>
    <n v="43302"/>
    <x v="3"/>
    <x v="911"/>
    <x v="1"/>
    <s v="Storage"/>
    <s v="Fellowes Bankers Box Stor/Drawer Steel Plus"/>
    <n v="51.167999999999999"/>
  </r>
  <r>
    <n v="6210"/>
    <s v="CA-2018-119809"/>
    <x v="238"/>
    <d v="2018-08-25T00:00:00"/>
    <s v="Standard Class"/>
    <s v="YS-21880"/>
    <s v="Yana Sorensen"/>
    <s v="Corporate"/>
    <s v="United States"/>
    <s v="Seattle"/>
    <s v="Washington"/>
    <n v="98103"/>
    <x v="1"/>
    <x v="760"/>
    <x v="1"/>
    <s v="Binders"/>
    <s v="Fellowes PB300 Plastic Comb Binding Machine"/>
    <n v="2793.5279999999998"/>
  </r>
  <r>
    <n v="6211"/>
    <s v="CA-2018-119809"/>
    <x v="238"/>
    <d v="2018-08-25T00:00:00"/>
    <s v="Standard Class"/>
    <s v="YS-21880"/>
    <s v="Yana Sorensen"/>
    <s v="Corporate"/>
    <s v="United States"/>
    <s v="Seattle"/>
    <s v="Washington"/>
    <n v="98103"/>
    <x v="1"/>
    <x v="384"/>
    <x v="1"/>
    <s v="Storage"/>
    <s v="Letter Size Cart"/>
    <n v="1000.02"/>
  </r>
  <r>
    <n v="6212"/>
    <s v="CA-2018-119809"/>
    <x v="238"/>
    <d v="2018-08-25T00:00:00"/>
    <s v="Standard Class"/>
    <s v="YS-21880"/>
    <s v="Yana Sorensen"/>
    <s v="Corporate"/>
    <s v="United States"/>
    <s v="Seattle"/>
    <s v="Washington"/>
    <n v="98103"/>
    <x v="1"/>
    <x v="504"/>
    <x v="0"/>
    <s v="Furnishings"/>
    <s v="Contract Clock, 14&quot;, Brown"/>
    <n v="65.94"/>
  </r>
  <r>
    <n v="6213"/>
    <s v="CA-2018-149944"/>
    <x v="105"/>
    <d v="2018-11-16T00:00:00"/>
    <s v="Second Class"/>
    <s v="MB-17305"/>
    <s v="Maria Bertelson"/>
    <s v="Consumer"/>
    <s v="United States"/>
    <s v="Longview"/>
    <s v="Washington"/>
    <n v="98632"/>
    <x v="1"/>
    <x v="829"/>
    <x v="1"/>
    <s v="Fasteners"/>
    <s v="Staples"/>
    <n v="18.239999999999998"/>
  </r>
  <r>
    <n v="6214"/>
    <s v="CA-2018-149944"/>
    <x v="105"/>
    <d v="2018-11-16T00:00:00"/>
    <s v="Second Class"/>
    <s v="MB-17305"/>
    <s v="Maria Bertelson"/>
    <s v="Consumer"/>
    <s v="United States"/>
    <s v="Longview"/>
    <s v="Washington"/>
    <n v="98632"/>
    <x v="1"/>
    <x v="513"/>
    <x v="1"/>
    <s v="Appliances"/>
    <s v="Fellowes Superior 10 Outlet Split Surge Protector"/>
    <n v="76.12"/>
  </r>
  <r>
    <n v="6215"/>
    <s v="CA-2015-128538"/>
    <x v="856"/>
    <d v="2015-10-15T00:00:00"/>
    <s v="Standard Class"/>
    <s v="AS-10240"/>
    <s v="Alan Shonely"/>
    <s v="Consumer"/>
    <s v="United States"/>
    <s v="Redondo Beach"/>
    <s v="California"/>
    <n v="90278"/>
    <x v="1"/>
    <x v="588"/>
    <x v="1"/>
    <s v="Envelopes"/>
    <s v="#10- 4 1/8&quot; x 9 1/2&quot; Security-Tint Envelopes"/>
    <n v="7.64"/>
  </r>
  <r>
    <n v="6216"/>
    <s v="CA-2016-161711"/>
    <x v="109"/>
    <d v="2016-12-03T00:00:00"/>
    <s v="Standard Class"/>
    <s v="MC-17425"/>
    <s v="Mark Cousins"/>
    <s v="Corporate"/>
    <s v="United States"/>
    <s v="New York City"/>
    <s v="New York"/>
    <n v="10035"/>
    <x v="3"/>
    <x v="205"/>
    <x v="0"/>
    <s v="Furnishings"/>
    <s v="Executive Impressions 14&quot; Two-Color Numerals Wall Clock"/>
    <n v="68.16"/>
  </r>
  <r>
    <n v="6217"/>
    <s v="CA-2016-161711"/>
    <x v="109"/>
    <d v="2016-12-03T00:00:00"/>
    <s v="Standard Class"/>
    <s v="MC-17425"/>
    <s v="Mark Cousins"/>
    <s v="Corporate"/>
    <s v="United States"/>
    <s v="New York City"/>
    <s v="New York"/>
    <n v="10035"/>
    <x v="3"/>
    <x v="837"/>
    <x v="1"/>
    <s v="Envelopes"/>
    <s v="Staple envelope"/>
    <n v="62.24"/>
  </r>
  <r>
    <n v="6218"/>
    <s v="US-2016-129553"/>
    <x v="1097"/>
    <d v="2016-08-02T00:00:00"/>
    <s v="Standard Class"/>
    <s v="PG-18820"/>
    <s v="Patrick Gardner"/>
    <s v="Consumer"/>
    <s v="United States"/>
    <s v="Louisville"/>
    <s v="Kentucky"/>
    <n v="40214"/>
    <x v="0"/>
    <x v="1136"/>
    <x v="2"/>
    <s v="Phones"/>
    <s v="Mediabridge Sport Armband iPhone 5s"/>
    <n v="29.97"/>
  </r>
  <r>
    <n v="6219"/>
    <s v="CA-2017-160220"/>
    <x v="201"/>
    <d v="2017-10-26T00:00:00"/>
    <s v="Standard Class"/>
    <s v="JS-16030"/>
    <s v="Joy Smith"/>
    <s v="Consumer"/>
    <s v="United States"/>
    <s v="Trenton"/>
    <s v="Michigan"/>
    <n v="48183"/>
    <x v="2"/>
    <x v="1020"/>
    <x v="2"/>
    <s v="Phones"/>
    <s v="iKross Bluetooth Portable Keyboard + Cell Phone Stand Holder + Brush for Apple iPhone 5S 5C 5, 4S 4"/>
    <n v="125.7"/>
  </r>
  <r>
    <n v="6220"/>
    <s v="CA-2017-160220"/>
    <x v="201"/>
    <d v="2017-10-26T00:00:00"/>
    <s v="Standard Class"/>
    <s v="JS-16030"/>
    <s v="Joy Smith"/>
    <s v="Consumer"/>
    <s v="United States"/>
    <s v="Trenton"/>
    <s v="Michigan"/>
    <n v="48183"/>
    <x v="2"/>
    <x v="664"/>
    <x v="2"/>
    <s v="Phones"/>
    <s v="Pyle PMP37LED"/>
    <n v="191.98"/>
  </r>
  <r>
    <n v="6221"/>
    <s v="CA-2017-160220"/>
    <x v="201"/>
    <d v="2017-10-26T00:00:00"/>
    <s v="Standard Class"/>
    <s v="JS-16030"/>
    <s v="Joy Smith"/>
    <s v="Consumer"/>
    <s v="United States"/>
    <s v="Trenton"/>
    <s v="Michigan"/>
    <n v="48183"/>
    <x v="2"/>
    <x v="383"/>
    <x v="1"/>
    <s v="Storage"/>
    <s v="Woodgrain Magazine Files by Perma"/>
    <n v="20.86"/>
  </r>
  <r>
    <n v="6222"/>
    <s v="US-2018-157224"/>
    <x v="32"/>
    <d v="2018-09-18T00:00:00"/>
    <s v="Second Class"/>
    <s v="JB-16000"/>
    <s v="Joy Bell-"/>
    <s v="Consumer"/>
    <s v="United States"/>
    <s v="Los Angeles"/>
    <s v="California"/>
    <n v="90045"/>
    <x v="1"/>
    <x v="919"/>
    <x v="1"/>
    <s v="Labels"/>
    <s v="Avery 48"/>
    <n v="56.7"/>
  </r>
  <r>
    <n v="6223"/>
    <s v="CA-2018-140627"/>
    <x v="331"/>
    <d v="2018-12-27T00:00:00"/>
    <s v="Standard Class"/>
    <s v="DK-12985"/>
    <s v="Darren Koutras"/>
    <s v="Consumer"/>
    <s v="United States"/>
    <s v="Hendersonville"/>
    <s v="Tennessee"/>
    <n v="37075"/>
    <x v="0"/>
    <x v="205"/>
    <x v="0"/>
    <s v="Furnishings"/>
    <s v="Executive Impressions 14&quot; Two-Color Numerals Wall Clock"/>
    <n v="72.703999999999994"/>
  </r>
  <r>
    <n v="6224"/>
    <s v="CA-2018-140627"/>
    <x v="331"/>
    <d v="2018-12-27T00:00:00"/>
    <s v="Standard Class"/>
    <s v="DK-12985"/>
    <s v="Darren Koutras"/>
    <s v="Consumer"/>
    <s v="United States"/>
    <s v="Hendersonville"/>
    <s v="Tennessee"/>
    <n v="37075"/>
    <x v="0"/>
    <x v="909"/>
    <x v="1"/>
    <s v="Art"/>
    <s v="Pencil and Crayon Sharpener"/>
    <n v="12.263999999999999"/>
  </r>
  <r>
    <n v="6225"/>
    <s v="CA-2018-140627"/>
    <x v="331"/>
    <d v="2018-12-27T00:00:00"/>
    <s v="Standard Class"/>
    <s v="DK-12985"/>
    <s v="Darren Koutras"/>
    <s v="Consumer"/>
    <s v="United States"/>
    <s v="Hendersonville"/>
    <s v="Tennessee"/>
    <n v="37075"/>
    <x v="0"/>
    <x v="72"/>
    <x v="1"/>
    <s v="Storage"/>
    <s v="Safco Industrial Wire Shelving System"/>
    <n v="218.352"/>
  </r>
  <r>
    <n v="6226"/>
    <s v="CA-2016-133445"/>
    <x v="348"/>
    <d v="2016-10-09T00:00:00"/>
    <s v="Standard Class"/>
    <s v="JF-15490"/>
    <s v="Jeremy Farry"/>
    <s v="Consumer"/>
    <s v="United States"/>
    <s v="Portland"/>
    <s v="Oregon"/>
    <n v="97206"/>
    <x v="1"/>
    <x v="1487"/>
    <x v="0"/>
    <s v="Bookcases"/>
    <s v="Bush Cubix Collection Bookcases, Fully Assembled"/>
    <n v="66.293999999999997"/>
  </r>
  <r>
    <n v="6227"/>
    <s v="CA-2016-133445"/>
    <x v="348"/>
    <d v="2016-10-09T00:00:00"/>
    <s v="Standard Class"/>
    <s v="JF-15490"/>
    <s v="Jeremy Farry"/>
    <s v="Consumer"/>
    <s v="United States"/>
    <s v="Portland"/>
    <s v="Oregon"/>
    <n v="97206"/>
    <x v="1"/>
    <x v="1455"/>
    <x v="0"/>
    <s v="Chairs"/>
    <s v="Global Highback Leather Tilter in Burgundy"/>
    <n v="291.16800000000001"/>
  </r>
  <r>
    <n v="6228"/>
    <s v="CA-2015-148782"/>
    <x v="981"/>
    <d v="2015-11-07T00:00:00"/>
    <s v="Standard Class"/>
    <s v="PO-18850"/>
    <s v="Patrick O'Brill"/>
    <s v="Consumer"/>
    <s v="United States"/>
    <s v="Irving"/>
    <s v="Texas"/>
    <n v="75061"/>
    <x v="2"/>
    <x v="687"/>
    <x v="2"/>
    <s v="Phones"/>
    <s v="Logitech B530 USBÂ HeadsetÂ -Â headsetÂ - Full size, Binaural"/>
    <n v="88.775999999999996"/>
  </r>
  <r>
    <n v="6229"/>
    <s v="CA-2017-148208"/>
    <x v="115"/>
    <d v="2017-01-27T00:00:00"/>
    <s v="Standard Class"/>
    <s v="BT-11530"/>
    <s v="Bradley Talbott"/>
    <s v="Home Office"/>
    <s v="United States"/>
    <s v="Cleveland"/>
    <s v="Ohio"/>
    <n v="44105"/>
    <x v="3"/>
    <x v="40"/>
    <x v="2"/>
    <s v="Phones"/>
    <s v="Panasonic Kx-TS550"/>
    <n v="110.376"/>
  </r>
  <r>
    <n v="6230"/>
    <s v="CA-2017-148208"/>
    <x v="115"/>
    <d v="2017-01-27T00:00:00"/>
    <s v="Standard Class"/>
    <s v="BT-11530"/>
    <s v="Bradley Talbott"/>
    <s v="Home Office"/>
    <s v="United States"/>
    <s v="Cleveland"/>
    <s v="Ohio"/>
    <n v="44105"/>
    <x v="3"/>
    <x v="43"/>
    <x v="2"/>
    <s v="Accessories"/>
    <s v="Verbatim 25 GB 6x Blu-ray Single Layer Recordable Disc, 25/Pack"/>
    <n v="55.176000000000002"/>
  </r>
  <r>
    <n v="6231"/>
    <s v="CA-2018-127656"/>
    <x v="497"/>
    <d v="2018-07-17T00:00:00"/>
    <s v="Standard Class"/>
    <s v="NW-18400"/>
    <s v="Natalie Webber"/>
    <s v="Consumer"/>
    <s v="United States"/>
    <s v="Waterloo"/>
    <s v="Iowa"/>
    <n v="50701"/>
    <x v="2"/>
    <x v="773"/>
    <x v="1"/>
    <s v="Art"/>
    <s v="Staples in misc. colors"/>
    <n v="30.32"/>
  </r>
  <r>
    <n v="6232"/>
    <s v="US-2018-142188"/>
    <x v="220"/>
    <d v="2018-09-11T00:00:00"/>
    <s v="Same Day"/>
    <s v="JF-15415"/>
    <s v="Jennifer Ferguson"/>
    <s v="Consumer"/>
    <s v="United States"/>
    <s v="Seattle"/>
    <s v="Washington"/>
    <n v="98105"/>
    <x v="1"/>
    <x v="637"/>
    <x v="0"/>
    <s v="Chairs"/>
    <s v="Office Star - Contemporary Task Swivel Chair"/>
    <n v="177.56800000000001"/>
  </r>
  <r>
    <n v="6233"/>
    <s v="US-2018-142188"/>
    <x v="220"/>
    <d v="2018-09-11T00:00:00"/>
    <s v="Same Day"/>
    <s v="JF-15415"/>
    <s v="Jennifer Ferguson"/>
    <s v="Consumer"/>
    <s v="United States"/>
    <s v="Seattle"/>
    <s v="Washington"/>
    <n v="98105"/>
    <x v="1"/>
    <x v="510"/>
    <x v="1"/>
    <s v="Paper"/>
    <s v="Xerox 225"/>
    <n v="19.440000000000001"/>
  </r>
  <r>
    <n v="6234"/>
    <s v="US-2018-142188"/>
    <x v="220"/>
    <d v="2018-09-11T00:00:00"/>
    <s v="Same Day"/>
    <s v="JF-15415"/>
    <s v="Jennifer Ferguson"/>
    <s v="Consumer"/>
    <s v="United States"/>
    <s v="Seattle"/>
    <s v="Washington"/>
    <n v="98105"/>
    <x v="1"/>
    <x v="511"/>
    <x v="1"/>
    <s v="Paper"/>
    <s v="Xerox 1894"/>
    <n v="71.28"/>
  </r>
  <r>
    <n v="6235"/>
    <s v="US-2018-142188"/>
    <x v="220"/>
    <d v="2018-09-11T00:00:00"/>
    <s v="Same Day"/>
    <s v="JF-15415"/>
    <s v="Jennifer Ferguson"/>
    <s v="Consumer"/>
    <s v="United States"/>
    <s v="Seattle"/>
    <s v="Washington"/>
    <n v="98105"/>
    <x v="1"/>
    <x v="1498"/>
    <x v="1"/>
    <s v="Binders"/>
    <s v="Ibico Ibimaster 300 Manual Binding System"/>
    <n v="1471.96"/>
  </r>
  <r>
    <n v="6236"/>
    <s v="US-2018-142188"/>
    <x v="220"/>
    <d v="2018-09-11T00:00:00"/>
    <s v="Same Day"/>
    <s v="JF-15415"/>
    <s v="Jennifer Ferguson"/>
    <s v="Consumer"/>
    <s v="United States"/>
    <s v="Seattle"/>
    <s v="Washington"/>
    <n v="98105"/>
    <x v="1"/>
    <x v="1777"/>
    <x v="2"/>
    <s v="Phones"/>
    <s v="iOttie XL Car Mount"/>
    <n v="79.959999999999994"/>
  </r>
  <r>
    <n v="6237"/>
    <s v="CA-2017-144400"/>
    <x v="1098"/>
    <d v="2017-02-27T00:00:00"/>
    <s v="Standard Class"/>
    <s v="AC-10420"/>
    <s v="Alyssa Crouse"/>
    <s v="Corporate"/>
    <s v="United States"/>
    <s v="Philadelphia"/>
    <s v="Pennsylvania"/>
    <n v="19120"/>
    <x v="3"/>
    <x v="244"/>
    <x v="1"/>
    <s v="Envelopes"/>
    <s v="Recycled Interoffice Envelopes with String and Button Closure, 10 x 13"/>
    <n v="57.576000000000001"/>
  </r>
  <r>
    <n v="6238"/>
    <s v="US-2017-155180"/>
    <x v="115"/>
    <d v="2017-01-29T00:00:00"/>
    <s v="Standard Class"/>
    <s v="TB-21280"/>
    <s v="Toby Braunhardt"/>
    <s v="Consumer"/>
    <s v="United States"/>
    <s v="New York City"/>
    <s v="New York"/>
    <n v="10009"/>
    <x v="3"/>
    <x v="1263"/>
    <x v="1"/>
    <s v="Binders"/>
    <s v="Wilson Jones data.warehouse D-Ring Binders with DublLock"/>
    <n v="26.335999999999999"/>
  </r>
  <r>
    <n v="6239"/>
    <s v="CA-2016-134075"/>
    <x v="295"/>
    <d v="2016-12-16T00:00:00"/>
    <s v="Standard Class"/>
    <s v="HA-14905"/>
    <s v="Helen Abelman"/>
    <s v="Consumer"/>
    <s v="United States"/>
    <s v="San Jose"/>
    <s v="California"/>
    <n v="95123"/>
    <x v="1"/>
    <x v="1281"/>
    <x v="0"/>
    <s v="Furnishings"/>
    <s v="Eldon Cleatmat Chair Mats for Medium Pile Carpets"/>
    <n v="166.5"/>
  </r>
  <r>
    <n v="6240"/>
    <s v="CA-2016-134075"/>
    <x v="295"/>
    <d v="2016-12-16T00:00:00"/>
    <s v="Standard Class"/>
    <s v="HA-14905"/>
    <s v="Helen Abelman"/>
    <s v="Consumer"/>
    <s v="United States"/>
    <s v="San Jose"/>
    <s v="California"/>
    <n v="95123"/>
    <x v="1"/>
    <x v="734"/>
    <x v="1"/>
    <s v="Storage"/>
    <s v="Standard Rollaway File with Lock"/>
    <n v="360.38"/>
  </r>
  <r>
    <n v="6241"/>
    <s v="US-2017-131912"/>
    <x v="517"/>
    <d v="2017-11-01T00:00:00"/>
    <s v="Second Class"/>
    <s v="LH-17155"/>
    <s v="Logan Haushalter"/>
    <s v="Consumer"/>
    <s v="United States"/>
    <s v="Los Angeles"/>
    <s v="California"/>
    <n v="90008"/>
    <x v="1"/>
    <x v="908"/>
    <x v="1"/>
    <s v="Binders"/>
    <s v="XtraLife ClearVue Slant-D Ring Binder, White, 3&quot;"/>
    <n v="11.744"/>
  </r>
  <r>
    <n v="6242"/>
    <s v="CA-2018-141572"/>
    <x v="39"/>
    <d v="2018-05-31T00:00:00"/>
    <s v="Second Class"/>
    <s v="LO-17170"/>
    <s v="Lori Olson"/>
    <s v="Corporate"/>
    <s v="United States"/>
    <s v="Concord"/>
    <s v="New Hampshire"/>
    <n v="3301"/>
    <x v="3"/>
    <x v="1435"/>
    <x v="0"/>
    <s v="Furnishings"/>
    <s v="Advantus Employee of the Month Certificate Frame, 11 x 13-1/2"/>
    <n v="247.44"/>
  </r>
  <r>
    <n v="6243"/>
    <s v="CA-2015-134621"/>
    <x v="1059"/>
    <d v="2015-12-28T00:00:00"/>
    <s v="Standard Class"/>
    <s v="DP-13390"/>
    <s v="Dennis Pardue"/>
    <s v="Home Office"/>
    <s v="United States"/>
    <s v="Columbia"/>
    <s v="Tennessee"/>
    <n v="38401"/>
    <x v="0"/>
    <x v="999"/>
    <x v="1"/>
    <s v="Binders"/>
    <s v="Ibico Plastic Spiral Binding Combs"/>
    <n v="18.239999999999998"/>
  </r>
  <r>
    <n v="6244"/>
    <s v="CA-2017-165561"/>
    <x v="390"/>
    <d v="2017-11-28T00:00:00"/>
    <s v="Standard Class"/>
    <s v="CR-12580"/>
    <s v="Clay Rozendal"/>
    <s v="Home Office"/>
    <s v="United States"/>
    <s v="Bellevue"/>
    <s v="Washington"/>
    <n v="98006"/>
    <x v="1"/>
    <x v="1566"/>
    <x v="1"/>
    <s v="Supplies"/>
    <s v="Elite 5&quot; Scissors"/>
    <n v="25.35"/>
  </r>
  <r>
    <n v="6245"/>
    <s v="CA-2016-112305"/>
    <x v="312"/>
    <d v="2016-11-25T00:00:00"/>
    <s v="Standard Class"/>
    <s v="KB-16405"/>
    <s v="Katrina Bavinger"/>
    <s v="Home Office"/>
    <s v="United States"/>
    <s v="Seattle"/>
    <s v="Washington"/>
    <n v="98105"/>
    <x v="1"/>
    <x v="1167"/>
    <x v="1"/>
    <s v="Art"/>
    <s v="Newell 334"/>
    <n v="119.04"/>
  </r>
  <r>
    <n v="6246"/>
    <s v="CA-2016-112305"/>
    <x v="312"/>
    <d v="2016-11-25T00:00:00"/>
    <s v="Standard Class"/>
    <s v="KB-16405"/>
    <s v="Katrina Bavinger"/>
    <s v="Home Office"/>
    <s v="United States"/>
    <s v="Seattle"/>
    <s v="Washington"/>
    <n v="98105"/>
    <x v="1"/>
    <x v="1256"/>
    <x v="0"/>
    <s v="Furnishings"/>
    <s v="Eldon Expressions Wood Desk Accessories, Oak"/>
    <n v="22.14"/>
  </r>
  <r>
    <n v="6247"/>
    <s v="CA-2016-112305"/>
    <x v="312"/>
    <d v="2016-11-25T00:00:00"/>
    <s v="Standard Class"/>
    <s v="KB-16405"/>
    <s v="Katrina Bavinger"/>
    <s v="Home Office"/>
    <s v="United States"/>
    <s v="Seattle"/>
    <s v="Washington"/>
    <n v="98105"/>
    <x v="1"/>
    <x v="1695"/>
    <x v="2"/>
    <s v="Accessories"/>
    <s v="AmazonBasics 3-Button USB Wired Mouse"/>
    <n v="13.98"/>
  </r>
  <r>
    <n v="6248"/>
    <s v="CA-2018-121580"/>
    <x v="148"/>
    <d v="2018-06-04T00:00:00"/>
    <s v="Standard Class"/>
    <s v="ML-17410"/>
    <s v="Maris LaWare"/>
    <s v="Consumer"/>
    <s v="United States"/>
    <s v="Columbus"/>
    <s v="Indiana"/>
    <n v="47201"/>
    <x v="2"/>
    <x v="1311"/>
    <x v="1"/>
    <s v="Binders"/>
    <s v="Satellite Sectional Post Binders"/>
    <n v="43.41"/>
  </r>
  <r>
    <n v="6249"/>
    <s v="CA-2018-121580"/>
    <x v="148"/>
    <d v="2018-06-04T00:00:00"/>
    <s v="Standard Class"/>
    <s v="ML-17410"/>
    <s v="Maris LaWare"/>
    <s v="Consumer"/>
    <s v="United States"/>
    <s v="Columbus"/>
    <s v="Indiana"/>
    <n v="47201"/>
    <x v="2"/>
    <x v="1035"/>
    <x v="0"/>
    <s v="Furnishings"/>
    <s v="Eldon Wave Desk Accessories"/>
    <n v="6.24"/>
  </r>
  <r>
    <n v="6250"/>
    <s v="CA-2018-121580"/>
    <x v="148"/>
    <d v="2018-06-04T00:00:00"/>
    <s v="Standard Class"/>
    <s v="ML-17410"/>
    <s v="Maris LaWare"/>
    <s v="Consumer"/>
    <s v="United States"/>
    <s v="Columbus"/>
    <s v="Indiana"/>
    <n v="47201"/>
    <x v="2"/>
    <x v="1778"/>
    <x v="1"/>
    <s v="Appliances"/>
    <s v="Hoover Commercial Lightweight Upright Vacuum with E-Z Empty Dirt Cup"/>
    <n v="465.16"/>
  </r>
  <r>
    <n v="6251"/>
    <s v="CA-2018-121580"/>
    <x v="148"/>
    <d v="2018-06-04T00:00:00"/>
    <s v="Standard Class"/>
    <s v="ML-17410"/>
    <s v="Maris LaWare"/>
    <s v="Consumer"/>
    <s v="United States"/>
    <s v="Columbus"/>
    <s v="Indiana"/>
    <n v="47201"/>
    <x v="2"/>
    <x v="226"/>
    <x v="1"/>
    <s v="Paper"/>
    <s v="Adams Telephone Message Book w/Frequently-Called Numbers Space, 400 Messages per Book"/>
    <n v="7.98"/>
  </r>
  <r>
    <n v="6252"/>
    <s v="CA-2015-101147"/>
    <x v="266"/>
    <d v="2015-12-04T00:00:00"/>
    <s v="First Class"/>
    <s v="MC-17575"/>
    <s v="Matt Collins"/>
    <s v="Consumer"/>
    <s v="United States"/>
    <s v="Chicago"/>
    <s v="Illinois"/>
    <n v="60623"/>
    <x v="2"/>
    <x v="360"/>
    <x v="1"/>
    <s v="Appliances"/>
    <s v="Staple holder"/>
    <n v="2.3940000000000001"/>
  </r>
  <r>
    <n v="6253"/>
    <s v="CA-2015-165806"/>
    <x v="884"/>
    <d v="2015-04-07T00:00:00"/>
    <s v="Same Day"/>
    <s v="VM-21685"/>
    <s v="Valerie Mitchum"/>
    <s v="Home Office"/>
    <s v="United States"/>
    <s v="Marietta"/>
    <s v="Georgia"/>
    <n v="30062"/>
    <x v="0"/>
    <x v="490"/>
    <x v="1"/>
    <s v="Paper"/>
    <s v="Xerox 226"/>
    <n v="58.32"/>
  </r>
  <r>
    <n v="6254"/>
    <s v="CA-2015-165806"/>
    <x v="884"/>
    <d v="2015-04-07T00:00:00"/>
    <s v="Same Day"/>
    <s v="VM-21685"/>
    <s v="Valerie Mitchum"/>
    <s v="Home Office"/>
    <s v="United States"/>
    <s v="Marietta"/>
    <s v="Georgia"/>
    <n v="30062"/>
    <x v="0"/>
    <x v="1086"/>
    <x v="2"/>
    <s v="Phones"/>
    <s v="RCA Visys Integrated PBX 8-Line Router"/>
    <n v="200.97"/>
  </r>
  <r>
    <n v="6255"/>
    <s v="CA-2016-151624"/>
    <x v="1014"/>
    <d v="2016-09-14T00:00:00"/>
    <s v="Standard Class"/>
    <s v="VW-21775"/>
    <s v="Victoria Wilson"/>
    <s v="Corporate"/>
    <s v="United States"/>
    <s v="Montgomery"/>
    <s v="Alabama"/>
    <n v="36116"/>
    <x v="0"/>
    <x v="1565"/>
    <x v="0"/>
    <s v="Furnishings"/>
    <s v="Acrylic Self-Standing Desk Frames"/>
    <n v="21.36"/>
  </r>
  <r>
    <n v="6256"/>
    <s v="CA-2018-139444"/>
    <x v="428"/>
    <d v="2018-09-15T00:00:00"/>
    <s v="Standard Class"/>
    <s v="GK-14620"/>
    <s v="Grace Kelly"/>
    <s v="Corporate"/>
    <s v="United States"/>
    <s v="Plano"/>
    <s v="Texas"/>
    <n v="75023"/>
    <x v="2"/>
    <x v="85"/>
    <x v="1"/>
    <s v="Labels"/>
    <s v="Avery 511"/>
    <n v="9.8559999999999999"/>
  </r>
  <r>
    <n v="6257"/>
    <s v="CA-2016-133977"/>
    <x v="684"/>
    <d v="2016-09-08T00:00:00"/>
    <s v="Second Class"/>
    <s v="AT-10435"/>
    <s v="Alyssa Tate"/>
    <s v="Home Office"/>
    <s v="United States"/>
    <s v="Tamarac"/>
    <s v="Florida"/>
    <n v="33319"/>
    <x v="0"/>
    <x v="1426"/>
    <x v="1"/>
    <s v="Binders"/>
    <s v="GBC Plasticlear Binding Covers"/>
    <n v="3.444"/>
  </r>
  <r>
    <n v="6258"/>
    <s v="CA-2018-141425"/>
    <x v="808"/>
    <d v="2018-11-06T00:00:00"/>
    <s v="Second Class"/>
    <s v="AR-10825"/>
    <s v="Anthony Rawles"/>
    <s v="Corporate"/>
    <s v="United States"/>
    <s v="Columbus"/>
    <s v="Ohio"/>
    <n v="43229"/>
    <x v="3"/>
    <x v="262"/>
    <x v="1"/>
    <s v="Supplies"/>
    <s v="Premier Automatic Letter Opener"/>
    <n v="384.59199999999998"/>
  </r>
  <r>
    <n v="6259"/>
    <s v="CA-2016-133536"/>
    <x v="262"/>
    <d v="2016-03-30T00:00:00"/>
    <s v="Second Class"/>
    <s v="JH-15820"/>
    <s v="John Huston"/>
    <s v="Consumer"/>
    <s v="United States"/>
    <s v="New York City"/>
    <s v="New York"/>
    <n v="10009"/>
    <x v="3"/>
    <x v="661"/>
    <x v="1"/>
    <s v="Envelopes"/>
    <s v="Security-Tint Envelopes"/>
    <n v="22.92"/>
  </r>
  <r>
    <n v="6260"/>
    <s v="CA-2016-150441"/>
    <x v="863"/>
    <d v="2016-08-17T00:00:00"/>
    <s v="Second Class"/>
    <s v="RA-19285"/>
    <s v="Ralph Arnett"/>
    <s v="Consumer"/>
    <s v="United States"/>
    <s v="Richmond"/>
    <s v="Indiana"/>
    <n v="47374"/>
    <x v="2"/>
    <x v="798"/>
    <x v="1"/>
    <s v="Binders"/>
    <s v="Avery Round Ring Poly Binders"/>
    <n v="11.36"/>
  </r>
  <r>
    <n v="6261"/>
    <s v="CA-2016-162607"/>
    <x v="793"/>
    <d v="2016-05-18T00:00:00"/>
    <s v="Standard Class"/>
    <s v="RO-19780"/>
    <s v="Rose O'Brian"/>
    <s v="Consumer"/>
    <s v="United States"/>
    <s v="Seattle"/>
    <s v="Washington"/>
    <n v="98115"/>
    <x v="1"/>
    <x v="525"/>
    <x v="1"/>
    <s v="Binders"/>
    <s v="Prestige Round Ring Binders"/>
    <n v="14.592000000000001"/>
  </r>
  <r>
    <n v="6262"/>
    <s v="CA-2018-103506"/>
    <x v="283"/>
    <d v="2018-07-27T00:00:00"/>
    <s v="Standard Class"/>
    <s v="LR-17035"/>
    <s v="Lisa Ryan"/>
    <s v="Corporate"/>
    <s v="United States"/>
    <s v="Long Beach"/>
    <s v="New York"/>
    <n v="11561"/>
    <x v="3"/>
    <x v="322"/>
    <x v="1"/>
    <s v="Labels"/>
    <s v="Avery Address/Shipping Labels for Typewriters, 4&quot; x 2&quot;"/>
    <n v="41.4"/>
  </r>
  <r>
    <n v="6263"/>
    <s v="CA-2017-132479"/>
    <x v="446"/>
    <d v="2017-09-26T00:00:00"/>
    <s v="First Class"/>
    <s v="MK-17905"/>
    <s v="Michael Kennedy"/>
    <s v="Corporate"/>
    <s v="United States"/>
    <s v="Rockford"/>
    <s v="Illinois"/>
    <n v="61107"/>
    <x v="2"/>
    <x v="382"/>
    <x v="1"/>
    <s v="Binders"/>
    <s v="GBC ProClick 150 Presentation Binding System"/>
    <n v="442.37200000000001"/>
  </r>
  <r>
    <n v="6264"/>
    <s v="CA-2018-160724"/>
    <x v="1024"/>
    <d v="2018-05-10T00:00:00"/>
    <s v="Standard Class"/>
    <s v="YS-21880"/>
    <s v="Yana Sorensen"/>
    <s v="Corporate"/>
    <s v="United States"/>
    <s v="Columbus"/>
    <s v="Georgia"/>
    <n v="31907"/>
    <x v="0"/>
    <x v="1023"/>
    <x v="1"/>
    <s v="Binders"/>
    <s v="Ibico Covers for Plastic or Wire Binding Elements"/>
    <n v="34.5"/>
  </r>
  <r>
    <n v="6265"/>
    <s v="US-2017-115952"/>
    <x v="1099"/>
    <d v="2017-10-06T00:00:00"/>
    <s v="Same Day"/>
    <s v="JH-15910"/>
    <s v="Jonathan Howell"/>
    <s v="Consumer"/>
    <s v="United States"/>
    <s v="Tulsa"/>
    <s v="Oklahoma"/>
    <n v="74133"/>
    <x v="2"/>
    <x v="68"/>
    <x v="1"/>
    <s v="Binders"/>
    <s v="Avery Binding System Hidden Tab Executive Style Index Sets"/>
    <n v="28.85"/>
  </r>
  <r>
    <n v="6266"/>
    <s v="CA-2015-146731"/>
    <x v="935"/>
    <d v="2015-11-08T00:00:00"/>
    <s v="Standard Class"/>
    <s v="AT-10735"/>
    <s v="Annie Thurman"/>
    <s v="Consumer"/>
    <s v="United States"/>
    <s v="Nashville"/>
    <s v="Tennessee"/>
    <n v="37211"/>
    <x v="0"/>
    <x v="834"/>
    <x v="1"/>
    <s v="Paper"/>
    <s v="Ampad Evidence Wirebond Steno Books, 6&quot; x 9&quot;"/>
    <n v="3.488"/>
  </r>
  <r>
    <n v="6267"/>
    <s v="CA-2015-146731"/>
    <x v="935"/>
    <d v="2015-11-08T00:00:00"/>
    <s v="Standard Class"/>
    <s v="AT-10735"/>
    <s v="Annie Thurman"/>
    <s v="Consumer"/>
    <s v="United States"/>
    <s v="Nashville"/>
    <s v="Tennessee"/>
    <n v="37211"/>
    <x v="0"/>
    <x v="681"/>
    <x v="1"/>
    <s v="Paper"/>
    <s v="Xerox 1884"/>
    <n v="143.85599999999999"/>
  </r>
  <r>
    <n v="6268"/>
    <s v="CA-2016-115392"/>
    <x v="486"/>
    <d v="2016-10-04T00:00:00"/>
    <s v="Second Class"/>
    <s v="RM-19675"/>
    <s v="Robert Marley"/>
    <s v="Home Office"/>
    <s v="United States"/>
    <s v="Cambridge"/>
    <s v="Massachusetts"/>
    <n v="2138"/>
    <x v="3"/>
    <x v="495"/>
    <x v="2"/>
    <s v="Phones"/>
    <s v="Cisco SPA301"/>
    <n v="311.98"/>
  </r>
  <r>
    <n v="6269"/>
    <s v="CA-2016-115392"/>
    <x v="486"/>
    <d v="2016-10-04T00:00:00"/>
    <s v="Second Class"/>
    <s v="RM-19675"/>
    <s v="Robert Marley"/>
    <s v="Home Office"/>
    <s v="United States"/>
    <s v="Cambridge"/>
    <s v="Massachusetts"/>
    <n v="2138"/>
    <x v="3"/>
    <x v="1366"/>
    <x v="1"/>
    <s v="Binders"/>
    <s v="Avery Non-Stick Binders"/>
    <n v="22.45"/>
  </r>
  <r>
    <n v="6270"/>
    <s v="CA-2018-102379"/>
    <x v="574"/>
    <d v="2018-12-06T00:00:00"/>
    <s v="Standard Class"/>
    <s v="BB-11545"/>
    <s v="Brenda Bowman"/>
    <s v="Corporate"/>
    <s v="United States"/>
    <s v="Oakland"/>
    <s v="California"/>
    <n v="94601"/>
    <x v="1"/>
    <x v="140"/>
    <x v="2"/>
    <s v="Phones"/>
    <s v="Anker Astro 15000mAh USB Portable Charger"/>
    <n v="39.991999999999997"/>
  </r>
  <r>
    <n v="6271"/>
    <s v="CA-2018-102379"/>
    <x v="574"/>
    <d v="2018-12-06T00:00:00"/>
    <s v="Standard Class"/>
    <s v="BB-11545"/>
    <s v="Brenda Bowman"/>
    <s v="Corporate"/>
    <s v="United States"/>
    <s v="Oakland"/>
    <s v="California"/>
    <n v="94601"/>
    <x v="1"/>
    <x v="1578"/>
    <x v="0"/>
    <s v="Chairs"/>
    <s v="Office Star - Mid Back Dual function Ergonomic High Back Chair with 2-Way Adjustable Arms"/>
    <n v="1159.056"/>
  </r>
  <r>
    <n v="6272"/>
    <s v="CA-2018-102379"/>
    <x v="574"/>
    <d v="2018-12-06T00:00:00"/>
    <s v="Standard Class"/>
    <s v="BB-11545"/>
    <s v="Brenda Bowman"/>
    <s v="Corporate"/>
    <s v="United States"/>
    <s v="Oakland"/>
    <s v="California"/>
    <n v="94601"/>
    <x v="1"/>
    <x v="915"/>
    <x v="1"/>
    <s v="Art"/>
    <s v="Panasonic KP-380BK Classic Electric Pencil Sharpener"/>
    <n v="179.9"/>
  </r>
  <r>
    <n v="6273"/>
    <s v="CA-2018-149706"/>
    <x v="157"/>
    <d v="2018-12-12T00:00:00"/>
    <s v="First Class"/>
    <s v="AS-10285"/>
    <s v="Alejandro Savely"/>
    <s v="Corporate"/>
    <s v="United States"/>
    <s v="Palatine"/>
    <s v="Illinois"/>
    <n v="60067"/>
    <x v="2"/>
    <x v="1196"/>
    <x v="2"/>
    <s v="Accessories"/>
    <s v="Enermax Briskie RF Wireless Keyboard and Mouse Combo"/>
    <n v="116.312"/>
  </r>
  <r>
    <n v="6274"/>
    <s v="US-2017-139087"/>
    <x v="19"/>
    <d v="2017-07-22T00:00:00"/>
    <s v="Second Class"/>
    <s v="DK-13375"/>
    <s v="Dennis Kane"/>
    <s v="Consumer"/>
    <s v="United States"/>
    <s v="Seattle"/>
    <s v="Washington"/>
    <n v="98105"/>
    <x v="1"/>
    <x v="1379"/>
    <x v="0"/>
    <s v="Furnishings"/>
    <s v="Eldon Image Series Black Desk Accessories"/>
    <n v="12.42"/>
  </r>
  <r>
    <n v="6275"/>
    <s v="US-2017-139087"/>
    <x v="19"/>
    <d v="2017-07-22T00:00:00"/>
    <s v="Second Class"/>
    <s v="DK-13375"/>
    <s v="Dennis Kane"/>
    <s v="Consumer"/>
    <s v="United States"/>
    <s v="Seattle"/>
    <s v="Washington"/>
    <n v="98105"/>
    <x v="1"/>
    <x v="1779"/>
    <x v="2"/>
    <s v="Accessories"/>
    <s v="First Data TMFD35 PIN Pad"/>
    <n v="428.4"/>
  </r>
  <r>
    <n v="6276"/>
    <s v="US-2017-139087"/>
    <x v="19"/>
    <d v="2017-07-22T00:00:00"/>
    <s v="Second Class"/>
    <s v="DK-13375"/>
    <s v="Dennis Kane"/>
    <s v="Consumer"/>
    <s v="United States"/>
    <s v="Seattle"/>
    <s v="Washington"/>
    <n v="98105"/>
    <x v="1"/>
    <x v="1592"/>
    <x v="0"/>
    <s v="Furnishings"/>
    <s v="Eldon 300 Class Desk Accessories, Black"/>
    <n v="24.75"/>
  </r>
  <r>
    <n v="6277"/>
    <s v="US-2017-139087"/>
    <x v="19"/>
    <d v="2017-07-22T00:00:00"/>
    <s v="Second Class"/>
    <s v="DK-13375"/>
    <s v="Dennis Kane"/>
    <s v="Consumer"/>
    <s v="United States"/>
    <s v="Seattle"/>
    <s v="Washington"/>
    <n v="98105"/>
    <x v="1"/>
    <x v="300"/>
    <x v="1"/>
    <s v="Labels"/>
    <s v="Round Specialty Laser Printer Labels"/>
    <n v="87.71"/>
  </r>
  <r>
    <n v="6278"/>
    <s v="US-2017-139087"/>
    <x v="19"/>
    <d v="2017-07-22T00:00:00"/>
    <s v="Second Class"/>
    <s v="DK-13375"/>
    <s v="Dennis Kane"/>
    <s v="Consumer"/>
    <s v="United States"/>
    <s v="Seattle"/>
    <s v="Washington"/>
    <n v="98105"/>
    <x v="1"/>
    <x v="54"/>
    <x v="1"/>
    <s v="Storage"/>
    <s v="Home/Office Personal File Carts"/>
    <n v="69.52"/>
  </r>
  <r>
    <n v="6279"/>
    <s v="US-2017-139087"/>
    <x v="19"/>
    <d v="2017-07-22T00:00:00"/>
    <s v="Second Class"/>
    <s v="DK-13375"/>
    <s v="Dennis Kane"/>
    <s v="Consumer"/>
    <s v="United States"/>
    <s v="Seattle"/>
    <s v="Washington"/>
    <n v="98105"/>
    <x v="1"/>
    <x v="780"/>
    <x v="2"/>
    <s v="Phones"/>
    <s v="Cyber Acoustics AC-202b Speech Recognition Stereo Headset"/>
    <n v="20.783999999999999"/>
  </r>
  <r>
    <n v="6280"/>
    <s v="US-2017-139087"/>
    <x v="19"/>
    <d v="2017-07-22T00:00:00"/>
    <s v="Second Class"/>
    <s v="DK-13375"/>
    <s v="Dennis Kane"/>
    <s v="Consumer"/>
    <s v="United States"/>
    <s v="Seattle"/>
    <s v="Washington"/>
    <n v="98105"/>
    <x v="1"/>
    <x v="961"/>
    <x v="1"/>
    <s v="Binders"/>
    <s v="Pressboard Data Binder, Crimson, 12&quot; X 8 1/2&quot;"/>
    <n v="12.816000000000001"/>
  </r>
  <r>
    <n v="6281"/>
    <s v="CA-2018-152226"/>
    <x v="605"/>
    <d v="2018-05-16T00:00:00"/>
    <s v="Standard Class"/>
    <s v="JH-15910"/>
    <s v="Jonathan Howell"/>
    <s v="Consumer"/>
    <s v="United States"/>
    <s v="Cincinnati"/>
    <s v="Ohio"/>
    <n v="45231"/>
    <x v="3"/>
    <x v="1139"/>
    <x v="1"/>
    <s v="Labels"/>
    <s v="Avery 501"/>
    <n v="5.9039999999999999"/>
  </r>
  <r>
    <n v="6282"/>
    <s v="CA-2016-116484"/>
    <x v="312"/>
    <d v="2016-11-26T00:00:00"/>
    <s v="Standard Class"/>
    <s v="JK-15205"/>
    <s v="Jamie Kunitz"/>
    <s v="Consumer"/>
    <s v="United States"/>
    <s v="Marion"/>
    <s v="Ohio"/>
    <n v="43302"/>
    <x v="3"/>
    <x v="1780"/>
    <x v="0"/>
    <s v="Furnishings"/>
    <s v="Ultra Commercial Grade Dual Valve Door Closer"/>
    <n v="63.823999999999998"/>
  </r>
  <r>
    <n v="6283"/>
    <s v="CA-2016-116484"/>
    <x v="312"/>
    <d v="2016-11-26T00:00:00"/>
    <s v="Standard Class"/>
    <s v="JK-15205"/>
    <s v="Jamie Kunitz"/>
    <s v="Consumer"/>
    <s v="United States"/>
    <s v="Marion"/>
    <s v="Ohio"/>
    <n v="43302"/>
    <x v="3"/>
    <x v="1755"/>
    <x v="1"/>
    <s v="Storage"/>
    <s v="Belkin 19&quot; Center-Weighted Shelf, Gray"/>
    <n v="141.55199999999999"/>
  </r>
  <r>
    <n v="6284"/>
    <s v="CA-2017-100944"/>
    <x v="446"/>
    <d v="2017-09-28T00:00:00"/>
    <s v="Standard Class"/>
    <s v="EH-13765"/>
    <s v="Edward Hooks"/>
    <s v="Corporate"/>
    <s v="United States"/>
    <s v="Los Angeles"/>
    <s v="California"/>
    <n v="90049"/>
    <x v="1"/>
    <x v="1697"/>
    <x v="1"/>
    <s v="Envelopes"/>
    <s v="Tyvek Interoffice Envelopes, 9 1/2&quot; x 12 1/2&quot;, 100/Box"/>
    <n v="304.89999999999998"/>
  </r>
  <r>
    <n v="6285"/>
    <s v="CA-2017-100944"/>
    <x v="446"/>
    <d v="2017-09-28T00:00:00"/>
    <s v="Standard Class"/>
    <s v="EH-13765"/>
    <s v="Edward Hooks"/>
    <s v="Corporate"/>
    <s v="United States"/>
    <s v="Los Angeles"/>
    <s v="California"/>
    <n v="90049"/>
    <x v="1"/>
    <x v="1153"/>
    <x v="0"/>
    <s v="Chairs"/>
    <s v="Hon Olson Stacker Stools"/>
    <n v="563.24"/>
  </r>
  <r>
    <n v="6286"/>
    <s v="CA-2017-125080"/>
    <x v="147"/>
    <d v="2017-10-26T00:00:00"/>
    <s v="Standard Class"/>
    <s v="VW-21775"/>
    <s v="Victoria Wilson"/>
    <s v="Corporate"/>
    <s v="United States"/>
    <s v="Lakewood"/>
    <s v="Ohio"/>
    <n v="44107"/>
    <x v="3"/>
    <x v="1258"/>
    <x v="0"/>
    <s v="Tables"/>
    <s v="Chromcraft Bull-Nose Wood 48&quot; x 96&quot; Rectangular Conference Tables"/>
    <n v="661.17600000000004"/>
  </r>
  <r>
    <n v="6287"/>
    <s v="CA-2017-121020"/>
    <x v="1057"/>
    <d v="2017-10-31T00:00:00"/>
    <s v="Standard Class"/>
    <s v="CG-12040"/>
    <s v="Catherine Glotzbach"/>
    <s v="Home Office"/>
    <s v="United States"/>
    <s v="Lebanon"/>
    <s v="Tennessee"/>
    <n v="37087"/>
    <x v="0"/>
    <x v="835"/>
    <x v="2"/>
    <s v="Phones"/>
    <s v="Apple iPhone 5C"/>
    <n v="239.976"/>
  </r>
  <r>
    <n v="6288"/>
    <s v="CA-2015-100090"/>
    <x v="1001"/>
    <d v="2015-07-12T00:00:00"/>
    <s v="Standard Class"/>
    <s v="EB-13705"/>
    <s v="Ed Braxton"/>
    <s v="Corporate"/>
    <s v="United States"/>
    <s v="San Francisco"/>
    <s v="California"/>
    <n v="94122"/>
    <x v="1"/>
    <x v="1021"/>
    <x v="0"/>
    <s v="Tables"/>
    <s v="Hon 2111 Invitation Series Corner Table"/>
    <n v="502.488"/>
  </r>
  <r>
    <n v="6289"/>
    <s v="CA-2015-100090"/>
    <x v="1001"/>
    <d v="2015-07-12T00:00:00"/>
    <s v="Standard Class"/>
    <s v="EB-13705"/>
    <s v="Ed Braxton"/>
    <s v="Corporate"/>
    <s v="United States"/>
    <s v="San Francisco"/>
    <s v="California"/>
    <n v="94122"/>
    <x v="1"/>
    <x v="800"/>
    <x v="1"/>
    <s v="Binders"/>
    <s v="Wilson Jones Ledger-Size, Piano-Hinge Binder, 2&quot;, Blue"/>
    <n v="196.70400000000001"/>
  </r>
  <r>
    <n v="6290"/>
    <s v="US-2016-139675"/>
    <x v="649"/>
    <d v="2016-03-18T00:00:00"/>
    <s v="Second Class"/>
    <s v="NF-18595"/>
    <s v="Nicole Fjeld"/>
    <s v="Home Office"/>
    <s v="United States"/>
    <s v="Chico"/>
    <s v="California"/>
    <n v="95928"/>
    <x v="1"/>
    <x v="120"/>
    <x v="0"/>
    <s v="Chairs"/>
    <s v="Global Deluxe High-Back Manager's Chair"/>
    <n v="915.13599999999997"/>
  </r>
  <r>
    <n v="6291"/>
    <s v="US-2016-139675"/>
    <x v="649"/>
    <d v="2016-03-18T00:00:00"/>
    <s v="Second Class"/>
    <s v="NF-18595"/>
    <s v="Nicole Fjeld"/>
    <s v="Home Office"/>
    <s v="United States"/>
    <s v="Chico"/>
    <s v="California"/>
    <n v="95928"/>
    <x v="1"/>
    <x v="514"/>
    <x v="0"/>
    <s v="Furnishings"/>
    <s v="Dana Halogen Swing-Arm Architect Lamp"/>
    <n v="327.76"/>
  </r>
  <r>
    <n v="6292"/>
    <s v="CA-2018-143756"/>
    <x v="574"/>
    <d v="2018-12-05T00:00:00"/>
    <s v="First Class"/>
    <s v="ME-17725"/>
    <s v="Max Engle"/>
    <s v="Consumer"/>
    <s v="United States"/>
    <s v="Salem"/>
    <s v="Virginia"/>
    <n v="24153"/>
    <x v="0"/>
    <x v="1131"/>
    <x v="0"/>
    <s v="Chairs"/>
    <s v="Office Star - Professional Matrix Back Chair with 2-to-1 Synchro Tilt and Mesh Fabric Seat"/>
    <n v="701.96"/>
  </r>
  <r>
    <n v="6293"/>
    <s v="CA-2016-151253"/>
    <x v="1100"/>
    <d v="2016-04-26T00:00:00"/>
    <s v="Standard Class"/>
    <s v="AZ-10750"/>
    <s v="Annie Zypern"/>
    <s v="Consumer"/>
    <s v="United States"/>
    <s v="Los Angeles"/>
    <s v="California"/>
    <n v="90008"/>
    <x v="1"/>
    <x v="687"/>
    <x v="2"/>
    <s v="Phones"/>
    <s v="Logitech B530 USBÂ HeadsetÂ -Â headsetÂ - Full size, Binaural"/>
    <n v="88.775999999999996"/>
  </r>
  <r>
    <n v="6294"/>
    <s v="CA-2016-151253"/>
    <x v="1100"/>
    <d v="2016-04-26T00:00:00"/>
    <s v="Standard Class"/>
    <s v="AZ-10750"/>
    <s v="Annie Zypern"/>
    <s v="Consumer"/>
    <s v="United States"/>
    <s v="Los Angeles"/>
    <s v="California"/>
    <n v="90008"/>
    <x v="1"/>
    <x v="1394"/>
    <x v="1"/>
    <s v="Art"/>
    <s v="Boston 1730 StandUp Electric Pencil Sharpener"/>
    <n v="64.14"/>
  </r>
  <r>
    <n v="6295"/>
    <s v="CA-2015-141152"/>
    <x v="1101"/>
    <d v="2015-09-19T00:00:00"/>
    <s v="First Class"/>
    <s v="RF-19345"/>
    <s v="Randy Ferguson"/>
    <s v="Corporate"/>
    <s v="United States"/>
    <s v="New York City"/>
    <s v="New York"/>
    <n v="10024"/>
    <x v="3"/>
    <x v="735"/>
    <x v="1"/>
    <s v="Binders"/>
    <s v="Avery Trapezoid Extra Heavy Duty 4&quot; Binders"/>
    <n v="33.552"/>
  </r>
  <r>
    <n v="6296"/>
    <s v="CA-2015-141313"/>
    <x v="129"/>
    <d v="2016-01-01T00:00:00"/>
    <s v="Standard Class"/>
    <s v="AJ-10780"/>
    <s v="Anthony Jacobs"/>
    <s v="Corporate"/>
    <s v="United States"/>
    <s v="Beverly"/>
    <s v="Massachusetts"/>
    <n v="1915"/>
    <x v="3"/>
    <x v="1364"/>
    <x v="1"/>
    <s v="Appliances"/>
    <s v="Hoover Upright Vacuum With Dirt Cup"/>
    <n v="1737.18"/>
  </r>
  <r>
    <n v="6297"/>
    <s v="CA-2015-141313"/>
    <x v="129"/>
    <d v="2016-01-01T00:00:00"/>
    <s v="Standard Class"/>
    <s v="AJ-10780"/>
    <s v="Anthony Jacobs"/>
    <s v="Corporate"/>
    <s v="United States"/>
    <s v="Beverly"/>
    <s v="Massachusetts"/>
    <n v="1915"/>
    <x v="3"/>
    <x v="426"/>
    <x v="1"/>
    <s v="Storage"/>
    <s v="Fellowes Strictly Business Drawer File, Letter/Legal Size"/>
    <n v="704.25"/>
  </r>
  <r>
    <n v="6298"/>
    <s v="CA-2015-141313"/>
    <x v="129"/>
    <d v="2016-01-01T00:00:00"/>
    <s v="Standard Class"/>
    <s v="AJ-10780"/>
    <s v="Anthony Jacobs"/>
    <s v="Corporate"/>
    <s v="United States"/>
    <s v="Beverly"/>
    <s v="Massachusetts"/>
    <n v="1915"/>
    <x v="3"/>
    <x v="1733"/>
    <x v="1"/>
    <s v="Paper"/>
    <s v="Xerox 1906"/>
    <n v="141.76"/>
  </r>
  <r>
    <n v="6299"/>
    <s v="CA-2015-169852"/>
    <x v="618"/>
    <d v="2015-10-26T00:00:00"/>
    <s v="Standard Class"/>
    <s v="SF-20965"/>
    <s v="Sylvia Foulston"/>
    <s v="Corporate"/>
    <s v="United States"/>
    <s v="San Diego"/>
    <s v="California"/>
    <n v="92024"/>
    <x v="1"/>
    <x v="58"/>
    <x v="1"/>
    <s v="Binders"/>
    <s v="Plastic Binding Combs"/>
    <n v="36.36"/>
  </r>
  <r>
    <n v="6300"/>
    <s v="CA-2018-107314"/>
    <x v="329"/>
    <d v="2018-12-03T00:00:00"/>
    <s v="First Class"/>
    <s v="MZ-17335"/>
    <s v="Maria Zettner"/>
    <s v="Home Office"/>
    <s v="United States"/>
    <s v="San Francisco"/>
    <s v="California"/>
    <n v="94109"/>
    <x v="1"/>
    <x v="1781"/>
    <x v="0"/>
    <s v="Furnishings"/>
    <s v="Contemporary Borderless Frame"/>
    <n v="25.83"/>
  </r>
  <r>
    <n v="6301"/>
    <s v="US-2015-161305"/>
    <x v="571"/>
    <d v="2015-06-12T00:00:00"/>
    <s v="Standard Class"/>
    <s v="SB-20170"/>
    <s v="Sarah Bern"/>
    <s v="Consumer"/>
    <s v="United States"/>
    <s v="Chicago"/>
    <s v="Illinois"/>
    <n v="60623"/>
    <x v="2"/>
    <x v="102"/>
    <x v="1"/>
    <s v="Binders"/>
    <s v="Avery Trapezoid Ring Binder, 3&quot; Capacity, Black, 1040 sheets"/>
    <n v="24.588000000000001"/>
  </r>
  <r>
    <n v="6302"/>
    <s v="US-2015-161305"/>
    <x v="571"/>
    <d v="2015-06-12T00:00:00"/>
    <s v="Standard Class"/>
    <s v="SB-20170"/>
    <s v="Sarah Bern"/>
    <s v="Consumer"/>
    <s v="United States"/>
    <s v="Chicago"/>
    <s v="Illinois"/>
    <n v="60623"/>
    <x v="2"/>
    <x v="755"/>
    <x v="1"/>
    <s v="Envelopes"/>
    <s v="#10- 4 1/8&quot; x 9 1/2&quot; Recycled Envelopes"/>
    <n v="13.984"/>
  </r>
  <r>
    <n v="6303"/>
    <s v="CA-2018-166919"/>
    <x v="51"/>
    <d v="2018-11-27T00:00:00"/>
    <s v="Standard Class"/>
    <s v="AH-10210"/>
    <s v="Alan Hwang"/>
    <s v="Consumer"/>
    <s v="United States"/>
    <s v="Dallas"/>
    <s v="Texas"/>
    <n v="75220"/>
    <x v="2"/>
    <x v="1692"/>
    <x v="2"/>
    <s v="Phones"/>
    <s v="Panasonic KX TS208W Corded phone"/>
    <n v="195.96"/>
  </r>
  <r>
    <n v="6304"/>
    <s v="CA-2018-162712"/>
    <x v="978"/>
    <d v="2018-06-20T00:00:00"/>
    <s v="Second Class"/>
    <s v="NK-18490"/>
    <s v="Neil Knudson"/>
    <s v="Home Office"/>
    <s v="United States"/>
    <s v="Corpus Christi"/>
    <s v="Texas"/>
    <n v="78415"/>
    <x v="2"/>
    <x v="1090"/>
    <x v="1"/>
    <s v="Paper"/>
    <s v="Xerox 1925"/>
    <n v="74.352000000000004"/>
  </r>
  <r>
    <n v="6305"/>
    <s v="CA-2018-107552"/>
    <x v="1024"/>
    <d v="2018-05-05T00:00:00"/>
    <s v="Same Day"/>
    <s v="AI-10855"/>
    <s v="Arianne Irving"/>
    <s v="Consumer"/>
    <s v="United States"/>
    <s v="New York City"/>
    <s v="New York"/>
    <n v="10035"/>
    <x v="3"/>
    <x v="711"/>
    <x v="1"/>
    <s v="Paper"/>
    <s v="Xerox 1923"/>
    <n v="6.68"/>
  </r>
  <r>
    <n v="6306"/>
    <s v="CA-2017-163328"/>
    <x v="254"/>
    <d v="2017-11-06T00:00:00"/>
    <s v="Second Class"/>
    <s v="TP-21565"/>
    <s v="Tracy Poddar"/>
    <s v="Corporate"/>
    <s v="United States"/>
    <s v="Eugene"/>
    <s v="Oregon"/>
    <n v="97405"/>
    <x v="1"/>
    <x v="1590"/>
    <x v="1"/>
    <s v="Supplies"/>
    <s v="Serrated Blade or Curved Handle Hand Letter Openers"/>
    <n v="17.584"/>
  </r>
  <r>
    <n v="6307"/>
    <s v="CA-2017-163328"/>
    <x v="254"/>
    <d v="2017-11-06T00:00:00"/>
    <s v="Second Class"/>
    <s v="TP-21565"/>
    <s v="Tracy Poddar"/>
    <s v="Corporate"/>
    <s v="United States"/>
    <s v="Eugene"/>
    <s v="Oregon"/>
    <n v="97405"/>
    <x v="1"/>
    <x v="1585"/>
    <x v="0"/>
    <s v="Chairs"/>
    <s v="Office Star - Contemporary Task Swivel chair with Loop Arms, Charcoal"/>
    <n v="104.78400000000001"/>
  </r>
  <r>
    <n v="6308"/>
    <s v="CA-2017-163328"/>
    <x v="254"/>
    <d v="2017-11-06T00:00:00"/>
    <s v="Second Class"/>
    <s v="TP-21565"/>
    <s v="Tracy Poddar"/>
    <s v="Corporate"/>
    <s v="United States"/>
    <s v="Eugene"/>
    <s v="Oregon"/>
    <n v="97405"/>
    <x v="1"/>
    <x v="1673"/>
    <x v="1"/>
    <s v="Paper"/>
    <s v="Southworth 25% Cotton Premium Laser Paper and Envelopes"/>
    <n v="47.951999999999998"/>
  </r>
  <r>
    <n v="6309"/>
    <s v="CA-2017-163328"/>
    <x v="254"/>
    <d v="2017-11-06T00:00:00"/>
    <s v="Second Class"/>
    <s v="TP-21565"/>
    <s v="Tracy Poddar"/>
    <s v="Corporate"/>
    <s v="United States"/>
    <s v="Eugene"/>
    <s v="Oregon"/>
    <n v="97405"/>
    <x v="1"/>
    <x v="1631"/>
    <x v="0"/>
    <s v="Chairs"/>
    <s v="Global Enterprise Series Seating High-Back Swivel/Tilt Chairs"/>
    <n v="650.35199999999998"/>
  </r>
  <r>
    <n v="6310"/>
    <s v="CA-2017-163328"/>
    <x v="254"/>
    <d v="2017-11-06T00:00:00"/>
    <s v="Second Class"/>
    <s v="TP-21565"/>
    <s v="Tracy Poddar"/>
    <s v="Corporate"/>
    <s v="United States"/>
    <s v="Eugene"/>
    <s v="Oregon"/>
    <n v="97405"/>
    <x v="1"/>
    <x v="508"/>
    <x v="1"/>
    <s v="Labels"/>
    <s v="Dot Matrix Printer Tape Reel Labels, White, 5000/Box"/>
    <n v="629.18399999999997"/>
  </r>
  <r>
    <n v="6311"/>
    <s v="CA-2017-163328"/>
    <x v="254"/>
    <d v="2017-11-06T00:00:00"/>
    <s v="Second Class"/>
    <s v="TP-21565"/>
    <s v="Tracy Poddar"/>
    <s v="Corporate"/>
    <s v="United States"/>
    <s v="Eugene"/>
    <s v="Oregon"/>
    <n v="97405"/>
    <x v="1"/>
    <x v="640"/>
    <x v="1"/>
    <s v="Paper"/>
    <s v="Xerox 1887"/>
    <n v="15.176"/>
  </r>
  <r>
    <n v="6312"/>
    <s v="CA-2015-112837"/>
    <x v="1102"/>
    <d v="2015-09-16T00:00:00"/>
    <s v="Standard Class"/>
    <s v="LW-17125"/>
    <s v="Liz Willingham"/>
    <s v="Consumer"/>
    <s v="United States"/>
    <s v="Oxnard"/>
    <s v="California"/>
    <n v="93030"/>
    <x v="1"/>
    <x v="101"/>
    <x v="0"/>
    <s v="Furnishings"/>
    <s v="Deflect-o DuraMat Lighweight, Studded, Beveled Mat for Low Pile Carpeting"/>
    <n v="127.95"/>
  </r>
  <r>
    <n v="6313"/>
    <s v="CA-2018-120019"/>
    <x v="911"/>
    <d v="2018-02-21T00:00:00"/>
    <s v="Standard Class"/>
    <s v="NG-18355"/>
    <s v="Nat Gilpin"/>
    <s v="Corporate"/>
    <s v="United States"/>
    <s v="Fairfield"/>
    <s v="Connecticut"/>
    <n v="6824"/>
    <x v="3"/>
    <x v="1662"/>
    <x v="1"/>
    <s v="Storage"/>
    <s v="Fellowes Staxonsteel Drawer Files"/>
    <n v="579.51"/>
  </r>
  <r>
    <n v="6314"/>
    <s v="CA-2018-120019"/>
    <x v="911"/>
    <d v="2018-02-21T00:00:00"/>
    <s v="Standard Class"/>
    <s v="NG-18355"/>
    <s v="Nat Gilpin"/>
    <s v="Corporate"/>
    <s v="United States"/>
    <s v="Fairfield"/>
    <s v="Connecticut"/>
    <n v="6824"/>
    <x v="3"/>
    <x v="1250"/>
    <x v="2"/>
    <s v="Phones"/>
    <s v="Belkin SportFit Armband For iPhone 5s/5c, Fuchsia"/>
    <n v="14.99"/>
  </r>
  <r>
    <n v="6315"/>
    <s v="CA-2015-100762"/>
    <x v="156"/>
    <d v="2015-11-29T00:00:00"/>
    <s v="Standard Class"/>
    <s v="NG-18355"/>
    <s v="Nat Gilpin"/>
    <s v="Corporate"/>
    <s v="United States"/>
    <s v="Jackson"/>
    <s v="Michigan"/>
    <n v="49201"/>
    <x v="2"/>
    <x v="108"/>
    <x v="1"/>
    <s v="Art"/>
    <s v="Hunt PowerHouse Electric Pencil Sharpener, Blue"/>
    <n v="151.91999999999999"/>
  </r>
  <r>
    <n v="6316"/>
    <s v="CA-2015-100762"/>
    <x v="156"/>
    <d v="2015-11-29T00:00:00"/>
    <s v="Standard Class"/>
    <s v="NG-18355"/>
    <s v="Nat Gilpin"/>
    <s v="Corporate"/>
    <s v="United States"/>
    <s v="Jackson"/>
    <s v="Michigan"/>
    <n v="49201"/>
    <x v="2"/>
    <x v="508"/>
    <x v="1"/>
    <s v="Labels"/>
    <s v="Dot Matrix Printer Tape Reel Labels, White, 5000/Box"/>
    <n v="196.62"/>
  </r>
  <r>
    <n v="6317"/>
    <s v="CA-2015-100762"/>
    <x v="156"/>
    <d v="2015-11-29T00:00:00"/>
    <s v="Standard Class"/>
    <s v="NG-18355"/>
    <s v="Nat Gilpin"/>
    <s v="Corporate"/>
    <s v="United States"/>
    <s v="Jackson"/>
    <s v="Michigan"/>
    <n v="49201"/>
    <x v="2"/>
    <x v="1415"/>
    <x v="1"/>
    <s v="Paper"/>
    <s v="Xerox 1885"/>
    <n v="144.12"/>
  </r>
  <r>
    <n v="6318"/>
    <s v="CA-2015-100762"/>
    <x v="156"/>
    <d v="2015-11-29T00:00:00"/>
    <s v="Standard Class"/>
    <s v="NG-18355"/>
    <s v="Nat Gilpin"/>
    <s v="Corporate"/>
    <s v="United States"/>
    <s v="Jackson"/>
    <s v="Michigan"/>
    <n v="49201"/>
    <x v="2"/>
    <x v="226"/>
    <x v="1"/>
    <s v="Paper"/>
    <s v="Adams Telephone Message Book w/Frequently-Called Numbers Space, 400 Messages per Book"/>
    <n v="15.96"/>
  </r>
  <r>
    <n v="6319"/>
    <s v="CA-2018-161459"/>
    <x v="920"/>
    <d v="2018-11-29T00:00:00"/>
    <s v="Second Class"/>
    <s v="EB-13750"/>
    <s v="Edward Becker"/>
    <s v="Corporate"/>
    <s v="United States"/>
    <s v="Laguna Niguel"/>
    <s v="California"/>
    <n v="92677"/>
    <x v="1"/>
    <x v="1557"/>
    <x v="2"/>
    <s v="Phones"/>
    <s v="PayAnywhere Card Reader"/>
    <n v="39.96"/>
  </r>
  <r>
    <n v="6320"/>
    <s v="CA-2018-161459"/>
    <x v="920"/>
    <d v="2018-11-29T00:00:00"/>
    <s v="Second Class"/>
    <s v="EB-13750"/>
    <s v="Edward Becker"/>
    <s v="Corporate"/>
    <s v="United States"/>
    <s v="Laguna Niguel"/>
    <s v="California"/>
    <n v="92677"/>
    <x v="1"/>
    <x v="126"/>
    <x v="1"/>
    <s v="Paper"/>
    <s v="Adams Telephone Message Book W/Dividers/Space For Phone Numbers, 5 1/4&quot;X8 1/2&quot;, 200/Messages"/>
    <n v="34.08"/>
  </r>
  <r>
    <n v="6321"/>
    <s v="CA-2018-160017"/>
    <x v="394"/>
    <d v="2018-10-02T00:00:00"/>
    <s v="Standard Class"/>
    <s v="SP-20860"/>
    <s v="Sung Pak"/>
    <s v="Corporate"/>
    <s v="United States"/>
    <s v="Jacksonville"/>
    <s v="Florida"/>
    <n v="32216"/>
    <x v="0"/>
    <x v="585"/>
    <x v="1"/>
    <s v="Paper"/>
    <s v="Xerox 220"/>
    <n v="10.368"/>
  </r>
  <r>
    <n v="6322"/>
    <s v="CA-2015-123316"/>
    <x v="303"/>
    <d v="2015-10-17T00:00:00"/>
    <s v="Standard Class"/>
    <s v="SP-20545"/>
    <s v="Sibella Parks"/>
    <s v="Corporate"/>
    <s v="United States"/>
    <s v="Mount Vernon"/>
    <s v="New York"/>
    <n v="10550"/>
    <x v="3"/>
    <x v="507"/>
    <x v="1"/>
    <s v="Binders"/>
    <s v="Recycled Pressboard Report Cover with Reinforced Top Hinge"/>
    <n v="7.7519999999999998"/>
  </r>
  <r>
    <n v="6323"/>
    <s v="CA-2015-141299"/>
    <x v="561"/>
    <d v="2015-06-07T00:00:00"/>
    <s v="Second Class"/>
    <s v="RB-19795"/>
    <s v="Ross Baird"/>
    <s v="Home Office"/>
    <s v="United States"/>
    <s v="Midland"/>
    <s v="Michigan"/>
    <n v="48640"/>
    <x v="2"/>
    <x v="661"/>
    <x v="1"/>
    <s v="Envelopes"/>
    <s v="Security-Tint Envelopes"/>
    <n v="15.28"/>
  </r>
  <r>
    <n v="6324"/>
    <s v="CA-2015-104402"/>
    <x v="1103"/>
    <d v="2015-06-23T00:00:00"/>
    <s v="Standard Class"/>
    <s v="DB-13660"/>
    <s v="Duane Benoit"/>
    <s v="Consumer"/>
    <s v="United States"/>
    <s v="Newark"/>
    <s v="Delaware"/>
    <n v="19711"/>
    <x v="3"/>
    <x v="1734"/>
    <x v="2"/>
    <s v="Machines"/>
    <s v="Texas Instruments TI-34 Scientific Calculator"/>
    <n v="65.97"/>
  </r>
  <r>
    <n v="6325"/>
    <s v="CA-2016-110289"/>
    <x v="1104"/>
    <d v="2016-11-02T00:00:00"/>
    <s v="Standard Class"/>
    <s v="NB-18655"/>
    <s v="Nona Balk"/>
    <s v="Corporate"/>
    <s v="United States"/>
    <s v="San Francisco"/>
    <s v="California"/>
    <n v="94109"/>
    <x v="1"/>
    <x v="481"/>
    <x v="1"/>
    <s v="Paper"/>
    <s v="Xerox 1898"/>
    <n v="33.4"/>
  </r>
  <r>
    <n v="6326"/>
    <s v="CA-2016-110289"/>
    <x v="1104"/>
    <d v="2016-11-02T00:00:00"/>
    <s v="Standard Class"/>
    <s v="NB-18655"/>
    <s v="Nona Balk"/>
    <s v="Corporate"/>
    <s v="United States"/>
    <s v="San Francisco"/>
    <s v="California"/>
    <n v="94109"/>
    <x v="1"/>
    <x v="439"/>
    <x v="1"/>
    <s v="Envelopes"/>
    <s v="Strathmore #10 Envelopes, Ultimate White"/>
    <n v="210.84"/>
  </r>
  <r>
    <n v="6327"/>
    <s v="CA-2015-167927"/>
    <x v="407"/>
    <d v="2015-01-26T00:00:00"/>
    <s v="Standard Class"/>
    <s v="XP-21865"/>
    <s v="Xylona Preis"/>
    <s v="Consumer"/>
    <s v="United States"/>
    <s v="Westland"/>
    <s v="Michigan"/>
    <n v="48185"/>
    <x v="2"/>
    <x v="4"/>
    <x v="1"/>
    <s v="Storage"/>
    <s v="Eldon Fold 'N Roll Cart System"/>
    <n v="13.98"/>
  </r>
  <r>
    <n v="6328"/>
    <s v="CA-2015-167927"/>
    <x v="407"/>
    <d v="2015-01-26T00:00:00"/>
    <s v="Standard Class"/>
    <s v="XP-21865"/>
    <s v="Xylona Preis"/>
    <s v="Consumer"/>
    <s v="United States"/>
    <s v="Westland"/>
    <s v="Michigan"/>
    <n v="48185"/>
    <x v="2"/>
    <x v="269"/>
    <x v="0"/>
    <s v="Furnishings"/>
    <s v="Eldon ClusterMat Chair Mat with Cordless Antistatic Protection"/>
    <n v="272.94"/>
  </r>
  <r>
    <n v="6329"/>
    <s v="CA-2015-167927"/>
    <x v="407"/>
    <d v="2015-01-26T00:00:00"/>
    <s v="Standard Class"/>
    <s v="XP-21865"/>
    <s v="Xylona Preis"/>
    <s v="Consumer"/>
    <s v="United States"/>
    <s v="Westland"/>
    <s v="Michigan"/>
    <n v="48185"/>
    <x v="2"/>
    <x v="536"/>
    <x v="1"/>
    <s v="Binders"/>
    <s v="Acco Pressboard Covers with Storage Hooks, 9 1/2&quot; x 11&quot;, Executive Red"/>
    <n v="19.05"/>
  </r>
  <r>
    <n v="6330"/>
    <s v="CA-2015-167927"/>
    <x v="407"/>
    <d v="2015-01-26T00:00:00"/>
    <s v="Standard Class"/>
    <s v="XP-21865"/>
    <s v="Xylona Preis"/>
    <s v="Consumer"/>
    <s v="United States"/>
    <s v="Westland"/>
    <s v="Michigan"/>
    <n v="48185"/>
    <x v="2"/>
    <x v="14"/>
    <x v="1"/>
    <s v="Appliances"/>
    <s v="Holmes Replacement Filter for HEPA Air Cleaner, Very Large Room, HEPA Filter"/>
    <n v="247.71600000000001"/>
  </r>
  <r>
    <n v="6331"/>
    <s v="CA-2015-167927"/>
    <x v="407"/>
    <d v="2015-01-26T00:00:00"/>
    <s v="Standard Class"/>
    <s v="XP-21865"/>
    <s v="Xylona Preis"/>
    <s v="Consumer"/>
    <s v="United States"/>
    <s v="Westland"/>
    <s v="Michigan"/>
    <n v="48185"/>
    <x v="2"/>
    <x v="1291"/>
    <x v="1"/>
    <s v="Storage"/>
    <s v="Fellowes Bases and Tops For Staxonsteel/High-Stak Systems"/>
    <n v="66.58"/>
  </r>
  <r>
    <n v="6332"/>
    <s v="CA-2015-167927"/>
    <x v="407"/>
    <d v="2015-01-26T00:00:00"/>
    <s v="Standard Class"/>
    <s v="XP-21865"/>
    <s v="Xylona Preis"/>
    <s v="Consumer"/>
    <s v="United States"/>
    <s v="Westland"/>
    <s v="Michigan"/>
    <n v="48185"/>
    <x v="2"/>
    <x v="1064"/>
    <x v="1"/>
    <s v="Art"/>
    <s v="Panasonic KP-4ABK Battery-Operated Pencil Sharpener"/>
    <n v="43.92"/>
  </r>
  <r>
    <n v="6333"/>
    <s v="CA-2015-167927"/>
    <x v="407"/>
    <d v="2015-01-26T00:00:00"/>
    <s v="Standard Class"/>
    <s v="XP-21865"/>
    <s v="Xylona Preis"/>
    <s v="Consumer"/>
    <s v="United States"/>
    <s v="Westland"/>
    <s v="Michigan"/>
    <n v="48185"/>
    <x v="2"/>
    <x v="875"/>
    <x v="0"/>
    <s v="Furnishings"/>
    <s v="Ultra Door Push Plate"/>
    <n v="14.73"/>
  </r>
  <r>
    <n v="6334"/>
    <s v="CA-2015-167927"/>
    <x v="407"/>
    <d v="2015-01-26T00:00:00"/>
    <s v="Standard Class"/>
    <s v="XP-21865"/>
    <s v="Xylona Preis"/>
    <s v="Consumer"/>
    <s v="United States"/>
    <s v="Westland"/>
    <s v="Michigan"/>
    <n v="48185"/>
    <x v="2"/>
    <x v="990"/>
    <x v="1"/>
    <s v="Binders"/>
    <s v="Storex Dura Pro Binders"/>
    <n v="29.7"/>
  </r>
  <r>
    <n v="6335"/>
    <s v="CA-2015-133305"/>
    <x v="384"/>
    <d v="2015-07-15T00:00:00"/>
    <s v="Standard Class"/>
    <s v="MH-17455"/>
    <s v="Mark Hamilton"/>
    <s v="Consumer"/>
    <s v="United States"/>
    <s v="New York City"/>
    <s v="New York"/>
    <n v="10011"/>
    <x v="3"/>
    <x v="314"/>
    <x v="1"/>
    <s v="Paper"/>
    <s v="Xerox 1881"/>
    <n v="49.12"/>
  </r>
  <r>
    <n v="6336"/>
    <s v="CA-2015-133305"/>
    <x v="384"/>
    <d v="2015-07-15T00:00:00"/>
    <s v="Standard Class"/>
    <s v="MH-17455"/>
    <s v="Mark Hamilton"/>
    <s v="Consumer"/>
    <s v="United States"/>
    <s v="New York City"/>
    <s v="New York"/>
    <n v="10011"/>
    <x v="3"/>
    <x v="1203"/>
    <x v="1"/>
    <s v="Binders"/>
    <s v="Newell 3-Hole Punched Plastic Slotted Magazine Holders for Binders"/>
    <n v="18.28"/>
  </r>
  <r>
    <n v="6337"/>
    <s v="CA-2017-165995"/>
    <x v="133"/>
    <d v="2017-09-06T00:00:00"/>
    <s v="Standard Class"/>
    <s v="BG-11740"/>
    <s v="Bruce Geld"/>
    <s v="Consumer"/>
    <s v="United States"/>
    <s v="Los Angeles"/>
    <s v="California"/>
    <n v="90008"/>
    <x v="1"/>
    <x v="1530"/>
    <x v="0"/>
    <s v="Furnishings"/>
    <s v="Executive Impressions 10&quot; Spectator Wall Clock"/>
    <n v="47.04"/>
  </r>
  <r>
    <n v="6338"/>
    <s v="CA-2017-165995"/>
    <x v="133"/>
    <d v="2017-09-06T00:00:00"/>
    <s v="Standard Class"/>
    <s v="BG-11740"/>
    <s v="Bruce Geld"/>
    <s v="Consumer"/>
    <s v="United States"/>
    <s v="Los Angeles"/>
    <s v="California"/>
    <n v="90008"/>
    <x v="1"/>
    <x v="1495"/>
    <x v="2"/>
    <s v="Phones"/>
    <s v="Panasonic KX TS3282W Corded phone"/>
    <n v="339.96"/>
  </r>
  <r>
    <n v="6339"/>
    <s v="CA-2018-143112"/>
    <x v="361"/>
    <d v="2018-10-09T00:00:00"/>
    <s v="Standard Class"/>
    <s v="TS-21370"/>
    <s v="Todd Sumrall"/>
    <s v="Corporate"/>
    <s v="United States"/>
    <s v="New York City"/>
    <s v="New York"/>
    <n v="10035"/>
    <x v="3"/>
    <x v="1513"/>
    <x v="2"/>
    <s v="Phones"/>
    <s v="Samsung HM1900 Bluetooth Headset"/>
    <n v="87.8"/>
  </r>
  <r>
    <n v="6340"/>
    <s v="CA-2018-143112"/>
    <x v="361"/>
    <d v="2018-10-09T00:00:00"/>
    <s v="Standard Class"/>
    <s v="TS-21370"/>
    <s v="Todd Sumrall"/>
    <s v="Corporate"/>
    <s v="United States"/>
    <s v="New York City"/>
    <s v="New York"/>
    <n v="10035"/>
    <x v="3"/>
    <x v="812"/>
    <x v="0"/>
    <s v="Chairs"/>
    <s v="Global High-Back Leather Tilter, Burgundy"/>
    <n v="221.38200000000001"/>
  </r>
  <r>
    <n v="6341"/>
    <s v="CA-2018-143112"/>
    <x v="361"/>
    <d v="2018-10-09T00:00:00"/>
    <s v="Standard Class"/>
    <s v="TS-21370"/>
    <s v="Todd Sumrall"/>
    <s v="Corporate"/>
    <s v="United States"/>
    <s v="New York City"/>
    <s v="New York"/>
    <n v="10035"/>
    <x v="3"/>
    <x v="1646"/>
    <x v="2"/>
    <s v="Machines"/>
    <s v="3D Systems Cube Printer, 2nd Generation, Magenta"/>
    <n v="5199.96"/>
  </r>
  <r>
    <n v="6342"/>
    <s v="US-2017-105830"/>
    <x v="413"/>
    <d v="2018-01-02T00:00:00"/>
    <s v="First Class"/>
    <s v="DB-13660"/>
    <s v="Duane Benoit"/>
    <s v="Consumer"/>
    <s v="United States"/>
    <s v="Lancaster"/>
    <s v="Ohio"/>
    <n v="43130"/>
    <x v="3"/>
    <x v="1166"/>
    <x v="1"/>
    <s v="Storage"/>
    <s v="Tennsco Industrial Shelving"/>
    <n v="156.512"/>
  </r>
  <r>
    <n v="6343"/>
    <s v="CA-2016-146255"/>
    <x v="1105"/>
    <d v="2016-03-10T00:00:00"/>
    <s v="First Class"/>
    <s v="EM-14140"/>
    <s v="Eugene Moren"/>
    <s v="Home Office"/>
    <s v="United States"/>
    <s v="Newark"/>
    <s v="Delaware"/>
    <n v="19711"/>
    <x v="3"/>
    <x v="240"/>
    <x v="2"/>
    <s v="Accessories"/>
    <s v="Microsoft Sculpt Comfort Mouse"/>
    <n v="119.85"/>
  </r>
  <r>
    <n v="6344"/>
    <s v="CA-2016-146255"/>
    <x v="1105"/>
    <d v="2016-03-10T00:00:00"/>
    <s v="First Class"/>
    <s v="EM-14140"/>
    <s v="Eugene Moren"/>
    <s v="Home Office"/>
    <s v="United States"/>
    <s v="Newark"/>
    <s v="Delaware"/>
    <n v="19711"/>
    <x v="3"/>
    <x v="338"/>
    <x v="1"/>
    <s v="Binders"/>
    <s v="GBC Twin Loop Wire Binding Elements, 9/16&quot; Spine, Black"/>
    <n v="30.44"/>
  </r>
  <r>
    <n v="6345"/>
    <s v="CA-2016-146255"/>
    <x v="1105"/>
    <d v="2016-03-10T00:00:00"/>
    <s v="First Class"/>
    <s v="EM-14140"/>
    <s v="Eugene Moren"/>
    <s v="Home Office"/>
    <s v="United States"/>
    <s v="Newark"/>
    <s v="Delaware"/>
    <n v="19711"/>
    <x v="3"/>
    <x v="1002"/>
    <x v="1"/>
    <s v="Binders"/>
    <s v="Wilson Jones Heavy-Duty Casebound Ring Binders with Metal Hinges"/>
    <n v="69.28"/>
  </r>
  <r>
    <n v="6346"/>
    <s v="CA-2016-146255"/>
    <x v="1105"/>
    <d v="2016-03-10T00:00:00"/>
    <s v="First Class"/>
    <s v="EM-14140"/>
    <s v="Eugene Moren"/>
    <s v="Home Office"/>
    <s v="United States"/>
    <s v="Newark"/>
    <s v="Delaware"/>
    <n v="19711"/>
    <x v="3"/>
    <x v="1602"/>
    <x v="2"/>
    <s v="Phones"/>
    <s v="LG G3"/>
    <n v="587.97"/>
  </r>
  <r>
    <n v="6347"/>
    <s v="CA-2018-104822"/>
    <x v="179"/>
    <d v="2018-10-20T00:00:00"/>
    <s v="Same Day"/>
    <s v="RB-19465"/>
    <s v="Rick Bensley"/>
    <s v="Home Office"/>
    <s v="United States"/>
    <s v="New York City"/>
    <s v="New York"/>
    <n v="10024"/>
    <x v="3"/>
    <x v="1123"/>
    <x v="1"/>
    <s v="Labels"/>
    <s v="Avery 478"/>
    <n v="24.55"/>
  </r>
  <r>
    <n v="6348"/>
    <s v="CA-2016-104486"/>
    <x v="489"/>
    <d v="2016-05-06T00:00:00"/>
    <s v="Standard Class"/>
    <s v="PO-18850"/>
    <s v="Patrick O'Brill"/>
    <s v="Consumer"/>
    <s v="United States"/>
    <s v="San Francisco"/>
    <s v="California"/>
    <n v="94109"/>
    <x v="1"/>
    <x v="338"/>
    <x v="1"/>
    <s v="Binders"/>
    <s v="GBC Twin Loop Wire Binding Elements, 9/16&quot; Spine, Black"/>
    <n v="12.176"/>
  </r>
  <r>
    <n v="6349"/>
    <s v="CA-2016-104486"/>
    <x v="489"/>
    <d v="2016-05-06T00:00:00"/>
    <s v="Standard Class"/>
    <s v="PO-18850"/>
    <s v="Patrick O'Brill"/>
    <s v="Consumer"/>
    <s v="United States"/>
    <s v="San Francisco"/>
    <s v="California"/>
    <n v="94109"/>
    <x v="1"/>
    <x v="253"/>
    <x v="1"/>
    <s v="Storage"/>
    <s v="Eldon Simplefile Box Office"/>
    <n v="37.32"/>
  </r>
  <r>
    <n v="6350"/>
    <s v="CA-2016-104486"/>
    <x v="489"/>
    <d v="2016-05-06T00:00:00"/>
    <s v="Standard Class"/>
    <s v="PO-18850"/>
    <s v="Patrick O'Brill"/>
    <s v="Consumer"/>
    <s v="United States"/>
    <s v="San Francisco"/>
    <s v="California"/>
    <n v="94109"/>
    <x v="1"/>
    <x v="354"/>
    <x v="1"/>
    <s v="Supplies"/>
    <s v="Acme 10&quot; Easy Grip Assistive Scissors"/>
    <n v="35.06"/>
  </r>
  <r>
    <n v="6351"/>
    <s v="CA-2018-161557"/>
    <x v="213"/>
    <d v="2018-09-08T00:00:00"/>
    <s v="Standard Class"/>
    <s v="AG-10900"/>
    <s v="Arthur Gainer"/>
    <s v="Consumer"/>
    <s v="United States"/>
    <s v="Dallas"/>
    <s v="Texas"/>
    <n v="75217"/>
    <x v="2"/>
    <x v="797"/>
    <x v="0"/>
    <s v="Furnishings"/>
    <s v="Eldon Advantage Foldable Chair Mats for Low Pile Carpets"/>
    <n v="108.4"/>
  </r>
  <r>
    <n v="6352"/>
    <s v="CA-2018-161130"/>
    <x v="132"/>
    <d v="2018-11-08T00:00:00"/>
    <s v="Standard Class"/>
    <s v="BF-11275"/>
    <s v="Beth Fritzler"/>
    <s v="Corporate"/>
    <s v="United States"/>
    <s v="Miami"/>
    <s v="Florida"/>
    <n v="33178"/>
    <x v="0"/>
    <x v="944"/>
    <x v="2"/>
    <s v="Phones"/>
    <s v="Polycom SoundPoint IP 450 VoIP phone"/>
    <n v="361.37599999999998"/>
  </r>
  <r>
    <n v="6353"/>
    <s v="US-2016-161347"/>
    <x v="1023"/>
    <d v="2016-09-19T00:00:00"/>
    <s v="Standard Class"/>
    <s v="HG-14845"/>
    <s v="Harry Greene"/>
    <s v="Consumer"/>
    <s v="United States"/>
    <s v="Philadelphia"/>
    <s v="Pennsylvania"/>
    <n v="19120"/>
    <x v="3"/>
    <x v="1232"/>
    <x v="1"/>
    <s v="Binders"/>
    <s v="Fellowes Twister Kit, Gray/Clear, 3/pkg"/>
    <n v="2.4119999999999999"/>
  </r>
  <r>
    <n v="6354"/>
    <s v="US-2016-109015"/>
    <x v="684"/>
    <d v="2016-09-12T00:00:00"/>
    <s v="Standard Class"/>
    <s v="BS-11590"/>
    <s v="Brendan Sweed"/>
    <s v="Corporate"/>
    <s v="United States"/>
    <s v="New York City"/>
    <s v="New York"/>
    <n v="10011"/>
    <x v="3"/>
    <x v="1612"/>
    <x v="1"/>
    <s v="Appliances"/>
    <s v="Black &amp; Decker Filter for Double Action Dustbuster Cordless Vac BLDV7210"/>
    <n v="8.39"/>
  </r>
  <r>
    <n v="6355"/>
    <s v="US-2016-109015"/>
    <x v="684"/>
    <d v="2016-09-12T00:00:00"/>
    <s v="Standard Class"/>
    <s v="BS-11590"/>
    <s v="Brendan Sweed"/>
    <s v="Corporate"/>
    <s v="United States"/>
    <s v="New York City"/>
    <s v="New York"/>
    <n v="10011"/>
    <x v="3"/>
    <x v="981"/>
    <x v="2"/>
    <s v="Phones"/>
    <s v="ShoreTel ShorePhone IP 230 VoIP phone"/>
    <n v="337.98"/>
  </r>
  <r>
    <n v="6356"/>
    <s v="CA-2015-110611"/>
    <x v="191"/>
    <d v="2015-10-13T00:00:00"/>
    <s v="Standard Class"/>
    <s v="JD-16015"/>
    <s v="Joy Daniels"/>
    <s v="Consumer"/>
    <s v="United States"/>
    <s v="Philadelphia"/>
    <s v="Pennsylvania"/>
    <n v="19120"/>
    <x v="3"/>
    <x v="193"/>
    <x v="1"/>
    <s v="Storage"/>
    <s v="Tennsco Lockers, Gray"/>
    <n v="83.92"/>
  </r>
  <r>
    <n v="6357"/>
    <s v="CA-2018-139080"/>
    <x v="205"/>
    <d v="2018-01-28T00:00:00"/>
    <s v="Standard Class"/>
    <s v="CS-12250"/>
    <s v="Chris Selesnick"/>
    <s v="Corporate"/>
    <s v="United States"/>
    <s v="Seattle"/>
    <s v="Washington"/>
    <n v="98103"/>
    <x v="1"/>
    <x v="1181"/>
    <x v="1"/>
    <s v="Binders"/>
    <s v="Pressboard Hanging Data Binders for Unburst Sheets"/>
    <n v="19.68"/>
  </r>
  <r>
    <n v="6358"/>
    <s v="CA-2018-139080"/>
    <x v="205"/>
    <d v="2018-01-28T00:00:00"/>
    <s v="Standard Class"/>
    <s v="CS-12250"/>
    <s v="Chris Selesnick"/>
    <s v="Corporate"/>
    <s v="United States"/>
    <s v="Seattle"/>
    <s v="Washington"/>
    <n v="98103"/>
    <x v="1"/>
    <x v="747"/>
    <x v="1"/>
    <s v="Paper"/>
    <s v="Xerox 212"/>
    <n v="25.92"/>
  </r>
  <r>
    <n v="6359"/>
    <s v="CA-2018-139080"/>
    <x v="205"/>
    <d v="2018-01-28T00:00:00"/>
    <s v="Standard Class"/>
    <s v="CS-12250"/>
    <s v="Chris Selesnick"/>
    <s v="Corporate"/>
    <s v="United States"/>
    <s v="Seattle"/>
    <s v="Washington"/>
    <n v="98103"/>
    <x v="1"/>
    <x v="1009"/>
    <x v="1"/>
    <s v="Paper"/>
    <s v="Xerox 192"/>
    <n v="6.48"/>
  </r>
  <r>
    <n v="6360"/>
    <s v="CA-2018-139080"/>
    <x v="205"/>
    <d v="2018-01-28T00:00:00"/>
    <s v="Standard Class"/>
    <s v="CS-12250"/>
    <s v="Chris Selesnick"/>
    <s v="Corporate"/>
    <s v="United States"/>
    <s v="Seattle"/>
    <s v="Washington"/>
    <n v="98103"/>
    <x v="1"/>
    <x v="1763"/>
    <x v="2"/>
    <s v="Phones"/>
    <s v="Griffin GC17055 Auxiliary Audio Cable"/>
    <n v="86.352000000000004"/>
  </r>
  <r>
    <n v="6361"/>
    <s v="CA-2016-115693"/>
    <x v="895"/>
    <d v="2016-12-15T00:00:00"/>
    <s v="Standard Class"/>
    <s v="FC-14245"/>
    <s v="Frank Carlisle"/>
    <s v="Home Office"/>
    <s v="United States"/>
    <s v="Los Angeles"/>
    <s v="California"/>
    <n v="90032"/>
    <x v="1"/>
    <x v="1473"/>
    <x v="1"/>
    <s v="Art"/>
    <s v="Boston Electric Pencil Sharpener, Model 1818, Charcoal Black"/>
    <n v="56.3"/>
  </r>
  <r>
    <n v="6362"/>
    <s v="US-2015-107993"/>
    <x v="641"/>
    <d v="2015-11-30T00:00:00"/>
    <s v="Standard Class"/>
    <s v="SE-20110"/>
    <s v="Sanjit Engle"/>
    <s v="Consumer"/>
    <s v="United States"/>
    <s v="Springfield"/>
    <s v="Oregon"/>
    <n v="97477"/>
    <x v="1"/>
    <x v="1583"/>
    <x v="1"/>
    <s v="Art"/>
    <s v="Dixon Ticonderoga Core-Lock Colored Pencils"/>
    <n v="51.015999999999998"/>
  </r>
  <r>
    <n v="6363"/>
    <s v="CA-2018-110443"/>
    <x v="610"/>
    <d v="2018-11-25T00:00:00"/>
    <s v="Standard Class"/>
    <s v="CK-12205"/>
    <s v="Chloris Kastensmidt"/>
    <s v="Consumer"/>
    <s v="United States"/>
    <s v="Renton"/>
    <s v="Washington"/>
    <n v="98059"/>
    <x v="1"/>
    <x v="443"/>
    <x v="1"/>
    <s v="Binders"/>
    <s v="Vinyl Sectional Post Binders"/>
    <n v="150.80000000000001"/>
  </r>
  <r>
    <n v="6364"/>
    <s v="CA-2018-110443"/>
    <x v="610"/>
    <d v="2018-11-25T00:00:00"/>
    <s v="Standard Class"/>
    <s v="CK-12205"/>
    <s v="Chloris Kastensmidt"/>
    <s v="Consumer"/>
    <s v="United States"/>
    <s v="Renton"/>
    <s v="Washington"/>
    <n v="98059"/>
    <x v="1"/>
    <x v="1782"/>
    <x v="2"/>
    <s v="Machines"/>
    <s v="3D Systems Cube Printer, 2nd Generation, White"/>
    <n v="1039.992"/>
  </r>
  <r>
    <n v="6365"/>
    <s v="CA-2018-110443"/>
    <x v="610"/>
    <d v="2018-11-25T00:00:00"/>
    <s v="Standard Class"/>
    <s v="CK-12205"/>
    <s v="Chloris Kastensmidt"/>
    <s v="Consumer"/>
    <s v="United States"/>
    <s v="Renton"/>
    <s v="Washington"/>
    <n v="98059"/>
    <x v="1"/>
    <x v="1723"/>
    <x v="1"/>
    <s v="Paper"/>
    <s v="Xerox 209"/>
    <n v="51.84"/>
  </r>
  <r>
    <n v="6366"/>
    <s v="CA-2018-144848"/>
    <x v="1095"/>
    <d v="2018-04-05T00:00:00"/>
    <s v="First Class"/>
    <s v="DS-13030"/>
    <s v="Darrin Sayre"/>
    <s v="Home Office"/>
    <s v="United States"/>
    <s v="New York City"/>
    <s v="New York"/>
    <n v="10009"/>
    <x v="3"/>
    <x v="1783"/>
    <x v="2"/>
    <s v="Phones"/>
    <s v="Panasonic KX - TS880B Telephone"/>
    <n v="41.22"/>
  </r>
  <r>
    <n v="6367"/>
    <s v="CA-2018-144848"/>
    <x v="1095"/>
    <d v="2018-04-05T00:00:00"/>
    <s v="First Class"/>
    <s v="DS-13030"/>
    <s v="Darrin Sayre"/>
    <s v="Home Office"/>
    <s v="United States"/>
    <s v="New York City"/>
    <s v="New York"/>
    <n v="10009"/>
    <x v="3"/>
    <x v="262"/>
    <x v="1"/>
    <s v="Supplies"/>
    <s v="Premier Automatic Letter Opener"/>
    <n v="240.37"/>
  </r>
  <r>
    <n v="6368"/>
    <s v="CA-2018-144848"/>
    <x v="1095"/>
    <d v="2018-04-05T00:00:00"/>
    <s v="First Class"/>
    <s v="DS-13030"/>
    <s v="Darrin Sayre"/>
    <s v="Home Office"/>
    <s v="United States"/>
    <s v="New York City"/>
    <s v="New York"/>
    <n v="10009"/>
    <x v="3"/>
    <x v="476"/>
    <x v="2"/>
    <s v="Phones"/>
    <s v="LG Electronics Tone+ HBS-730 Bluetooth Headset"/>
    <n v="119.02"/>
  </r>
  <r>
    <n v="6369"/>
    <s v="US-2018-147998"/>
    <x v="240"/>
    <d v="2018-05-24T00:00:00"/>
    <s v="Standard Class"/>
    <s v="SA-20830"/>
    <s v="Sue Ann Reed"/>
    <s v="Consumer"/>
    <s v="United States"/>
    <s v="San Jose"/>
    <s v="California"/>
    <n v="95123"/>
    <x v="1"/>
    <x v="1197"/>
    <x v="1"/>
    <s v="Binders"/>
    <s v="GBC Twin Loop Wire Binding Elements"/>
    <n v="133.12"/>
  </r>
  <r>
    <n v="6370"/>
    <s v="CA-2017-103919"/>
    <x v="339"/>
    <d v="2017-10-07T00:00:00"/>
    <s v="Standard Class"/>
    <s v="TP-21565"/>
    <s v="Tracy Poddar"/>
    <s v="Corporate"/>
    <s v="United States"/>
    <s v="Grand Prairie"/>
    <s v="Texas"/>
    <n v="75051"/>
    <x v="2"/>
    <x v="285"/>
    <x v="0"/>
    <s v="Furnishings"/>
    <s v="Eldon Expressions Desk Accessory, Wood Photo Frame, Mahogany"/>
    <n v="38.08"/>
  </r>
  <r>
    <n v="6371"/>
    <s v="CA-2017-113425"/>
    <x v="831"/>
    <d v="2017-11-21T00:00:00"/>
    <s v="Same Day"/>
    <s v="JK-16120"/>
    <s v="Julie Kriz"/>
    <s v="Home Office"/>
    <s v="United States"/>
    <s v="New York City"/>
    <s v="New York"/>
    <n v="10009"/>
    <x v="3"/>
    <x v="1531"/>
    <x v="0"/>
    <s v="Bookcases"/>
    <s v="Hon Metal Bookcases, Putty"/>
    <n v="113.568"/>
  </r>
  <r>
    <n v="6372"/>
    <s v="CA-2018-143035"/>
    <x v="621"/>
    <d v="2018-10-05T00:00:00"/>
    <s v="Second Class"/>
    <s v="CC-12430"/>
    <s v="Chuck Clark"/>
    <s v="Home Office"/>
    <s v="United States"/>
    <s v="New York City"/>
    <s v="New York"/>
    <n v="10009"/>
    <x v="3"/>
    <x v="107"/>
    <x v="0"/>
    <s v="Furnishings"/>
    <s v="Magnifier Swing Arm Lamp"/>
    <n v="83.92"/>
  </r>
  <r>
    <n v="6373"/>
    <s v="CA-2018-143035"/>
    <x v="621"/>
    <d v="2018-10-05T00:00:00"/>
    <s v="Second Class"/>
    <s v="CC-12430"/>
    <s v="Chuck Clark"/>
    <s v="Home Office"/>
    <s v="United States"/>
    <s v="New York City"/>
    <s v="New York"/>
    <n v="10009"/>
    <x v="3"/>
    <x v="790"/>
    <x v="1"/>
    <s v="Art"/>
    <s v="Quartet Alpha White Chalk, 12/Pack"/>
    <n v="6.63"/>
  </r>
  <r>
    <n v="6374"/>
    <s v="CA-2018-143035"/>
    <x v="621"/>
    <d v="2018-10-05T00:00:00"/>
    <s v="Second Class"/>
    <s v="CC-12430"/>
    <s v="Chuck Clark"/>
    <s v="Home Office"/>
    <s v="United States"/>
    <s v="New York City"/>
    <s v="New York"/>
    <n v="10009"/>
    <x v="3"/>
    <x v="695"/>
    <x v="2"/>
    <s v="Accessories"/>
    <s v="Logitech G19 Programmable Gaming Keyboard"/>
    <n v="371.97"/>
  </r>
  <r>
    <n v="6375"/>
    <s v="CA-2015-107811"/>
    <x v="333"/>
    <d v="2015-05-03T00:00:00"/>
    <s v="Standard Class"/>
    <s v="LA-16780"/>
    <s v="Laura Armstrong"/>
    <s v="Corporate"/>
    <s v="United States"/>
    <s v="Memphis"/>
    <s v="Tennessee"/>
    <n v="38109"/>
    <x v="0"/>
    <x v="654"/>
    <x v="0"/>
    <s v="Chairs"/>
    <s v="Global Leather Executive Chair"/>
    <n v="561.58399999999995"/>
  </r>
  <r>
    <n v="6376"/>
    <s v="CA-2015-107811"/>
    <x v="333"/>
    <d v="2015-05-03T00:00:00"/>
    <s v="Standard Class"/>
    <s v="LA-16780"/>
    <s v="Laura Armstrong"/>
    <s v="Corporate"/>
    <s v="United States"/>
    <s v="Memphis"/>
    <s v="Tennessee"/>
    <n v="38109"/>
    <x v="0"/>
    <x v="352"/>
    <x v="1"/>
    <s v="Storage"/>
    <s v="2300 Heavy-Duty Transfer File Systems by Perma"/>
    <n v="99.92"/>
  </r>
  <r>
    <n v="6377"/>
    <s v="CA-2017-163216"/>
    <x v="877"/>
    <d v="2017-10-10T00:00:00"/>
    <s v="First Class"/>
    <s v="AW-10930"/>
    <s v="Arthur Wiediger"/>
    <s v="Home Office"/>
    <s v="United States"/>
    <s v="Philadelphia"/>
    <s v="Pennsylvania"/>
    <n v="19143"/>
    <x v="3"/>
    <x v="85"/>
    <x v="1"/>
    <s v="Labels"/>
    <s v="Avery 511"/>
    <n v="4.9279999999999999"/>
  </r>
  <r>
    <n v="6378"/>
    <s v="US-2017-116442"/>
    <x v="272"/>
    <d v="2017-12-22T00:00:00"/>
    <s v="Standard Class"/>
    <s v="BP-11230"/>
    <s v="Benjamin Patterson"/>
    <s v="Consumer"/>
    <s v="United States"/>
    <s v="Los Angeles"/>
    <s v="California"/>
    <n v="90004"/>
    <x v="1"/>
    <x v="1256"/>
    <x v="0"/>
    <s v="Furnishings"/>
    <s v="Eldon Expressions Wood Desk Accessories, Oak"/>
    <n v="14.76"/>
  </r>
  <r>
    <n v="6379"/>
    <s v="CA-2018-150623"/>
    <x v="318"/>
    <d v="2018-04-14T00:00:00"/>
    <s v="Standard Class"/>
    <s v="DB-13360"/>
    <s v="Dennis Bolton"/>
    <s v="Home Office"/>
    <s v="United States"/>
    <s v="Waterbury"/>
    <s v="Connecticut"/>
    <n v="6708"/>
    <x v="3"/>
    <x v="409"/>
    <x v="2"/>
    <s v="Accessories"/>
    <s v="Logitech G700s Rechargeable Gaming Mouse"/>
    <n v="99.99"/>
  </r>
  <r>
    <n v="6380"/>
    <s v="CA-2018-150623"/>
    <x v="318"/>
    <d v="2018-04-14T00:00:00"/>
    <s v="Standard Class"/>
    <s v="DB-13360"/>
    <s v="Dennis Bolton"/>
    <s v="Home Office"/>
    <s v="United States"/>
    <s v="Waterbury"/>
    <s v="Connecticut"/>
    <n v="6708"/>
    <x v="3"/>
    <x v="1277"/>
    <x v="1"/>
    <s v="Storage"/>
    <s v="Recycled Steel Personal File for Hanging File Folders"/>
    <n v="286.14999999999998"/>
  </r>
  <r>
    <n v="6381"/>
    <s v="US-2015-163797"/>
    <x v="918"/>
    <d v="2015-04-13T00:00:00"/>
    <s v="Standard Class"/>
    <s v="PC-19000"/>
    <s v="Pauline Chand"/>
    <s v="Home Office"/>
    <s v="United States"/>
    <s v="Chandler"/>
    <s v="Arizona"/>
    <n v="85224"/>
    <x v="1"/>
    <x v="1506"/>
    <x v="1"/>
    <s v="Fasteners"/>
    <s v="Alliance Super-Size Bands, Assorted Sizes"/>
    <n v="49.792000000000002"/>
  </r>
  <r>
    <n v="6382"/>
    <s v="CA-2017-127236"/>
    <x v="892"/>
    <d v="2017-04-02T00:00:00"/>
    <s v="Standard Class"/>
    <s v="TB-21595"/>
    <s v="Troy Blackwell"/>
    <s v="Consumer"/>
    <s v="United States"/>
    <s v="Springfield"/>
    <s v="Ohio"/>
    <n v="45503"/>
    <x v="3"/>
    <x v="574"/>
    <x v="0"/>
    <s v="Bookcases"/>
    <s v="Bush Andora Bookcase, Maple/Graphite Gray Finish"/>
    <n v="299.97500000000002"/>
  </r>
  <r>
    <n v="6383"/>
    <s v="CA-2017-127236"/>
    <x v="892"/>
    <d v="2017-04-02T00:00:00"/>
    <s v="Standard Class"/>
    <s v="TB-21595"/>
    <s v="Troy Blackwell"/>
    <s v="Consumer"/>
    <s v="United States"/>
    <s v="Springfield"/>
    <s v="Ohio"/>
    <n v="45503"/>
    <x v="3"/>
    <x v="1326"/>
    <x v="2"/>
    <s v="Phones"/>
    <s v="Clearsounds A400"/>
    <n v="158.376"/>
  </r>
  <r>
    <n v="6384"/>
    <s v="US-2018-104661"/>
    <x v="787"/>
    <d v="2018-01-18T00:00:00"/>
    <s v="First Class"/>
    <s v="TB-21250"/>
    <s v="Tim Brockman"/>
    <s v="Consumer"/>
    <s v="United States"/>
    <s v="Austin"/>
    <s v="Texas"/>
    <n v="78745"/>
    <x v="2"/>
    <x v="800"/>
    <x v="1"/>
    <s v="Binders"/>
    <s v="Wilson Jones Ledger-Size, Piano-Hinge Binder, 2&quot;, Blue"/>
    <n v="32.783999999999999"/>
  </r>
  <r>
    <n v="6385"/>
    <s v="US-2018-104661"/>
    <x v="787"/>
    <d v="2018-01-18T00:00:00"/>
    <s v="First Class"/>
    <s v="TB-21250"/>
    <s v="Tim Brockman"/>
    <s v="Consumer"/>
    <s v="United States"/>
    <s v="Austin"/>
    <s v="Texas"/>
    <n v="78745"/>
    <x v="2"/>
    <x v="246"/>
    <x v="2"/>
    <s v="Accessories"/>
    <s v="Logitech 910-002974 M325 Wireless Mouse for Web Scrolling"/>
    <n v="47.984000000000002"/>
  </r>
  <r>
    <n v="6386"/>
    <s v="US-2018-104661"/>
    <x v="787"/>
    <d v="2018-01-18T00:00:00"/>
    <s v="First Class"/>
    <s v="TB-21250"/>
    <s v="Tim Brockman"/>
    <s v="Consumer"/>
    <s v="United States"/>
    <s v="Austin"/>
    <s v="Texas"/>
    <n v="78745"/>
    <x v="2"/>
    <x v="1599"/>
    <x v="2"/>
    <s v="Accessories"/>
    <s v="Maxell 74 Minute CDR, 10/Pack"/>
    <n v="62.591999999999999"/>
  </r>
  <r>
    <n v="6387"/>
    <s v="US-2018-104661"/>
    <x v="787"/>
    <d v="2018-01-18T00:00:00"/>
    <s v="First Class"/>
    <s v="TB-21250"/>
    <s v="Tim Brockman"/>
    <s v="Consumer"/>
    <s v="United States"/>
    <s v="Austin"/>
    <s v="Texas"/>
    <n v="78745"/>
    <x v="2"/>
    <x v="410"/>
    <x v="1"/>
    <s v="Binders"/>
    <s v="Acco D-Ring Binder w/DublLock"/>
    <n v="4.2759999999999998"/>
  </r>
  <r>
    <n v="6388"/>
    <s v="CA-2015-134103"/>
    <x v="1106"/>
    <d v="2015-02-04T00:00:00"/>
    <s v="Standard Class"/>
    <s v="MV-18190"/>
    <s v="Mike Vittorini"/>
    <s v="Consumer"/>
    <s v="United States"/>
    <s v="Detroit"/>
    <s v="Michigan"/>
    <n v="48234"/>
    <x v="2"/>
    <x v="523"/>
    <x v="1"/>
    <s v="Paper"/>
    <s v="Xerox 1972"/>
    <n v="10.56"/>
  </r>
  <r>
    <n v="6389"/>
    <s v="CA-2015-134103"/>
    <x v="1106"/>
    <d v="2015-02-04T00:00:00"/>
    <s v="Standard Class"/>
    <s v="MV-18190"/>
    <s v="Mike Vittorini"/>
    <s v="Consumer"/>
    <s v="United States"/>
    <s v="Detroit"/>
    <s v="Michigan"/>
    <n v="48234"/>
    <x v="2"/>
    <x v="156"/>
    <x v="1"/>
    <s v="Storage"/>
    <s v="Space Solutions HD Industrial Steel Shelving."/>
    <n v="229.94"/>
  </r>
  <r>
    <n v="6390"/>
    <s v="CA-2016-147529"/>
    <x v="1107"/>
    <d v="2016-02-11T00:00:00"/>
    <s v="Standard Class"/>
    <s v="DK-12835"/>
    <s v="Damala Kotsonis"/>
    <s v="Corporate"/>
    <s v="United States"/>
    <s v="Springfield"/>
    <s v="Virginia"/>
    <n v="22153"/>
    <x v="0"/>
    <x v="633"/>
    <x v="1"/>
    <s v="Envelopes"/>
    <s v="Cameo Buff Policy Envelopes"/>
    <n v="311.14999999999998"/>
  </r>
  <r>
    <n v="6391"/>
    <s v="CA-2016-147529"/>
    <x v="1107"/>
    <d v="2016-02-11T00:00:00"/>
    <s v="Standard Class"/>
    <s v="DK-12835"/>
    <s v="Damala Kotsonis"/>
    <s v="Corporate"/>
    <s v="United States"/>
    <s v="Springfield"/>
    <s v="Virginia"/>
    <n v="22153"/>
    <x v="0"/>
    <x v="219"/>
    <x v="1"/>
    <s v="Paper"/>
    <s v="Xerox 1957"/>
    <n v="12.96"/>
  </r>
  <r>
    <n v="6392"/>
    <s v="CA-2017-129126"/>
    <x v="882"/>
    <d v="2017-12-19T00:00:00"/>
    <s v="Standard Class"/>
    <s v="PK-19075"/>
    <s v="Pete Kriz"/>
    <s v="Consumer"/>
    <s v="United States"/>
    <s v="New York City"/>
    <s v="New York"/>
    <n v="10011"/>
    <x v="3"/>
    <x v="1490"/>
    <x v="1"/>
    <s v="Paper"/>
    <s v="Strathmore Photo Frame Cards"/>
    <n v="14.62"/>
  </r>
  <r>
    <n v="6393"/>
    <s v="CA-2017-129126"/>
    <x v="882"/>
    <d v="2017-12-19T00:00:00"/>
    <s v="Standard Class"/>
    <s v="PK-19075"/>
    <s v="Pete Kriz"/>
    <s v="Consumer"/>
    <s v="United States"/>
    <s v="New York City"/>
    <s v="New York"/>
    <n v="10011"/>
    <x v="3"/>
    <x v="1186"/>
    <x v="1"/>
    <s v="Labels"/>
    <s v="Avery 474"/>
    <n v="5.76"/>
  </r>
  <r>
    <n v="6394"/>
    <s v="CA-2017-129126"/>
    <x v="882"/>
    <d v="2017-12-19T00:00:00"/>
    <s v="Standard Class"/>
    <s v="PK-19075"/>
    <s v="Pete Kriz"/>
    <s v="Consumer"/>
    <s v="United States"/>
    <s v="New York City"/>
    <s v="New York"/>
    <n v="10011"/>
    <x v="3"/>
    <x v="110"/>
    <x v="1"/>
    <s v="Fasteners"/>
    <s v="OIC Colored Binder Clips, Assorted Sizes"/>
    <n v="21.48"/>
  </r>
  <r>
    <n v="6395"/>
    <s v="CA-2017-129126"/>
    <x v="882"/>
    <d v="2017-12-19T00:00:00"/>
    <s v="Standard Class"/>
    <s v="PK-19075"/>
    <s v="Pete Kriz"/>
    <s v="Consumer"/>
    <s v="United States"/>
    <s v="New York City"/>
    <s v="New York"/>
    <n v="10011"/>
    <x v="3"/>
    <x v="1071"/>
    <x v="0"/>
    <s v="Furnishings"/>
    <s v="GE 48&quot; Fluorescent Tube, Cool White Energy Saver, 34 Watts, 30/Box"/>
    <n v="396.92"/>
  </r>
  <r>
    <n v="6396"/>
    <s v="CA-2017-129126"/>
    <x v="882"/>
    <d v="2017-12-19T00:00:00"/>
    <s v="Standard Class"/>
    <s v="PK-19075"/>
    <s v="Pete Kriz"/>
    <s v="Consumer"/>
    <s v="United States"/>
    <s v="New York City"/>
    <s v="New York"/>
    <n v="10011"/>
    <x v="3"/>
    <x v="456"/>
    <x v="1"/>
    <s v="Storage"/>
    <s v="Advantus Rolling Storage Box"/>
    <n v="17.149999999999999"/>
  </r>
  <r>
    <n v="6397"/>
    <s v="CA-2017-129126"/>
    <x v="882"/>
    <d v="2017-12-19T00:00:00"/>
    <s v="Standard Class"/>
    <s v="PK-19075"/>
    <s v="Pete Kriz"/>
    <s v="Consumer"/>
    <s v="United States"/>
    <s v="New York City"/>
    <s v="New York"/>
    <n v="10011"/>
    <x v="3"/>
    <x v="1784"/>
    <x v="1"/>
    <s v="Binders"/>
    <s v="Acco Recycled 2&quot; Capacity Laser Printer Hanging Data Binders"/>
    <n v="23.12"/>
  </r>
  <r>
    <n v="6398"/>
    <s v="CA-2018-131632"/>
    <x v="1108"/>
    <d v="2018-11-04T00:00:00"/>
    <s v="Standard Class"/>
    <s v="AH-10120"/>
    <s v="Adrian Hane"/>
    <s v="Home Office"/>
    <s v="United States"/>
    <s v="Dallas"/>
    <s v="Texas"/>
    <n v="75217"/>
    <x v="2"/>
    <x v="279"/>
    <x v="1"/>
    <s v="Art"/>
    <s v="Newell 350"/>
    <n v="5.2480000000000002"/>
  </r>
  <r>
    <n v="6399"/>
    <s v="CA-2018-151981"/>
    <x v="634"/>
    <d v="2018-08-12T00:00:00"/>
    <s v="Standard Class"/>
    <s v="GM-14455"/>
    <s v="Gary Mitchum"/>
    <s v="Home Office"/>
    <s v="United States"/>
    <s v="Concord"/>
    <s v="New Hampshire"/>
    <n v="3301"/>
    <x v="3"/>
    <x v="1405"/>
    <x v="2"/>
    <s v="Phones"/>
    <s v="Ativa D5772 2-Line 5.8GHz Digital Expandable Corded/Cordless Phone System with Answering &amp; Caller ID/Call Waiting, Black/Silver"/>
    <n v="824.95"/>
  </r>
  <r>
    <n v="6400"/>
    <s v="CA-2018-151981"/>
    <x v="634"/>
    <d v="2018-08-12T00:00:00"/>
    <s v="Standard Class"/>
    <s v="GM-14455"/>
    <s v="Gary Mitchum"/>
    <s v="Home Office"/>
    <s v="United States"/>
    <s v="Concord"/>
    <s v="New Hampshire"/>
    <n v="3301"/>
    <x v="3"/>
    <x v="1038"/>
    <x v="1"/>
    <s v="Labels"/>
    <s v="Avery 481"/>
    <n v="24.64"/>
  </r>
  <r>
    <n v="6401"/>
    <s v="CA-2018-151981"/>
    <x v="634"/>
    <d v="2018-08-12T00:00:00"/>
    <s v="Standard Class"/>
    <s v="GM-14455"/>
    <s v="Gary Mitchum"/>
    <s v="Home Office"/>
    <s v="United States"/>
    <s v="Concord"/>
    <s v="New Hampshire"/>
    <n v="3301"/>
    <x v="3"/>
    <x v="108"/>
    <x v="1"/>
    <s v="Art"/>
    <s v="Hunt PowerHouse Electric Pencil Sharpener, Blue"/>
    <n v="227.88"/>
  </r>
  <r>
    <n v="6402"/>
    <s v="CA-2018-125472"/>
    <x v="1109"/>
    <d v="2018-05-31T00:00:00"/>
    <s v="First Class"/>
    <s v="BD-11725"/>
    <s v="Bruce Degenhardt"/>
    <s v="Consumer"/>
    <s v="United States"/>
    <s v="Lafayette"/>
    <s v="Louisiana"/>
    <n v="70506"/>
    <x v="0"/>
    <x v="1119"/>
    <x v="0"/>
    <s v="Bookcases"/>
    <s v="Sauder Camden County Barrister Bookcase, Planked Cherry Finish"/>
    <n v="241.96"/>
  </r>
  <r>
    <n v="6403"/>
    <s v="CA-2018-125472"/>
    <x v="1109"/>
    <d v="2018-05-31T00:00:00"/>
    <s v="First Class"/>
    <s v="BD-11725"/>
    <s v="Bruce Degenhardt"/>
    <s v="Consumer"/>
    <s v="United States"/>
    <s v="Lafayette"/>
    <s v="Louisiana"/>
    <n v="70506"/>
    <x v="0"/>
    <x v="1065"/>
    <x v="1"/>
    <s v="Binders"/>
    <s v="Avery Binder Labels"/>
    <n v="3.89"/>
  </r>
  <r>
    <n v="6404"/>
    <s v="CA-2018-125472"/>
    <x v="1109"/>
    <d v="2018-05-31T00:00:00"/>
    <s v="First Class"/>
    <s v="BD-11725"/>
    <s v="Bruce Degenhardt"/>
    <s v="Consumer"/>
    <s v="United States"/>
    <s v="Lafayette"/>
    <s v="Louisiana"/>
    <n v="70506"/>
    <x v="0"/>
    <x v="1565"/>
    <x v="0"/>
    <s v="Furnishings"/>
    <s v="Acrylic Self-Standing Desk Frames"/>
    <n v="8.01"/>
  </r>
  <r>
    <n v="6405"/>
    <s v="CA-2016-156328"/>
    <x v="672"/>
    <d v="2016-12-05T00:00:00"/>
    <s v="Standard Class"/>
    <s v="RM-19375"/>
    <s v="Raymond Messe"/>
    <s v="Consumer"/>
    <s v="United States"/>
    <s v="Raleigh"/>
    <s v="North Carolina"/>
    <n v="27604"/>
    <x v="0"/>
    <x v="1192"/>
    <x v="2"/>
    <s v="Phones"/>
    <s v="Avaya 4621SW VoIP phone"/>
    <n v="177.48"/>
  </r>
  <r>
    <n v="6406"/>
    <s v="CA-2018-154074"/>
    <x v="515"/>
    <d v="2018-09-02T00:00:00"/>
    <s v="Second Class"/>
    <s v="BW-11110"/>
    <s v="Bart Watters"/>
    <s v="Corporate"/>
    <s v="United States"/>
    <s v="Spokane"/>
    <s v="Washington"/>
    <n v="99207"/>
    <x v="1"/>
    <x v="406"/>
    <x v="0"/>
    <s v="Chairs"/>
    <s v="Hon 4700 Series Mobuis Mid-Back Task Chairs with Adjustable Arms"/>
    <n v="569.56799999999998"/>
  </r>
  <r>
    <n v="6407"/>
    <s v="CA-2018-154074"/>
    <x v="515"/>
    <d v="2018-09-02T00:00:00"/>
    <s v="Second Class"/>
    <s v="BW-11110"/>
    <s v="Bart Watters"/>
    <s v="Corporate"/>
    <s v="United States"/>
    <s v="Spokane"/>
    <s v="Washington"/>
    <n v="99207"/>
    <x v="1"/>
    <x v="80"/>
    <x v="1"/>
    <s v="Storage"/>
    <s v="Sortfiler Multipurpose Personal File Organizer, Black"/>
    <n v="149.72999999999999"/>
  </r>
  <r>
    <n v="6408"/>
    <s v="CA-2018-161774"/>
    <x v="304"/>
    <d v="2018-05-15T00:00:00"/>
    <s v="First Class"/>
    <s v="GT-14710"/>
    <s v="Greg Tran"/>
    <s v="Consumer"/>
    <s v="United States"/>
    <s v="Houston"/>
    <s v="Texas"/>
    <n v="77041"/>
    <x v="2"/>
    <x v="1189"/>
    <x v="0"/>
    <s v="Chairs"/>
    <s v="Global Commerce Series Low-Back Swivel/Tilt Chairs"/>
    <n v="899.43"/>
  </r>
  <r>
    <n v="6409"/>
    <s v="CA-2018-161774"/>
    <x v="304"/>
    <d v="2018-05-15T00:00:00"/>
    <s v="First Class"/>
    <s v="GT-14710"/>
    <s v="Greg Tran"/>
    <s v="Consumer"/>
    <s v="United States"/>
    <s v="Houston"/>
    <s v="Texas"/>
    <n v="77041"/>
    <x v="2"/>
    <x v="1175"/>
    <x v="1"/>
    <s v="Art"/>
    <s v="Newell 309"/>
    <n v="46.2"/>
  </r>
  <r>
    <n v="6410"/>
    <s v="CA-2018-161774"/>
    <x v="304"/>
    <d v="2018-05-15T00:00:00"/>
    <s v="First Class"/>
    <s v="GT-14710"/>
    <s v="Greg Tran"/>
    <s v="Consumer"/>
    <s v="United States"/>
    <s v="Houston"/>
    <s v="Texas"/>
    <n v="77041"/>
    <x v="2"/>
    <x v="1785"/>
    <x v="1"/>
    <s v="Paper"/>
    <s v="Xerox 1936"/>
    <n v="47.951999999999998"/>
  </r>
  <r>
    <n v="6411"/>
    <s v="CA-2018-161774"/>
    <x v="304"/>
    <d v="2018-05-15T00:00:00"/>
    <s v="First Class"/>
    <s v="GT-14710"/>
    <s v="Greg Tran"/>
    <s v="Consumer"/>
    <s v="United States"/>
    <s v="Houston"/>
    <s v="Texas"/>
    <n v="77041"/>
    <x v="2"/>
    <x v="1557"/>
    <x v="2"/>
    <s v="Phones"/>
    <s v="PayAnywhere Card Reader"/>
    <n v="7.992"/>
  </r>
  <r>
    <n v="6412"/>
    <s v="CA-2018-161774"/>
    <x v="304"/>
    <d v="2018-05-15T00:00:00"/>
    <s v="First Class"/>
    <s v="GT-14710"/>
    <s v="Greg Tran"/>
    <s v="Consumer"/>
    <s v="United States"/>
    <s v="Houston"/>
    <s v="Texas"/>
    <n v="77041"/>
    <x v="2"/>
    <x v="1684"/>
    <x v="1"/>
    <s v="Paper"/>
    <s v="Xerox 1937"/>
    <n v="76.864000000000004"/>
  </r>
  <r>
    <n v="6413"/>
    <s v="CA-2018-151211"/>
    <x v="629"/>
    <d v="2018-08-23T00:00:00"/>
    <s v="Standard Class"/>
    <s v="AH-10120"/>
    <s v="Adrian Hane"/>
    <s v="Home Office"/>
    <s v="United States"/>
    <s v="Louisville"/>
    <s v="Kentucky"/>
    <n v="40214"/>
    <x v="0"/>
    <x v="141"/>
    <x v="1"/>
    <s v="Binders"/>
    <s v="GBC Prestige Therm-A-Bind Covers"/>
    <n v="102.93"/>
  </r>
  <r>
    <n v="6414"/>
    <s v="CA-2018-151211"/>
    <x v="629"/>
    <d v="2018-08-23T00:00:00"/>
    <s v="Standard Class"/>
    <s v="AH-10120"/>
    <s v="Adrian Hane"/>
    <s v="Home Office"/>
    <s v="United States"/>
    <s v="Louisville"/>
    <s v="Kentucky"/>
    <n v="40214"/>
    <x v="0"/>
    <x v="960"/>
    <x v="2"/>
    <s v="Accessories"/>
    <s v="Logitech Desktop MK120 Mouse and keyboard Combo"/>
    <n v="98.16"/>
  </r>
  <r>
    <n v="6415"/>
    <s v="CA-2018-142671"/>
    <x v="468"/>
    <d v="2018-11-14T00:00:00"/>
    <s v="Second Class"/>
    <s v="DR-12940"/>
    <s v="Daniel Raglin"/>
    <s v="Home Office"/>
    <s v="United States"/>
    <s v="Hollywood"/>
    <s v="Florida"/>
    <n v="33021"/>
    <x v="0"/>
    <x v="1736"/>
    <x v="1"/>
    <s v="Binders"/>
    <s v="GBC VeloBinder Strips"/>
    <n v="11.52"/>
  </r>
  <r>
    <n v="6416"/>
    <s v="CA-2018-144750"/>
    <x v="170"/>
    <d v="2018-08-21T00:00:00"/>
    <s v="Same Day"/>
    <s v="DL-13495"/>
    <s v="Dionis Lloyd"/>
    <s v="Corporate"/>
    <s v="United States"/>
    <s v="Chandler"/>
    <s v="Arizona"/>
    <n v="85224"/>
    <x v="1"/>
    <x v="656"/>
    <x v="1"/>
    <s v="Paper"/>
    <s v="Xerox 1941"/>
    <n v="83.88"/>
  </r>
  <r>
    <n v="6417"/>
    <s v="CA-2017-111976"/>
    <x v="387"/>
    <d v="2017-03-12T00:00:00"/>
    <s v="Standard Class"/>
    <s v="BD-11620"/>
    <s v="Brian DeCherney"/>
    <s v="Consumer"/>
    <s v="United States"/>
    <s v="Philadelphia"/>
    <s v="Pennsylvania"/>
    <n v="19120"/>
    <x v="3"/>
    <x v="1409"/>
    <x v="2"/>
    <s v="Phones"/>
    <s v="AT&amp;T 17929 Lendline Telephone"/>
    <n v="108.57599999999999"/>
  </r>
  <r>
    <n v="6418"/>
    <s v="CA-2017-111976"/>
    <x v="387"/>
    <d v="2017-03-12T00:00:00"/>
    <s v="Standard Class"/>
    <s v="BD-11620"/>
    <s v="Brian DeCherney"/>
    <s v="Consumer"/>
    <s v="United States"/>
    <s v="Philadelphia"/>
    <s v="Pennsylvania"/>
    <n v="19120"/>
    <x v="3"/>
    <x v="1028"/>
    <x v="1"/>
    <s v="Fasteners"/>
    <s v="Rubber Band Ball"/>
    <n v="5.984"/>
  </r>
  <r>
    <n v="6419"/>
    <s v="CA-2017-140130"/>
    <x v="731"/>
    <d v="2017-11-05T00:00:00"/>
    <s v="Standard Class"/>
    <s v="HW-14935"/>
    <s v="Helen Wasserman"/>
    <s v="Corporate"/>
    <s v="United States"/>
    <s v="Tulsa"/>
    <s v="Oklahoma"/>
    <n v="74133"/>
    <x v="2"/>
    <x v="133"/>
    <x v="1"/>
    <s v="Supplies"/>
    <s v="Fiskars Softgrip Scissors"/>
    <n v="21.96"/>
  </r>
  <r>
    <n v="6420"/>
    <s v="CA-2017-140130"/>
    <x v="731"/>
    <d v="2017-11-05T00:00:00"/>
    <s v="Standard Class"/>
    <s v="HW-14935"/>
    <s v="Helen Wasserman"/>
    <s v="Corporate"/>
    <s v="United States"/>
    <s v="Tulsa"/>
    <s v="Oklahoma"/>
    <n v="74133"/>
    <x v="2"/>
    <x v="1265"/>
    <x v="0"/>
    <s v="Chairs"/>
    <s v="Hon Mobius Operator's Chair"/>
    <n v="368.97"/>
  </r>
  <r>
    <n v="6421"/>
    <s v="CA-2017-140130"/>
    <x v="731"/>
    <d v="2017-11-05T00:00:00"/>
    <s v="Standard Class"/>
    <s v="HW-14935"/>
    <s v="Helen Wasserman"/>
    <s v="Corporate"/>
    <s v="United States"/>
    <s v="Tulsa"/>
    <s v="Oklahoma"/>
    <n v="74133"/>
    <x v="2"/>
    <x v="1560"/>
    <x v="1"/>
    <s v="Art"/>
    <s v="Newell 31"/>
    <n v="12.39"/>
  </r>
  <r>
    <n v="6422"/>
    <s v="CA-2017-140130"/>
    <x v="731"/>
    <d v="2017-11-05T00:00:00"/>
    <s v="Standard Class"/>
    <s v="HW-14935"/>
    <s v="Helen Wasserman"/>
    <s v="Corporate"/>
    <s v="United States"/>
    <s v="Tulsa"/>
    <s v="Oklahoma"/>
    <n v="74133"/>
    <x v="2"/>
    <x v="1439"/>
    <x v="1"/>
    <s v="Storage"/>
    <s v="Carina Mini System Audio Rack, Model AR050B"/>
    <n v="332.94"/>
  </r>
  <r>
    <n v="6423"/>
    <s v="CA-2015-159121"/>
    <x v="711"/>
    <d v="2015-08-01T00:00:00"/>
    <s v="Standard Class"/>
    <s v="JO-15145"/>
    <s v="Jack O'Briant"/>
    <s v="Corporate"/>
    <s v="United States"/>
    <s v="Draper"/>
    <s v="Utah"/>
    <n v="84020"/>
    <x v="1"/>
    <x v="1097"/>
    <x v="2"/>
    <s v="Accessories"/>
    <s v="Memorex Micro Travel Drive 16 GB"/>
    <n v="111.93"/>
  </r>
  <r>
    <n v="6424"/>
    <s v="CA-2016-149650"/>
    <x v="1040"/>
    <d v="2016-10-27T00:00:00"/>
    <s v="First Class"/>
    <s v="RD-19660"/>
    <s v="Robert Dilbeck"/>
    <s v="Home Office"/>
    <s v="United States"/>
    <s v="Oakland"/>
    <s v="California"/>
    <n v="94601"/>
    <x v="1"/>
    <x v="367"/>
    <x v="0"/>
    <s v="Chairs"/>
    <s v="Novimex High-Tech Fabric Mesh Task Chair"/>
    <n v="454.27199999999999"/>
  </r>
  <r>
    <n v="6425"/>
    <s v="CA-2018-115777"/>
    <x v="971"/>
    <d v="2018-08-24T00:00:00"/>
    <s v="Standard Class"/>
    <s v="DO-13645"/>
    <s v="Doug O'Connell"/>
    <s v="Consumer"/>
    <s v="United States"/>
    <s v="Lawrence"/>
    <s v="Massachusetts"/>
    <n v="1841"/>
    <x v="3"/>
    <x v="1553"/>
    <x v="1"/>
    <s v="Paper"/>
    <s v="Xerox 200"/>
    <n v="19.440000000000001"/>
  </r>
  <r>
    <n v="6426"/>
    <s v="CA-2017-143714"/>
    <x v="454"/>
    <d v="2017-05-27T00:00:00"/>
    <s v="Standard Class"/>
    <s v="CC-12370"/>
    <s v="Christopher Conant"/>
    <s v="Consumer"/>
    <s v="United States"/>
    <s v="Philadelphia"/>
    <s v="Pennsylvania"/>
    <n v="19120"/>
    <x v="3"/>
    <x v="1388"/>
    <x v="2"/>
    <s v="Copiers"/>
    <s v="Canon imageCLASS 2200 Advanced Copier"/>
    <n v="8399.9760000000006"/>
  </r>
  <r>
    <n v="6427"/>
    <s v="CA-2017-143714"/>
    <x v="454"/>
    <d v="2017-05-27T00:00:00"/>
    <s v="Standard Class"/>
    <s v="CC-12370"/>
    <s v="Christopher Conant"/>
    <s v="Consumer"/>
    <s v="United States"/>
    <s v="Philadelphia"/>
    <s v="Pennsylvania"/>
    <n v="19120"/>
    <x v="3"/>
    <x v="1786"/>
    <x v="1"/>
    <s v="Binders"/>
    <s v="Avery Legal 4-Ring Binder"/>
    <n v="6.2939999999999996"/>
  </r>
  <r>
    <n v="6428"/>
    <s v="CA-2017-143714"/>
    <x v="454"/>
    <d v="2017-05-27T00:00:00"/>
    <s v="Standard Class"/>
    <s v="CC-12370"/>
    <s v="Christopher Conant"/>
    <s v="Consumer"/>
    <s v="United States"/>
    <s v="Philadelphia"/>
    <s v="Pennsylvania"/>
    <n v="19120"/>
    <x v="3"/>
    <x v="815"/>
    <x v="1"/>
    <s v="Paper"/>
    <s v="Xerox 224"/>
    <n v="10.368"/>
  </r>
  <r>
    <n v="6429"/>
    <s v="CA-2017-143714"/>
    <x v="454"/>
    <d v="2017-05-27T00:00:00"/>
    <s v="Standard Class"/>
    <s v="CC-12370"/>
    <s v="Christopher Conant"/>
    <s v="Consumer"/>
    <s v="United States"/>
    <s v="Philadelphia"/>
    <s v="Pennsylvania"/>
    <n v="19120"/>
    <x v="3"/>
    <x v="1787"/>
    <x v="2"/>
    <s v="Phones"/>
    <s v="Avaya 5410 Digital phone"/>
    <n v="122.38200000000001"/>
  </r>
  <r>
    <n v="6430"/>
    <s v="CA-2015-165764"/>
    <x v="935"/>
    <d v="2015-11-07T00:00:00"/>
    <s v="Standard Class"/>
    <s v="SH-20395"/>
    <s v="Shahid Hopkins"/>
    <s v="Consumer"/>
    <s v="United States"/>
    <s v="Jacksonville"/>
    <s v="North Carolina"/>
    <n v="28540"/>
    <x v="0"/>
    <x v="720"/>
    <x v="1"/>
    <s v="Storage"/>
    <s v="Acco Perma 4000 Stacking Storage Drawers"/>
    <n v="25.984000000000002"/>
  </r>
  <r>
    <n v="6431"/>
    <s v="CA-2015-165764"/>
    <x v="935"/>
    <d v="2015-11-07T00:00:00"/>
    <s v="Standard Class"/>
    <s v="SH-20395"/>
    <s v="Shahid Hopkins"/>
    <s v="Consumer"/>
    <s v="United States"/>
    <s v="Jacksonville"/>
    <s v="North Carolina"/>
    <n v="28540"/>
    <x v="0"/>
    <x v="114"/>
    <x v="0"/>
    <s v="Tables"/>
    <s v="Hon Racetrack Conference Tables"/>
    <n v="945.03599999999994"/>
  </r>
  <r>
    <n v="6432"/>
    <s v="CA-2015-165764"/>
    <x v="935"/>
    <d v="2015-11-07T00:00:00"/>
    <s v="Standard Class"/>
    <s v="SH-20395"/>
    <s v="Shahid Hopkins"/>
    <s v="Consumer"/>
    <s v="United States"/>
    <s v="Jacksonville"/>
    <s v="North Carolina"/>
    <n v="28540"/>
    <x v="0"/>
    <x v="1282"/>
    <x v="1"/>
    <s v="Binders"/>
    <s v="Avery Self-Adhesive Photo Pockets for Polaroid Photos"/>
    <n v="14.301"/>
  </r>
  <r>
    <n v="6433"/>
    <s v="CA-2015-165764"/>
    <x v="935"/>
    <d v="2015-11-07T00:00:00"/>
    <s v="Standard Class"/>
    <s v="SH-20395"/>
    <s v="Shahid Hopkins"/>
    <s v="Consumer"/>
    <s v="United States"/>
    <s v="Jacksonville"/>
    <s v="North Carolina"/>
    <n v="28540"/>
    <x v="0"/>
    <x v="1304"/>
    <x v="0"/>
    <s v="Furnishings"/>
    <s v="Tenex Antistatic Computer Chair Mats"/>
    <n v="410.35199999999998"/>
  </r>
  <r>
    <n v="6434"/>
    <s v="CA-2016-121405"/>
    <x v="1110"/>
    <d v="2016-04-04T00:00:00"/>
    <s v="Standard Class"/>
    <s v="FC-14335"/>
    <s v="Fred Chung"/>
    <s v="Corporate"/>
    <s v="United States"/>
    <s v="Chicago"/>
    <s v="Illinois"/>
    <n v="60610"/>
    <x v="2"/>
    <x v="1017"/>
    <x v="1"/>
    <s v="Paper"/>
    <s v="Adams Telephone Message Book W/Dividers/Space For Phone Numbers, 5 1/4&quot;X8 1/2&quot;, 300/Messages"/>
    <n v="23.52"/>
  </r>
  <r>
    <n v="6435"/>
    <s v="CA-2016-121405"/>
    <x v="1110"/>
    <d v="2016-04-04T00:00:00"/>
    <s v="Standard Class"/>
    <s v="FC-14335"/>
    <s v="Fred Chung"/>
    <s v="Corporate"/>
    <s v="United States"/>
    <s v="Chicago"/>
    <s v="Illinois"/>
    <n v="60610"/>
    <x v="2"/>
    <x v="1409"/>
    <x v="2"/>
    <s v="Phones"/>
    <s v="AT&amp;T 17929 Lendline Telephone"/>
    <n v="180.96"/>
  </r>
  <r>
    <n v="6436"/>
    <s v="US-2018-116897"/>
    <x v="837"/>
    <d v="2018-05-29T00:00:00"/>
    <s v="First Class"/>
    <s v="JG-15160"/>
    <s v="James Galang"/>
    <s v="Consumer"/>
    <s v="United States"/>
    <s v="Pocatello"/>
    <s v="Idaho"/>
    <n v="83201"/>
    <x v="1"/>
    <x v="1457"/>
    <x v="0"/>
    <s v="Furnishings"/>
    <s v="Eldon 400 Class Desk Accessories, Black Carbon"/>
    <n v="35"/>
  </r>
  <r>
    <n v="6437"/>
    <s v="US-2018-116897"/>
    <x v="837"/>
    <d v="2018-05-29T00:00:00"/>
    <s v="First Class"/>
    <s v="JG-15160"/>
    <s v="James Galang"/>
    <s v="Consumer"/>
    <s v="United States"/>
    <s v="Pocatello"/>
    <s v="Idaho"/>
    <n v="83201"/>
    <x v="1"/>
    <x v="621"/>
    <x v="1"/>
    <s v="Storage"/>
    <s v="Fellowes Stor/Drawer Steel Plus Storage Drawers"/>
    <n v="477.15"/>
  </r>
  <r>
    <n v="6438"/>
    <s v="US-2018-116897"/>
    <x v="837"/>
    <d v="2018-05-29T00:00:00"/>
    <s v="First Class"/>
    <s v="JG-15160"/>
    <s v="James Galang"/>
    <s v="Consumer"/>
    <s v="United States"/>
    <s v="Pocatello"/>
    <s v="Idaho"/>
    <n v="83201"/>
    <x v="1"/>
    <x v="1443"/>
    <x v="2"/>
    <s v="Phones"/>
    <s v="Nokia Lumia 925"/>
    <n v="302.37599999999998"/>
  </r>
  <r>
    <n v="6439"/>
    <s v="US-2018-113992"/>
    <x v="817"/>
    <d v="2018-12-19T00:00:00"/>
    <s v="Standard Class"/>
    <s v="LC-16885"/>
    <s v="Lena Creighton"/>
    <s v="Consumer"/>
    <s v="United States"/>
    <s v="Plano"/>
    <s v="Texas"/>
    <n v="75023"/>
    <x v="2"/>
    <x v="3"/>
    <x v="0"/>
    <s v="Tables"/>
    <s v="Bretford CR4500 Series Slim Rectangular Table"/>
    <n v="974.98800000000006"/>
  </r>
  <r>
    <n v="6440"/>
    <s v="CA-2015-166891"/>
    <x v="777"/>
    <d v="2015-10-06T00:00:00"/>
    <s v="First Class"/>
    <s v="CC-12220"/>
    <s v="Chris Cortes"/>
    <s v="Consumer"/>
    <s v="United States"/>
    <s v="New York City"/>
    <s v="New York"/>
    <n v="10024"/>
    <x v="3"/>
    <x v="1585"/>
    <x v="0"/>
    <s v="Chairs"/>
    <s v="Office Star - Contemporary Task Swivel chair with Loop Arms, Charcoal"/>
    <n v="589.41"/>
  </r>
  <r>
    <n v="6441"/>
    <s v="CA-2017-101161"/>
    <x v="63"/>
    <d v="2017-10-20T00:00:00"/>
    <s v="Standard Class"/>
    <s v="BW-11110"/>
    <s v="Bart Watters"/>
    <s v="Corporate"/>
    <s v="United States"/>
    <s v="New York City"/>
    <s v="New York"/>
    <n v="10024"/>
    <x v="3"/>
    <x v="924"/>
    <x v="1"/>
    <s v="Art"/>
    <s v="BIC Liqua Brite Liner"/>
    <n v="34.700000000000003"/>
  </r>
  <r>
    <n v="6442"/>
    <s v="CA-2017-101161"/>
    <x v="63"/>
    <d v="2017-10-20T00:00:00"/>
    <s v="Standard Class"/>
    <s v="BW-11110"/>
    <s v="Bart Watters"/>
    <s v="Corporate"/>
    <s v="United States"/>
    <s v="New York City"/>
    <s v="New York"/>
    <n v="10024"/>
    <x v="3"/>
    <x v="1291"/>
    <x v="1"/>
    <s v="Storage"/>
    <s v="Fellowes Bases and Tops For Staxonsteel/High-Stak Systems"/>
    <n v="99.87"/>
  </r>
  <r>
    <n v="6443"/>
    <s v="CA-2017-101161"/>
    <x v="63"/>
    <d v="2017-10-20T00:00:00"/>
    <s v="Standard Class"/>
    <s v="BW-11110"/>
    <s v="Bart Watters"/>
    <s v="Corporate"/>
    <s v="United States"/>
    <s v="New York City"/>
    <s v="New York"/>
    <n v="10024"/>
    <x v="3"/>
    <x v="1237"/>
    <x v="1"/>
    <s v="Paper"/>
    <s v="Computer Printout Paper with Letter-Trim Perforations"/>
    <n v="37.94"/>
  </r>
  <r>
    <n v="6444"/>
    <s v="CA-2017-101161"/>
    <x v="63"/>
    <d v="2017-10-20T00:00:00"/>
    <s v="Standard Class"/>
    <s v="BW-11110"/>
    <s v="Bart Watters"/>
    <s v="Corporate"/>
    <s v="United States"/>
    <s v="New York City"/>
    <s v="New York"/>
    <n v="10024"/>
    <x v="3"/>
    <x v="1508"/>
    <x v="1"/>
    <s v="Labels"/>
    <s v="Avery White Multi-Purpose Labels"/>
    <n v="24.9"/>
  </r>
  <r>
    <n v="6445"/>
    <s v="CA-2017-101161"/>
    <x v="63"/>
    <d v="2017-10-20T00:00:00"/>
    <s v="Standard Class"/>
    <s v="BW-11110"/>
    <s v="Bart Watters"/>
    <s v="Corporate"/>
    <s v="United States"/>
    <s v="New York City"/>
    <s v="New York"/>
    <n v="10024"/>
    <x v="3"/>
    <x v="905"/>
    <x v="0"/>
    <s v="Furnishings"/>
    <s v="Howard Miller Distant Time Traveler Alarm Clock"/>
    <n v="82.26"/>
  </r>
  <r>
    <n v="6446"/>
    <s v="CA-2016-151785"/>
    <x v="616"/>
    <d v="2016-03-10T00:00:00"/>
    <s v="Standard Class"/>
    <s v="JJ-15445"/>
    <s v="Jennifer Jackson"/>
    <s v="Consumer"/>
    <s v="United States"/>
    <s v="Chicago"/>
    <s v="Illinois"/>
    <n v="60623"/>
    <x v="2"/>
    <x v="1084"/>
    <x v="1"/>
    <s v="Fasteners"/>
    <s v="Binder Clips by OIC"/>
    <n v="7.1040000000000001"/>
  </r>
  <r>
    <n v="6447"/>
    <s v="US-2018-119816"/>
    <x v="168"/>
    <d v="2018-03-06T00:00:00"/>
    <s v="Second Class"/>
    <s v="TT-21460"/>
    <s v="Tonja Turnell"/>
    <s v="Home Office"/>
    <s v="United States"/>
    <s v="Houston"/>
    <s v="Texas"/>
    <n v="77095"/>
    <x v="2"/>
    <x v="28"/>
    <x v="0"/>
    <s v="Furnishings"/>
    <s v="Howard Miller 13-3/4&quot; Diameter Brushed Chrome Round Wall Clock"/>
    <n v="103.5"/>
  </r>
  <r>
    <n v="6448"/>
    <s v="US-2018-119816"/>
    <x v="168"/>
    <d v="2018-03-06T00:00:00"/>
    <s v="Second Class"/>
    <s v="TT-21460"/>
    <s v="Tonja Turnell"/>
    <s v="Home Office"/>
    <s v="United States"/>
    <s v="Houston"/>
    <s v="Texas"/>
    <n v="77095"/>
    <x v="2"/>
    <x v="1098"/>
    <x v="1"/>
    <s v="Labels"/>
    <s v="Avery 497"/>
    <n v="2.464"/>
  </r>
  <r>
    <n v="6449"/>
    <s v="US-2018-119816"/>
    <x v="168"/>
    <d v="2018-03-06T00:00:00"/>
    <s v="Second Class"/>
    <s v="TT-21460"/>
    <s v="Tonja Turnell"/>
    <s v="Home Office"/>
    <s v="United States"/>
    <s v="Houston"/>
    <s v="Texas"/>
    <n v="77095"/>
    <x v="2"/>
    <x v="376"/>
    <x v="1"/>
    <s v="Storage"/>
    <s v="Crate-A-Files"/>
    <n v="8.7200000000000006"/>
  </r>
  <r>
    <n v="6450"/>
    <s v="CA-2016-156510"/>
    <x v="12"/>
    <d v="2016-09-29T00:00:00"/>
    <s v="Standard Class"/>
    <s v="EH-13990"/>
    <s v="Erica Hackney"/>
    <s v="Consumer"/>
    <s v="United States"/>
    <s v="Meriden"/>
    <s v="Connecticut"/>
    <n v="6450"/>
    <x v="3"/>
    <x v="973"/>
    <x v="1"/>
    <s v="Binders"/>
    <s v="Acco PRESSTEX Data Binder with Storage Hooks, Light Blue, 9 1/2&quot; X 11&quot;"/>
    <n v="10.76"/>
  </r>
  <r>
    <n v="6451"/>
    <s v="CA-2016-156510"/>
    <x v="12"/>
    <d v="2016-09-29T00:00:00"/>
    <s v="Standard Class"/>
    <s v="EH-13990"/>
    <s v="Erica Hackney"/>
    <s v="Consumer"/>
    <s v="United States"/>
    <s v="Meriden"/>
    <s v="Connecticut"/>
    <n v="6450"/>
    <x v="3"/>
    <x v="393"/>
    <x v="1"/>
    <s v="Paper"/>
    <s v="Xerox Color Copier Paper, 11&quot; x 17&quot;, Ream"/>
    <n v="45.68"/>
  </r>
  <r>
    <n v="6452"/>
    <s v="CA-2016-156510"/>
    <x v="12"/>
    <d v="2016-09-29T00:00:00"/>
    <s v="Standard Class"/>
    <s v="EH-13990"/>
    <s v="Erica Hackney"/>
    <s v="Consumer"/>
    <s v="United States"/>
    <s v="Meriden"/>
    <s v="Connecticut"/>
    <n v="6450"/>
    <x v="3"/>
    <x v="87"/>
    <x v="1"/>
    <s v="Art"/>
    <s v="Turquoise Lead Holder with Pocket Clip"/>
    <n v="6.7"/>
  </r>
  <r>
    <n v="6453"/>
    <s v="US-2016-110261"/>
    <x v="546"/>
    <d v="2016-12-23T00:00:00"/>
    <s v="Second Class"/>
    <s v="PR-18880"/>
    <s v="Patrick Ryan"/>
    <s v="Consumer"/>
    <s v="United States"/>
    <s v="Glenview"/>
    <s v="Illinois"/>
    <n v="60025"/>
    <x v="2"/>
    <x v="984"/>
    <x v="2"/>
    <s v="Phones"/>
    <s v="Samsung Rugby III"/>
    <n v="158.376"/>
  </r>
  <r>
    <n v="6454"/>
    <s v="CA-2016-125710"/>
    <x v="1049"/>
    <d v="2016-10-13T00:00:00"/>
    <s v="Standard Class"/>
    <s v="BT-11680"/>
    <s v="Brian Thompson"/>
    <s v="Consumer"/>
    <s v="United States"/>
    <s v="Houston"/>
    <s v="Texas"/>
    <n v="77036"/>
    <x v="2"/>
    <x v="1539"/>
    <x v="1"/>
    <s v="Art"/>
    <s v="Binney &amp; Smith inkTank Desk Highlighter, Chisel Tip, Yellow, 12/Box"/>
    <n v="3.44"/>
  </r>
  <r>
    <n v="6455"/>
    <s v="CA-2018-161102"/>
    <x v="689"/>
    <d v="2018-08-03T00:00:00"/>
    <s v="First Class"/>
    <s v="EC-14050"/>
    <s v="Erin Creighton"/>
    <s v="Consumer"/>
    <s v="United States"/>
    <s v="San Francisco"/>
    <s v="California"/>
    <n v="94110"/>
    <x v="1"/>
    <x v="86"/>
    <x v="1"/>
    <s v="Storage"/>
    <s v="Eldon Portable Mobile Manager"/>
    <n v="56.56"/>
  </r>
  <r>
    <n v="6456"/>
    <s v="CA-2018-161102"/>
    <x v="689"/>
    <d v="2018-08-03T00:00:00"/>
    <s v="First Class"/>
    <s v="EC-14050"/>
    <s v="Erin Creighton"/>
    <s v="Consumer"/>
    <s v="United States"/>
    <s v="San Francisco"/>
    <s v="California"/>
    <n v="94110"/>
    <x v="1"/>
    <x v="1226"/>
    <x v="0"/>
    <s v="Furnishings"/>
    <s v="Master Big Foot Doorstop, Beige"/>
    <n v="36.96"/>
  </r>
  <r>
    <n v="6457"/>
    <s v="CA-2015-110065"/>
    <x v="79"/>
    <d v="2015-08-11T00:00:00"/>
    <s v="Standard Class"/>
    <s v="SP-20650"/>
    <s v="Stephanie Phelps"/>
    <s v="Corporate"/>
    <s v="United States"/>
    <s v="New York City"/>
    <s v="New York"/>
    <n v="10009"/>
    <x v="3"/>
    <x v="1236"/>
    <x v="2"/>
    <s v="Phones"/>
    <s v="Plantronics CS 50-USB -Â headsetÂ - Convertible, Monaural"/>
    <n v="135.99"/>
  </r>
  <r>
    <n v="6458"/>
    <s v="CA-2015-110065"/>
    <x v="79"/>
    <d v="2015-08-11T00:00:00"/>
    <s v="Standard Class"/>
    <s v="SP-20650"/>
    <s v="Stephanie Phelps"/>
    <s v="Corporate"/>
    <s v="United States"/>
    <s v="New York City"/>
    <s v="New York"/>
    <n v="10009"/>
    <x v="3"/>
    <x v="1605"/>
    <x v="1"/>
    <s v="Art"/>
    <s v="Binney &amp; Smith inkTank Erasable Pocket Highlighter, Chisel Tip, Yellow"/>
    <n v="15.96"/>
  </r>
  <r>
    <n v="6459"/>
    <s v="US-2018-133361"/>
    <x v="304"/>
    <d v="2018-05-17T00:00:00"/>
    <s v="First Class"/>
    <s v="AJ-10780"/>
    <s v="Anthony Jacobs"/>
    <s v="Corporate"/>
    <s v="United States"/>
    <s v="Baltimore"/>
    <s v="Maryland"/>
    <n v="21215"/>
    <x v="3"/>
    <x v="868"/>
    <x v="1"/>
    <s v="Art"/>
    <s v="OIC #2 Pencils, Medium Soft"/>
    <n v="3.76"/>
  </r>
  <r>
    <n v="6460"/>
    <s v="US-2018-133361"/>
    <x v="304"/>
    <d v="2018-05-17T00:00:00"/>
    <s v="First Class"/>
    <s v="AJ-10780"/>
    <s v="Anthony Jacobs"/>
    <s v="Corporate"/>
    <s v="United States"/>
    <s v="Baltimore"/>
    <s v="Maryland"/>
    <n v="21215"/>
    <x v="3"/>
    <x v="425"/>
    <x v="1"/>
    <s v="Art"/>
    <s v="Prang Colored Pencils"/>
    <n v="14.7"/>
  </r>
  <r>
    <n v="6461"/>
    <s v="US-2018-133361"/>
    <x v="304"/>
    <d v="2018-05-17T00:00:00"/>
    <s v="First Class"/>
    <s v="AJ-10780"/>
    <s v="Anthony Jacobs"/>
    <s v="Corporate"/>
    <s v="United States"/>
    <s v="Baltimore"/>
    <s v="Maryland"/>
    <n v="21215"/>
    <x v="3"/>
    <x v="1453"/>
    <x v="1"/>
    <s v="Art"/>
    <s v="Eberhard Faber 3 1/2&quot; Golf Pencils"/>
    <n v="37.200000000000003"/>
  </r>
  <r>
    <n v="6462"/>
    <s v="US-2018-133361"/>
    <x v="304"/>
    <d v="2018-05-17T00:00:00"/>
    <s v="First Class"/>
    <s v="AJ-10780"/>
    <s v="Anthony Jacobs"/>
    <s v="Corporate"/>
    <s v="United States"/>
    <s v="Baltimore"/>
    <s v="Maryland"/>
    <n v="21215"/>
    <x v="3"/>
    <x v="1048"/>
    <x v="2"/>
    <s v="Accessories"/>
    <s v="Belkin F8E887 USB Wired Ergonomic Keyboard"/>
    <n v="89.97"/>
  </r>
  <r>
    <n v="6463"/>
    <s v="US-2018-133361"/>
    <x v="304"/>
    <d v="2018-05-17T00:00:00"/>
    <s v="First Class"/>
    <s v="AJ-10780"/>
    <s v="Anthony Jacobs"/>
    <s v="Corporate"/>
    <s v="United States"/>
    <s v="Baltimore"/>
    <s v="Maryland"/>
    <n v="21215"/>
    <x v="3"/>
    <x v="1585"/>
    <x v="0"/>
    <s v="Chairs"/>
    <s v="Office Star - Contemporary Task Swivel chair with Loop Arms, Charcoal"/>
    <n v="261.95999999999998"/>
  </r>
  <r>
    <n v="6464"/>
    <s v="US-2018-133361"/>
    <x v="304"/>
    <d v="2018-05-17T00:00:00"/>
    <s v="First Class"/>
    <s v="AJ-10780"/>
    <s v="Anthony Jacobs"/>
    <s v="Corporate"/>
    <s v="United States"/>
    <s v="Baltimore"/>
    <s v="Maryland"/>
    <n v="21215"/>
    <x v="3"/>
    <x v="198"/>
    <x v="1"/>
    <s v="Labels"/>
    <s v="Avery 505"/>
    <n v="74"/>
  </r>
  <r>
    <n v="6465"/>
    <s v="US-2017-155404"/>
    <x v="897"/>
    <d v="2017-09-28T00:00:00"/>
    <s v="Standard Class"/>
    <s v="AS-10630"/>
    <s v="Ann Steele"/>
    <s v="Home Office"/>
    <s v="United States"/>
    <s v="Louisville"/>
    <s v="Kentucky"/>
    <n v="40214"/>
    <x v="0"/>
    <x v="1494"/>
    <x v="0"/>
    <s v="Furnishings"/>
    <s v="G.E. Longer-Life Indoor Recessed Floodlight Bulbs"/>
    <n v="13.28"/>
  </r>
  <r>
    <n v="6466"/>
    <s v="CA-2016-114503"/>
    <x v="50"/>
    <d v="2016-11-17T00:00:00"/>
    <s v="Standard Class"/>
    <s v="AA-10375"/>
    <s v="Allen Armold"/>
    <s v="Consumer"/>
    <s v="United States"/>
    <s v="Lebanon"/>
    <s v="Tennessee"/>
    <n v="37087"/>
    <x v="0"/>
    <x v="1754"/>
    <x v="1"/>
    <s v="Storage"/>
    <s v="Portfile Personal File Boxes"/>
    <n v="84.96"/>
  </r>
  <r>
    <n v="6467"/>
    <s v="CA-2018-153080"/>
    <x v="1053"/>
    <d v="2018-05-25T00:00:00"/>
    <s v="Second Class"/>
    <s v="EH-13945"/>
    <s v="Eric Hoffmann"/>
    <s v="Consumer"/>
    <s v="United States"/>
    <s v="Los Angeles"/>
    <s v="California"/>
    <n v="90008"/>
    <x v="1"/>
    <x v="1599"/>
    <x v="2"/>
    <s v="Accessories"/>
    <s v="Maxell 74 Minute CDR, 10/Pack"/>
    <n v="68.459999999999994"/>
  </r>
  <r>
    <n v="6468"/>
    <s v="CA-2017-163804"/>
    <x v="499"/>
    <d v="2017-12-08T00:00:00"/>
    <s v="Standard Class"/>
    <s v="DB-13270"/>
    <s v="Deborah Brumfield"/>
    <s v="Home Office"/>
    <s v="United States"/>
    <s v="Providence"/>
    <s v="Rhode Island"/>
    <n v="2908"/>
    <x v="3"/>
    <x v="403"/>
    <x v="1"/>
    <s v="Storage"/>
    <s v="Deluxe Rollaway Locking File with Drawer"/>
    <n v="2079.4"/>
  </r>
  <r>
    <n v="6469"/>
    <s v="CA-2017-163804"/>
    <x v="499"/>
    <d v="2017-12-08T00:00:00"/>
    <s v="Standard Class"/>
    <s v="DB-13270"/>
    <s v="Deborah Brumfield"/>
    <s v="Home Office"/>
    <s v="United States"/>
    <s v="Providence"/>
    <s v="Rhode Island"/>
    <n v="2908"/>
    <x v="3"/>
    <x v="1066"/>
    <x v="2"/>
    <s v="Phones"/>
    <s v="VTech DS6151"/>
    <n v="629.95000000000005"/>
  </r>
  <r>
    <n v="6470"/>
    <s v="CA-2017-163804"/>
    <x v="499"/>
    <d v="2017-12-08T00:00:00"/>
    <s v="Standard Class"/>
    <s v="DB-13270"/>
    <s v="Deborah Brumfield"/>
    <s v="Home Office"/>
    <s v="United States"/>
    <s v="Providence"/>
    <s v="Rhode Island"/>
    <n v="2908"/>
    <x v="3"/>
    <x v="441"/>
    <x v="0"/>
    <s v="Furnishings"/>
    <s v="Eldon 500 Class Desk Accessories"/>
    <n v="72.42"/>
  </r>
  <r>
    <n v="6471"/>
    <s v="CA-2016-108532"/>
    <x v="1111"/>
    <d v="2016-09-02T00:00:00"/>
    <s v="Standard Class"/>
    <s v="CC-12100"/>
    <s v="Chad Cunningham"/>
    <s v="Home Office"/>
    <s v="United States"/>
    <s v="Detroit"/>
    <s v="Michigan"/>
    <n v="48234"/>
    <x v="2"/>
    <x v="984"/>
    <x v="2"/>
    <s v="Phones"/>
    <s v="Samsung Rugby III"/>
    <n v="131.97999999999999"/>
  </r>
  <r>
    <n v="6472"/>
    <s v="CA-2016-108532"/>
    <x v="1111"/>
    <d v="2016-09-02T00:00:00"/>
    <s v="Standard Class"/>
    <s v="CC-12100"/>
    <s v="Chad Cunningham"/>
    <s v="Home Office"/>
    <s v="United States"/>
    <s v="Detroit"/>
    <s v="Michigan"/>
    <n v="48234"/>
    <x v="2"/>
    <x v="960"/>
    <x v="2"/>
    <s v="Accessories"/>
    <s v="Logitech Desktop MK120 Mouse and keyboard Combo"/>
    <n v="114.52"/>
  </r>
  <r>
    <n v="6473"/>
    <s v="CA-2015-151897"/>
    <x v="571"/>
    <d v="2015-06-10T00:00:00"/>
    <s v="Standard Class"/>
    <s v="VT-21700"/>
    <s v="Valerie Takahito"/>
    <s v="Home Office"/>
    <s v="United States"/>
    <s v="Houston"/>
    <s v="Texas"/>
    <n v="77070"/>
    <x v="2"/>
    <x v="300"/>
    <x v="1"/>
    <s v="Labels"/>
    <s v="Round Specialty Laser Printer Labels"/>
    <n v="100.24"/>
  </r>
  <r>
    <n v="6474"/>
    <s v="CA-2017-113292"/>
    <x v="196"/>
    <d v="2017-03-20T00:00:00"/>
    <s v="Second Class"/>
    <s v="DB-13060"/>
    <s v="Dave Brooks"/>
    <s v="Consumer"/>
    <s v="United States"/>
    <s v="Columbia"/>
    <s v="Tennessee"/>
    <n v="38401"/>
    <x v="0"/>
    <x v="963"/>
    <x v="1"/>
    <s v="Appliances"/>
    <s v="Hoover WindTunnel Plus Canister Vacuum"/>
    <n v="871.8"/>
  </r>
  <r>
    <n v="6475"/>
    <s v="CA-2015-149524"/>
    <x v="1112"/>
    <d v="2015-01-15T00:00:00"/>
    <s v="First Class"/>
    <s v="BS-11590"/>
    <s v="Brendan Sweed"/>
    <s v="Corporate"/>
    <s v="United States"/>
    <s v="Philadelphia"/>
    <s v="Pennsylvania"/>
    <n v="19140"/>
    <x v="3"/>
    <x v="927"/>
    <x v="0"/>
    <s v="Bookcases"/>
    <s v="Sauder Cornerstone Collection Library"/>
    <n v="61.96"/>
  </r>
  <r>
    <n v="6476"/>
    <s v="CA-2018-140872"/>
    <x v="95"/>
    <d v="2018-06-10T00:00:00"/>
    <s v="Standard Class"/>
    <s v="NR-18550"/>
    <s v="Nick Radford"/>
    <s v="Consumer"/>
    <s v="United States"/>
    <s v="Pembroke Pines"/>
    <s v="Florida"/>
    <n v="33024"/>
    <x v="0"/>
    <x v="881"/>
    <x v="1"/>
    <s v="Binders"/>
    <s v="Wilson Jones Standard D-Ring Binders"/>
    <n v="4.5540000000000003"/>
  </r>
  <r>
    <n v="6477"/>
    <s v="CA-2018-140872"/>
    <x v="95"/>
    <d v="2018-06-10T00:00:00"/>
    <s v="Standard Class"/>
    <s v="NR-18550"/>
    <s v="Nick Radford"/>
    <s v="Consumer"/>
    <s v="United States"/>
    <s v="Pembroke Pines"/>
    <s v="Florida"/>
    <n v="33024"/>
    <x v="0"/>
    <x v="189"/>
    <x v="1"/>
    <s v="Appliances"/>
    <s v="Bravo II Megaboss 12-Amp Hard Body Upright, Replacement Belts, 2 Belts per Pack"/>
    <n v="5.2"/>
  </r>
  <r>
    <n v="6478"/>
    <s v="CA-2018-140872"/>
    <x v="95"/>
    <d v="2018-06-10T00:00:00"/>
    <s v="Standard Class"/>
    <s v="NR-18550"/>
    <s v="Nick Radford"/>
    <s v="Consumer"/>
    <s v="United States"/>
    <s v="Pembroke Pines"/>
    <s v="Florida"/>
    <n v="33024"/>
    <x v="0"/>
    <x v="217"/>
    <x v="2"/>
    <s v="Accessories"/>
    <s v="LogitechÂ P710e Mobile Speakerphone"/>
    <n v="205.99199999999999"/>
  </r>
  <r>
    <n v="6479"/>
    <s v="CA-2018-140872"/>
    <x v="95"/>
    <d v="2018-06-10T00:00:00"/>
    <s v="Standard Class"/>
    <s v="NR-18550"/>
    <s v="Nick Radford"/>
    <s v="Consumer"/>
    <s v="United States"/>
    <s v="Pembroke Pines"/>
    <s v="Florida"/>
    <n v="33024"/>
    <x v="0"/>
    <x v="1145"/>
    <x v="1"/>
    <s v="Paper"/>
    <s v="Xerox 206"/>
    <n v="15.552"/>
  </r>
  <r>
    <n v="6480"/>
    <s v="CA-2018-140872"/>
    <x v="95"/>
    <d v="2018-06-10T00:00:00"/>
    <s v="Standard Class"/>
    <s v="NR-18550"/>
    <s v="Nick Radford"/>
    <s v="Consumer"/>
    <s v="United States"/>
    <s v="Pembroke Pines"/>
    <s v="Florida"/>
    <n v="33024"/>
    <x v="0"/>
    <x v="1066"/>
    <x v="2"/>
    <s v="Phones"/>
    <s v="VTech DS6151"/>
    <n v="503.96"/>
  </r>
  <r>
    <n v="6481"/>
    <s v="CA-2018-140872"/>
    <x v="95"/>
    <d v="2018-06-10T00:00:00"/>
    <s v="Standard Class"/>
    <s v="NR-18550"/>
    <s v="Nick Radford"/>
    <s v="Consumer"/>
    <s v="United States"/>
    <s v="Pembroke Pines"/>
    <s v="Florida"/>
    <n v="33024"/>
    <x v="0"/>
    <x v="1298"/>
    <x v="1"/>
    <s v="Appliances"/>
    <s v="Eureka Sanitaire  Multi-Pro Heavy-Duty Upright, Disposable Bags"/>
    <n v="24.472000000000001"/>
  </r>
  <r>
    <n v="6482"/>
    <s v="CA-2018-140872"/>
    <x v="95"/>
    <d v="2018-06-10T00:00:00"/>
    <s v="Standard Class"/>
    <s v="NR-18550"/>
    <s v="Nick Radford"/>
    <s v="Consumer"/>
    <s v="United States"/>
    <s v="Pembroke Pines"/>
    <s v="Florida"/>
    <n v="33024"/>
    <x v="0"/>
    <x v="415"/>
    <x v="0"/>
    <s v="Bookcases"/>
    <s v="Bush Mission Pointe Library"/>
    <n v="241.56800000000001"/>
  </r>
  <r>
    <n v="6483"/>
    <s v="CA-2018-140872"/>
    <x v="95"/>
    <d v="2018-06-10T00:00:00"/>
    <s v="Standard Class"/>
    <s v="NR-18550"/>
    <s v="Nick Radford"/>
    <s v="Consumer"/>
    <s v="United States"/>
    <s v="Pembroke Pines"/>
    <s v="Florida"/>
    <n v="33024"/>
    <x v="0"/>
    <x v="1615"/>
    <x v="2"/>
    <s v="Accessories"/>
    <s v="WD My Passport Ultra 1TB Portable External Hard Drive"/>
    <n v="110.4"/>
  </r>
  <r>
    <n v="6484"/>
    <s v="CA-2018-113908"/>
    <x v="95"/>
    <d v="2018-06-09T00:00:00"/>
    <s v="Standard Class"/>
    <s v="KN-16390"/>
    <s v="Katherine Nockton"/>
    <s v="Corporate"/>
    <s v="United States"/>
    <s v="New York City"/>
    <s v="New York"/>
    <n v="10011"/>
    <x v="3"/>
    <x v="855"/>
    <x v="0"/>
    <s v="Tables"/>
    <s v="Chromcraft 48&quot; x 96&quot; Racetrack Double Pedestal Table"/>
    <n v="384.76799999999997"/>
  </r>
  <r>
    <n v="6485"/>
    <s v="CA-2018-113908"/>
    <x v="95"/>
    <d v="2018-06-09T00:00:00"/>
    <s v="Standard Class"/>
    <s v="KN-16390"/>
    <s v="Katherine Nockton"/>
    <s v="Corporate"/>
    <s v="United States"/>
    <s v="New York City"/>
    <s v="New York"/>
    <n v="10011"/>
    <x v="3"/>
    <x v="1728"/>
    <x v="2"/>
    <s v="Machines"/>
    <s v="Hewlett-Packard 300S Scientific Calculator"/>
    <n v="78.66"/>
  </r>
  <r>
    <n v="6486"/>
    <s v="CA-2018-113908"/>
    <x v="95"/>
    <d v="2018-06-09T00:00:00"/>
    <s v="Standard Class"/>
    <s v="KN-16390"/>
    <s v="Katherine Nockton"/>
    <s v="Corporate"/>
    <s v="United States"/>
    <s v="New York City"/>
    <s v="New York"/>
    <n v="10011"/>
    <x v="3"/>
    <x v="752"/>
    <x v="1"/>
    <s v="Paper"/>
    <s v="Xerox 188"/>
    <n v="45.36"/>
  </r>
  <r>
    <n v="6487"/>
    <s v="CA-2016-120621"/>
    <x v="1113"/>
    <d v="2016-03-26T00:00:00"/>
    <s v="Standard Class"/>
    <s v="JW-16075"/>
    <s v="Julia West"/>
    <s v="Consumer"/>
    <s v="United States"/>
    <s v="Jacksonville"/>
    <s v="North Carolina"/>
    <n v="28540"/>
    <x v="0"/>
    <x v="227"/>
    <x v="1"/>
    <s v="Appliances"/>
    <s v="Honeywell Enviracaire Portable HEPA Air Cleaner for 17' x 22' Room"/>
    <n v="962.08"/>
  </r>
  <r>
    <n v="6488"/>
    <s v="CA-2016-120621"/>
    <x v="1113"/>
    <d v="2016-03-26T00:00:00"/>
    <s v="Standard Class"/>
    <s v="JW-16075"/>
    <s v="Julia West"/>
    <s v="Consumer"/>
    <s v="United States"/>
    <s v="Jacksonville"/>
    <s v="North Carolina"/>
    <n v="28540"/>
    <x v="0"/>
    <x v="1395"/>
    <x v="1"/>
    <s v="Binders"/>
    <s v="GBC Laser Imprintable Binding System Covers, Desert Sand"/>
    <n v="12.843"/>
  </r>
  <r>
    <n v="6489"/>
    <s v="CA-2016-120621"/>
    <x v="1113"/>
    <d v="2016-03-26T00:00:00"/>
    <s v="Standard Class"/>
    <s v="JW-16075"/>
    <s v="Julia West"/>
    <s v="Consumer"/>
    <s v="United States"/>
    <s v="Jacksonville"/>
    <s v="North Carolina"/>
    <n v="28540"/>
    <x v="0"/>
    <x v="145"/>
    <x v="1"/>
    <s v="Paper"/>
    <s v="Xerox 1883"/>
    <n v="295.45600000000002"/>
  </r>
  <r>
    <n v="6490"/>
    <s v="US-2018-148866"/>
    <x v="20"/>
    <d v="2018-09-24T00:00:00"/>
    <s v="Standard Class"/>
    <s v="JM-15535"/>
    <s v="Jessica Myrick"/>
    <s v="Consumer"/>
    <s v="United States"/>
    <s v="New York City"/>
    <s v="New York"/>
    <n v="10011"/>
    <x v="3"/>
    <x v="1434"/>
    <x v="1"/>
    <s v="Paper"/>
    <s v="Xerox 228"/>
    <n v="32.4"/>
  </r>
  <r>
    <n v="6491"/>
    <s v="CA-2015-149594"/>
    <x v="1114"/>
    <d v="2015-09-19T00:00:00"/>
    <s v="Standard Class"/>
    <s v="MF-18250"/>
    <s v="Monica Federle"/>
    <s v="Corporate"/>
    <s v="United States"/>
    <s v="Philadelphia"/>
    <s v="Pennsylvania"/>
    <n v="19120"/>
    <x v="3"/>
    <x v="596"/>
    <x v="0"/>
    <s v="Furnishings"/>
    <s v="Seth Thomas 16&quot; Steel Case Clock"/>
    <n v="103.93600000000001"/>
  </r>
  <r>
    <n v="6492"/>
    <s v="CA-2017-113845"/>
    <x v="73"/>
    <d v="2017-11-25T00:00:00"/>
    <s v="Standard Class"/>
    <s v="FA-14230"/>
    <s v="Frank Atkinson"/>
    <s v="Corporate"/>
    <s v="United States"/>
    <s v="Orlando"/>
    <s v="Florida"/>
    <n v="32839"/>
    <x v="0"/>
    <x v="199"/>
    <x v="0"/>
    <s v="Bookcases"/>
    <s v="O'Sullivan 2-Door Barrister Bookcase in Odessa Pine"/>
    <n v="289.56799999999998"/>
  </r>
  <r>
    <n v="6493"/>
    <s v="CA-2017-113845"/>
    <x v="73"/>
    <d v="2017-11-25T00:00:00"/>
    <s v="Standard Class"/>
    <s v="FA-14230"/>
    <s v="Frank Atkinson"/>
    <s v="Corporate"/>
    <s v="United States"/>
    <s v="Orlando"/>
    <s v="Florida"/>
    <n v="32839"/>
    <x v="0"/>
    <x v="337"/>
    <x v="1"/>
    <s v="Storage"/>
    <s v="Akro-Mils 12-Gallon Tote"/>
    <n v="39.72"/>
  </r>
  <r>
    <n v="6494"/>
    <s v="CA-2017-113845"/>
    <x v="73"/>
    <d v="2017-11-25T00:00:00"/>
    <s v="Standard Class"/>
    <s v="FA-14230"/>
    <s v="Frank Atkinson"/>
    <s v="Corporate"/>
    <s v="United States"/>
    <s v="Orlando"/>
    <s v="Florida"/>
    <n v="32839"/>
    <x v="0"/>
    <x v="1081"/>
    <x v="2"/>
    <s v="Phones"/>
    <s v="Grandstream GXP2100 Mainstream Business Phone"/>
    <n v="244.768"/>
  </r>
  <r>
    <n v="6495"/>
    <s v="CA-2018-111262"/>
    <x v="960"/>
    <d v="2018-11-01T00:00:00"/>
    <s v="Second Class"/>
    <s v="KH-16510"/>
    <s v="Keith Herrera"/>
    <s v="Consumer"/>
    <s v="United States"/>
    <s v="Houston"/>
    <s v="Texas"/>
    <n v="77095"/>
    <x v="2"/>
    <x v="46"/>
    <x v="2"/>
    <s v="Accessories"/>
    <s v="ImationÂ 8gb Micro Traveldrive Usb 2.0Â Flash Drive"/>
    <n v="24"/>
  </r>
  <r>
    <n v="6496"/>
    <s v="CA-2018-111262"/>
    <x v="960"/>
    <d v="2018-11-01T00:00:00"/>
    <s v="Second Class"/>
    <s v="KH-16510"/>
    <s v="Keith Herrera"/>
    <s v="Consumer"/>
    <s v="United States"/>
    <s v="Houston"/>
    <s v="Texas"/>
    <n v="77095"/>
    <x v="2"/>
    <x v="289"/>
    <x v="1"/>
    <s v="Paper"/>
    <s v="Xerox 21"/>
    <n v="15.552"/>
  </r>
  <r>
    <n v="6497"/>
    <s v="CA-2018-111262"/>
    <x v="960"/>
    <d v="2018-11-01T00:00:00"/>
    <s v="Second Class"/>
    <s v="KH-16510"/>
    <s v="Keith Herrera"/>
    <s v="Consumer"/>
    <s v="United States"/>
    <s v="Houston"/>
    <s v="Texas"/>
    <n v="77095"/>
    <x v="2"/>
    <x v="960"/>
    <x v="2"/>
    <s v="Accessories"/>
    <s v="Logitech Desktop MK120 Mouse and keyboard Combo"/>
    <n v="26.175999999999998"/>
  </r>
  <r>
    <n v="6498"/>
    <s v="CA-2016-103135"/>
    <x v="1115"/>
    <d v="2016-07-28T00:00:00"/>
    <s v="Standard Class"/>
    <s v="SS-20515"/>
    <s v="Shirley Schmidt"/>
    <s v="Home Office"/>
    <s v="United States"/>
    <s v="Louisville"/>
    <s v="Kentucky"/>
    <n v="40214"/>
    <x v="0"/>
    <x v="5"/>
    <x v="0"/>
    <s v="Furnishings"/>
    <s v="Eldon Expressions Wood and Plastic Desk Accessories, Cherry Wood"/>
    <n v="20.94"/>
  </r>
  <r>
    <n v="6499"/>
    <s v="CA-2016-103135"/>
    <x v="1115"/>
    <d v="2016-07-28T00:00:00"/>
    <s v="Standard Class"/>
    <s v="SS-20515"/>
    <s v="Shirley Schmidt"/>
    <s v="Home Office"/>
    <s v="United States"/>
    <s v="Louisville"/>
    <s v="Kentucky"/>
    <n v="40214"/>
    <x v="0"/>
    <x v="491"/>
    <x v="1"/>
    <s v="Binders"/>
    <s v="GBC Prepunched Paper, 19-Hole, for Binding Systems, 24-lb"/>
    <n v="135.09"/>
  </r>
  <r>
    <n v="6500"/>
    <s v="CA-2016-103135"/>
    <x v="1115"/>
    <d v="2016-07-28T00:00:00"/>
    <s v="Standard Class"/>
    <s v="SS-20515"/>
    <s v="Shirley Schmidt"/>
    <s v="Home Office"/>
    <s v="United States"/>
    <s v="Louisville"/>
    <s v="Kentucky"/>
    <n v="40214"/>
    <x v="0"/>
    <x v="1235"/>
    <x v="2"/>
    <s v="Accessories"/>
    <s v="Anker Ultra-Slim Mini Bluetooth 3.0 Wireless Keyboard"/>
    <n v="279.86"/>
  </r>
  <r>
    <n v="6501"/>
    <s v="CA-2016-103135"/>
    <x v="1115"/>
    <d v="2016-07-28T00:00:00"/>
    <s v="Standard Class"/>
    <s v="SS-20515"/>
    <s v="Shirley Schmidt"/>
    <s v="Home Office"/>
    <s v="United States"/>
    <s v="Louisville"/>
    <s v="Kentucky"/>
    <n v="40214"/>
    <x v="0"/>
    <x v="491"/>
    <x v="1"/>
    <s v="Binders"/>
    <s v="GBC Prepunched Paper, 19-Hole, for Binding Systems, 24-lb"/>
    <n v="90.06"/>
  </r>
  <r>
    <n v="6502"/>
    <s v="CA-2015-129147"/>
    <x v="981"/>
    <d v="2015-11-06T00:00:00"/>
    <s v="Standard Class"/>
    <s v="LC-17050"/>
    <s v="Liz Carlisle"/>
    <s v="Consumer"/>
    <s v="United States"/>
    <s v="Medina"/>
    <s v="Ohio"/>
    <n v="44256"/>
    <x v="3"/>
    <x v="1501"/>
    <x v="2"/>
    <s v="Phones"/>
    <s v="Polycom CX300 Desktop Phone USB VoIP phone"/>
    <n v="539.96400000000006"/>
  </r>
  <r>
    <n v="6503"/>
    <s v="CA-2015-129147"/>
    <x v="981"/>
    <d v="2015-11-06T00:00:00"/>
    <s v="Standard Class"/>
    <s v="LC-17050"/>
    <s v="Liz Carlisle"/>
    <s v="Consumer"/>
    <s v="United States"/>
    <s v="Medina"/>
    <s v="Ohio"/>
    <n v="44256"/>
    <x v="3"/>
    <x v="179"/>
    <x v="2"/>
    <s v="Phones"/>
    <s v="I Need's 3d Hello Kitty Hybrid Silicone Case Cover for HTC One X 4g with 3d Hello Kitty Stylus Pen Green/pink"/>
    <n v="50.231999999999999"/>
  </r>
  <r>
    <n v="6504"/>
    <s v="CA-2015-129147"/>
    <x v="981"/>
    <d v="2015-11-06T00:00:00"/>
    <s v="Standard Class"/>
    <s v="LC-17050"/>
    <s v="Liz Carlisle"/>
    <s v="Consumer"/>
    <s v="United States"/>
    <s v="Medina"/>
    <s v="Ohio"/>
    <n v="44256"/>
    <x v="3"/>
    <x v="410"/>
    <x v="1"/>
    <s v="Binders"/>
    <s v="Acco D-Ring Binder w/DublLock"/>
    <n v="19.242000000000001"/>
  </r>
  <r>
    <n v="6505"/>
    <s v="CA-2018-128265"/>
    <x v="701"/>
    <d v="2018-11-22T00:00:00"/>
    <s v="Second Class"/>
    <s v="VW-21775"/>
    <s v="Victoria Wilson"/>
    <s v="Corporate"/>
    <s v="United States"/>
    <s v="New York City"/>
    <s v="New York"/>
    <n v="10011"/>
    <x v="3"/>
    <x v="403"/>
    <x v="1"/>
    <s v="Storage"/>
    <s v="Deluxe Rollaway Locking File with Drawer"/>
    <n v="1247.6400000000001"/>
  </r>
  <r>
    <n v="6506"/>
    <s v="CA-2017-152331"/>
    <x v="190"/>
    <d v="2017-06-30T00:00:00"/>
    <s v="Standard Class"/>
    <s v="LD-16855"/>
    <s v="Lela Donovan"/>
    <s v="Corporate"/>
    <s v="United States"/>
    <s v="Chicago"/>
    <s v="Illinois"/>
    <n v="60653"/>
    <x v="2"/>
    <x v="147"/>
    <x v="1"/>
    <s v="Art"/>
    <s v="Newell 311"/>
    <n v="5.3040000000000003"/>
  </r>
  <r>
    <n v="6507"/>
    <s v="US-2017-128909"/>
    <x v="790"/>
    <d v="2017-10-11T00:00:00"/>
    <s v="Second Class"/>
    <s v="SP-20545"/>
    <s v="Sibella Parks"/>
    <s v="Corporate"/>
    <s v="United States"/>
    <s v="Philadelphia"/>
    <s v="Pennsylvania"/>
    <n v="19143"/>
    <x v="3"/>
    <x v="1774"/>
    <x v="1"/>
    <s v="Paper"/>
    <s v="Xerox 1947"/>
    <n v="19.135999999999999"/>
  </r>
  <r>
    <n v="6508"/>
    <s v="US-2017-128909"/>
    <x v="790"/>
    <d v="2017-10-11T00:00:00"/>
    <s v="Second Class"/>
    <s v="SP-20545"/>
    <s v="Sibella Parks"/>
    <s v="Corporate"/>
    <s v="United States"/>
    <s v="Philadelphia"/>
    <s v="Pennsylvania"/>
    <n v="19143"/>
    <x v="3"/>
    <x v="575"/>
    <x v="0"/>
    <s v="Furnishings"/>
    <s v="Luxo Professional Magnifying Clamp-On Fluorescent Lamps"/>
    <n v="332.83199999999999"/>
  </r>
  <r>
    <n v="6509"/>
    <s v="CA-2018-102197"/>
    <x v="698"/>
    <d v="2018-12-26T00:00:00"/>
    <s v="Standard Class"/>
    <s v="DK-13150"/>
    <s v="David Kendrick"/>
    <s v="Corporate"/>
    <s v="United States"/>
    <s v="New York City"/>
    <s v="New York"/>
    <n v="10009"/>
    <x v="3"/>
    <x v="314"/>
    <x v="1"/>
    <s v="Paper"/>
    <s v="Xerox 1908"/>
    <n v="279.89999999999998"/>
  </r>
  <r>
    <n v="6510"/>
    <s v="CA-2018-102197"/>
    <x v="698"/>
    <d v="2018-12-26T00:00:00"/>
    <s v="Standard Class"/>
    <s v="DK-13150"/>
    <s v="David Kendrick"/>
    <s v="Corporate"/>
    <s v="United States"/>
    <s v="New York City"/>
    <s v="New York"/>
    <n v="10009"/>
    <x v="3"/>
    <x v="301"/>
    <x v="1"/>
    <s v="Binders"/>
    <s v="GBC Premium Transparent Covers with Diagonal Lined Pattern"/>
    <n v="50.351999999999997"/>
  </r>
  <r>
    <n v="6511"/>
    <s v="CA-2018-102197"/>
    <x v="698"/>
    <d v="2018-12-26T00:00:00"/>
    <s v="Standard Class"/>
    <s v="DK-13150"/>
    <s v="David Kendrick"/>
    <s v="Corporate"/>
    <s v="United States"/>
    <s v="New York City"/>
    <s v="New York"/>
    <n v="10009"/>
    <x v="3"/>
    <x v="752"/>
    <x v="1"/>
    <s v="Paper"/>
    <s v="Xerox 188"/>
    <n v="34.020000000000003"/>
  </r>
  <r>
    <n v="6512"/>
    <s v="CA-2018-167640"/>
    <x v="904"/>
    <d v="2018-03-10T00:00:00"/>
    <s v="Standard Class"/>
    <s v="FC-14245"/>
    <s v="Frank Carlisle"/>
    <s v="Home Office"/>
    <s v="United States"/>
    <s v="San Francisco"/>
    <s v="California"/>
    <n v="94109"/>
    <x v="1"/>
    <x v="703"/>
    <x v="1"/>
    <s v="Art"/>
    <s v="Fluorescent Highlighters by Dixon"/>
    <n v="23.88"/>
  </r>
  <r>
    <n v="6513"/>
    <s v="CA-2018-167640"/>
    <x v="904"/>
    <d v="2018-03-10T00:00:00"/>
    <s v="Standard Class"/>
    <s v="FC-14245"/>
    <s v="Frank Carlisle"/>
    <s v="Home Office"/>
    <s v="United States"/>
    <s v="San Francisco"/>
    <s v="California"/>
    <n v="94109"/>
    <x v="1"/>
    <x v="1363"/>
    <x v="1"/>
    <s v="Labels"/>
    <s v="Avery 49"/>
    <n v="11.52"/>
  </r>
  <r>
    <n v="6514"/>
    <s v="CA-2018-167640"/>
    <x v="904"/>
    <d v="2018-03-10T00:00:00"/>
    <s v="Standard Class"/>
    <s v="FC-14245"/>
    <s v="Frank Carlisle"/>
    <s v="Home Office"/>
    <s v="United States"/>
    <s v="San Francisco"/>
    <s v="California"/>
    <n v="94109"/>
    <x v="1"/>
    <x v="1522"/>
    <x v="1"/>
    <s v="Paper"/>
    <s v="Xerox 1893"/>
    <n v="286.93"/>
  </r>
  <r>
    <n v="6515"/>
    <s v="CA-2018-167640"/>
    <x v="904"/>
    <d v="2018-03-10T00:00:00"/>
    <s v="Standard Class"/>
    <s v="FC-14245"/>
    <s v="Frank Carlisle"/>
    <s v="Home Office"/>
    <s v="United States"/>
    <s v="San Francisco"/>
    <s v="California"/>
    <n v="94109"/>
    <x v="1"/>
    <x v="957"/>
    <x v="2"/>
    <s v="Phones"/>
    <s v="Digium D40 VoIP phone"/>
    <n v="206.38399999999999"/>
  </r>
  <r>
    <n v="6516"/>
    <s v="US-2018-116652"/>
    <x v="175"/>
    <d v="2018-09-19T00:00:00"/>
    <s v="Standard Class"/>
    <s v="RD-19480"/>
    <s v="Rick Duston"/>
    <s v="Consumer"/>
    <s v="United States"/>
    <s v="San Francisco"/>
    <s v="California"/>
    <n v="94122"/>
    <x v="1"/>
    <x v="955"/>
    <x v="0"/>
    <s v="Chairs"/>
    <s v="Leather Task Chair, Black"/>
    <n v="218.352"/>
  </r>
  <r>
    <n v="6517"/>
    <s v="US-2018-116652"/>
    <x v="175"/>
    <d v="2018-09-19T00:00:00"/>
    <s v="Standard Class"/>
    <s v="RD-19480"/>
    <s v="Rick Duston"/>
    <s v="Consumer"/>
    <s v="United States"/>
    <s v="San Francisco"/>
    <s v="California"/>
    <n v="94122"/>
    <x v="1"/>
    <x v="1060"/>
    <x v="0"/>
    <s v="Furnishings"/>
    <s v="Tenex 46&quot; x 60&quot; Computer Anti-Static Chairmat, Rectangular Shaped"/>
    <n v="529.9"/>
  </r>
  <r>
    <n v="6518"/>
    <s v="US-2018-116652"/>
    <x v="175"/>
    <d v="2018-09-19T00:00:00"/>
    <s v="Standard Class"/>
    <s v="RD-19480"/>
    <s v="Rick Duston"/>
    <s v="Consumer"/>
    <s v="United States"/>
    <s v="San Francisco"/>
    <s v="California"/>
    <n v="94122"/>
    <x v="1"/>
    <x v="1068"/>
    <x v="1"/>
    <s v="Art"/>
    <s v="Peel-Off China Markers"/>
    <n v="99.3"/>
  </r>
  <r>
    <n v="6519"/>
    <s v="US-2018-116652"/>
    <x v="175"/>
    <d v="2018-09-19T00:00:00"/>
    <s v="Standard Class"/>
    <s v="RD-19480"/>
    <s v="Rick Duston"/>
    <s v="Consumer"/>
    <s v="United States"/>
    <s v="San Francisco"/>
    <s v="California"/>
    <n v="94122"/>
    <x v="1"/>
    <x v="1309"/>
    <x v="1"/>
    <s v="Appliances"/>
    <s v="Belkin 5 Outlet SurgeMaster Power Centers"/>
    <n v="108.96"/>
  </r>
  <r>
    <n v="6520"/>
    <s v="US-2018-116652"/>
    <x v="175"/>
    <d v="2018-09-19T00:00:00"/>
    <s v="Standard Class"/>
    <s v="RD-19480"/>
    <s v="Rick Duston"/>
    <s v="Consumer"/>
    <s v="United States"/>
    <s v="San Francisco"/>
    <s v="California"/>
    <n v="94122"/>
    <x v="1"/>
    <x v="472"/>
    <x v="1"/>
    <s v="Binders"/>
    <s v="Cardinal Poly Pocket Divider Pockets for Ring Binders"/>
    <n v="2.6880000000000002"/>
  </r>
  <r>
    <n v="6521"/>
    <s v="CA-2018-138289"/>
    <x v="1034"/>
    <d v="2018-01-18T00:00:00"/>
    <s v="Second Class"/>
    <s v="AR-10540"/>
    <s v="Andy Reiter"/>
    <s v="Consumer"/>
    <s v="United States"/>
    <s v="Jackson"/>
    <s v="Michigan"/>
    <n v="49201"/>
    <x v="2"/>
    <x v="316"/>
    <x v="1"/>
    <s v="Binders"/>
    <s v="GBC DocuBind P400 Electric Binding System"/>
    <n v="5443.96"/>
  </r>
  <r>
    <n v="6522"/>
    <s v="CA-2018-138289"/>
    <x v="1034"/>
    <d v="2018-01-18T00:00:00"/>
    <s v="Second Class"/>
    <s v="AR-10540"/>
    <s v="Andy Reiter"/>
    <s v="Consumer"/>
    <s v="United States"/>
    <s v="Jackson"/>
    <s v="Michigan"/>
    <n v="49201"/>
    <x v="2"/>
    <x v="1719"/>
    <x v="0"/>
    <s v="Chairs"/>
    <s v="Office Star Flex Back Scooter Chair with Aluminum Finish Frame"/>
    <n v="302.67"/>
  </r>
  <r>
    <n v="6523"/>
    <s v="CA-2018-138289"/>
    <x v="1034"/>
    <d v="2018-01-18T00:00:00"/>
    <s v="Second Class"/>
    <s v="AR-10540"/>
    <s v="Andy Reiter"/>
    <s v="Consumer"/>
    <s v="United States"/>
    <s v="Jackson"/>
    <s v="Michigan"/>
    <n v="49201"/>
    <x v="2"/>
    <x v="1788"/>
    <x v="1"/>
    <s v="Paper"/>
    <s v="TOPS Money Receipt Book, Consecutively Numbered in Red,"/>
    <n v="56.07"/>
  </r>
  <r>
    <n v="6524"/>
    <s v="CA-2017-129308"/>
    <x v="274"/>
    <d v="2017-07-13T00:00:00"/>
    <s v="Standard Class"/>
    <s v="CC-12100"/>
    <s v="Chad Cunningham"/>
    <s v="Home Office"/>
    <s v="United States"/>
    <s v="Philadelphia"/>
    <s v="Pennsylvania"/>
    <n v="19120"/>
    <x v="3"/>
    <x v="1621"/>
    <x v="1"/>
    <s v="Labels"/>
    <s v="Permanent Self-Adhesive File Folder Labels for Typewriters, 1 1/8 x 3 1/2, White"/>
    <n v="10.08"/>
  </r>
  <r>
    <n v="6525"/>
    <s v="CA-2017-129308"/>
    <x v="274"/>
    <d v="2017-07-13T00:00:00"/>
    <s v="Standard Class"/>
    <s v="CC-12100"/>
    <s v="Chad Cunningham"/>
    <s v="Home Office"/>
    <s v="United States"/>
    <s v="Philadelphia"/>
    <s v="Pennsylvania"/>
    <n v="19120"/>
    <x v="3"/>
    <x v="966"/>
    <x v="2"/>
    <s v="Phones"/>
    <s v="Panasonic KX T7731-B Digital phone"/>
    <n v="59.994"/>
  </r>
  <r>
    <n v="6526"/>
    <s v="CA-2017-129308"/>
    <x v="274"/>
    <d v="2017-07-13T00:00:00"/>
    <s v="Standard Class"/>
    <s v="CC-12100"/>
    <s v="Chad Cunningham"/>
    <s v="Home Office"/>
    <s v="United States"/>
    <s v="Philadelphia"/>
    <s v="Pennsylvania"/>
    <n v="19120"/>
    <x v="3"/>
    <x v="31"/>
    <x v="1"/>
    <s v="Binders"/>
    <s v="Acco Pressboard Covers with Storage Hooks, 14 7/8&quot; x 11&quot;, Executive Red"/>
    <n v="5.7149999999999999"/>
  </r>
  <r>
    <n v="6527"/>
    <s v="CA-2017-129308"/>
    <x v="274"/>
    <d v="2017-07-13T00:00:00"/>
    <s v="Standard Class"/>
    <s v="CC-12100"/>
    <s v="Chad Cunningham"/>
    <s v="Home Office"/>
    <s v="United States"/>
    <s v="Philadelphia"/>
    <s v="Pennsylvania"/>
    <n v="19120"/>
    <x v="3"/>
    <x v="1375"/>
    <x v="1"/>
    <s v="Binders"/>
    <s v="GBC Standard Plastic Binding Systems' Combs"/>
    <n v="9.42"/>
  </r>
  <r>
    <n v="6528"/>
    <s v="CA-2017-157791"/>
    <x v="443"/>
    <d v="2017-12-28T00:00:00"/>
    <s v="Second Class"/>
    <s v="CA-11965"/>
    <s v="Carol Adams"/>
    <s v="Corporate"/>
    <s v="United States"/>
    <s v="Warwick"/>
    <s v="Rhode Island"/>
    <n v="2886"/>
    <x v="3"/>
    <x v="615"/>
    <x v="2"/>
    <s v="Copiers"/>
    <s v="Hewlett Packard 610 Color Digital Copier / Printer"/>
    <n v="1999.96"/>
  </r>
  <r>
    <n v="6529"/>
    <s v="CA-2015-146864"/>
    <x v="1091"/>
    <d v="2015-12-26T00:00:00"/>
    <s v="Standard Class"/>
    <s v="BT-11530"/>
    <s v="Bradley Talbott"/>
    <s v="Home Office"/>
    <s v="United States"/>
    <s v="New York City"/>
    <s v="New York"/>
    <n v="10024"/>
    <x v="3"/>
    <x v="1789"/>
    <x v="1"/>
    <s v="Storage"/>
    <s v="Desktop 3-Pocket Hot File"/>
    <n v="216.4"/>
  </r>
  <r>
    <n v="6530"/>
    <s v="CA-2015-103744"/>
    <x v="1116"/>
    <d v="2015-02-27T00:00:00"/>
    <s v="Standard Class"/>
    <s v="MG-17875"/>
    <s v="Michael Grace"/>
    <s v="Home Office"/>
    <s v="United States"/>
    <s v="El Paso"/>
    <s v="Texas"/>
    <n v="79907"/>
    <x v="2"/>
    <x v="865"/>
    <x v="1"/>
    <s v="Labels"/>
    <s v="Staple-on labels"/>
    <n v="6.9359999999999999"/>
  </r>
  <r>
    <n v="6531"/>
    <s v="CA-2015-103744"/>
    <x v="1116"/>
    <d v="2015-02-27T00:00:00"/>
    <s v="Standard Class"/>
    <s v="MG-17875"/>
    <s v="Michael Grace"/>
    <s v="Home Office"/>
    <s v="United States"/>
    <s v="El Paso"/>
    <s v="Texas"/>
    <n v="79907"/>
    <x v="2"/>
    <x v="777"/>
    <x v="1"/>
    <s v="Binders"/>
    <s v="GBC Plastic Binding Combs"/>
    <n v="4.4279999999999999"/>
  </r>
  <r>
    <n v="6532"/>
    <s v="US-2018-107384"/>
    <x v="769"/>
    <d v="2018-12-08T00:00:00"/>
    <s v="Standard Class"/>
    <s v="TP-21130"/>
    <s v="Theone Pippenger"/>
    <s v="Consumer"/>
    <s v="United States"/>
    <s v="Rochester"/>
    <s v="Minnesota"/>
    <n v="55901"/>
    <x v="2"/>
    <x v="1039"/>
    <x v="1"/>
    <s v="Art"/>
    <s v="Newell 310"/>
    <n v="8.8000000000000007"/>
  </r>
  <r>
    <n v="6533"/>
    <s v="US-2018-107384"/>
    <x v="769"/>
    <d v="2018-12-08T00:00:00"/>
    <s v="Standard Class"/>
    <s v="TP-21130"/>
    <s v="Theone Pippenger"/>
    <s v="Consumer"/>
    <s v="United States"/>
    <s v="Rochester"/>
    <s v="Minnesota"/>
    <n v="55901"/>
    <x v="2"/>
    <x v="1779"/>
    <x v="2"/>
    <s v="Accessories"/>
    <s v="First Data TMFD35 PIN Pad"/>
    <n v="142.80000000000001"/>
  </r>
  <r>
    <n v="6534"/>
    <s v="US-2018-107384"/>
    <x v="769"/>
    <d v="2018-12-08T00:00:00"/>
    <s v="Standard Class"/>
    <s v="TP-21130"/>
    <s v="Theone Pippenger"/>
    <s v="Consumer"/>
    <s v="United States"/>
    <s v="Rochester"/>
    <s v="Minnesota"/>
    <n v="55901"/>
    <x v="2"/>
    <x v="1593"/>
    <x v="2"/>
    <s v="Accessories"/>
    <s v="Logitech G430 Surround Sound Gaming Headset with Dolby 7.1 Technology"/>
    <n v="399.95"/>
  </r>
  <r>
    <n v="6535"/>
    <s v="CA-2015-128209"/>
    <x v="664"/>
    <d v="2015-11-22T00:00:00"/>
    <s v="Standard Class"/>
    <s v="GT-14710"/>
    <s v="Greg Tran"/>
    <s v="Consumer"/>
    <s v="United States"/>
    <s v="Buffalo"/>
    <s v="New York"/>
    <n v="14215"/>
    <x v="3"/>
    <x v="1176"/>
    <x v="1"/>
    <s v="Binders"/>
    <s v="GBC DocuBind TL300 Electric Binding System"/>
    <n v="2152.7759999999998"/>
  </r>
  <r>
    <n v="6536"/>
    <s v="CA-2015-128209"/>
    <x v="664"/>
    <d v="2015-11-22T00:00:00"/>
    <s v="Standard Class"/>
    <s v="GT-14710"/>
    <s v="Greg Tran"/>
    <s v="Consumer"/>
    <s v="United States"/>
    <s v="Buffalo"/>
    <s v="New York"/>
    <n v="14215"/>
    <x v="3"/>
    <x v="1248"/>
    <x v="0"/>
    <s v="Bookcases"/>
    <s v="DMI Eclipse Executive Suite Bookcases"/>
    <n v="4007.84"/>
  </r>
  <r>
    <n v="6537"/>
    <s v="CA-2015-169684"/>
    <x v="22"/>
    <d v="2015-10-23T00:00:00"/>
    <s v="First Class"/>
    <s v="FH-14365"/>
    <s v="Fred Hopkins"/>
    <s v="Corporate"/>
    <s v="United States"/>
    <s v="Knoxville"/>
    <s v="Tennessee"/>
    <n v="37918"/>
    <x v="0"/>
    <x v="962"/>
    <x v="0"/>
    <s v="Tables"/>
    <s v="Lesro Round Back Collection Coffee Table, End Table"/>
    <n v="328.59"/>
  </r>
  <r>
    <n v="6538"/>
    <s v="CA-2015-169684"/>
    <x v="22"/>
    <d v="2015-10-23T00:00:00"/>
    <s v="First Class"/>
    <s v="FH-14365"/>
    <s v="Fred Hopkins"/>
    <s v="Corporate"/>
    <s v="United States"/>
    <s v="Knoxville"/>
    <s v="Tennessee"/>
    <n v="37918"/>
    <x v="0"/>
    <x v="356"/>
    <x v="1"/>
    <s v="Storage"/>
    <s v="Contico 72&quot;H Heavy-Duty Storage System"/>
    <n v="98.352000000000004"/>
  </r>
  <r>
    <n v="6539"/>
    <s v="CA-2016-109862"/>
    <x v="969"/>
    <d v="2016-10-30T00:00:00"/>
    <s v="Standard Class"/>
    <s v="HK-14890"/>
    <s v="Heather Kirkland"/>
    <s v="Corporate"/>
    <s v="United States"/>
    <s v="Newark"/>
    <s v="Delaware"/>
    <n v="19711"/>
    <x v="3"/>
    <x v="559"/>
    <x v="2"/>
    <s v="Phones"/>
    <s v="ClearOne Communications CHAT 70 OCÂ Speaker Phone"/>
    <n v="158.99"/>
  </r>
  <r>
    <n v="6540"/>
    <s v="CA-2016-109862"/>
    <x v="969"/>
    <d v="2016-10-30T00:00:00"/>
    <s v="Standard Class"/>
    <s v="HK-14890"/>
    <s v="Heather Kirkland"/>
    <s v="Corporate"/>
    <s v="United States"/>
    <s v="Newark"/>
    <s v="Delaware"/>
    <n v="19711"/>
    <x v="3"/>
    <x v="1340"/>
    <x v="0"/>
    <s v="Chairs"/>
    <s v="Iceberg Nesting Folding Chair, 19w x 6d x 43h"/>
    <n v="291.10000000000002"/>
  </r>
  <r>
    <n v="6541"/>
    <s v="US-2018-107888"/>
    <x v="673"/>
    <d v="2018-11-19T00:00:00"/>
    <s v="First Class"/>
    <s v="CC-12220"/>
    <s v="Chris Cortes"/>
    <s v="Consumer"/>
    <s v="United States"/>
    <s v="Seattle"/>
    <s v="Washington"/>
    <n v="98103"/>
    <x v="1"/>
    <x v="1635"/>
    <x v="1"/>
    <s v="Paper"/>
    <s v="Xerox 1933"/>
    <n v="73.680000000000007"/>
  </r>
  <r>
    <n v="6542"/>
    <s v="US-2018-107888"/>
    <x v="673"/>
    <d v="2018-11-19T00:00:00"/>
    <s v="First Class"/>
    <s v="CC-12220"/>
    <s v="Chris Cortes"/>
    <s v="Consumer"/>
    <s v="United States"/>
    <s v="Seattle"/>
    <s v="Washington"/>
    <n v="98103"/>
    <x v="1"/>
    <x v="583"/>
    <x v="0"/>
    <s v="Furnishings"/>
    <s v="Tenex &quot;The Solids&quot; Textured Chair Mats"/>
    <n v="139.91999999999999"/>
  </r>
  <r>
    <n v="6543"/>
    <s v="US-2018-107888"/>
    <x v="673"/>
    <d v="2018-11-19T00:00:00"/>
    <s v="First Class"/>
    <s v="CC-12220"/>
    <s v="Chris Cortes"/>
    <s v="Consumer"/>
    <s v="United States"/>
    <s v="Seattle"/>
    <s v="Washington"/>
    <n v="98103"/>
    <x v="1"/>
    <x v="1517"/>
    <x v="2"/>
    <s v="Phones"/>
    <s v="Plantronics Encore H101 Dual EarpiecesÂ Headset"/>
    <n v="107.88"/>
  </r>
  <r>
    <n v="6544"/>
    <s v="US-2018-107888"/>
    <x v="673"/>
    <d v="2018-11-19T00:00:00"/>
    <s v="First Class"/>
    <s v="CC-12220"/>
    <s v="Chris Cortes"/>
    <s v="Consumer"/>
    <s v="United States"/>
    <s v="Seattle"/>
    <s v="Washington"/>
    <n v="98103"/>
    <x v="1"/>
    <x v="1291"/>
    <x v="1"/>
    <s v="Storage"/>
    <s v="Fellowes Bases and Tops For Staxonsteel/High-Stak Systems"/>
    <n v="33.29"/>
  </r>
  <r>
    <n v="6545"/>
    <s v="US-2018-154872"/>
    <x v="304"/>
    <d v="2018-05-18T00:00:00"/>
    <s v="Standard Class"/>
    <s v="DP-13000"/>
    <s v="Darren Powers"/>
    <s v="Consumer"/>
    <s v="United States"/>
    <s v="Cleveland"/>
    <s v="Ohio"/>
    <n v="44105"/>
    <x v="3"/>
    <x v="1561"/>
    <x v="1"/>
    <s v="Binders"/>
    <s v="Premium Transparent Presentation Covers, No Pattern/Clear, 8 1/2&quot; x 11&quot;"/>
    <n v="58.17"/>
  </r>
  <r>
    <n v="6546"/>
    <s v="US-2018-154872"/>
    <x v="304"/>
    <d v="2018-05-18T00:00:00"/>
    <s v="Standard Class"/>
    <s v="DP-13000"/>
    <s v="Darren Powers"/>
    <s v="Consumer"/>
    <s v="United States"/>
    <s v="Cleveland"/>
    <s v="Ohio"/>
    <n v="44105"/>
    <x v="3"/>
    <x v="840"/>
    <x v="1"/>
    <s v="Labels"/>
    <s v="Avery 502"/>
    <n v="5.04"/>
  </r>
  <r>
    <n v="6547"/>
    <s v="US-2018-154872"/>
    <x v="304"/>
    <d v="2018-05-18T00:00:00"/>
    <s v="Standard Class"/>
    <s v="DP-13000"/>
    <s v="Darren Powers"/>
    <s v="Consumer"/>
    <s v="United States"/>
    <s v="Cleveland"/>
    <s v="Ohio"/>
    <n v="44105"/>
    <x v="3"/>
    <x v="1693"/>
    <x v="1"/>
    <s v="Paper"/>
    <s v="Xerox 19"/>
    <n v="24.783999999999999"/>
  </r>
  <r>
    <n v="6548"/>
    <s v="CA-2015-113880"/>
    <x v="72"/>
    <d v="2015-03-05T00:00:00"/>
    <s v="Standard Class"/>
    <s v="VF-21715"/>
    <s v="Vicky Freymann"/>
    <s v="Home Office"/>
    <s v="United States"/>
    <s v="Elmhurst"/>
    <s v="Illinois"/>
    <n v="60126"/>
    <x v="2"/>
    <x v="83"/>
    <x v="0"/>
    <s v="Chairs"/>
    <s v="Novimex Swivel Fabric Task Chair"/>
    <n v="634.11599999999999"/>
  </r>
  <r>
    <n v="6549"/>
    <s v="CA-2015-113880"/>
    <x v="72"/>
    <d v="2015-03-05T00:00:00"/>
    <s v="Standard Class"/>
    <s v="VF-21715"/>
    <s v="Vicky Freymann"/>
    <s v="Home Office"/>
    <s v="United States"/>
    <s v="Elmhurst"/>
    <s v="Illinois"/>
    <n v="60126"/>
    <x v="2"/>
    <x v="1749"/>
    <x v="1"/>
    <s v="Paper"/>
    <s v="Black Print Carbonless 8 1/2&quot; x 8 1/4&quot; Rapid Memo Book"/>
    <n v="17.472000000000001"/>
  </r>
  <r>
    <n v="6550"/>
    <s v="US-2016-164966"/>
    <x v="117"/>
    <d v="2016-08-01T00:00:00"/>
    <s v="First Class"/>
    <s v="GH-14410"/>
    <s v="Gary Hansen"/>
    <s v="Home Office"/>
    <s v="United States"/>
    <s v="Lakeville"/>
    <s v="Minnesota"/>
    <n v="55044"/>
    <x v="2"/>
    <x v="792"/>
    <x v="0"/>
    <s v="Chairs"/>
    <s v="Global Stack Chair without Arms, Black"/>
    <n v="155.88"/>
  </r>
  <r>
    <n v="6551"/>
    <s v="CA-2016-126739"/>
    <x v="549"/>
    <d v="2016-11-03T00:00:00"/>
    <s v="Second Class"/>
    <s v="JH-16180"/>
    <s v="Justin Hirsh"/>
    <s v="Consumer"/>
    <s v="United States"/>
    <s v="New York City"/>
    <s v="New York"/>
    <n v="10035"/>
    <x v="3"/>
    <x v="1455"/>
    <x v="0"/>
    <s v="Chairs"/>
    <s v="Global Highback Leather Tilter in Burgundy"/>
    <n v="327.56400000000002"/>
  </r>
  <r>
    <n v="6552"/>
    <s v="CA-2018-161578"/>
    <x v="819"/>
    <d v="2018-12-21T00:00:00"/>
    <s v="Second Class"/>
    <s v="RB-19465"/>
    <s v="Rick Bensley"/>
    <s v="Home Office"/>
    <s v="United States"/>
    <s v="Los Angeles"/>
    <s v="California"/>
    <n v="90036"/>
    <x v="1"/>
    <x v="481"/>
    <x v="1"/>
    <s v="Paper"/>
    <s v="Xerox 1898"/>
    <n v="13.36"/>
  </r>
  <r>
    <n v="6553"/>
    <s v="CA-2018-161578"/>
    <x v="819"/>
    <d v="2018-12-21T00:00:00"/>
    <s v="Second Class"/>
    <s v="RB-19465"/>
    <s v="Rick Bensley"/>
    <s v="Home Office"/>
    <s v="United States"/>
    <s v="Los Angeles"/>
    <s v="California"/>
    <n v="90036"/>
    <x v="1"/>
    <x v="967"/>
    <x v="1"/>
    <s v="Storage"/>
    <s v="Safco Wire Cube Shelving System, For Use as 4 or 5 14&quot; Cubes, Black"/>
    <n v="158.9"/>
  </r>
  <r>
    <n v="6554"/>
    <s v="CA-2015-137092"/>
    <x v="22"/>
    <d v="2015-10-22T00:00:00"/>
    <s v="Second Class"/>
    <s v="LS-16975"/>
    <s v="Lindsay Shagiari"/>
    <s v="Home Office"/>
    <s v="United States"/>
    <s v="Chicago"/>
    <s v="Illinois"/>
    <n v="60653"/>
    <x v="2"/>
    <x v="590"/>
    <x v="2"/>
    <s v="Accessories"/>
    <s v="Logitech Wireless Performance Mouse MX for PC and Mac"/>
    <n v="319.96800000000002"/>
  </r>
  <r>
    <n v="6555"/>
    <s v="CA-2015-137092"/>
    <x v="22"/>
    <d v="2015-10-22T00:00:00"/>
    <s v="Second Class"/>
    <s v="LS-16975"/>
    <s v="Lindsay Shagiari"/>
    <s v="Home Office"/>
    <s v="United States"/>
    <s v="Chicago"/>
    <s v="Illinois"/>
    <n v="60653"/>
    <x v="2"/>
    <x v="1672"/>
    <x v="1"/>
    <s v="Storage"/>
    <s v="24 Capacity Maxi Data Binder Racks, Pearl"/>
    <n v="505.32"/>
  </r>
  <r>
    <n v="6556"/>
    <s v="CA-2015-137092"/>
    <x v="22"/>
    <d v="2015-10-22T00:00:00"/>
    <s v="Second Class"/>
    <s v="LS-16975"/>
    <s v="Lindsay Shagiari"/>
    <s v="Home Office"/>
    <s v="United States"/>
    <s v="Chicago"/>
    <s v="Illinois"/>
    <n v="60653"/>
    <x v="2"/>
    <x v="1790"/>
    <x v="1"/>
    <s v="Paper"/>
    <s v="Wirebound Voice Message Log Book"/>
    <n v="3.8079999999999998"/>
  </r>
  <r>
    <n v="6557"/>
    <s v="CA-2015-137092"/>
    <x v="22"/>
    <d v="2015-10-22T00:00:00"/>
    <s v="Second Class"/>
    <s v="LS-16975"/>
    <s v="Lindsay Shagiari"/>
    <s v="Home Office"/>
    <s v="United States"/>
    <s v="Chicago"/>
    <s v="Illinois"/>
    <n v="60653"/>
    <x v="2"/>
    <x v="1311"/>
    <x v="1"/>
    <s v="Binders"/>
    <s v="Satellite Sectional Post Binders"/>
    <n v="8.6820000000000004"/>
  </r>
  <r>
    <n v="6558"/>
    <s v="CA-2015-137092"/>
    <x v="22"/>
    <d v="2015-10-22T00:00:00"/>
    <s v="Second Class"/>
    <s v="LS-16975"/>
    <s v="Lindsay Shagiari"/>
    <s v="Home Office"/>
    <s v="United States"/>
    <s v="Chicago"/>
    <s v="Illinois"/>
    <n v="60653"/>
    <x v="2"/>
    <x v="580"/>
    <x v="1"/>
    <s v="Labels"/>
    <s v="Avery 4027 File Folder Labels for Dot Matrix Printers, 5000 Labels per Box, White"/>
    <n v="24.423999999999999"/>
  </r>
  <r>
    <n v="6559"/>
    <s v="CA-2016-166947"/>
    <x v="1117"/>
    <d v="2016-06-10T00:00:00"/>
    <s v="Standard Class"/>
    <s v="EB-13750"/>
    <s v="Edward Becker"/>
    <s v="Corporate"/>
    <s v="United States"/>
    <s v="Buffalo"/>
    <s v="New York"/>
    <n v="14215"/>
    <x v="3"/>
    <x v="499"/>
    <x v="0"/>
    <s v="Chairs"/>
    <s v="Hon Every-Day Series Multi-Task Chairs"/>
    <n v="1522.6379999999999"/>
  </r>
  <r>
    <n v="6560"/>
    <s v="CA-2017-160941"/>
    <x v="658"/>
    <d v="2017-07-26T00:00:00"/>
    <s v="Standard Class"/>
    <s v="DK-12835"/>
    <s v="Damala Kotsonis"/>
    <s v="Corporate"/>
    <s v="United States"/>
    <s v="Roseville"/>
    <s v="California"/>
    <n v="95661"/>
    <x v="1"/>
    <x v="970"/>
    <x v="1"/>
    <s v="Envelopes"/>
    <s v="Ames Color-File Green Diamond Border X-ray Mailers"/>
    <n v="419.9"/>
  </r>
  <r>
    <n v="6561"/>
    <s v="CA-2017-160941"/>
    <x v="658"/>
    <d v="2017-07-26T00:00:00"/>
    <s v="Standard Class"/>
    <s v="DK-12835"/>
    <s v="Damala Kotsonis"/>
    <s v="Corporate"/>
    <s v="United States"/>
    <s v="Roseville"/>
    <s v="California"/>
    <n v="95661"/>
    <x v="1"/>
    <x v="365"/>
    <x v="1"/>
    <s v="Labels"/>
    <s v="Self-Adhesive Removable Labels"/>
    <n v="3.15"/>
  </r>
  <r>
    <n v="6562"/>
    <s v="CA-2018-144680"/>
    <x v="185"/>
    <d v="2018-04-02T00:00:00"/>
    <s v="First Class"/>
    <s v="SC-20260"/>
    <s v="Scott Cohen"/>
    <s v="Corporate"/>
    <s v="United States"/>
    <s v="Arlington"/>
    <s v="Texas"/>
    <n v="76017"/>
    <x v="2"/>
    <x v="731"/>
    <x v="1"/>
    <s v="Appliances"/>
    <s v="Fellowes 8 Outlet Superior Workstation Surge Protector w/o Phone/Fax/Modem Protection"/>
    <n v="33.619999999999997"/>
  </r>
  <r>
    <n v="6563"/>
    <s v="CA-2015-166086"/>
    <x v="1118"/>
    <d v="2015-05-12T00:00:00"/>
    <s v="Standard Class"/>
    <s v="CT-11995"/>
    <s v="Carol Triggs"/>
    <s v="Consumer"/>
    <s v="United States"/>
    <s v="Lawrence"/>
    <s v="Massachusetts"/>
    <n v="1841"/>
    <x v="3"/>
    <x v="61"/>
    <x v="1"/>
    <s v="Binders"/>
    <s v="Acco PRESSTEX Data Binder with Storage Hooks, Dark Blue, 14 7/8&quot; X 11&quot;"/>
    <n v="16.14"/>
  </r>
  <r>
    <n v="6564"/>
    <s v="CA-2015-166086"/>
    <x v="1118"/>
    <d v="2015-05-12T00:00:00"/>
    <s v="Standard Class"/>
    <s v="CT-11995"/>
    <s v="Carol Triggs"/>
    <s v="Consumer"/>
    <s v="United States"/>
    <s v="Lawrence"/>
    <s v="Massachusetts"/>
    <n v="1841"/>
    <x v="3"/>
    <x v="1582"/>
    <x v="0"/>
    <s v="Tables"/>
    <s v="Balt Split Level Computer Training Table"/>
    <n v="194.25"/>
  </r>
  <r>
    <n v="6565"/>
    <s v="CA-2015-166086"/>
    <x v="1118"/>
    <d v="2015-05-12T00:00:00"/>
    <s v="Standard Class"/>
    <s v="CT-11995"/>
    <s v="Carol Triggs"/>
    <s v="Consumer"/>
    <s v="United States"/>
    <s v="Lawrence"/>
    <s v="Massachusetts"/>
    <n v="1841"/>
    <x v="3"/>
    <x v="671"/>
    <x v="1"/>
    <s v="Art"/>
    <s v="Newell 335"/>
    <n v="8.64"/>
  </r>
  <r>
    <n v="6566"/>
    <s v="CA-2015-166086"/>
    <x v="1118"/>
    <d v="2015-05-12T00:00:00"/>
    <s v="Standard Class"/>
    <s v="CT-11995"/>
    <s v="Carol Triggs"/>
    <s v="Consumer"/>
    <s v="United States"/>
    <s v="Lawrence"/>
    <s v="Massachusetts"/>
    <n v="1841"/>
    <x v="3"/>
    <x v="635"/>
    <x v="0"/>
    <s v="Chairs"/>
    <s v="Lifetime Advantage Folding Chairs, 4/Carton"/>
    <n v="872.32"/>
  </r>
  <r>
    <n v="6567"/>
    <s v="CA-2018-131282"/>
    <x v="1119"/>
    <d v="2018-02-08T00:00:00"/>
    <s v="Second Class"/>
    <s v="CB-12025"/>
    <s v="Cassandra Brandow"/>
    <s v="Consumer"/>
    <s v="United States"/>
    <s v="Waco"/>
    <s v="Texas"/>
    <n v="76706"/>
    <x v="2"/>
    <x v="569"/>
    <x v="1"/>
    <s v="Binders"/>
    <s v="Ibico Hi-Tech Manual Binding System"/>
    <n v="243.99199999999999"/>
  </r>
  <r>
    <n v="6568"/>
    <s v="CA-2018-131282"/>
    <x v="1119"/>
    <d v="2018-02-08T00:00:00"/>
    <s v="Second Class"/>
    <s v="CB-12025"/>
    <s v="Cassandra Brandow"/>
    <s v="Consumer"/>
    <s v="United States"/>
    <s v="Waco"/>
    <s v="Texas"/>
    <n v="76706"/>
    <x v="2"/>
    <x v="1325"/>
    <x v="1"/>
    <s v="Art"/>
    <s v="Staples in misc. colors"/>
    <n v="7.12"/>
  </r>
  <r>
    <n v="6569"/>
    <s v="CA-2015-100678"/>
    <x v="891"/>
    <d v="2015-04-22T00:00:00"/>
    <s v="Standard Class"/>
    <s v="KM-16720"/>
    <s v="Kunst Miller"/>
    <s v="Consumer"/>
    <s v="United States"/>
    <s v="Houston"/>
    <s v="Texas"/>
    <n v="77095"/>
    <x v="2"/>
    <x v="59"/>
    <x v="1"/>
    <s v="Art"/>
    <s v="Prang Dustless Chalk Sticks"/>
    <n v="2.6880000000000002"/>
  </r>
  <r>
    <n v="6570"/>
    <s v="CA-2015-100678"/>
    <x v="891"/>
    <d v="2015-04-22T00:00:00"/>
    <s v="Standard Class"/>
    <s v="KM-16720"/>
    <s v="Kunst Miller"/>
    <s v="Consumer"/>
    <s v="United States"/>
    <s v="Houston"/>
    <s v="Texas"/>
    <n v="77095"/>
    <x v="2"/>
    <x v="291"/>
    <x v="0"/>
    <s v="Chairs"/>
    <s v="DMI Arturo Collection Mission-style Design Wood Chair"/>
    <n v="317.05799999999999"/>
  </r>
  <r>
    <n v="6571"/>
    <s v="CA-2015-100678"/>
    <x v="891"/>
    <d v="2015-04-22T00:00:00"/>
    <s v="Standard Class"/>
    <s v="KM-16720"/>
    <s v="Kunst Miller"/>
    <s v="Consumer"/>
    <s v="United States"/>
    <s v="Houston"/>
    <s v="Texas"/>
    <n v="77095"/>
    <x v="2"/>
    <x v="633"/>
    <x v="1"/>
    <s v="Envelopes"/>
    <s v="Cameo Buff Policy Envelopes"/>
    <n v="149.352"/>
  </r>
  <r>
    <n v="6572"/>
    <s v="CA-2015-100678"/>
    <x v="891"/>
    <d v="2015-04-22T00:00:00"/>
    <s v="Standard Class"/>
    <s v="KM-16720"/>
    <s v="Kunst Miller"/>
    <s v="Consumer"/>
    <s v="United States"/>
    <s v="Houston"/>
    <s v="Texas"/>
    <n v="77095"/>
    <x v="2"/>
    <x v="1523"/>
    <x v="2"/>
    <s v="Accessories"/>
    <s v="Kensington Expert Mouse Optical USB Trackball for PC or Mac"/>
    <n v="227.976"/>
  </r>
  <r>
    <n v="6573"/>
    <s v="CA-2017-161543"/>
    <x v="1120"/>
    <d v="2017-05-16T00:00:00"/>
    <s v="Standard Class"/>
    <s v="RD-19720"/>
    <s v="Roger Demir"/>
    <s v="Consumer"/>
    <s v="United States"/>
    <s v="Seattle"/>
    <s v="Washington"/>
    <n v="98105"/>
    <x v="1"/>
    <x v="1296"/>
    <x v="1"/>
    <s v="Paper"/>
    <s v="Xerox 1965"/>
    <n v="11.96"/>
  </r>
  <r>
    <n v="6574"/>
    <s v="CA-2017-160535"/>
    <x v="881"/>
    <d v="2017-11-30T00:00:00"/>
    <s v="Standard Class"/>
    <s v="BP-11050"/>
    <s v="Barry Pond"/>
    <s v="Corporate"/>
    <s v="United States"/>
    <s v="Plainfield"/>
    <s v="New Jersey"/>
    <n v="7060"/>
    <x v="3"/>
    <x v="426"/>
    <x v="1"/>
    <s v="Storage"/>
    <s v="Fellowes Strictly Business Drawer File, Letter/Legal Size"/>
    <n v="563.4"/>
  </r>
  <r>
    <n v="6575"/>
    <s v="CA-2017-160535"/>
    <x v="881"/>
    <d v="2017-11-30T00:00:00"/>
    <s v="Standard Class"/>
    <s v="BP-11050"/>
    <s v="Barry Pond"/>
    <s v="Corporate"/>
    <s v="United States"/>
    <s v="Plainfield"/>
    <s v="New Jersey"/>
    <n v="7060"/>
    <x v="3"/>
    <x v="1791"/>
    <x v="2"/>
    <s v="Machines"/>
    <s v="Konica Minolta magicolor 1690MF Multifunction Printer"/>
    <n v="319.92"/>
  </r>
  <r>
    <n v="6576"/>
    <s v="CA-2018-123085"/>
    <x v="448"/>
    <d v="2018-03-08T00:00:00"/>
    <s v="Standard Class"/>
    <s v="EJ-13720"/>
    <s v="Ed Jacobs"/>
    <s v="Consumer"/>
    <s v="United States"/>
    <s v="Los Angeles"/>
    <s v="California"/>
    <n v="90008"/>
    <x v="1"/>
    <x v="1543"/>
    <x v="2"/>
    <s v="Accessories"/>
    <s v="Imation Bio 2GB USBÂ Flash Drive ImationÂ Corp"/>
    <n v="1049.44"/>
  </r>
  <r>
    <n v="6577"/>
    <s v="CA-2018-123085"/>
    <x v="448"/>
    <d v="2018-03-08T00:00:00"/>
    <s v="Standard Class"/>
    <s v="EJ-13720"/>
    <s v="Ed Jacobs"/>
    <s v="Consumer"/>
    <s v="United States"/>
    <s v="Los Angeles"/>
    <s v="California"/>
    <n v="90008"/>
    <x v="1"/>
    <x v="56"/>
    <x v="0"/>
    <s v="Chairs"/>
    <s v="Novimex Turbo Task Chair"/>
    <n v="170.352"/>
  </r>
  <r>
    <n v="6578"/>
    <s v="CA-2016-153752"/>
    <x v="401"/>
    <d v="2016-12-11T00:00:00"/>
    <s v="Second Class"/>
    <s v="RO-19780"/>
    <s v="Rose O'Brian"/>
    <s v="Consumer"/>
    <s v="United States"/>
    <s v="Arlington"/>
    <s v="Virginia"/>
    <n v="22204"/>
    <x v="0"/>
    <x v="1129"/>
    <x v="2"/>
    <s v="Phones"/>
    <s v="AT&amp;T CL82213"/>
    <n v="173.94"/>
  </r>
  <r>
    <n v="6579"/>
    <s v="CA-2015-103660"/>
    <x v="55"/>
    <d v="2015-08-30T00:00:00"/>
    <s v="Standard Class"/>
    <s v="MW-18220"/>
    <s v="Mitch Webber"/>
    <s v="Consumer"/>
    <s v="United States"/>
    <s v="Seattle"/>
    <s v="Washington"/>
    <n v="98103"/>
    <x v="1"/>
    <x v="1149"/>
    <x v="2"/>
    <s v="Phones"/>
    <s v="Polycom VVX 310 VoIP phone"/>
    <n v="1007.944"/>
  </r>
  <r>
    <n v="6580"/>
    <s v="CA-2017-169887"/>
    <x v="332"/>
    <d v="2017-10-22T00:00:00"/>
    <s v="Same Day"/>
    <s v="MS-17530"/>
    <s v="MaryBeth Skach"/>
    <s v="Consumer"/>
    <s v="United States"/>
    <s v="Seattle"/>
    <s v="Washington"/>
    <n v="98105"/>
    <x v="1"/>
    <x v="1083"/>
    <x v="1"/>
    <s v="Paper"/>
    <s v="Xerox 1986"/>
    <n v="6.68"/>
  </r>
  <r>
    <n v="6581"/>
    <s v="CA-2017-169887"/>
    <x v="332"/>
    <d v="2017-10-22T00:00:00"/>
    <s v="Same Day"/>
    <s v="MS-17530"/>
    <s v="MaryBeth Skach"/>
    <s v="Consumer"/>
    <s v="United States"/>
    <s v="Seattle"/>
    <s v="Washington"/>
    <n v="98105"/>
    <x v="1"/>
    <x v="1622"/>
    <x v="1"/>
    <s v="Art"/>
    <s v="Prang Drawing Pencil Set"/>
    <n v="8.34"/>
  </r>
  <r>
    <n v="6582"/>
    <s v="CA-2017-169887"/>
    <x v="332"/>
    <d v="2017-10-22T00:00:00"/>
    <s v="Same Day"/>
    <s v="MS-17530"/>
    <s v="MaryBeth Skach"/>
    <s v="Consumer"/>
    <s v="United States"/>
    <s v="Seattle"/>
    <s v="Washington"/>
    <n v="98105"/>
    <x v="1"/>
    <x v="1792"/>
    <x v="0"/>
    <s v="Furnishings"/>
    <s v="Linden 12&quot; Wall Clock With Oak Frame"/>
    <n v="101.94"/>
  </r>
  <r>
    <n v="6583"/>
    <s v="CA-2017-148516"/>
    <x v="1121"/>
    <d v="2017-08-11T00:00:00"/>
    <s v="Standard Class"/>
    <s v="DW-13585"/>
    <s v="Dorothy Wardle"/>
    <s v="Corporate"/>
    <s v="United States"/>
    <s v="Edmonds"/>
    <s v="Washington"/>
    <n v="98026"/>
    <x v="1"/>
    <x v="603"/>
    <x v="2"/>
    <s v="Accessories"/>
    <s v="LogitechÂ Illuminated - Keyboard"/>
    <n v="179.97"/>
  </r>
  <r>
    <n v="6584"/>
    <s v="CA-2018-104731"/>
    <x v="246"/>
    <d v="2018-07-27T00:00:00"/>
    <s v="Standard Class"/>
    <s v="AM-10705"/>
    <s v="Anne McFarland"/>
    <s v="Consumer"/>
    <s v="United States"/>
    <s v="Salem"/>
    <s v="Virginia"/>
    <n v="24153"/>
    <x v="0"/>
    <x v="1385"/>
    <x v="1"/>
    <s v="Art"/>
    <s v="Berol Giant Pencil Sharpener"/>
    <n v="101.94"/>
  </r>
  <r>
    <n v="6585"/>
    <s v="CA-2018-104731"/>
    <x v="246"/>
    <d v="2018-07-27T00:00:00"/>
    <s v="Standard Class"/>
    <s v="AM-10705"/>
    <s v="Anne McFarland"/>
    <s v="Consumer"/>
    <s v="United States"/>
    <s v="Salem"/>
    <s v="Virginia"/>
    <n v="24153"/>
    <x v="0"/>
    <x v="704"/>
    <x v="2"/>
    <s v="Phones"/>
    <s v="Nortel Networks T7316 E Nt8 B27"/>
    <n v="271.95999999999998"/>
  </r>
  <r>
    <n v="6586"/>
    <s v="CA-2018-104731"/>
    <x v="246"/>
    <d v="2018-07-27T00:00:00"/>
    <s v="Standard Class"/>
    <s v="AM-10705"/>
    <s v="Anne McFarland"/>
    <s v="Consumer"/>
    <s v="United States"/>
    <s v="Salem"/>
    <s v="Virginia"/>
    <n v="24153"/>
    <x v="0"/>
    <x v="247"/>
    <x v="0"/>
    <s v="Furnishings"/>
    <s v="Regeneration Desk Collection"/>
    <n v="8.8000000000000007"/>
  </r>
  <r>
    <n v="6587"/>
    <s v="CA-2018-104731"/>
    <x v="246"/>
    <d v="2018-07-27T00:00:00"/>
    <s v="Standard Class"/>
    <s v="AM-10705"/>
    <s v="Anne McFarland"/>
    <s v="Consumer"/>
    <s v="United States"/>
    <s v="Salem"/>
    <s v="Virginia"/>
    <n v="24153"/>
    <x v="0"/>
    <x v="950"/>
    <x v="1"/>
    <s v="Art"/>
    <s v="Newell 35"/>
    <n v="19.68"/>
  </r>
  <r>
    <n v="6588"/>
    <s v="CA-2018-104731"/>
    <x v="246"/>
    <d v="2018-07-27T00:00:00"/>
    <s v="Standard Class"/>
    <s v="AM-10705"/>
    <s v="Anne McFarland"/>
    <s v="Consumer"/>
    <s v="United States"/>
    <s v="Salem"/>
    <s v="Virginia"/>
    <n v="24153"/>
    <x v="0"/>
    <x v="713"/>
    <x v="0"/>
    <s v="Bookcases"/>
    <s v="Bush Westfield Collection Bookcases, Fully Assembled"/>
    <n v="302.94"/>
  </r>
  <r>
    <n v="6589"/>
    <s v="CA-2018-104731"/>
    <x v="246"/>
    <d v="2018-07-27T00:00:00"/>
    <s v="Standard Class"/>
    <s v="AM-10705"/>
    <s v="Anne McFarland"/>
    <s v="Consumer"/>
    <s v="United States"/>
    <s v="Salem"/>
    <s v="Virginia"/>
    <n v="24153"/>
    <x v="0"/>
    <x v="591"/>
    <x v="1"/>
    <s v="Binders"/>
    <s v="Cardinal Holdit Business Card Pockets"/>
    <n v="14.94"/>
  </r>
  <r>
    <n v="6590"/>
    <s v="CA-2018-104731"/>
    <x v="246"/>
    <d v="2018-07-27T00:00:00"/>
    <s v="Standard Class"/>
    <s v="AM-10705"/>
    <s v="Anne McFarland"/>
    <s v="Consumer"/>
    <s v="United States"/>
    <s v="Salem"/>
    <s v="Virginia"/>
    <n v="24153"/>
    <x v="0"/>
    <x v="413"/>
    <x v="1"/>
    <s v="Supplies"/>
    <s v="Premier Electric Letter Opener"/>
    <n v="231.72"/>
  </r>
  <r>
    <n v="6591"/>
    <s v="CA-2015-164749"/>
    <x v="893"/>
    <d v="2015-03-26T00:00:00"/>
    <s v="First Class"/>
    <s v="BG-11740"/>
    <s v="Bruce Geld"/>
    <s v="Consumer"/>
    <s v="United States"/>
    <s v="Delray Beach"/>
    <s v="Florida"/>
    <n v="33445"/>
    <x v="0"/>
    <x v="617"/>
    <x v="1"/>
    <s v="Labels"/>
    <s v="Avery 476"/>
    <n v="9.9120000000000008"/>
  </r>
  <r>
    <n v="6592"/>
    <s v="CA-2016-103716"/>
    <x v="28"/>
    <d v="2016-05-06T00:00:00"/>
    <s v="Standard Class"/>
    <s v="KB-16585"/>
    <s v="Ken Black"/>
    <s v="Corporate"/>
    <s v="United States"/>
    <s v="San Francisco"/>
    <s v="California"/>
    <n v="94110"/>
    <x v="1"/>
    <x v="332"/>
    <x v="1"/>
    <s v="Art"/>
    <s v="Newell 324"/>
    <n v="34.65"/>
  </r>
  <r>
    <n v="6593"/>
    <s v="CA-2016-103716"/>
    <x v="28"/>
    <d v="2016-05-06T00:00:00"/>
    <s v="Standard Class"/>
    <s v="KB-16585"/>
    <s v="Ken Black"/>
    <s v="Corporate"/>
    <s v="United States"/>
    <s v="San Francisco"/>
    <s v="California"/>
    <n v="94110"/>
    <x v="1"/>
    <x v="500"/>
    <x v="2"/>
    <s v="Phones"/>
    <s v="Cush Cases Heavy Duty Rugged Cover Case for Samsung Galaxy S5 - Purple"/>
    <n v="19.8"/>
  </r>
  <r>
    <n v="6594"/>
    <s v="CA-2017-126795"/>
    <x v="900"/>
    <d v="2017-06-16T00:00:00"/>
    <s v="Second Class"/>
    <s v="GT-14710"/>
    <s v="Greg Tran"/>
    <s v="Consumer"/>
    <s v="United States"/>
    <s v="New York City"/>
    <s v="New York"/>
    <n v="10024"/>
    <x v="3"/>
    <x v="542"/>
    <x v="1"/>
    <s v="Binders"/>
    <s v="Premium Transparent Presentation Covers by GBC"/>
    <n v="33.567999999999998"/>
  </r>
  <r>
    <n v="6595"/>
    <s v="CA-2016-146290"/>
    <x v="124"/>
    <d v="2016-05-11T00:00:00"/>
    <s v="Standard Class"/>
    <s v="SV-20815"/>
    <s v="Stuart Van"/>
    <s v="Corporate"/>
    <s v="United States"/>
    <s v="Indianapolis"/>
    <s v="Indiana"/>
    <n v="46203"/>
    <x v="2"/>
    <x v="646"/>
    <x v="1"/>
    <s v="Art"/>
    <s v="Model L Table or Wall-Mount Pencil Sharpener"/>
    <n v="125.93"/>
  </r>
  <r>
    <n v="6596"/>
    <s v="CA-2018-157112"/>
    <x v="756"/>
    <d v="2018-04-26T00:00:00"/>
    <s v="First Class"/>
    <s v="GG-14650"/>
    <s v="Greg Guthrie"/>
    <s v="Corporate"/>
    <s v="United States"/>
    <s v="Columbus"/>
    <s v="Ohio"/>
    <n v="43229"/>
    <x v="3"/>
    <x v="460"/>
    <x v="1"/>
    <s v="Binders"/>
    <s v="XtraLife ClearVue Slant-D Ring Binders by Cardinal"/>
    <n v="11.76"/>
  </r>
  <r>
    <n v="6597"/>
    <s v="CA-2018-157112"/>
    <x v="756"/>
    <d v="2018-04-26T00:00:00"/>
    <s v="First Class"/>
    <s v="GG-14650"/>
    <s v="Greg Guthrie"/>
    <s v="Corporate"/>
    <s v="United States"/>
    <s v="Columbus"/>
    <s v="Ohio"/>
    <n v="43229"/>
    <x v="3"/>
    <x v="128"/>
    <x v="1"/>
    <s v="Paper"/>
    <s v="Xerox 195"/>
    <n v="5.3440000000000003"/>
  </r>
  <r>
    <n v="6598"/>
    <s v="CA-2015-169257"/>
    <x v="571"/>
    <d v="2015-06-12T00:00:00"/>
    <s v="Standard Class"/>
    <s v="SV-20785"/>
    <s v="Stewart Visinsky"/>
    <s v="Consumer"/>
    <s v="United States"/>
    <s v="Jacksonville"/>
    <s v="Florida"/>
    <n v="32216"/>
    <x v="0"/>
    <x v="248"/>
    <x v="1"/>
    <s v="Binders"/>
    <s v="Presstex Flexible Ring Binders"/>
    <n v="1.365"/>
  </r>
  <r>
    <n v="6599"/>
    <s v="CA-2015-169257"/>
    <x v="571"/>
    <d v="2015-06-12T00:00:00"/>
    <s v="Standard Class"/>
    <s v="SV-20785"/>
    <s v="Stewart Visinsky"/>
    <s v="Consumer"/>
    <s v="United States"/>
    <s v="Jacksonville"/>
    <s v="Florida"/>
    <n v="32216"/>
    <x v="0"/>
    <x v="1413"/>
    <x v="1"/>
    <s v="Paper"/>
    <s v="Xerox 1944"/>
    <n v="62.015999999999998"/>
  </r>
  <r>
    <n v="6600"/>
    <s v="CA-2015-154095"/>
    <x v="266"/>
    <d v="2015-12-07T00:00:00"/>
    <s v="Standard Class"/>
    <s v="ON-18715"/>
    <s v="Odella Nelson"/>
    <s v="Corporate"/>
    <s v="United States"/>
    <s v="Clinton"/>
    <s v="Maryland"/>
    <n v="20735"/>
    <x v="3"/>
    <x v="526"/>
    <x v="0"/>
    <s v="Furnishings"/>
    <s v="DAX Metal Frame, Desktop, Stepped-Edge"/>
    <n v="60.72"/>
  </r>
  <r>
    <n v="6601"/>
    <s v="CA-2015-154095"/>
    <x v="266"/>
    <d v="2015-12-07T00:00:00"/>
    <s v="Standard Class"/>
    <s v="ON-18715"/>
    <s v="Odella Nelson"/>
    <s v="Corporate"/>
    <s v="United States"/>
    <s v="Clinton"/>
    <s v="Maryland"/>
    <n v="20735"/>
    <x v="3"/>
    <x v="1438"/>
    <x v="1"/>
    <s v="Paper"/>
    <s v="Xerox 1942"/>
    <n v="146.82"/>
  </r>
  <r>
    <n v="6602"/>
    <s v="CA-2015-154095"/>
    <x v="266"/>
    <d v="2015-12-07T00:00:00"/>
    <s v="Standard Class"/>
    <s v="ON-18715"/>
    <s v="Odella Nelson"/>
    <s v="Corporate"/>
    <s v="United States"/>
    <s v="Clinton"/>
    <s v="Maryland"/>
    <n v="20735"/>
    <x v="3"/>
    <x v="1144"/>
    <x v="0"/>
    <s v="Chairs"/>
    <s v="Global Stack Chair with Arms, Black"/>
    <n v="239.84"/>
  </r>
  <r>
    <n v="6603"/>
    <s v="CA-2015-154095"/>
    <x v="266"/>
    <d v="2015-12-07T00:00:00"/>
    <s v="Standard Class"/>
    <s v="ON-18715"/>
    <s v="Odella Nelson"/>
    <s v="Corporate"/>
    <s v="United States"/>
    <s v="Clinton"/>
    <s v="Maryland"/>
    <n v="20735"/>
    <x v="3"/>
    <x v="286"/>
    <x v="1"/>
    <s v="Labels"/>
    <s v="Avery 509"/>
    <n v="15.66"/>
  </r>
  <r>
    <n v="6604"/>
    <s v="CA-2018-146346"/>
    <x v="46"/>
    <d v="2018-06-20T00:00:00"/>
    <s v="First Class"/>
    <s v="RA-19945"/>
    <s v="Ryan Akin"/>
    <s v="Consumer"/>
    <s v="United States"/>
    <s v="Commerce City"/>
    <s v="Colorado"/>
    <n v="80022"/>
    <x v="1"/>
    <x v="886"/>
    <x v="1"/>
    <s v="Storage"/>
    <s v="Carina Media Storage Towers in Natural &amp; Black"/>
    <n v="146.352"/>
  </r>
  <r>
    <n v="6605"/>
    <s v="CA-2017-148852"/>
    <x v="439"/>
    <d v="2017-05-31T00:00:00"/>
    <s v="Standard Class"/>
    <s v="SV-20785"/>
    <s v="Stewart Visinsky"/>
    <s v="Consumer"/>
    <s v="United States"/>
    <s v="Santa Ana"/>
    <s v="California"/>
    <n v="92704"/>
    <x v="1"/>
    <x v="494"/>
    <x v="1"/>
    <s v="Fasteners"/>
    <s v="Alliance Big Bands Rubber Bands, 12/Pack"/>
    <n v="5.94"/>
  </r>
  <r>
    <n v="6606"/>
    <s v="CA-2017-148852"/>
    <x v="439"/>
    <d v="2017-05-31T00:00:00"/>
    <s v="Standard Class"/>
    <s v="SV-20785"/>
    <s v="Stewart Visinsky"/>
    <s v="Consumer"/>
    <s v="United States"/>
    <s v="Santa Ana"/>
    <s v="California"/>
    <n v="92704"/>
    <x v="1"/>
    <x v="1004"/>
    <x v="1"/>
    <s v="Paper"/>
    <s v="Xerox 1946"/>
    <n v="45.36"/>
  </r>
  <r>
    <n v="6607"/>
    <s v="CA-2017-148852"/>
    <x v="439"/>
    <d v="2017-05-31T00:00:00"/>
    <s v="Standard Class"/>
    <s v="SV-20785"/>
    <s v="Stewart Visinsky"/>
    <s v="Consumer"/>
    <s v="United States"/>
    <s v="Santa Ana"/>
    <s v="California"/>
    <n v="92704"/>
    <x v="1"/>
    <x v="781"/>
    <x v="2"/>
    <s v="Phones"/>
    <s v="Cisco SPA508G"/>
    <n v="211.16800000000001"/>
  </r>
  <r>
    <n v="6608"/>
    <s v="CA-2017-148852"/>
    <x v="439"/>
    <d v="2017-05-31T00:00:00"/>
    <s v="Standard Class"/>
    <s v="SV-20785"/>
    <s v="Stewart Visinsky"/>
    <s v="Consumer"/>
    <s v="United States"/>
    <s v="Santa Ana"/>
    <s v="California"/>
    <n v="92704"/>
    <x v="1"/>
    <x v="211"/>
    <x v="0"/>
    <s v="Chairs"/>
    <s v="Global Low Back Tilter Chair"/>
    <n v="484.70400000000001"/>
  </r>
  <r>
    <n v="6609"/>
    <s v="CA-2017-148852"/>
    <x v="439"/>
    <d v="2017-05-31T00:00:00"/>
    <s v="Standard Class"/>
    <s v="SV-20785"/>
    <s v="Stewart Visinsky"/>
    <s v="Consumer"/>
    <s v="United States"/>
    <s v="Santa Ana"/>
    <s v="California"/>
    <n v="92704"/>
    <x v="1"/>
    <x v="1520"/>
    <x v="2"/>
    <s v="Machines"/>
    <s v="Fellowes Powershred HS-440 4-Sheet High Security Shredder"/>
    <n v="371.976"/>
  </r>
  <r>
    <n v="6610"/>
    <s v="US-2016-118906"/>
    <x v="366"/>
    <d v="2016-03-10T00:00:00"/>
    <s v="Same Day"/>
    <s v="KB-16585"/>
    <s v="Ken Black"/>
    <s v="Corporate"/>
    <s v="United States"/>
    <s v="Clinton"/>
    <s v="Maryland"/>
    <n v="20735"/>
    <x v="3"/>
    <x v="328"/>
    <x v="1"/>
    <s v="Storage"/>
    <s v="Pizazz Global Quick File"/>
    <n v="89.82"/>
  </r>
  <r>
    <n v="6611"/>
    <s v="CA-2017-168921"/>
    <x v="201"/>
    <d v="2017-10-22T00:00:00"/>
    <s v="First Class"/>
    <s v="AG-10495"/>
    <s v="Andrew Gjertsen"/>
    <s v="Corporate"/>
    <s v="United States"/>
    <s v="Los Angeles"/>
    <s v="California"/>
    <n v="90049"/>
    <x v="1"/>
    <x v="1232"/>
    <x v="1"/>
    <s v="Binders"/>
    <s v="Fellowes Twister Kit, Gray/Clear, 3/pkg"/>
    <n v="19.295999999999999"/>
  </r>
  <r>
    <n v="6612"/>
    <s v="CA-2016-107678"/>
    <x v="1122"/>
    <d v="2016-04-28T00:00:00"/>
    <s v="Standard Class"/>
    <s v="JK-16090"/>
    <s v="Juliana Krohn"/>
    <s v="Consumer"/>
    <s v="United States"/>
    <s v="Louisville"/>
    <s v="Kentucky"/>
    <n v="40214"/>
    <x v="0"/>
    <x v="268"/>
    <x v="0"/>
    <s v="Chairs"/>
    <s v="Global Deluxe Office Fabric Chairs"/>
    <n v="191.96"/>
  </r>
  <r>
    <n v="6613"/>
    <s v="CA-2016-107678"/>
    <x v="1122"/>
    <d v="2016-04-28T00:00:00"/>
    <s v="Standard Class"/>
    <s v="JK-16090"/>
    <s v="Juliana Krohn"/>
    <s v="Consumer"/>
    <s v="United States"/>
    <s v="Louisville"/>
    <s v="Kentucky"/>
    <n v="40214"/>
    <x v="0"/>
    <x v="20"/>
    <x v="1"/>
    <s v="Binders"/>
    <s v="Wilson Jones Hanging View Binder, White, 1&quot;"/>
    <n v="21.3"/>
  </r>
  <r>
    <n v="6614"/>
    <s v="CA-2016-107678"/>
    <x v="1122"/>
    <d v="2016-04-28T00:00:00"/>
    <s v="Standard Class"/>
    <s v="JK-16090"/>
    <s v="Juliana Krohn"/>
    <s v="Consumer"/>
    <s v="United States"/>
    <s v="Louisville"/>
    <s v="Kentucky"/>
    <n v="40214"/>
    <x v="0"/>
    <x v="539"/>
    <x v="2"/>
    <s v="Phones"/>
    <s v="Jabra SPEAK 410"/>
    <n v="469.95"/>
  </r>
  <r>
    <n v="6615"/>
    <s v="CA-2016-107678"/>
    <x v="1122"/>
    <d v="2016-04-28T00:00:00"/>
    <s v="Standard Class"/>
    <s v="JK-16090"/>
    <s v="Juliana Krohn"/>
    <s v="Consumer"/>
    <s v="United States"/>
    <s v="Louisville"/>
    <s v="Kentucky"/>
    <n v="40214"/>
    <x v="0"/>
    <x v="583"/>
    <x v="0"/>
    <s v="Furnishings"/>
    <s v="Tenex &quot;The Solids&quot; Textured Chair Mats"/>
    <n v="209.88"/>
  </r>
  <r>
    <n v="6616"/>
    <s v="CA-2017-123512"/>
    <x v="26"/>
    <d v="2017-06-19T00:00:00"/>
    <s v="First Class"/>
    <s v="MV-18190"/>
    <s v="Mike Vittorini"/>
    <s v="Consumer"/>
    <s v="United States"/>
    <s v="Los Angeles"/>
    <s v="California"/>
    <n v="90045"/>
    <x v="1"/>
    <x v="1601"/>
    <x v="0"/>
    <s v="Bookcases"/>
    <s v="Bush Heritage Pine Collection 5-Shelf Bookcase, Albany Pine Finish, *Special Order"/>
    <n v="239.666"/>
  </r>
  <r>
    <n v="6617"/>
    <s v="CA-2017-123512"/>
    <x v="26"/>
    <d v="2017-06-19T00:00:00"/>
    <s v="First Class"/>
    <s v="MV-18190"/>
    <s v="Mike Vittorini"/>
    <s v="Consumer"/>
    <s v="United States"/>
    <s v="Los Angeles"/>
    <s v="California"/>
    <n v="90045"/>
    <x v="1"/>
    <x v="1345"/>
    <x v="1"/>
    <s v="Labels"/>
    <s v="Avery 496"/>
    <n v="22.5"/>
  </r>
  <r>
    <n v="6618"/>
    <s v="CA-2017-123512"/>
    <x v="26"/>
    <d v="2017-06-19T00:00:00"/>
    <s v="First Class"/>
    <s v="MV-18190"/>
    <s v="Mike Vittorini"/>
    <s v="Consumer"/>
    <s v="United States"/>
    <s v="Los Angeles"/>
    <s v="California"/>
    <n v="90045"/>
    <x v="1"/>
    <x v="1766"/>
    <x v="1"/>
    <s v="Paper"/>
    <s v="Xerox 1914"/>
    <n v="219.84"/>
  </r>
  <r>
    <n v="6619"/>
    <s v="US-2018-167402"/>
    <x v="1123"/>
    <d v="2018-01-18T00:00:00"/>
    <s v="Second Class"/>
    <s v="CP-12085"/>
    <s v="Cathy Prescott"/>
    <s v="Corporate"/>
    <s v="United States"/>
    <s v="Springfield"/>
    <s v="Missouri"/>
    <n v="65807"/>
    <x v="2"/>
    <x v="1347"/>
    <x v="1"/>
    <s v="Paper"/>
    <s v="Xerox 23"/>
    <n v="32.4"/>
  </r>
  <r>
    <n v="6620"/>
    <s v="US-2018-167402"/>
    <x v="1123"/>
    <d v="2018-01-18T00:00:00"/>
    <s v="Second Class"/>
    <s v="CP-12085"/>
    <s v="Cathy Prescott"/>
    <s v="Corporate"/>
    <s v="United States"/>
    <s v="Springfield"/>
    <s v="Missouri"/>
    <n v="65807"/>
    <x v="2"/>
    <x v="1753"/>
    <x v="1"/>
    <s v="Art"/>
    <s v="Hunt Boston Vacuum Mount KS Pencil Sharpener"/>
    <n v="209.94"/>
  </r>
  <r>
    <n v="6621"/>
    <s v="US-2018-167402"/>
    <x v="1123"/>
    <d v="2018-01-18T00:00:00"/>
    <s v="Second Class"/>
    <s v="CP-12085"/>
    <s v="Cathy Prescott"/>
    <s v="Corporate"/>
    <s v="United States"/>
    <s v="Springfield"/>
    <s v="Missouri"/>
    <n v="65807"/>
    <x v="2"/>
    <x v="465"/>
    <x v="1"/>
    <s v="Supplies"/>
    <s v="Martin Yale Chadless Opener Electric Letter Opener"/>
    <n v="4164.05"/>
  </r>
  <r>
    <n v="6622"/>
    <s v="US-2018-167402"/>
    <x v="1123"/>
    <d v="2018-01-18T00:00:00"/>
    <s v="Second Class"/>
    <s v="CP-12085"/>
    <s v="Cathy Prescott"/>
    <s v="Corporate"/>
    <s v="United States"/>
    <s v="Springfield"/>
    <s v="Missouri"/>
    <n v="65807"/>
    <x v="2"/>
    <x v="1544"/>
    <x v="0"/>
    <s v="Bookcases"/>
    <s v="Hon Metal Bookcases, Black"/>
    <n v="212.94"/>
  </r>
  <r>
    <n v="6623"/>
    <s v="CA-2015-130449"/>
    <x v="1124"/>
    <d v="2015-09-09T00:00:00"/>
    <s v="First Class"/>
    <s v="VP-21760"/>
    <s v="Victoria Pisteka"/>
    <s v="Corporate"/>
    <s v="United States"/>
    <s v="San Francisco"/>
    <s v="California"/>
    <n v="94109"/>
    <x v="1"/>
    <x v="5"/>
    <x v="0"/>
    <s v="Furnishings"/>
    <s v="Eldon Expressions Wood and Plastic Desk Accessories, Cherry Wood"/>
    <n v="41.88"/>
  </r>
  <r>
    <n v="6624"/>
    <s v="CA-2015-130449"/>
    <x v="1124"/>
    <d v="2015-09-09T00:00:00"/>
    <s v="First Class"/>
    <s v="VP-21760"/>
    <s v="Victoria Pisteka"/>
    <s v="Corporate"/>
    <s v="United States"/>
    <s v="San Francisco"/>
    <s v="California"/>
    <n v="94109"/>
    <x v="1"/>
    <x v="573"/>
    <x v="1"/>
    <s v="Labels"/>
    <s v="Avery 516"/>
    <n v="58.48"/>
  </r>
  <r>
    <n v="6625"/>
    <s v="CA-2016-141250"/>
    <x v="1125"/>
    <d v="2016-01-23T00:00:00"/>
    <s v="Standard Class"/>
    <s v="PM-18940"/>
    <s v="Paul MacIntyre"/>
    <s v="Consumer"/>
    <s v="United States"/>
    <s v="Texas City"/>
    <s v="Texas"/>
    <n v="77590"/>
    <x v="2"/>
    <x v="1213"/>
    <x v="0"/>
    <s v="Tables"/>
    <s v="Bevis Round Conference Table Top &amp; Single Column Base"/>
    <n v="102.438"/>
  </r>
  <r>
    <n v="6626"/>
    <s v="CA-2016-141250"/>
    <x v="1125"/>
    <d v="2016-01-23T00:00:00"/>
    <s v="Standard Class"/>
    <s v="PM-18940"/>
    <s v="Paul MacIntyre"/>
    <s v="Consumer"/>
    <s v="United States"/>
    <s v="Texas City"/>
    <s v="Texas"/>
    <n v="77590"/>
    <x v="2"/>
    <x v="1459"/>
    <x v="0"/>
    <s v="Chairs"/>
    <s v="Harbour Creations 67200 Series Stacking Chairs"/>
    <n v="199.304"/>
  </r>
  <r>
    <n v="6627"/>
    <s v="CA-2015-145541"/>
    <x v="637"/>
    <d v="2015-12-21T00:00:00"/>
    <s v="Standard Class"/>
    <s v="TB-21400"/>
    <s v="Tom Boeckenhauer"/>
    <s v="Consumer"/>
    <s v="United States"/>
    <s v="New York City"/>
    <s v="New York"/>
    <n v="10024"/>
    <x v="3"/>
    <x v="1629"/>
    <x v="2"/>
    <s v="Machines"/>
    <s v="HP Designjet T520 Inkjet Large Format Printer - 24&quot; Color"/>
    <n v="6999.96"/>
  </r>
  <r>
    <n v="6628"/>
    <s v="CA-2015-138513"/>
    <x v="235"/>
    <d v="2015-05-27T00:00:00"/>
    <s v="Standard Class"/>
    <s v="EH-13990"/>
    <s v="Erica Hackney"/>
    <s v="Consumer"/>
    <s v="United States"/>
    <s v="Bellevue"/>
    <s v="Washington"/>
    <n v="98006"/>
    <x v="1"/>
    <x v="89"/>
    <x v="1"/>
    <s v="Paper"/>
    <s v="Xerox 1999"/>
    <n v="12.96"/>
  </r>
  <r>
    <n v="6629"/>
    <s v="CA-2016-135489"/>
    <x v="444"/>
    <d v="2016-09-22T00:00:00"/>
    <s v="Second Class"/>
    <s v="GW-14605"/>
    <s v="Giulietta Weimer"/>
    <s v="Consumer"/>
    <s v="United States"/>
    <s v="New York City"/>
    <s v="New York"/>
    <n v="10024"/>
    <x v="3"/>
    <x v="222"/>
    <x v="2"/>
    <s v="Phones"/>
    <s v="PureGear Roll-On Screen Protector"/>
    <n v="279.86"/>
  </r>
  <r>
    <n v="6630"/>
    <s v="CA-2016-125696"/>
    <x v="653"/>
    <d v="2016-10-06T00:00:00"/>
    <s v="Standard Class"/>
    <s v="NP-18685"/>
    <s v="Nora Pelletier"/>
    <s v="Home Office"/>
    <s v="United States"/>
    <s v="Wilson"/>
    <s v="North Carolina"/>
    <n v="27893"/>
    <x v="0"/>
    <x v="1181"/>
    <x v="1"/>
    <s v="Binders"/>
    <s v="Pressboard Hanging Data Binders for Unburst Sheets"/>
    <n v="7.38"/>
  </r>
  <r>
    <n v="6631"/>
    <s v="CA-2017-105081"/>
    <x v="591"/>
    <d v="2017-12-30T00:00:00"/>
    <s v="Standard Class"/>
    <s v="JE-15715"/>
    <s v="Joe Elijah"/>
    <s v="Consumer"/>
    <s v="United States"/>
    <s v="Seattle"/>
    <s v="Washington"/>
    <n v="98115"/>
    <x v="1"/>
    <x v="1003"/>
    <x v="0"/>
    <s v="Chairs"/>
    <s v="Global Executive Mid-Back Manager's Chair"/>
    <n v="698.35199999999998"/>
  </r>
  <r>
    <n v="6632"/>
    <s v="CA-2017-105081"/>
    <x v="591"/>
    <d v="2017-12-30T00:00:00"/>
    <s v="Standard Class"/>
    <s v="JE-15715"/>
    <s v="Joe Elijah"/>
    <s v="Consumer"/>
    <s v="United States"/>
    <s v="Seattle"/>
    <s v="Washington"/>
    <n v="98115"/>
    <x v="1"/>
    <x v="1110"/>
    <x v="0"/>
    <s v="Tables"/>
    <s v="SAFCO PlanMaster Heigh-Adjustable Drafting Table Base, 43w x 30d x 30-37h, Black"/>
    <n v="1747.25"/>
  </r>
  <r>
    <n v="6633"/>
    <s v="US-2017-146857"/>
    <x v="715"/>
    <d v="2017-05-08T00:00:00"/>
    <s v="Second Class"/>
    <s v="BE-11455"/>
    <s v="Brad Eason"/>
    <s v="Home Office"/>
    <s v="United States"/>
    <s v="Springfield"/>
    <s v="Missouri"/>
    <n v="65807"/>
    <x v="2"/>
    <x v="1309"/>
    <x v="1"/>
    <s v="Appliances"/>
    <s v="Belkin 5 Outlet SurgeMaster Power Centers"/>
    <n v="54.48"/>
  </r>
  <r>
    <n v="6634"/>
    <s v="CA-2017-166275"/>
    <x v="1057"/>
    <d v="2017-10-24T00:00:00"/>
    <s v="Same Day"/>
    <s v="SS-20590"/>
    <s v="Sonia Sunley"/>
    <s v="Consumer"/>
    <s v="United States"/>
    <s v="San Francisco"/>
    <s v="California"/>
    <n v="94109"/>
    <x v="1"/>
    <x v="651"/>
    <x v="2"/>
    <s v="Accessories"/>
    <s v="Razer Tiamat Over Ear 7.1 Surround Sound PC Gaming Headset"/>
    <n v="199.99"/>
  </r>
  <r>
    <n v="6635"/>
    <s v="CA-2018-144498"/>
    <x v="636"/>
    <d v="2018-05-06T00:00:00"/>
    <s v="Same Day"/>
    <s v="MB-18085"/>
    <s v="Mick Brown"/>
    <s v="Consumer"/>
    <s v="United States"/>
    <s v="Charlotte"/>
    <s v="North Carolina"/>
    <n v="28205"/>
    <x v="0"/>
    <x v="350"/>
    <x v="1"/>
    <s v="Binders"/>
    <s v="Wilson Jones Century Plastic Molded Ring Binders"/>
    <n v="68.540999999999997"/>
  </r>
  <r>
    <n v="6636"/>
    <s v="CA-2018-144498"/>
    <x v="636"/>
    <d v="2018-05-06T00:00:00"/>
    <s v="Same Day"/>
    <s v="MB-18085"/>
    <s v="Mick Brown"/>
    <s v="Consumer"/>
    <s v="United States"/>
    <s v="Charlotte"/>
    <s v="North Carolina"/>
    <n v="28205"/>
    <x v="0"/>
    <x v="34"/>
    <x v="2"/>
    <s v="Phones"/>
    <s v="GE 30524EE4"/>
    <n v="627.16800000000001"/>
  </r>
  <r>
    <n v="6637"/>
    <s v="CA-2018-144498"/>
    <x v="636"/>
    <d v="2018-05-06T00:00:00"/>
    <s v="Same Day"/>
    <s v="MB-18085"/>
    <s v="Mick Brown"/>
    <s v="Consumer"/>
    <s v="United States"/>
    <s v="Charlotte"/>
    <s v="North Carolina"/>
    <n v="28205"/>
    <x v="0"/>
    <x v="580"/>
    <x v="1"/>
    <s v="Labels"/>
    <s v="Avery 4027 File Folder Labels for Dot Matrix Printers, 5000 Labels per Box, White"/>
    <n v="122.12"/>
  </r>
  <r>
    <n v="6638"/>
    <s v="CA-2018-103352"/>
    <x v="344"/>
    <d v="2018-11-30T00:00:00"/>
    <s v="Second Class"/>
    <s v="RP-19390"/>
    <s v="Resi PÃ¶lking"/>
    <s v="Consumer"/>
    <s v="United States"/>
    <s v="New York City"/>
    <s v="New York"/>
    <n v="10011"/>
    <x v="3"/>
    <x v="372"/>
    <x v="1"/>
    <s v="Art"/>
    <s v="American Pencil"/>
    <n v="6.99"/>
  </r>
  <r>
    <n v="6639"/>
    <s v="CA-2018-103352"/>
    <x v="344"/>
    <d v="2018-11-30T00:00:00"/>
    <s v="Second Class"/>
    <s v="RP-19390"/>
    <s v="Resi PÃ¶lking"/>
    <s v="Consumer"/>
    <s v="United States"/>
    <s v="New York City"/>
    <s v="New York"/>
    <n v="10011"/>
    <x v="3"/>
    <x v="1403"/>
    <x v="1"/>
    <s v="Binders"/>
    <s v="Avery Flip-Chart Easel Binder, Black"/>
    <n v="107.42400000000001"/>
  </r>
  <r>
    <n v="6640"/>
    <s v="CA-2015-108609"/>
    <x v="656"/>
    <d v="2015-11-02T00:00:00"/>
    <s v="Second Class"/>
    <s v="AJ-10780"/>
    <s v="Anthony Jacobs"/>
    <s v="Corporate"/>
    <s v="United States"/>
    <s v="Lorain"/>
    <s v="Ohio"/>
    <n v="44052"/>
    <x v="3"/>
    <x v="1234"/>
    <x v="0"/>
    <s v="Tables"/>
    <s v="Hon 94000 Series Round Tables"/>
    <n v="1421.664"/>
  </r>
  <r>
    <n v="6641"/>
    <s v="CA-2018-128328"/>
    <x v="485"/>
    <d v="2018-08-09T00:00:00"/>
    <s v="Standard Class"/>
    <s v="PO-18865"/>
    <s v="Patrick O'Donnell"/>
    <s v="Consumer"/>
    <s v="United States"/>
    <s v="Indianapolis"/>
    <s v="Indiana"/>
    <n v="46203"/>
    <x v="2"/>
    <x v="542"/>
    <x v="1"/>
    <s v="Binders"/>
    <s v="Premium Transparent Presentation Covers by GBC"/>
    <n v="125.88"/>
  </r>
  <r>
    <n v="6642"/>
    <s v="CA-2018-128328"/>
    <x v="485"/>
    <d v="2018-08-09T00:00:00"/>
    <s v="Standard Class"/>
    <s v="PO-18865"/>
    <s v="Patrick O'Donnell"/>
    <s v="Consumer"/>
    <s v="United States"/>
    <s v="Indianapolis"/>
    <s v="Indiana"/>
    <n v="46203"/>
    <x v="2"/>
    <x v="685"/>
    <x v="2"/>
    <s v="Accessories"/>
    <s v="LogitechÂ MX Performance Wireless Mouse"/>
    <n v="79.78"/>
  </r>
  <r>
    <n v="6643"/>
    <s v="CA-2018-128328"/>
    <x v="485"/>
    <d v="2018-08-09T00:00:00"/>
    <s v="Standard Class"/>
    <s v="PO-18865"/>
    <s v="Patrick O'Donnell"/>
    <s v="Consumer"/>
    <s v="United States"/>
    <s v="Indianapolis"/>
    <s v="Indiana"/>
    <n v="46203"/>
    <x v="2"/>
    <x v="1760"/>
    <x v="1"/>
    <s v="Labels"/>
    <s v="Avery 475"/>
    <n v="133.19999999999999"/>
  </r>
  <r>
    <n v="6644"/>
    <s v="US-2016-156496"/>
    <x v="544"/>
    <d v="2016-08-16T00:00:00"/>
    <s v="Standard Class"/>
    <s v="WB-21850"/>
    <s v="William Brown"/>
    <s v="Consumer"/>
    <s v="United States"/>
    <s v="Redmond"/>
    <s v="Oregon"/>
    <n v="97756"/>
    <x v="1"/>
    <x v="819"/>
    <x v="2"/>
    <s v="Phones"/>
    <s v="AT&amp;T 1080 Corded phone"/>
    <n v="438.36799999999999"/>
  </r>
  <r>
    <n v="6645"/>
    <s v="US-2016-156496"/>
    <x v="544"/>
    <d v="2016-08-16T00:00:00"/>
    <s v="Standard Class"/>
    <s v="WB-21850"/>
    <s v="William Brown"/>
    <s v="Consumer"/>
    <s v="United States"/>
    <s v="Redmond"/>
    <s v="Oregon"/>
    <n v="97756"/>
    <x v="1"/>
    <x v="771"/>
    <x v="2"/>
    <s v="Phones"/>
    <s v="OtterBox Commuter Series Case - Samsung Galaxy S4"/>
    <n v="139.94399999999999"/>
  </r>
  <r>
    <n v="6646"/>
    <s v="US-2016-156496"/>
    <x v="544"/>
    <d v="2016-08-16T00:00:00"/>
    <s v="Standard Class"/>
    <s v="WB-21850"/>
    <s v="William Brown"/>
    <s v="Consumer"/>
    <s v="United States"/>
    <s v="Redmond"/>
    <s v="Oregon"/>
    <n v="97756"/>
    <x v="1"/>
    <x v="586"/>
    <x v="1"/>
    <s v="Appliances"/>
    <s v="Fellowes 8 Outlet Superior Workstation Surge Protector"/>
    <n v="133.47200000000001"/>
  </r>
  <r>
    <n v="6647"/>
    <s v="US-2017-127334"/>
    <x v="272"/>
    <d v="2017-12-21T00:00:00"/>
    <s v="Standard Class"/>
    <s v="MP-18175"/>
    <s v="Mike Pelletier"/>
    <s v="Home Office"/>
    <s v="United States"/>
    <s v="Springfield"/>
    <s v="Oregon"/>
    <n v="97477"/>
    <x v="1"/>
    <x v="215"/>
    <x v="0"/>
    <s v="Tables"/>
    <s v="Bretford Rectangular Conference Table Tops"/>
    <n v="564.19500000000005"/>
  </r>
  <r>
    <n v="6648"/>
    <s v="US-2017-127334"/>
    <x v="272"/>
    <d v="2017-12-21T00:00:00"/>
    <s v="Standard Class"/>
    <s v="MP-18175"/>
    <s v="Mike Pelletier"/>
    <s v="Home Office"/>
    <s v="United States"/>
    <s v="Springfield"/>
    <s v="Oregon"/>
    <n v="97477"/>
    <x v="1"/>
    <x v="1309"/>
    <x v="1"/>
    <s v="Appliances"/>
    <s v="Belkin 5 Outlet SurgeMaster Power Centers"/>
    <n v="87.168000000000006"/>
  </r>
  <r>
    <n v="6649"/>
    <s v="US-2018-124779"/>
    <x v="565"/>
    <d v="2018-09-11T00:00:00"/>
    <s v="First Class"/>
    <s v="BF-11020"/>
    <s v="Barry FranzÃ¶sisch"/>
    <s v="Corporate"/>
    <s v="United States"/>
    <s v="Arlington"/>
    <s v="Texas"/>
    <n v="76017"/>
    <x v="2"/>
    <x v="471"/>
    <x v="1"/>
    <s v="Binders"/>
    <s v="Premier Elliptical Ring Binder, Black"/>
    <n v="42.616"/>
  </r>
  <r>
    <n v="6650"/>
    <s v="US-2018-124779"/>
    <x v="565"/>
    <d v="2018-09-11T00:00:00"/>
    <s v="First Class"/>
    <s v="BF-11020"/>
    <s v="Barry FranzÃ¶sisch"/>
    <s v="Corporate"/>
    <s v="United States"/>
    <s v="Arlington"/>
    <s v="Texas"/>
    <n v="76017"/>
    <x v="2"/>
    <x v="1687"/>
    <x v="2"/>
    <s v="Copiers"/>
    <s v="Canon PC-428 Personal Copier"/>
    <n v="319.98399999999998"/>
  </r>
  <r>
    <n v="6651"/>
    <s v="US-2018-124779"/>
    <x v="565"/>
    <d v="2018-09-11T00:00:00"/>
    <s v="First Class"/>
    <s v="BF-11020"/>
    <s v="Barry FranzÃ¶sisch"/>
    <s v="Corporate"/>
    <s v="United States"/>
    <s v="Arlington"/>
    <s v="Texas"/>
    <n v="76017"/>
    <x v="2"/>
    <x v="271"/>
    <x v="1"/>
    <s v="Fasteners"/>
    <s v="Vinyl Coated Wire Paper Clips in Organizer Box, 800/Box"/>
    <n v="45.92"/>
  </r>
  <r>
    <n v="6652"/>
    <s v="US-2018-124779"/>
    <x v="565"/>
    <d v="2018-09-11T00:00:00"/>
    <s v="First Class"/>
    <s v="BF-11020"/>
    <s v="Barry FranzÃ¶sisch"/>
    <s v="Corporate"/>
    <s v="United States"/>
    <s v="Arlington"/>
    <s v="Texas"/>
    <n v="76017"/>
    <x v="2"/>
    <x v="750"/>
    <x v="0"/>
    <s v="Furnishings"/>
    <s v="DAX Black Cherry Wood-Tone Poster Frame"/>
    <n v="21.184000000000001"/>
  </r>
  <r>
    <n v="6653"/>
    <s v="US-2018-124779"/>
    <x v="565"/>
    <d v="2018-09-11T00:00:00"/>
    <s v="First Class"/>
    <s v="BF-11020"/>
    <s v="Barry FranzÃ¶sisch"/>
    <s v="Corporate"/>
    <s v="United States"/>
    <s v="Arlington"/>
    <s v="Texas"/>
    <n v="76017"/>
    <x v="2"/>
    <x v="180"/>
    <x v="1"/>
    <s v="Paper"/>
    <s v="Xerox 205"/>
    <n v="20.736000000000001"/>
  </r>
  <r>
    <n v="6654"/>
    <s v="US-2018-124779"/>
    <x v="565"/>
    <d v="2018-09-11T00:00:00"/>
    <s v="First Class"/>
    <s v="BF-11020"/>
    <s v="Barry FranzÃ¶sisch"/>
    <s v="Corporate"/>
    <s v="United States"/>
    <s v="Arlington"/>
    <s v="Texas"/>
    <n v="76017"/>
    <x v="2"/>
    <x v="1534"/>
    <x v="0"/>
    <s v="Chairs"/>
    <s v="Global Armless Task Chair, Royal Blue"/>
    <n v="213.43"/>
  </r>
  <r>
    <n v="6655"/>
    <s v="CA-2018-135937"/>
    <x v="297"/>
    <d v="2018-02-27T00:00:00"/>
    <s v="Standard Class"/>
    <s v="KM-16375"/>
    <s v="Katherine Murray"/>
    <s v="Home Office"/>
    <s v="United States"/>
    <s v="Gilbert"/>
    <s v="Arizona"/>
    <n v="85234"/>
    <x v="1"/>
    <x v="872"/>
    <x v="2"/>
    <s v="Phones"/>
    <s v="Toshiba IPT2010-SD IPÂ Telephone"/>
    <n v="333.57600000000002"/>
  </r>
  <r>
    <n v="6656"/>
    <s v="CA-2018-135937"/>
    <x v="297"/>
    <d v="2018-02-27T00:00:00"/>
    <s v="Standard Class"/>
    <s v="KM-16375"/>
    <s v="Katherine Murray"/>
    <s v="Home Office"/>
    <s v="United States"/>
    <s v="Gilbert"/>
    <s v="Arizona"/>
    <n v="85234"/>
    <x v="1"/>
    <x v="1227"/>
    <x v="2"/>
    <s v="Accessories"/>
    <s v="Microsoft Wireless Mobile Mouse 4000"/>
    <n v="31.992000000000001"/>
  </r>
  <r>
    <n v="6657"/>
    <s v="CA-2018-135937"/>
    <x v="297"/>
    <d v="2018-02-27T00:00:00"/>
    <s v="Standard Class"/>
    <s v="KM-16375"/>
    <s v="Katherine Murray"/>
    <s v="Home Office"/>
    <s v="United States"/>
    <s v="Gilbert"/>
    <s v="Arizona"/>
    <n v="85234"/>
    <x v="1"/>
    <x v="911"/>
    <x v="1"/>
    <s v="Storage"/>
    <s v="Fellowes Bankers Box Stor/Drawer Steel Plus"/>
    <n v="51.167999999999999"/>
  </r>
  <r>
    <n v="6658"/>
    <s v="CA-2018-135937"/>
    <x v="297"/>
    <d v="2018-02-27T00:00:00"/>
    <s v="Standard Class"/>
    <s v="KM-16375"/>
    <s v="Katherine Murray"/>
    <s v="Home Office"/>
    <s v="United States"/>
    <s v="Gilbert"/>
    <s v="Arizona"/>
    <n v="85234"/>
    <x v="1"/>
    <x v="1510"/>
    <x v="1"/>
    <s v="Envelopes"/>
    <s v="Letter or Legal Size Expandable Poly String Tie Envelopes"/>
    <n v="10.64"/>
  </r>
  <r>
    <n v="6659"/>
    <s v="CA-2018-135937"/>
    <x v="297"/>
    <d v="2018-02-27T00:00:00"/>
    <s v="Standard Class"/>
    <s v="KM-16375"/>
    <s v="Katherine Murray"/>
    <s v="Home Office"/>
    <s v="United States"/>
    <s v="Gilbert"/>
    <s v="Arizona"/>
    <n v="85234"/>
    <x v="1"/>
    <x v="592"/>
    <x v="0"/>
    <s v="Furnishings"/>
    <s v="Howard Miller 13&quot; Diameter Pewter Finish Round Wall Clock"/>
    <n v="68.703999999999994"/>
  </r>
  <r>
    <n v="6660"/>
    <s v="CA-2018-135937"/>
    <x v="297"/>
    <d v="2018-02-27T00:00:00"/>
    <s v="Standard Class"/>
    <s v="KM-16375"/>
    <s v="Katherine Murray"/>
    <s v="Home Office"/>
    <s v="United States"/>
    <s v="Gilbert"/>
    <s v="Arizona"/>
    <n v="85234"/>
    <x v="1"/>
    <x v="977"/>
    <x v="0"/>
    <s v="Tables"/>
    <s v="KI Adjustable-Height Table"/>
    <n v="386.91"/>
  </r>
  <r>
    <n v="6661"/>
    <s v="CA-2016-129322"/>
    <x v="816"/>
    <d v="2016-08-10T00:00:00"/>
    <s v="Second Class"/>
    <s v="DB-13405"/>
    <s v="Denny Blanton"/>
    <s v="Consumer"/>
    <s v="United States"/>
    <s v="Lawrence"/>
    <s v="Massachusetts"/>
    <n v="1841"/>
    <x v="3"/>
    <x v="1643"/>
    <x v="1"/>
    <s v="Art"/>
    <s v="Boston 1827 Commercial Additional Cutter, Drive Gear &amp; Gear Rack for 1606"/>
    <n v="39.659999999999997"/>
  </r>
  <r>
    <n v="6662"/>
    <s v="CA-2016-129322"/>
    <x v="816"/>
    <d v="2016-08-10T00:00:00"/>
    <s v="Second Class"/>
    <s v="DB-13405"/>
    <s v="Denny Blanton"/>
    <s v="Consumer"/>
    <s v="United States"/>
    <s v="Lawrence"/>
    <s v="Massachusetts"/>
    <n v="1841"/>
    <x v="3"/>
    <x v="1051"/>
    <x v="1"/>
    <s v="Appliances"/>
    <s v="Conquest 14 Commercial Heavy-Duty Upright Vacuum, Collection System, Accessory Kit"/>
    <n v="113.92"/>
  </r>
  <r>
    <n v="6663"/>
    <s v="CA-2016-129322"/>
    <x v="816"/>
    <d v="2016-08-10T00:00:00"/>
    <s v="Second Class"/>
    <s v="DB-13405"/>
    <s v="Denny Blanton"/>
    <s v="Consumer"/>
    <s v="United States"/>
    <s v="Lawrence"/>
    <s v="Massachusetts"/>
    <n v="1841"/>
    <x v="3"/>
    <x v="1242"/>
    <x v="1"/>
    <s v="Binders"/>
    <s v="GBC DocuBind P50 Personal Binding Machine"/>
    <n v="447.86"/>
  </r>
  <r>
    <n v="6664"/>
    <s v="CA-2018-162173"/>
    <x v="40"/>
    <d v="2018-11-01T00:00:00"/>
    <s v="Standard Class"/>
    <s v="OT-18730"/>
    <s v="Olvera Toch"/>
    <s v="Consumer"/>
    <s v="United States"/>
    <s v="Virginia Beach"/>
    <s v="Virginia"/>
    <n v="23464"/>
    <x v="0"/>
    <x v="719"/>
    <x v="0"/>
    <s v="Tables"/>
    <s v="Lesro Sheffield Collection Coffee Table, End Table, Center Table, Corner Table"/>
    <n v="356.85"/>
  </r>
  <r>
    <n v="6665"/>
    <s v="CA-2018-162173"/>
    <x v="40"/>
    <d v="2018-11-01T00:00:00"/>
    <s v="Standard Class"/>
    <s v="OT-18730"/>
    <s v="Olvera Toch"/>
    <s v="Consumer"/>
    <s v="United States"/>
    <s v="Virginia Beach"/>
    <s v="Virginia"/>
    <n v="23464"/>
    <x v="0"/>
    <x v="842"/>
    <x v="1"/>
    <s v="Envelopes"/>
    <s v="Tyvek  Top-Opening Peel &amp; Seel  Envelopes, Gray"/>
    <n v="251.58"/>
  </r>
  <r>
    <n v="6666"/>
    <s v="CA-2017-115483"/>
    <x v="216"/>
    <d v="2017-07-18T00:00:00"/>
    <s v="Second Class"/>
    <s v="JS-15880"/>
    <s v="John Stevenson"/>
    <s v="Consumer"/>
    <s v="United States"/>
    <s v="Irving"/>
    <s v="Texas"/>
    <n v="75061"/>
    <x v="2"/>
    <x v="1766"/>
    <x v="1"/>
    <s v="Paper"/>
    <s v="Xerox 1914"/>
    <n v="219.84"/>
  </r>
  <r>
    <n v="6667"/>
    <s v="CA-2018-122175"/>
    <x v="605"/>
    <d v="2018-05-14T00:00:00"/>
    <s v="Second Class"/>
    <s v="CA-12775"/>
    <s v="Cynthia Arntzen"/>
    <s v="Consumer"/>
    <s v="United States"/>
    <s v="Vineland"/>
    <s v="New Jersey"/>
    <n v="8360"/>
    <x v="3"/>
    <x v="1685"/>
    <x v="0"/>
    <s v="Furnishings"/>
    <s v="DAX Cubicle Frames, 8-1/2 x 11"/>
    <n v="42.85"/>
  </r>
  <r>
    <n v="6668"/>
    <s v="CA-2018-122175"/>
    <x v="605"/>
    <d v="2018-05-14T00:00:00"/>
    <s v="Second Class"/>
    <s v="CA-12775"/>
    <s v="Cynthia Arntzen"/>
    <s v="Consumer"/>
    <s v="United States"/>
    <s v="Vineland"/>
    <s v="New Jersey"/>
    <n v="8360"/>
    <x v="3"/>
    <x v="641"/>
    <x v="1"/>
    <s v="Labels"/>
    <s v="Smead Alpha-Z Color-Coded Second Alphabetical Labels and Starter Set"/>
    <n v="6.16"/>
  </r>
  <r>
    <n v="6669"/>
    <s v="CA-2018-122175"/>
    <x v="605"/>
    <d v="2018-05-14T00:00:00"/>
    <s v="Second Class"/>
    <s v="CA-12775"/>
    <s v="Cynthia Arntzen"/>
    <s v="Consumer"/>
    <s v="United States"/>
    <s v="Vineland"/>
    <s v="New Jersey"/>
    <n v="8360"/>
    <x v="3"/>
    <x v="1768"/>
    <x v="1"/>
    <s v="Supplies"/>
    <s v="Acme Titanium Bonded Scissors"/>
    <n v="17"/>
  </r>
  <r>
    <n v="6670"/>
    <s v="CA-2018-122175"/>
    <x v="605"/>
    <d v="2018-05-14T00:00:00"/>
    <s v="Second Class"/>
    <s v="CA-12775"/>
    <s v="Cynthia Arntzen"/>
    <s v="Consumer"/>
    <s v="United States"/>
    <s v="Vineland"/>
    <s v="New Jersey"/>
    <n v="8360"/>
    <x v="3"/>
    <x v="1563"/>
    <x v="2"/>
    <s v="Accessories"/>
    <s v="Maxell Pro 80 Minute CD-R, 10/Pack"/>
    <n v="87.4"/>
  </r>
  <r>
    <n v="6671"/>
    <s v="CA-2018-161088"/>
    <x v="1126"/>
    <d v="2018-05-29T00:00:00"/>
    <s v="Standard Class"/>
    <s v="MH-18115"/>
    <s v="Mick Hernandez"/>
    <s v="Home Office"/>
    <s v="United States"/>
    <s v="Columbus"/>
    <s v="Georgia"/>
    <n v="31907"/>
    <x v="0"/>
    <x v="528"/>
    <x v="1"/>
    <s v="Binders"/>
    <s v="Recycled Easel Ring Binders"/>
    <n v="29.84"/>
  </r>
  <r>
    <n v="6672"/>
    <s v="CA-2015-154837"/>
    <x v="709"/>
    <d v="2015-08-27T00:00:00"/>
    <s v="Second Class"/>
    <s v="RB-19645"/>
    <s v="Robert Barroso"/>
    <s v="Corporate"/>
    <s v="United States"/>
    <s v="Los Angeles"/>
    <s v="California"/>
    <n v="90032"/>
    <x v="1"/>
    <x v="582"/>
    <x v="1"/>
    <s v="Binders"/>
    <s v="GBC Linen Binding Covers"/>
    <n v="49.567999999999998"/>
  </r>
  <r>
    <n v="6673"/>
    <s v="CA-2016-153794"/>
    <x v="861"/>
    <d v="2016-09-16T00:00:00"/>
    <s v="Standard Class"/>
    <s v="SB-20290"/>
    <s v="Sean Braxton"/>
    <s v="Corporate"/>
    <s v="United States"/>
    <s v="San Diego"/>
    <s v="California"/>
    <n v="92024"/>
    <x v="1"/>
    <x v="108"/>
    <x v="1"/>
    <s v="Art"/>
    <s v="Hunt PowerHouse Electric Pencil Sharpener, Blue"/>
    <n v="265.86"/>
  </r>
  <r>
    <n v="6674"/>
    <s v="CA-2016-135510"/>
    <x v="577"/>
    <d v="2016-09-12T00:00:00"/>
    <s v="Standard Class"/>
    <s v="TW-21025"/>
    <s v="Tamara Willingham"/>
    <s v="Home Office"/>
    <s v="United States"/>
    <s v="Charlottesville"/>
    <s v="Virginia"/>
    <n v="22901"/>
    <x v="0"/>
    <x v="1793"/>
    <x v="0"/>
    <s v="Furnishings"/>
    <s v="Tensor Brushed Steel Torchiere Floor Lamp"/>
    <n v="67.959999999999994"/>
  </r>
  <r>
    <n v="6675"/>
    <s v="CA-2016-109337"/>
    <x v="82"/>
    <d v="2016-11-23T00:00:00"/>
    <s v="Second Class"/>
    <s v="DL-13330"/>
    <s v="Denise Leinenbach"/>
    <s v="Consumer"/>
    <s v="United States"/>
    <s v="Lawrence"/>
    <s v="Indiana"/>
    <n v="46226"/>
    <x v="2"/>
    <x v="853"/>
    <x v="1"/>
    <s v="Art"/>
    <s v="Crayola Anti Dust Chalk, 12/Pack"/>
    <n v="10.92"/>
  </r>
  <r>
    <n v="6676"/>
    <s v="CA-2016-109337"/>
    <x v="82"/>
    <d v="2016-11-23T00:00:00"/>
    <s v="Second Class"/>
    <s v="DL-13330"/>
    <s v="Denise Leinenbach"/>
    <s v="Consumer"/>
    <s v="United States"/>
    <s v="Lawrence"/>
    <s v="Indiana"/>
    <n v="46226"/>
    <x v="2"/>
    <x v="1794"/>
    <x v="2"/>
    <s v="Machines"/>
    <s v="Ricoh - Ink Collector Unit for GX3000 Series Printers"/>
    <n v="83.9"/>
  </r>
  <r>
    <n v="6677"/>
    <s v="CA-2016-109337"/>
    <x v="82"/>
    <d v="2016-11-23T00:00:00"/>
    <s v="Second Class"/>
    <s v="DL-13330"/>
    <s v="Denise Leinenbach"/>
    <s v="Consumer"/>
    <s v="United States"/>
    <s v="Lawrence"/>
    <s v="Indiana"/>
    <n v="46226"/>
    <x v="2"/>
    <x v="1683"/>
    <x v="1"/>
    <s v="Appliances"/>
    <s v="Hoover Replacement Belts For Soft Guard &amp; Commercial Ltweight Upright Vacs, 2/Pk"/>
    <n v="19.75"/>
  </r>
  <r>
    <n v="6678"/>
    <s v="CA-2016-109337"/>
    <x v="82"/>
    <d v="2016-11-23T00:00:00"/>
    <s v="Second Class"/>
    <s v="DL-13330"/>
    <s v="Denise Leinenbach"/>
    <s v="Consumer"/>
    <s v="United States"/>
    <s v="Lawrence"/>
    <s v="Indiana"/>
    <n v="46226"/>
    <x v="2"/>
    <x v="1543"/>
    <x v="2"/>
    <s v="Accessories"/>
    <s v="Imation Bio 2GB USBÂ Flash Drive ImationÂ Corp"/>
    <n v="393.54"/>
  </r>
  <r>
    <n v="6679"/>
    <s v="CA-2015-150329"/>
    <x v="982"/>
    <d v="2015-10-14T00:00:00"/>
    <s v="Standard Class"/>
    <s v="SD-20485"/>
    <s v="Shirley Daniels"/>
    <s v="Home Office"/>
    <s v="United States"/>
    <s v="Phoenix"/>
    <s v="Arizona"/>
    <n v="85023"/>
    <x v="1"/>
    <x v="904"/>
    <x v="0"/>
    <s v="Furnishings"/>
    <s v="Westinghouse Clip-On Gooseneck Lamps"/>
    <n v="46.872"/>
  </r>
  <r>
    <n v="6680"/>
    <s v="CA-2018-145037"/>
    <x v="264"/>
    <d v="2018-09-07T00:00:00"/>
    <s v="Second Class"/>
    <s v="TB-21055"/>
    <s v="Ted Butterfield"/>
    <s v="Consumer"/>
    <s v="United States"/>
    <s v="Meriden"/>
    <s v="Connecticut"/>
    <n v="6450"/>
    <x v="3"/>
    <x v="376"/>
    <x v="1"/>
    <s v="Storage"/>
    <s v="Crate-A-Files"/>
    <n v="10.9"/>
  </r>
  <r>
    <n v="6681"/>
    <s v="CA-2018-145037"/>
    <x v="264"/>
    <d v="2018-09-07T00:00:00"/>
    <s v="Second Class"/>
    <s v="TB-21055"/>
    <s v="Ted Butterfield"/>
    <s v="Consumer"/>
    <s v="United States"/>
    <s v="Meriden"/>
    <s v="Connecticut"/>
    <n v="6450"/>
    <x v="3"/>
    <x v="368"/>
    <x v="1"/>
    <s v="Paper"/>
    <s v="Xerox 191"/>
    <n v="79.92"/>
  </r>
  <r>
    <n v="6682"/>
    <s v="CA-2018-145037"/>
    <x v="264"/>
    <d v="2018-09-07T00:00:00"/>
    <s v="Second Class"/>
    <s v="TB-21055"/>
    <s v="Ted Butterfield"/>
    <s v="Consumer"/>
    <s v="United States"/>
    <s v="Meriden"/>
    <s v="Connecticut"/>
    <n v="6450"/>
    <x v="3"/>
    <x v="1619"/>
    <x v="1"/>
    <s v="Paper"/>
    <s v="Xerox 1890"/>
    <n v="146.82"/>
  </r>
  <r>
    <n v="6683"/>
    <s v="CA-2018-154466"/>
    <x v="314"/>
    <d v="2018-01-02T00:00:00"/>
    <s v="First Class"/>
    <s v="DP-13390"/>
    <s v="Dennis Pardue"/>
    <s v="Home Office"/>
    <s v="United States"/>
    <s v="Franklin"/>
    <s v="Wisconsin"/>
    <n v="53132"/>
    <x v="2"/>
    <x v="751"/>
    <x v="1"/>
    <s v="Binders"/>
    <s v="Wilson Jones Easy Flow II Sheet Lifters"/>
    <n v="3.6"/>
  </r>
  <r>
    <n v="6684"/>
    <s v="CA-2015-109134"/>
    <x v="1127"/>
    <d v="2015-11-10T00:00:00"/>
    <s v="Standard Class"/>
    <s v="DE-13255"/>
    <s v="Deanra Eno"/>
    <s v="Home Office"/>
    <s v="United States"/>
    <s v="Los Angeles"/>
    <s v="California"/>
    <n v="90008"/>
    <x v="1"/>
    <x v="1533"/>
    <x v="0"/>
    <s v="Furnishings"/>
    <s v="OIC Stacking Trays"/>
    <n v="20.04"/>
  </r>
  <r>
    <n v="6685"/>
    <s v="US-2016-129637"/>
    <x v="997"/>
    <d v="2016-12-22T00:00:00"/>
    <s v="Standard Class"/>
    <s v="MC-18100"/>
    <s v="Mick Crebagga"/>
    <s v="Consumer"/>
    <s v="United States"/>
    <s v="Bloomington"/>
    <s v="Illinois"/>
    <n v="61701"/>
    <x v="2"/>
    <x v="906"/>
    <x v="1"/>
    <s v="Storage"/>
    <s v="Tennsco Double-Tier Lockers"/>
    <n v="180.01599999999999"/>
  </r>
  <r>
    <n v="6686"/>
    <s v="US-2016-129637"/>
    <x v="997"/>
    <d v="2016-12-22T00:00:00"/>
    <s v="Standard Class"/>
    <s v="MC-18100"/>
    <s v="Mick Crebagga"/>
    <s v="Consumer"/>
    <s v="United States"/>
    <s v="Bloomington"/>
    <s v="Illinois"/>
    <n v="61701"/>
    <x v="2"/>
    <x v="689"/>
    <x v="0"/>
    <s v="Furnishings"/>
    <s v="Howard Miller 11-1/2&quot; Diameter Ridgewood Wall Clock"/>
    <n v="41.552"/>
  </r>
  <r>
    <n v="6687"/>
    <s v="US-2016-129637"/>
    <x v="997"/>
    <d v="2016-12-22T00:00:00"/>
    <s v="Standard Class"/>
    <s v="MC-18100"/>
    <s v="Mick Crebagga"/>
    <s v="Consumer"/>
    <s v="United States"/>
    <s v="Bloomington"/>
    <s v="Illinois"/>
    <n v="61701"/>
    <x v="2"/>
    <x v="950"/>
    <x v="1"/>
    <s v="Art"/>
    <s v="Newell 35"/>
    <n v="13.12"/>
  </r>
  <r>
    <n v="6688"/>
    <s v="CA-2016-165162"/>
    <x v="263"/>
    <d v="2016-05-21T00:00:00"/>
    <s v="Standard Class"/>
    <s v="HG-15025"/>
    <s v="Hunter Glantz"/>
    <s v="Consumer"/>
    <s v="United States"/>
    <s v="Los Angeles"/>
    <s v="California"/>
    <n v="90032"/>
    <x v="1"/>
    <x v="1362"/>
    <x v="1"/>
    <s v="Storage"/>
    <s v="Tennsco Snap-Together Open Shelving Units, Starter Sets and Add-On Units"/>
    <n v="1117.92"/>
  </r>
  <r>
    <n v="6689"/>
    <s v="CA-2018-140494"/>
    <x v="434"/>
    <d v="2018-03-15T00:00:00"/>
    <s v="Second Class"/>
    <s v="CM-11815"/>
    <s v="Candace McMahon"/>
    <s v="Corporate"/>
    <s v="United States"/>
    <s v="San Francisco"/>
    <s v="California"/>
    <n v="94109"/>
    <x v="1"/>
    <x v="1130"/>
    <x v="2"/>
    <s v="Accessories"/>
    <s v="MaxellÂ LTO Ultrium - 800 GB"/>
    <n v="111.96"/>
  </r>
  <r>
    <n v="6690"/>
    <s v="CA-2018-104108"/>
    <x v="574"/>
    <d v="2018-12-09T00:00:00"/>
    <s v="Standard Class"/>
    <s v="RP-19855"/>
    <s v="Roy Phan"/>
    <s v="Corporate"/>
    <s v="United States"/>
    <s v="Houston"/>
    <s v="Texas"/>
    <n v="77095"/>
    <x v="2"/>
    <x v="1279"/>
    <x v="1"/>
    <s v="Art"/>
    <s v="Manco Dry-Lighter Erasable Highlighter"/>
    <n v="12.16"/>
  </r>
  <r>
    <n v="6691"/>
    <s v="US-2018-165869"/>
    <x v="689"/>
    <d v="2018-08-05T00:00:00"/>
    <s v="Standard Class"/>
    <s v="LS-17200"/>
    <s v="Luke Schmidt"/>
    <s v="Corporate"/>
    <s v="United States"/>
    <s v="Milwaukee"/>
    <s v="Wisconsin"/>
    <n v="53209"/>
    <x v="2"/>
    <x v="236"/>
    <x v="1"/>
    <s v="Binders"/>
    <s v="Acco 3-Hole Punch"/>
    <n v="17.52"/>
  </r>
  <r>
    <n v="6692"/>
    <s v="US-2018-165869"/>
    <x v="689"/>
    <d v="2018-08-05T00:00:00"/>
    <s v="Standard Class"/>
    <s v="LS-17200"/>
    <s v="Luke Schmidt"/>
    <s v="Corporate"/>
    <s v="United States"/>
    <s v="Milwaukee"/>
    <s v="Wisconsin"/>
    <n v="53209"/>
    <x v="2"/>
    <x v="408"/>
    <x v="1"/>
    <s v="Appliances"/>
    <s v="3M Office Air Cleaner"/>
    <n v="155.88"/>
  </r>
  <r>
    <n v="6693"/>
    <s v="CA-2018-160899"/>
    <x v="938"/>
    <d v="2018-08-13T00:00:00"/>
    <s v="Second Class"/>
    <s v="DR-12940"/>
    <s v="Daniel Raglin"/>
    <s v="Home Office"/>
    <s v="United States"/>
    <s v="Lake Charles"/>
    <s v="Louisiana"/>
    <n v="70601"/>
    <x v="0"/>
    <x v="1311"/>
    <x v="1"/>
    <s v="Binders"/>
    <s v="Satellite Sectional Post Binders"/>
    <n v="477.51"/>
  </r>
  <r>
    <n v="6694"/>
    <s v="CA-2018-144225"/>
    <x v="1033"/>
    <d v="2018-10-02T00:00:00"/>
    <s v="Second Class"/>
    <s v="CC-12475"/>
    <s v="Cindy Chapman"/>
    <s v="Consumer"/>
    <s v="United States"/>
    <s v="Baltimore"/>
    <s v="Maryland"/>
    <n v="21215"/>
    <x v="3"/>
    <x v="1397"/>
    <x v="1"/>
    <s v="Paper"/>
    <s v="Green Bar Computer Printout Paper"/>
    <n v="164.88"/>
  </r>
  <r>
    <n v="6695"/>
    <s v="US-2017-163538"/>
    <x v="370"/>
    <d v="2017-08-30T00:00:00"/>
    <s v="Standard Class"/>
    <s v="SS-20515"/>
    <s v="Shirley Schmidt"/>
    <s v="Home Office"/>
    <s v="United States"/>
    <s v="Franklin"/>
    <s v="Wisconsin"/>
    <n v="53132"/>
    <x v="2"/>
    <x v="1097"/>
    <x v="2"/>
    <s v="Accessories"/>
    <s v="Memorex Micro Travel Drive 16 GB"/>
    <n v="47.97"/>
  </r>
  <r>
    <n v="6696"/>
    <s v="US-2017-155103"/>
    <x v="499"/>
    <d v="2017-12-07T00:00:00"/>
    <s v="Standard Class"/>
    <s v="JF-15190"/>
    <s v="Jamie Frazer"/>
    <s v="Consumer"/>
    <s v="United States"/>
    <s v="New York City"/>
    <s v="New York"/>
    <n v="10024"/>
    <x v="3"/>
    <x v="1591"/>
    <x v="1"/>
    <s v="Binders"/>
    <s v="Ibico EB-19 Dual Function Manual Binding System"/>
    <n v="415.17599999999999"/>
  </r>
  <r>
    <n v="6697"/>
    <s v="US-2017-155103"/>
    <x v="499"/>
    <d v="2017-12-07T00:00:00"/>
    <s v="Standard Class"/>
    <s v="JF-15190"/>
    <s v="Jamie Frazer"/>
    <s v="Consumer"/>
    <s v="United States"/>
    <s v="New York City"/>
    <s v="New York"/>
    <n v="10024"/>
    <x v="3"/>
    <x v="908"/>
    <x v="1"/>
    <s v="Binders"/>
    <s v="XtraLife ClearVue Slant-D Ring Binder, White, 3&quot;"/>
    <n v="35.231999999999999"/>
  </r>
  <r>
    <n v="6698"/>
    <s v="US-2017-155103"/>
    <x v="499"/>
    <d v="2017-12-07T00:00:00"/>
    <s v="Standard Class"/>
    <s v="JF-15190"/>
    <s v="Jamie Frazer"/>
    <s v="Consumer"/>
    <s v="United States"/>
    <s v="New York City"/>
    <s v="New York"/>
    <n v="10024"/>
    <x v="3"/>
    <x v="1397"/>
    <x v="1"/>
    <s v="Paper"/>
    <s v="Green Bar Computer Printout Paper"/>
    <n v="54.96"/>
  </r>
  <r>
    <n v="6699"/>
    <s v="CA-2018-145429"/>
    <x v="246"/>
    <d v="2018-07-25T00:00:00"/>
    <s v="Standard Class"/>
    <s v="SW-20455"/>
    <s v="Shaun Weien"/>
    <s v="Consumer"/>
    <s v="United States"/>
    <s v="San Diego"/>
    <s v="California"/>
    <n v="92024"/>
    <x v="1"/>
    <x v="1795"/>
    <x v="1"/>
    <s v="Paper"/>
    <s v="Wirebound Message Forms, Four 2 3/4 x 5 Forms per Page, Pink Paper"/>
    <n v="16.34"/>
  </r>
  <r>
    <n v="6700"/>
    <s v="CA-2018-145429"/>
    <x v="246"/>
    <d v="2018-07-25T00:00:00"/>
    <s v="Standard Class"/>
    <s v="SW-20455"/>
    <s v="Shaun Weien"/>
    <s v="Consumer"/>
    <s v="United States"/>
    <s v="San Diego"/>
    <s v="California"/>
    <n v="92024"/>
    <x v="1"/>
    <x v="1153"/>
    <x v="0"/>
    <s v="Chairs"/>
    <s v="Hon Olson Stacker Stools"/>
    <n v="225.29599999999999"/>
  </r>
  <r>
    <n v="6701"/>
    <s v="CA-2018-145429"/>
    <x v="246"/>
    <d v="2018-07-25T00:00:00"/>
    <s v="Standard Class"/>
    <s v="SW-20455"/>
    <s v="Shaun Weien"/>
    <s v="Consumer"/>
    <s v="United States"/>
    <s v="San Diego"/>
    <s v="California"/>
    <n v="92024"/>
    <x v="1"/>
    <x v="301"/>
    <x v="1"/>
    <s v="Binders"/>
    <s v="GBC Premium Transparent Covers with Diagonal Lined Pattern"/>
    <n v="50.351999999999997"/>
  </r>
  <r>
    <n v="6702"/>
    <s v="CA-2016-153535"/>
    <x v="1128"/>
    <d v="2016-05-24T00:00:00"/>
    <s v="Standard Class"/>
    <s v="SG-20470"/>
    <s v="Sheri Gordon"/>
    <s v="Consumer"/>
    <s v="United States"/>
    <s v="Wilson"/>
    <s v="North Carolina"/>
    <n v="27893"/>
    <x v="0"/>
    <x v="1154"/>
    <x v="0"/>
    <s v="Furnishings"/>
    <s v="Dana Fluorescent Magnifying Lamp, White, 36&quot;"/>
    <n v="163.136"/>
  </r>
  <r>
    <n v="6703"/>
    <s v="CA-2016-153535"/>
    <x v="1128"/>
    <d v="2016-05-24T00:00:00"/>
    <s v="Standard Class"/>
    <s v="SG-20470"/>
    <s v="Sheri Gordon"/>
    <s v="Consumer"/>
    <s v="United States"/>
    <s v="Wilson"/>
    <s v="North Carolina"/>
    <n v="27893"/>
    <x v="0"/>
    <x v="880"/>
    <x v="1"/>
    <s v="Binders"/>
    <s v="Pressboard Data Binders by Wilson Jones"/>
    <n v="6.4080000000000004"/>
  </r>
  <r>
    <n v="6704"/>
    <s v="CA-2016-139164"/>
    <x v="537"/>
    <d v="2016-06-28T00:00:00"/>
    <s v="Standard Class"/>
    <s v="CS-12355"/>
    <s v="Christine Sundaresam"/>
    <s v="Consumer"/>
    <s v="United States"/>
    <s v="Long Beach"/>
    <s v="California"/>
    <n v="90805"/>
    <x v="1"/>
    <x v="1236"/>
    <x v="2"/>
    <s v="Phones"/>
    <s v="Plantronics CS 50-USB -Â headsetÂ - Convertible, Monaural"/>
    <n v="217.584"/>
  </r>
  <r>
    <n v="6705"/>
    <s v="CA-2016-139164"/>
    <x v="537"/>
    <d v="2016-06-28T00:00:00"/>
    <s v="Standard Class"/>
    <s v="CS-12355"/>
    <s v="Christine Sundaresam"/>
    <s v="Consumer"/>
    <s v="United States"/>
    <s v="Long Beach"/>
    <s v="California"/>
    <n v="90805"/>
    <x v="1"/>
    <x v="804"/>
    <x v="1"/>
    <s v="Fasteners"/>
    <s v="Assorted Color Push Pins"/>
    <n v="5.43"/>
  </r>
  <r>
    <n v="6706"/>
    <s v="CA-2016-139164"/>
    <x v="537"/>
    <d v="2016-06-28T00:00:00"/>
    <s v="Standard Class"/>
    <s v="CS-12355"/>
    <s v="Christine Sundaresam"/>
    <s v="Consumer"/>
    <s v="United States"/>
    <s v="Long Beach"/>
    <s v="California"/>
    <n v="90805"/>
    <x v="1"/>
    <x v="160"/>
    <x v="2"/>
    <s v="Phones"/>
    <s v="JBL Micro Wireless Portable Bluetooth Speaker"/>
    <n v="143.976"/>
  </r>
  <r>
    <n v="6707"/>
    <s v="CA-2017-112277"/>
    <x v="545"/>
    <d v="2017-09-15T00:00:00"/>
    <s v="Standard Class"/>
    <s v="SC-20695"/>
    <s v="Steve Chapman"/>
    <s v="Corporate"/>
    <s v="United States"/>
    <s v="Fort Lauderdale"/>
    <s v="Florida"/>
    <n v="33311"/>
    <x v="0"/>
    <x v="918"/>
    <x v="2"/>
    <s v="Phones"/>
    <s v="Geemarc AmpliPOWER60"/>
    <n v="519.67999999999995"/>
  </r>
  <r>
    <n v="6708"/>
    <s v="CA-2015-167724"/>
    <x v="138"/>
    <d v="2015-04-18T00:00:00"/>
    <s v="Standard Class"/>
    <s v="BF-11170"/>
    <s v="Ben Ferrer"/>
    <s v="Home Office"/>
    <s v="United States"/>
    <s v="Baltimore"/>
    <s v="Maryland"/>
    <n v="21215"/>
    <x v="3"/>
    <x v="1796"/>
    <x v="1"/>
    <s v="Labels"/>
    <s v="Avery 479"/>
    <n v="7.83"/>
  </r>
  <r>
    <n v="6709"/>
    <s v="CA-2016-123141"/>
    <x v="717"/>
    <d v="2016-11-19T00:00:00"/>
    <s v="Standard Class"/>
    <s v="GZ-14470"/>
    <s v="Gary Zandusky"/>
    <s v="Consumer"/>
    <s v="United States"/>
    <s v="Rio Rancho"/>
    <s v="New Mexico"/>
    <n v="87124"/>
    <x v="1"/>
    <x v="157"/>
    <x v="0"/>
    <s v="Chairs"/>
    <s v="SAFCO Arco Folding Chair"/>
    <n v="883.84"/>
  </r>
  <r>
    <n v="6710"/>
    <s v="CA-2016-123141"/>
    <x v="717"/>
    <d v="2016-11-19T00:00:00"/>
    <s v="Standard Class"/>
    <s v="GZ-14470"/>
    <s v="Gary Zandusky"/>
    <s v="Consumer"/>
    <s v="United States"/>
    <s v="Rio Rancho"/>
    <s v="New Mexico"/>
    <n v="87124"/>
    <x v="1"/>
    <x v="268"/>
    <x v="0"/>
    <s v="Chairs"/>
    <s v="Global Deluxe Office Fabric Chairs"/>
    <n v="230.352"/>
  </r>
  <r>
    <n v="6711"/>
    <s v="CA-2017-149503"/>
    <x v="10"/>
    <d v="2017-12-12T00:00:00"/>
    <s v="First Class"/>
    <s v="SP-20650"/>
    <s v="Stephanie Phelps"/>
    <s v="Corporate"/>
    <s v="United States"/>
    <s v="Stockton"/>
    <s v="California"/>
    <n v="95207"/>
    <x v="1"/>
    <x v="1160"/>
    <x v="1"/>
    <s v="Binders"/>
    <s v="Wilson Jones Elliptical Ring 3 1/2&quot; Capacity Binders, 800 sheets"/>
    <n v="273.92"/>
  </r>
  <r>
    <n v="6712"/>
    <s v="CA-2018-163069"/>
    <x v="238"/>
    <d v="2018-08-21T00:00:00"/>
    <s v="Second Class"/>
    <s v="PJ-19015"/>
    <s v="Pauline Johnson"/>
    <s v="Consumer"/>
    <s v="United States"/>
    <s v="Columbus"/>
    <s v="Ohio"/>
    <n v="43229"/>
    <x v="3"/>
    <x v="1024"/>
    <x v="1"/>
    <s v="Art"/>
    <s v="Newell 325"/>
    <n v="9.9120000000000008"/>
  </r>
  <r>
    <n v="6713"/>
    <s v="CA-2018-107629"/>
    <x v="817"/>
    <d v="2018-12-14T00:00:00"/>
    <s v="Same Day"/>
    <s v="DB-13060"/>
    <s v="Dave Brooks"/>
    <s v="Consumer"/>
    <s v="United States"/>
    <s v="Skokie"/>
    <s v="Illinois"/>
    <n v="60076"/>
    <x v="2"/>
    <x v="1319"/>
    <x v="0"/>
    <s v="Furnishings"/>
    <s v="Rubbermaid ClusterMat Chairmats, Mat Size- 66&quot; x 60&quot;, Lip 20&quot; x 11&quot; -90 Degree Angle"/>
    <n v="266.35199999999998"/>
  </r>
  <r>
    <n v="6714"/>
    <s v="CA-2018-107629"/>
    <x v="817"/>
    <d v="2018-12-14T00:00:00"/>
    <s v="Same Day"/>
    <s v="DB-13060"/>
    <s v="Dave Brooks"/>
    <s v="Consumer"/>
    <s v="United States"/>
    <s v="Skokie"/>
    <s v="Illinois"/>
    <n v="60076"/>
    <x v="2"/>
    <x v="267"/>
    <x v="0"/>
    <s v="Furnishings"/>
    <s v="Howard Miller 13&quot; Diameter Goldtone Round Wall Clock"/>
    <n v="56.328000000000003"/>
  </r>
  <r>
    <n v="6715"/>
    <s v="CA-2018-107629"/>
    <x v="817"/>
    <d v="2018-12-14T00:00:00"/>
    <s v="Same Day"/>
    <s v="DB-13060"/>
    <s v="Dave Brooks"/>
    <s v="Consumer"/>
    <s v="United States"/>
    <s v="Skokie"/>
    <s v="Illinois"/>
    <n v="60076"/>
    <x v="2"/>
    <x v="960"/>
    <x v="2"/>
    <s v="Accessories"/>
    <s v="Logitech Desktop MK120 Mouse and keyboard Combo"/>
    <n v="39.264000000000003"/>
  </r>
  <r>
    <n v="6716"/>
    <s v="CA-2018-107629"/>
    <x v="817"/>
    <d v="2018-12-14T00:00:00"/>
    <s v="Same Day"/>
    <s v="DB-13060"/>
    <s v="Dave Brooks"/>
    <s v="Consumer"/>
    <s v="United States"/>
    <s v="Skokie"/>
    <s v="Illinois"/>
    <n v="60076"/>
    <x v="2"/>
    <x v="1571"/>
    <x v="1"/>
    <s v="Art"/>
    <s v="Prismacolor Color Pencil Set"/>
    <n v="95.231999999999999"/>
  </r>
  <r>
    <n v="6717"/>
    <s v="CA-2017-134789"/>
    <x v="143"/>
    <d v="2017-04-15T00:00:00"/>
    <s v="Standard Class"/>
    <s v="CK-12325"/>
    <s v="Christine Kargatis"/>
    <s v="Home Office"/>
    <s v="United States"/>
    <s v="Hot Springs"/>
    <s v="Arkansas"/>
    <n v="71901"/>
    <x v="0"/>
    <x v="659"/>
    <x v="1"/>
    <s v="Fasteners"/>
    <s v="Advantus Plastic Paper Clips"/>
    <n v="30"/>
  </r>
  <r>
    <n v="6718"/>
    <s v="CA-2017-134789"/>
    <x v="143"/>
    <d v="2017-04-15T00:00:00"/>
    <s v="Standard Class"/>
    <s v="CK-12325"/>
    <s v="Christine Kargatis"/>
    <s v="Home Office"/>
    <s v="United States"/>
    <s v="Hot Springs"/>
    <s v="Arkansas"/>
    <n v="71901"/>
    <x v="0"/>
    <x v="548"/>
    <x v="1"/>
    <s v="Paper"/>
    <s v="Xerox 1993"/>
    <n v="25.92"/>
  </r>
  <r>
    <n v="6719"/>
    <s v="CA-2017-134789"/>
    <x v="143"/>
    <d v="2017-04-15T00:00:00"/>
    <s v="Standard Class"/>
    <s v="CK-12325"/>
    <s v="Christine Kargatis"/>
    <s v="Home Office"/>
    <s v="United States"/>
    <s v="Hot Springs"/>
    <s v="Arkansas"/>
    <n v="71901"/>
    <x v="0"/>
    <x v="892"/>
    <x v="0"/>
    <s v="Furnishings"/>
    <s v="Eldon Radial Chair Mat for Low to Medium Pile Carpets"/>
    <n v="159.91999999999999"/>
  </r>
  <r>
    <n v="6720"/>
    <s v="CA-2017-130442"/>
    <x v="186"/>
    <d v="2017-12-19T00:00:00"/>
    <s v="First Class"/>
    <s v="SF-20065"/>
    <s v="Sandra Flanagan"/>
    <s v="Consumer"/>
    <s v="United States"/>
    <s v="Goldsboro"/>
    <s v="North Carolina"/>
    <n v="27534"/>
    <x v="0"/>
    <x v="937"/>
    <x v="1"/>
    <s v="Appliances"/>
    <s v="Acco 6 Outlet Guardian Premium Surge Suppressor"/>
    <n v="34.944000000000003"/>
  </r>
  <r>
    <n v="6721"/>
    <s v="CA-2018-102974"/>
    <x v="20"/>
    <d v="2018-09-24T00:00:00"/>
    <s v="Standard Class"/>
    <s v="DP-13105"/>
    <s v="Dave Poirier"/>
    <s v="Corporate"/>
    <s v="United States"/>
    <s v="Los Angeles"/>
    <s v="California"/>
    <n v="90032"/>
    <x v="1"/>
    <x v="632"/>
    <x v="2"/>
    <s v="Accessories"/>
    <s v="Microsoft Natural Ergonomic Keyboard 4000"/>
    <n v="149.94999999999999"/>
  </r>
  <r>
    <n v="6722"/>
    <s v="CA-2018-102974"/>
    <x v="20"/>
    <d v="2018-09-24T00:00:00"/>
    <s v="Standard Class"/>
    <s v="DP-13105"/>
    <s v="Dave Poirier"/>
    <s v="Corporate"/>
    <s v="United States"/>
    <s v="Los Angeles"/>
    <s v="California"/>
    <n v="90032"/>
    <x v="1"/>
    <x v="1759"/>
    <x v="1"/>
    <s v="Art"/>
    <s v="Boston 16765 Mini Stand Up Battery Pencil Sharpener"/>
    <n v="23.32"/>
  </r>
  <r>
    <n v="6723"/>
    <s v="CA-2018-102974"/>
    <x v="20"/>
    <d v="2018-09-24T00:00:00"/>
    <s v="Standard Class"/>
    <s v="DP-13105"/>
    <s v="Dave Poirier"/>
    <s v="Corporate"/>
    <s v="United States"/>
    <s v="Los Angeles"/>
    <s v="California"/>
    <n v="90032"/>
    <x v="1"/>
    <x v="1260"/>
    <x v="1"/>
    <s v="Art"/>
    <s v="Newell 33"/>
    <n v="16.739999999999998"/>
  </r>
  <r>
    <n v="6724"/>
    <s v="US-2018-166394"/>
    <x v="507"/>
    <d v="2018-09-06T00:00:00"/>
    <s v="Second Class"/>
    <s v="VM-21835"/>
    <s v="Vivian Mathis"/>
    <s v="Consumer"/>
    <s v="United States"/>
    <s v="Nashua"/>
    <s v="New Hampshire"/>
    <n v="3060"/>
    <x v="3"/>
    <x v="1099"/>
    <x v="1"/>
    <s v="Fasteners"/>
    <s v="Staples"/>
    <n v="14.82"/>
  </r>
  <r>
    <n v="6725"/>
    <s v="CA-2017-128811"/>
    <x v="126"/>
    <d v="2017-09-16T00:00:00"/>
    <s v="Standard Class"/>
    <s v="SF-20200"/>
    <s v="Sarah Foster"/>
    <s v="Consumer"/>
    <s v="United States"/>
    <s v="Seattle"/>
    <s v="Washington"/>
    <n v="98103"/>
    <x v="1"/>
    <x v="203"/>
    <x v="1"/>
    <s v="Fasteners"/>
    <s v="OIC Bulk Pack Metal Binder Clips"/>
    <n v="10.47"/>
  </r>
  <r>
    <n v="6726"/>
    <s v="CA-2017-128811"/>
    <x v="126"/>
    <d v="2017-09-16T00:00:00"/>
    <s v="Standard Class"/>
    <s v="SF-20200"/>
    <s v="Sarah Foster"/>
    <s v="Consumer"/>
    <s v="United States"/>
    <s v="Seattle"/>
    <s v="Washington"/>
    <n v="98103"/>
    <x v="1"/>
    <x v="1647"/>
    <x v="1"/>
    <s v="Labels"/>
    <s v="Avery 487"/>
    <n v="11.07"/>
  </r>
  <r>
    <n v="6727"/>
    <s v="CA-2017-128811"/>
    <x v="126"/>
    <d v="2017-09-16T00:00:00"/>
    <s v="Standard Class"/>
    <s v="SF-20200"/>
    <s v="Sarah Foster"/>
    <s v="Consumer"/>
    <s v="United States"/>
    <s v="Seattle"/>
    <s v="Washington"/>
    <n v="98103"/>
    <x v="1"/>
    <x v="625"/>
    <x v="1"/>
    <s v="Binders"/>
    <s v="GBC Instant Report Kit"/>
    <n v="20.704000000000001"/>
  </r>
  <r>
    <n v="6728"/>
    <s v="CA-2018-145443"/>
    <x v="682"/>
    <d v="2018-08-15T00:00:00"/>
    <s v="Second Class"/>
    <s v="SC-20695"/>
    <s v="Steve Chapman"/>
    <s v="Corporate"/>
    <s v="United States"/>
    <s v="Richmond"/>
    <s v="Indiana"/>
    <n v="47374"/>
    <x v="2"/>
    <x v="1733"/>
    <x v="1"/>
    <s v="Paper"/>
    <s v="Xerox 1906"/>
    <n v="177.2"/>
  </r>
  <r>
    <n v="6729"/>
    <s v="CA-2017-165827"/>
    <x v="254"/>
    <d v="2017-11-09T00:00:00"/>
    <s v="Standard Class"/>
    <s v="MF-17665"/>
    <s v="Maureen Fritzler"/>
    <s v="Corporate"/>
    <s v="United States"/>
    <s v="Miami"/>
    <s v="Florida"/>
    <n v="33180"/>
    <x v="0"/>
    <x v="1172"/>
    <x v="0"/>
    <s v="Furnishings"/>
    <s v="Ultra Door Pull Handle"/>
    <n v="50.496000000000002"/>
  </r>
  <r>
    <n v="6730"/>
    <s v="CA-2016-156734"/>
    <x v="652"/>
    <d v="2016-06-20T00:00:00"/>
    <s v="First Class"/>
    <s v="BV-11245"/>
    <s v="Benjamin Venier"/>
    <s v="Corporate"/>
    <s v="United States"/>
    <s v="Smyrna"/>
    <s v="Tennessee"/>
    <n v="37167"/>
    <x v="0"/>
    <x v="1282"/>
    <x v="1"/>
    <s v="Binders"/>
    <s v="Avery Self-Adhesive Photo Pockets for Polaroid Photos"/>
    <n v="6.1289999999999996"/>
  </r>
  <r>
    <n v="6731"/>
    <s v="CA-2016-156734"/>
    <x v="652"/>
    <d v="2016-06-20T00:00:00"/>
    <s v="First Class"/>
    <s v="BV-11245"/>
    <s v="Benjamin Venier"/>
    <s v="Corporate"/>
    <s v="United States"/>
    <s v="Smyrna"/>
    <s v="Tennessee"/>
    <n v="37167"/>
    <x v="0"/>
    <x v="228"/>
    <x v="0"/>
    <s v="Chairs"/>
    <s v="Global Leather Highback Executive Chair with Pneumatic Height Adjustment, Black"/>
    <n v="643.13599999999997"/>
  </r>
  <r>
    <n v="6732"/>
    <s v="CA-2016-156734"/>
    <x v="652"/>
    <d v="2016-06-20T00:00:00"/>
    <s v="First Class"/>
    <s v="BV-11245"/>
    <s v="Benjamin Venier"/>
    <s v="Corporate"/>
    <s v="United States"/>
    <s v="Smyrna"/>
    <s v="Tennessee"/>
    <n v="37167"/>
    <x v="0"/>
    <x v="289"/>
    <x v="1"/>
    <s v="Paper"/>
    <s v="Xerox 21"/>
    <n v="20.736000000000001"/>
  </r>
  <r>
    <n v="6733"/>
    <s v="CA-2015-120096"/>
    <x v="1129"/>
    <d v="2015-07-07T00:00:00"/>
    <s v="First Class"/>
    <s v="KE-16420"/>
    <s v="Katrina Edelman"/>
    <s v="Corporate"/>
    <s v="United States"/>
    <s v="Aurora"/>
    <s v="Colorado"/>
    <n v="80013"/>
    <x v="1"/>
    <x v="1486"/>
    <x v="1"/>
    <s v="Paper"/>
    <s v="Xerox 194"/>
    <n v="177.536"/>
  </r>
  <r>
    <n v="6734"/>
    <s v="CA-2015-120096"/>
    <x v="1129"/>
    <d v="2015-07-07T00:00:00"/>
    <s v="First Class"/>
    <s v="KE-16420"/>
    <s v="Katrina Edelman"/>
    <s v="Corporate"/>
    <s v="United States"/>
    <s v="Aurora"/>
    <s v="Colorado"/>
    <n v="80013"/>
    <x v="1"/>
    <x v="1266"/>
    <x v="1"/>
    <s v="Appliances"/>
    <s v="Fellowes Mighty 8 Compact Surge Protector"/>
    <n v="32.432000000000002"/>
  </r>
  <r>
    <n v="6735"/>
    <s v="CA-2016-141754"/>
    <x v="139"/>
    <d v="2016-12-25T00:00:00"/>
    <s v="Standard Class"/>
    <s v="EM-14200"/>
    <s v="Evan Minnotte"/>
    <s v="Home Office"/>
    <s v="United States"/>
    <s v="Miami"/>
    <s v="Florida"/>
    <n v="33142"/>
    <x v="0"/>
    <x v="676"/>
    <x v="1"/>
    <s v="Labels"/>
    <s v="Avery 486"/>
    <n v="11.696"/>
  </r>
  <r>
    <n v="6736"/>
    <s v="CA-2017-123358"/>
    <x v="342"/>
    <d v="2017-04-17T00:00:00"/>
    <s v="Standard Class"/>
    <s v="BT-11680"/>
    <s v="Brian Thompson"/>
    <s v="Consumer"/>
    <s v="United States"/>
    <s v="San Francisco"/>
    <s v="California"/>
    <n v="94122"/>
    <x v="1"/>
    <x v="983"/>
    <x v="1"/>
    <s v="Appliances"/>
    <s v="3M Replacement Filter for Office Air Cleaner for 20' x 33' Room"/>
    <n v="113.76"/>
  </r>
  <r>
    <n v="6737"/>
    <s v="CA-2017-123358"/>
    <x v="342"/>
    <d v="2017-04-17T00:00:00"/>
    <s v="Standard Class"/>
    <s v="BT-11680"/>
    <s v="Brian Thompson"/>
    <s v="Consumer"/>
    <s v="United States"/>
    <s v="San Francisco"/>
    <s v="California"/>
    <n v="94122"/>
    <x v="1"/>
    <x v="1662"/>
    <x v="1"/>
    <s v="Storage"/>
    <s v="Fellowes Staxonsteel Drawer Files"/>
    <n v="579.51"/>
  </r>
  <r>
    <n v="6738"/>
    <s v="CA-2017-123358"/>
    <x v="342"/>
    <d v="2017-04-17T00:00:00"/>
    <s v="Standard Class"/>
    <s v="BT-11680"/>
    <s v="Brian Thompson"/>
    <s v="Consumer"/>
    <s v="United States"/>
    <s v="San Francisco"/>
    <s v="California"/>
    <n v="94122"/>
    <x v="1"/>
    <x v="1764"/>
    <x v="1"/>
    <s v="Storage"/>
    <s v="Rogers Profile Extra Capacity Storage Tub"/>
    <n v="150.66"/>
  </r>
  <r>
    <n v="6739"/>
    <s v="CA-2017-123358"/>
    <x v="342"/>
    <d v="2017-04-17T00:00:00"/>
    <s v="Standard Class"/>
    <s v="BT-11680"/>
    <s v="Brian Thompson"/>
    <s v="Consumer"/>
    <s v="United States"/>
    <s v="San Francisco"/>
    <s v="California"/>
    <n v="94122"/>
    <x v="1"/>
    <x v="491"/>
    <x v="1"/>
    <s v="Binders"/>
    <s v="GBC Prepunched Paper, 19-Hole, for Binding Systems, 24-lb"/>
    <n v="48.031999999999996"/>
  </r>
  <r>
    <n v="6740"/>
    <s v="CA-2015-144029"/>
    <x v="542"/>
    <d v="2015-05-31T00:00:00"/>
    <s v="Standard Class"/>
    <s v="MM-18055"/>
    <s v="Michelle Moray"/>
    <s v="Consumer"/>
    <s v="United States"/>
    <s v="Chicago"/>
    <s v="Illinois"/>
    <n v="60623"/>
    <x v="2"/>
    <x v="1354"/>
    <x v="1"/>
    <s v="Storage"/>
    <s v="SAFCO Mobile Desk Side File, Wire Frame"/>
    <n v="102.624"/>
  </r>
  <r>
    <n v="6741"/>
    <s v="CA-2015-144029"/>
    <x v="542"/>
    <d v="2015-05-31T00:00:00"/>
    <s v="Standard Class"/>
    <s v="MM-18055"/>
    <s v="Michelle Moray"/>
    <s v="Consumer"/>
    <s v="United States"/>
    <s v="Chicago"/>
    <s v="Illinois"/>
    <n v="60623"/>
    <x v="2"/>
    <x v="1189"/>
    <x v="0"/>
    <s v="Chairs"/>
    <s v="Global Commerce Series Low-Back Swivel/Tilt Chairs"/>
    <n v="359.77199999999999"/>
  </r>
  <r>
    <n v="6742"/>
    <s v="CA-2015-144029"/>
    <x v="542"/>
    <d v="2015-05-31T00:00:00"/>
    <s v="Standard Class"/>
    <s v="MM-18055"/>
    <s v="Michelle Moray"/>
    <s v="Consumer"/>
    <s v="United States"/>
    <s v="Chicago"/>
    <s v="Illinois"/>
    <n v="60623"/>
    <x v="2"/>
    <x v="796"/>
    <x v="1"/>
    <s v="Art"/>
    <s v="DIXON Ticonderoga Erasable Checking Pencils"/>
    <n v="13.391999999999999"/>
  </r>
  <r>
    <n v="6743"/>
    <s v="US-2018-101784"/>
    <x v="91"/>
    <d v="2018-07-11T00:00:00"/>
    <s v="Standard Class"/>
    <s v="PO-18850"/>
    <s v="Patrick O'Brill"/>
    <s v="Consumer"/>
    <s v="United States"/>
    <s v="Los Angeles"/>
    <s v="California"/>
    <n v="90008"/>
    <x v="1"/>
    <x v="64"/>
    <x v="0"/>
    <s v="Chairs"/>
    <s v="Global Task Chair, Black"/>
    <n v="122.136"/>
  </r>
  <r>
    <n v="6744"/>
    <s v="CA-2016-156923"/>
    <x v="1130"/>
    <d v="2016-02-20T00:00:00"/>
    <s v="Standard Class"/>
    <s v="SP-20860"/>
    <s v="Sung Pak"/>
    <s v="Corporate"/>
    <s v="United States"/>
    <s v="Dover"/>
    <s v="New Hampshire"/>
    <n v="3820"/>
    <x v="3"/>
    <x v="150"/>
    <x v="1"/>
    <s v="Paper"/>
    <s v="Xerox 1920"/>
    <n v="35.880000000000003"/>
  </r>
  <r>
    <n v="6745"/>
    <s v="CA-2018-111269"/>
    <x v="114"/>
    <d v="2018-06-18T00:00:00"/>
    <s v="Second Class"/>
    <s v="CS-12355"/>
    <s v="Christine Sundaresam"/>
    <s v="Consumer"/>
    <s v="United States"/>
    <s v="Dublin"/>
    <s v="Ohio"/>
    <n v="43017"/>
    <x v="3"/>
    <x v="590"/>
    <x v="2"/>
    <s v="Accessories"/>
    <s v="Logitech Wireless Performance Mouse MX for PC and Mac"/>
    <n v="479.952"/>
  </r>
  <r>
    <n v="6746"/>
    <s v="CA-2018-111269"/>
    <x v="114"/>
    <d v="2018-06-18T00:00:00"/>
    <s v="Second Class"/>
    <s v="CS-12355"/>
    <s v="Christine Sundaresam"/>
    <s v="Consumer"/>
    <s v="United States"/>
    <s v="Dublin"/>
    <s v="Ohio"/>
    <n v="43017"/>
    <x v="3"/>
    <x v="250"/>
    <x v="1"/>
    <s v="Art"/>
    <s v="Newell 330"/>
    <n v="23.92"/>
  </r>
  <r>
    <n v="6747"/>
    <s v="CA-2018-159156"/>
    <x v="38"/>
    <d v="2018-11-16T00:00:00"/>
    <s v="First Class"/>
    <s v="KB-16600"/>
    <s v="Ken Brennan"/>
    <s v="Corporate"/>
    <s v="United States"/>
    <s v="New York City"/>
    <s v="New York"/>
    <n v="10009"/>
    <x v="3"/>
    <x v="1443"/>
    <x v="2"/>
    <s v="Phones"/>
    <s v="Nokia Lumia 925"/>
    <n v="629.95000000000005"/>
  </r>
  <r>
    <n v="6748"/>
    <s v="CA-2018-100230"/>
    <x v="157"/>
    <d v="2018-12-15T00:00:00"/>
    <s v="Standard Class"/>
    <s v="AA-10375"/>
    <s v="Allen Armold"/>
    <s v="Consumer"/>
    <s v="United States"/>
    <s v="New York City"/>
    <s v="New York"/>
    <n v="10035"/>
    <x v="3"/>
    <x v="440"/>
    <x v="1"/>
    <s v="Binders"/>
    <s v="Clear Mylar Reinforcing Strips"/>
    <n v="14.952"/>
  </r>
  <r>
    <n v="6749"/>
    <s v="CA-2018-100230"/>
    <x v="157"/>
    <d v="2018-12-15T00:00:00"/>
    <s v="Standard Class"/>
    <s v="AA-10375"/>
    <s v="Allen Armold"/>
    <s v="Consumer"/>
    <s v="United States"/>
    <s v="New York City"/>
    <s v="New York"/>
    <n v="10035"/>
    <x v="3"/>
    <x v="1357"/>
    <x v="1"/>
    <s v="Paper"/>
    <s v="Xerox 1895"/>
    <n v="17.940000000000001"/>
  </r>
  <r>
    <n v="6750"/>
    <s v="CA-2018-100230"/>
    <x v="157"/>
    <d v="2018-12-15T00:00:00"/>
    <s v="Standard Class"/>
    <s v="AA-10375"/>
    <s v="Allen Armold"/>
    <s v="Consumer"/>
    <s v="United States"/>
    <s v="New York City"/>
    <s v="New York"/>
    <n v="10035"/>
    <x v="3"/>
    <x v="1717"/>
    <x v="2"/>
    <s v="Phones"/>
    <s v="Dexim XPower Skin Super-Thin Power Case for iPhone 5 - Black"/>
    <n v="116.98"/>
  </r>
  <r>
    <n v="6751"/>
    <s v="CA-2017-154767"/>
    <x v="931"/>
    <d v="2017-06-30T00:00:00"/>
    <s v="Second Class"/>
    <s v="BP-11155"/>
    <s v="Becky Pak"/>
    <s v="Consumer"/>
    <s v="United States"/>
    <s v="Paterson"/>
    <s v="New Jersey"/>
    <n v="7501"/>
    <x v="3"/>
    <x v="1534"/>
    <x v="0"/>
    <s v="Chairs"/>
    <s v="Global Armless Task Chair, Royal Blue"/>
    <n v="121.96"/>
  </r>
  <r>
    <n v="6752"/>
    <s v="CA-2017-154767"/>
    <x v="931"/>
    <d v="2017-06-30T00:00:00"/>
    <s v="Second Class"/>
    <s v="BP-11155"/>
    <s v="Becky Pak"/>
    <s v="Consumer"/>
    <s v="United States"/>
    <s v="Paterson"/>
    <s v="New Jersey"/>
    <n v="7501"/>
    <x v="3"/>
    <x v="1518"/>
    <x v="1"/>
    <s v="Appliances"/>
    <s v="Disposable Triple-Filter Dust Bags"/>
    <n v="8.74"/>
  </r>
  <r>
    <n v="6753"/>
    <s v="CA-2017-154767"/>
    <x v="931"/>
    <d v="2017-06-30T00:00:00"/>
    <s v="Second Class"/>
    <s v="BP-11155"/>
    <s v="Becky Pak"/>
    <s v="Consumer"/>
    <s v="United States"/>
    <s v="Paterson"/>
    <s v="New Jersey"/>
    <n v="7501"/>
    <x v="3"/>
    <x v="334"/>
    <x v="1"/>
    <s v="Paper"/>
    <s v="Xerox 1960"/>
    <n v="61.96"/>
  </r>
  <r>
    <n v="6754"/>
    <s v="CA-2017-154767"/>
    <x v="931"/>
    <d v="2017-06-30T00:00:00"/>
    <s v="Second Class"/>
    <s v="BP-11155"/>
    <s v="Becky Pak"/>
    <s v="Consumer"/>
    <s v="United States"/>
    <s v="Paterson"/>
    <s v="New Jersey"/>
    <n v="7501"/>
    <x v="3"/>
    <x v="1406"/>
    <x v="1"/>
    <s v="Binders"/>
    <s v="Ibico Presentation Index for Binding Systems"/>
    <n v="7.96"/>
  </r>
  <r>
    <n v="6755"/>
    <s v="CA-2017-154767"/>
    <x v="931"/>
    <d v="2017-06-30T00:00:00"/>
    <s v="Second Class"/>
    <s v="BP-11155"/>
    <s v="Becky Pak"/>
    <s v="Consumer"/>
    <s v="United States"/>
    <s v="Paterson"/>
    <s v="New Jersey"/>
    <n v="7501"/>
    <x v="3"/>
    <x v="14"/>
    <x v="1"/>
    <s v="Appliances"/>
    <s v="Holmes Replacement Filter for HEPA Air Cleaner, Very Large Room, HEPA Filter"/>
    <n v="275.24"/>
  </r>
  <r>
    <n v="6756"/>
    <s v="CA-2018-124205"/>
    <x v="175"/>
    <d v="2018-09-19T00:00:00"/>
    <s v="Standard Class"/>
    <s v="TC-21145"/>
    <s v="Theresa Coyne"/>
    <s v="Corporate"/>
    <s v="United States"/>
    <s v="Lakewood"/>
    <s v="New Jersey"/>
    <n v="8701"/>
    <x v="3"/>
    <x v="1462"/>
    <x v="0"/>
    <s v="Furnishings"/>
    <s v="DAX Two-Tone Rosewood/Black Document Frame, Desktop, 5 x 7"/>
    <n v="47.4"/>
  </r>
  <r>
    <n v="6757"/>
    <s v="CA-2018-124205"/>
    <x v="175"/>
    <d v="2018-09-19T00:00:00"/>
    <s v="Standard Class"/>
    <s v="TC-21145"/>
    <s v="Theresa Coyne"/>
    <s v="Corporate"/>
    <s v="United States"/>
    <s v="Lakewood"/>
    <s v="New Jersey"/>
    <n v="8701"/>
    <x v="3"/>
    <x v="1584"/>
    <x v="0"/>
    <s v="Chairs"/>
    <s v="SAFCO Folding Chair Trolley"/>
    <n v="512.96"/>
  </r>
  <r>
    <n v="6758"/>
    <s v="CA-2018-124205"/>
    <x v="175"/>
    <d v="2018-09-19T00:00:00"/>
    <s v="Standard Class"/>
    <s v="TC-21145"/>
    <s v="Theresa Coyne"/>
    <s v="Corporate"/>
    <s v="United States"/>
    <s v="Lakewood"/>
    <s v="New Jersey"/>
    <n v="8701"/>
    <x v="3"/>
    <x v="803"/>
    <x v="2"/>
    <s v="Phones"/>
    <s v="Plantronics 81402"/>
    <n v="395.94"/>
  </r>
  <r>
    <n v="6759"/>
    <s v="CA-2018-124205"/>
    <x v="175"/>
    <d v="2018-09-19T00:00:00"/>
    <s v="Standard Class"/>
    <s v="TC-21145"/>
    <s v="Theresa Coyne"/>
    <s v="Corporate"/>
    <s v="United States"/>
    <s v="Lakewood"/>
    <s v="New Jersey"/>
    <n v="8701"/>
    <x v="3"/>
    <x v="356"/>
    <x v="1"/>
    <s v="Storage"/>
    <s v="Contico 72&quot;H Heavy-Duty Storage System"/>
    <n v="81.96"/>
  </r>
  <r>
    <n v="6760"/>
    <s v="CA-2018-165715"/>
    <x v="574"/>
    <d v="2018-12-08T00:00:00"/>
    <s v="Standard Class"/>
    <s v="BG-11035"/>
    <s v="Barry Gonzalez"/>
    <s v="Consumer"/>
    <s v="United States"/>
    <s v="Greensboro"/>
    <s v="North Carolina"/>
    <n v="27405"/>
    <x v="0"/>
    <x v="894"/>
    <x v="1"/>
    <s v="Art"/>
    <s v="Sanford 52201 APSCO Electric Pencil Sharpener"/>
    <n v="32.776000000000003"/>
  </r>
  <r>
    <n v="6761"/>
    <s v="CA-2018-100636"/>
    <x v="335"/>
    <d v="2018-06-30T00:00:00"/>
    <s v="Standard Class"/>
    <s v="DO-13435"/>
    <s v="Denny Ordway"/>
    <s v="Consumer"/>
    <s v="United States"/>
    <s v="New York City"/>
    <s v="New York"/>
    <n v="10035"/>
    <x v="3"/>
    <x v="72"/>
    <x v="1"/>
    <s v="Storage"/>
    <s v="Safco Industrial Wire Shelving System"/>
    <n v="272.94"/>
  </r>
  <r>
    <n v="6762"/>
    <s v="CA-2017-162943"/>
    <x v="1131"/>
    <d v="2017-07-26T00:00:00"/>
    <s v="Second Class"/>
    <s v="DB-12970"/>
    <s v="Darren Budd"/>
    <s v="Corporate"/>
    <s v="United States"/>
    <s v="New York City"/>
    <s v="New York"/>
    <n v="10035"/>
    <x v="3"/>
    <x v="901"/>
    <x v="0"/>
    <s v="Chairs"/>
    <s v="Office Star - Contemporary Swivel Chair with Padded Adjustable Arms and Flex Back"/>
    <n v="253.76400000000001"/>
  </r>
  <r>
    <n v="6763"/>
    <s v="CA-2017-144764"/>
    <x v="476"/>
    <d v="2017-09-08T00:00:00"/>
    <s v="Standard Class"/>
    <s v="RL-19615"/>
    <s v="Rob Lucas"/>
    <s v="Consumer"/>
    <s v="United States"/>
    <s v="Chicago"/>
    <s v="Illinois"/>
    <n v="60623"/>
    <x v="2"/>
    <x v="2"/>
    <x v="1"/>
    <s v="Labels"/>
    <s v="Self-Adhesive Address Labels for Typewriters by Universal"/>
    <n v="29.24"/>
  </r>
  <r>
    <n v="6764"/>
    <s v="CA-2017-144764"/>
    <x v="476"/>
    <d v="2017-09-08T00:00:00"/>
    <s v="Standard Class"/>
    <s v="RL-19615"/>
    <s v="Rob Lucas"/>
    <s v="Consumer"/>
    <s v="United States"/>
    <s v="Chicago"/>
    <s v="Illinois"/>
    <n v="60623"/>
    <x v="2"/>
    <x v="210"/>
    <x v="1"/>
    <s v="Storage"/>
    <s v="Rogers Deluxe File Chest"/>
    <n v="35.167999999999999"/>
  </r>
  <r>
    <n v="6765"/>
    <s v="CA-2017-144764"/>
    <x v="476"/>
    <d v="2017-09-08T00:00:00"/>
    <s v="Standard Class"/>
    <s v="RL-19615"/>
    <s v="Rob Lucas"/>
    <s v="Consumer"/>
    <s v="United States"/>
    <s v="Chicago"/>
    <s v="Illinois"/>
    <n v="60623"/>
    <x v="2"/>
    <x v="1797"/>
    <x v="2"/>
    <s v="Machines"/>
    <s v="Okidata C610n Printer"/>
    <n v="1362.9"/>
  </r>
  <r>
    <n v="6766"/>
    <s v="CA-2018-100615"/>
    <x v="693"/>
    <d v="2018-04-24T00:00:00"/>
    <s v="Standard Class"/>
    <s v="SJ-20215"/>
    <s v="Sarah Jordon"/>
    <s v="Consumer"/>
    <s v="United States"/>
    <s v="Chicago"/>
    <s v="Illinois"/>
    <n v="60653"/>
    <x v="2"/>
    <x v="291"/>
    <x v="0"/>
    <s v="Chairs"/>
    <s v="DMI Arturo Collection Mission-style Design Wood Chair"/>
    <n v="317.05799999999999"/>
  </r>
  <r>
    <n v="6767"/>
    <s v="CA-2018-100615"/>
    <x v="693"/>
    <d v="2018-04-24T00:00:00"/>
    <s v="Standard Class"/>
    <s v="SJ-20215"/>
    <s v="Sarah Jordon"/>
    <s v="Consumer"/>
    <s v="United States"/>
    <s v="Chicago"/>
    <s v="Illinois"/>
    <n v="60653"/>
    <x v="2"/>
    <x v="32"/>
    <x v="1"/>
    <s v="Art"/>
    <s v="Lumber Crayons"/>
    <n v="15.76"/>
  </r>
  <r>
    <n v="6768"/>
    <s v="CA-2018-100615"/>
    <x v="693"/>
    <d v="2018-04-24T00:00:00"/>
    <s v="Standard Class"/>
    <s v="SJ-20215"/>
    <s v="Sarah Jordon"/>
    <s v="Consumer"/>
    <s v="United States"/>
    <s v="Chicago"/>
    <s v="Illinois"/>
    <n v="60653"/>
    <x v="2"/>
    <x v="1027"/>
    <x v="0"/>
    <s v="Furnishings"/>
    <s v="Master Caster Door Stop, Large Neon Orange"/>
    <n v="14.56"/>
  </r>
  <r>
    <n v="6769"/>
    <s v="CA-2015-109302"/>
    <x v="1132"/>
    <d v="2015-08-16T00:00:00"/>
    <s v="Standard Class"/>
    <s v="CS-12175"/>
    <s v="Charles Sheldon"/>
    <s v="Corporate"/>
    <s v="United States"/>
    <s v="Lakewood"/>
    <s v="New Jersey"/>
    <n v="8701"/>
    <x v="3"/>
    <x v="912"/>
    <x v="1"/>
    <s v="Binders"/>
    <s v="Performers Binder/Pad Holder, Black"/>
    <n v="196.21"/>
  </r>
  <r>
    <n v="6770"/>
    <s v="CA-2018-139787"/>
    <x v="20"/>
    <d v="2018-09-23T00:00:00"/>
    <s v="Standard Class"/>
    <s v="JP-16135"/>
    <s v="Julie Prescott"/>
    <s v="Home Office"/>
    <s v="United States"/>
    <s v="Columbus"/>
    <s v="Georgia"/>
    <n v="31907"/>
    <x v="0"/>
    <x v="1658"/>
    <x v="1"/>
    <s v="Art"/>
    <s v="SANFORD Major Accent Highlighters"/>
    <n v="35.4"/>
  </r>
  <r>
    <n v="6771"/>
    <s v="CA-2018-139402"/>
    <x v="34"/>
    <d v="2018-12-13T00:00:00"/>
    <s v="Standard Class"/>
    <s v="NC-18535"/>
    <s v="Nick Crebassa"/>
    <s v="Corporate"/>
    <s v="United States"/>
    <s v="Phoenix"/>
    <s v="Arizona"/>
    <n v="85023"/>
    <x v="1"/>
    <x v="1078"/>
    <x v="1"/>
    <s v="Paper"/>
    <s v="Multicolor Computer Printout Paper"/>
    <n v="419.4"/>
  </r>
  <r>
    <n v="6772"/>
    <s v="CA-2018-139402"/>
    <x v="34"/>
    <d v="2018-12-13T00:00:00"/>
    <s v="Standard Class"/>
    <s v="NC-18535"/>
    <s v="Nick Crebassa"/>
    <s v="Corporate"/>
    <s v="United States"/>
    <s v="Phoenix"/>
    <s v="Arizona"/>
    <n v="85023"/>
    <x v="1"/>
    <x v="1784"/>
    <x v="1"/>
    <s v="Binders"/>
    <s v="Acco Recycled 2&quot; Capacity Laser Printer Hanging Data Binders"/>
    <n v="13.005000000000001"/>
  </r>
  <r>
    <n v="6773"/>
    <s v="CA-2017-119018"/>
    <x v="254"/>
    <d v="2017-11-08T00:00:00"/>
    <s v="Standard Class"/>
    <s v="CW-11905"/>
    <s v="Carl Weiss"/>
    <s v="Home Office"/>
    <s v="United States"/>
    <s v="Los Angeles"/>
    <s v="California"/>
    <n v="90004"/>
    <x v="1"/>
    <x v="308"/>
    <x v="1"/>
    <s v="Binders"/>
    <s v="Tuff Stuff Recycled Round Ring Binders"/>
    <n v="7.7119999999999997"/>
  </r>
  <r>
    <n v="6774"/>
    <s v="CA-2017-119018"/>
    <x v="254"/>
    <d v="2017-11-08T00:00:00"/>
    <s v="Standard Class"/>
    <s v="CW-11905"/>
    <s v="Carl Weiss"/>
    <s v="Home Office"/>
    <s v="United States"/>
    <s v="Los Angeles"/>
    <s v="California"/>
    <n v="90004"/>
    <x v="1"/>
    <x v="1581"/>
    <x v="1"/>
    <s v="Binders"/>
    <s v="Acco Economy Flexible Poly Round Ring Binder"/>
    <n v="4.1760000000000002"/>
  </r>
  <r>
    <n v="6775"/>
    <s v="CA-2017-119018"/>
    <x v="254"/>
    <d v="2017-11-08T00:00:00"/>
    <s v="Standard Class"/>
    <s v="CW-11905"/>
    <s v="Carl Weiss"/>
    <s v="Home Office"/>
    <s v="United States"/>
    <s v="Los Angeles"/>
    <s v="California"/>
    <n v="90004"/>
    <x v="1"/>
    <x v="1798"/>
    <x v="1"/>
    <s v="Paper"/>
    <s v="Xerox 229"/>
    <n v="38.880000000000003"/>
  </r>
  <r>
    <n v="6776"/>
    <s v="CA-2016-105361"/>
    <x v="368"/>
    <d v="2016-04-04T00:00:00"/>
    <s v="Standard Class"/>
    <s v="CM-12115"/>
    <s v="Chad McGuire"/>
    <s v="Consumer"/>
    <s v="United States"/>
    <s v="New York City"/>
    <s v="New York"/>
    <n v="10024"/>
    <x v="3"/>
    <x v="249"/>
    <x v="1"/>
    <s v="Paper"/>
    <s v="Ampad Gold Fibre Wirebound Steno Books, 6&quot; x 9&quot;, Gregg Ruled"/>
    <n v="17.64"/>
  </r>
  <r>
    <n v="6777"/>
    <s v="US-2017-152373"/>
    <x v="64"/>
    <d v="2017-09-11T00:00:00"/>
    <s v="Standard Class"/>
    <s v="PT-19090"/>
    <s v="Pete Takahito"/>
    <s v="Consumer"/>
    <s v="United States"/>
    <s v="San Antonio"/>
    <s v="Texas"/>
    <n v="78207"/>
    <x v="2"/>
    <x v="41"/>
    <x v="1"/>
    <s v="Storage"/>
    <s v="Eldon Base for stackable storage shelf, platinum"/>
    <n v="93.456000000000003"/>
  </r>
  <r>
    <n v="6778"/>
    <s v="US-2018-166037"/>
    <x v="480"/>
    <d v="2018-02-01T00:00:00"/>
    <s v="Standard Class"/>
    <s v="CL-12700"/>
    <s v="Craig Leslie"/>
    <s v="Home Office"/>
    <s v="United States"/>
    <s v="New York City"/>
    <s v="New York"/>
    <n v="10009"/>
    <x v="3"/>
    <x v="1233"/>
    <x v="2"/>
    <s v="Accessories"/>
    <s v="Plantronics Audio 478 Stereo USB Headset"/>
    <n v="449.91"/>
  </r>
  <r>
    <n v="6779"/>
    <s v="US-2017-147711"/>
    <x v="323"/>
    <d v="2017-09-08T00:00:00"/>
    <s v="Second Class"/>
    <s v="HF-14995"/>
    <s v="Herbert Flentye"/>
    <s v="Consumer"/>
    <s v="United States"/>
    <s v="Baltimore"/>
    <s v="Maryland"/>
    <n v="21215"/>
    <x v="3"/>
    <x v="1121"/>
    <x v="0"/>
    <s v="Bookcases"/>
    <s v="Sauder Camden County Collection Libraries, Planked Cherry Finish"/>
    <n v="344.94"/>
  </r>
  <r>
    <n v="6780"/>
    <s v="US-2017-147711"/>
    <x v="323"/>
    <d v="2017-09-08T00:00:00"/>
    <s v="Second Class"/>
    <s v="HF-14995"/>
    <s v="Herbert Flentye"/>
    <s v="Consumer"/>
    <s v="United States"/>
    <s v="Baltimore"/>
    <s v="Maryland"/>
    <n v="21215"/>
    <x v="3"/>
    <x v="1256"/>
    <x v="0"/>
    <s v="Furnishings"/>
    <s v="Eldon Expressions Wood Desk Accessories, Oak"/>
    <n v="14.76"/>
  </r>
  <r>
    <n v="6781"/>
    <s v="US-2017-147711"/>
    <x v="323"/>
    <d v="2017-09-08T00:00:00"/>
    <s v="Second Class"/>
    <s v="HF-14995"/>
    <s v="Herbert Flentye"/>
    <s v="Consumer"/>
    <s v="United States"/>
    <s v="Baltimore"/>
    <s v="Maryland"/>
    <n v="21215"/>
    <x v="3"/>
    <x v="849"/>
    <x v="1"/>
    <s v="Binders"/>
    <s v="Acco Expandable Hanging Binders"/>
    <n v="12.76"/>
  </r>
  <r>
    <n v="6782"/>
    <s v="US-2017-147711"/>
    <x v="323"/>
    <d v="2017-09-08T00:00:00"/>
    <s v="Second Class"/>
    <s v="HF-14995"/>
    <s v="Herbert Flentye"/>
    <s v="Consumer"/>
    <s v="United States"/>
    <s v="Baltimore"/>
    <s v="Maryland"/>
    <n v="21215"/>
    <x v="3"/>
    <x v="676"/>
    <x v="1"/>
    <s v="Labels"/>
    <s v="Avery 486"/>
    <n v="58.48"/>
  </r>
  <r>
    <n v="6783"/>
    <s v="CA-2018-121293"/>
    <x v="800"/>
    <d v="2018-07-28T00:00:00"/>
    <s v="Second Class"/>
    <s v="JC-15775"/>
    <s v="John Castell"/>
    <s v="Consumer"/>
    <s v="United States"/>
    <s v="Philadelphia"/>
    <s v="Pennsylvania"/>
    <n v="19143"/>
    <x v="3"/>
    <x v="545"/>
    <x v="0"/>
    <s v="Furnishings"/>
    <s v="Eldon 200 Class Desk Accessories"/>
    <n v="20.096"/>
  </r>
  <r>
    <n v="6784"/>
    <s v="CA-2018-121293"/>
    <x v="800"/>
    <d v="2018-07-28T00:00:00"/>
    <s v="Second Class"/>
    <s v="JC-15775"/>
    <s v="John Castell"/>
    <s v="Consumer"/>
    <s v="United States"/>
    <s v="Philadelphia"/>
    <s v="Pennsylvania"/>
    <n v="19143"/>
    <x v="3"/>
    <x v="1799"/>
    <x v="1"/>
    <s v="Supplies"/>
    <s v="Acme Galleria Hot Forged Steel Scissors with Colored Handles"/>
    <n v="37.752000000000002"/>
  </r>
  <r>
    <n v="6785"/>
    <s v="CA-2018-121293"/>
    <x v="800"/>
    <d v="2018-07-28T00:00:00"/>
    <s v="Second Class"/>
    <s v="JC-15775"/>
    <s v="John Castell"/>
    <s v="Consumer"/>
    <s v="United States"/>
    <s v="Philadelphia"/>
    <s v="Pennsylvania"/>
    <n v="19143"/>
    <x v="3"/>
    <x v="1744"/>
    <x v="0"/>
    <s v="Tables"/>
    <s v="Bush Cubix Conference Tables, Fully Assembled"/>
    <n v="138.58799999999999"/>
  </r>
  <r>
    <n v="6786"/>
    <s v="CA-2018-121293"/>
    <x v="800"/>
    <d v="2018-07-28T00:00:00"/>
    <s v="Second Class"/>
    <s v="JC-15775"/>
    <s v="John Castell"/>
    <s v="Consumer"/>
    <s v="United States"/>
    <s v="Philadelphia"/>
    <s v="Pennsylvania"/>
    <n v="19143"/>
    <x v="3"/>
    <x v="391"/>
    <x v="1"/>
    <s v="Storage"/>
    <s v="Fellowes Bankers Box Staxonsteel Drawer File/Stacking System"/>
    <n v="259.92"/>
  </r>
  <r>
    <n v="6787"/>
    <s v="CA-2018-121293"/>
    <x v="800"/>
    <d v="2018-07-28T00:00:00"/>
    <s v="Second Class"/>
    <s v="JC-15775"/>
    <s v="John Castell"/>
    <s v="Consumer"/>
    <s v="United States"/>
    <s v="Philadelphia"/>
    <s v="Pennsylvania"/>
    <n v="19143"/>
    <x v="3"/>
    <x v="260"/>
    <x v="1"/>
    <s v="Paper"/>
    <s v="Xerox 216"/>
    <n v="20.736000000000001"/>
  </r>
  <r>
    <n v="6788"/>
    <s v="CA-2016-118843"/>
    <x v="1023"/>
    <d v="2016-09-20T00:00:00"/>
    <s v="Standard Class"/>
    <s v="JH-15910"/>
    <s v="Jonathan Howell"/>
    <s v="Consumer"/>
    <s v="United States"/>
    <s v="Atlanta"/>
    <s v="Georgia"/>
    <n v="30318"/>
    <x v="0"/>
    <x v="784"/>
    <x v="0"/>
    <s v="Furnishings"/>
    <s v="Eldon Advantage Chair Mats for Low to Medium Pile Carpets"/>
    <n v="129.93"/>
  </r>
  <r>
    <n v="6789"/>
    <s v="CA-2016-118843"/>
    <x v="1023"/>
    <d v="2016-09-20T00:00:00"/>
    <s v="Standard Class"/>
    <s v="JH-15910"/>
    <s v="Jonathan Howell"/>
    <s v="Consumer"/>
    <s v="United States"/>
    <s v="Atlanta"/>
    <s v="Georgia"/>
    <n v="30318"/>
    <x v="0"/>
    <x v="991"/>
    <x v="1"/>
    <s v="Paper"/>
    <s v="Xerox 1948"/>
    <n v="69.930000000000007"/>
  </r>
  <r>
    <n v="6790"/>
    <s v="CA-2016-161445"/>
    <x v="67"/>
    <d v="2016-09-09T00:00:00"/>
    <s v="Second Class"/>
    <s v="CC-12610"/>
    <s v="Corey Catlett"/>
    <s v="Corporate"/>
    <s v="United States"/>
    <s v="Durham"/>
    <s v="North Carolina"/>
    <n v="27707"/>
    <x v="0"/>
    <x v="399"/>
    <x v="1"/>
    <s v="Art"/>
    <s v="Boston 1645 Deluxe Heavier-Duty Electric Pencil Sharpener"/>
    <n v="140.73599999999999"/>
  </r>
  <r>
    <n v="6791"/>
    <s v="CA-2017-124527"/>
    <x v="76"/>
    <d v="2017-11-17T00:00:00"/>
    <s v="First Class"/>
    <s v="IM-15055"/>
    <s v="Ionia McGrath"/>
    <s v="Consumer"/>
    <s v="United States"/>
    <s v="Roseville"/>
    <s v="California"/>
    <n v="95661"/>
    <x v="1"/>
    <x v="255"/>
    <x v="1"/>
    <s v="Binders"/>
    <s v="Round Ring Binders"/>
    <n v="8.32"/>
  </r>
  <r>
    <n v="6792"/>
    <s v="CA-2017-162348"/>
    <x v="338"/>
    <d v="2017-11-15T00:00:00"/>
    <s v="Standard Class"/>
    <s v="BF-11170"/>
    <s v="Ben Ferrer"/>
    <s v="Home Office"/>
    <s v="United States"/>
    <s v="Sacramento"/>
    <s v="California"/>
    <n v="95823"/>
    <x v="1"/>
    <x v="1611"/>
    <x v="0"/>
    <s v="Furnishings"/>
    <s v="Eldon Expressions Wood and Plastic Desk Accessories, Oak"/>
    <n v="9.98"/>
  </r>
  <r>
    <n v="6793"/>
    <s v="CA-2015-141005"/>
    <x v="860"/>
    <d v="2015-08-18T00:00:00"/>
    <s v="First Class"/>
    <s v="CS-12355"/>
    <s v="Christine Sundaresam"/>
    <s v="Consumer"/>
    <s v="United States"/>
    <s v="Fairfield"/>
    <s v="Connecticut"/>
    <n v="6824"/>
    <x v="3"/>
    <x v="542"/>
    <x v="1"/>
    <s v="Binders"/>
    <s v="Premium Transparent Presentation Covers by GBC"/>
    <n v="62.94"/>
  </r>
  <r>
    <n v="6794"/>
    <s v="CA-2016-145394"/>
    <x v="547"/>
    <d v="2016-11-20T00:00:00"/>
    <s v="Standard Class"/>
    <s v="MC-17605"/>
    <s v="Matt Connell"/>
    <s v="Corporate"/>
    <s v="United States"/>
    <s v="Chicago"/>
    <s v="Illinois"/>
    <n v="60610"/>
    <x v="2"/>
    <x v="1031"/>
    <x v="1"/>
    <s v="Storage"/>
    <s v="Neat Ideas Personal Hanging Folder Files, Black"/>
    <n v="21.488"/>
  </r>
  <r>
    <n v="6795"/>
    <s v="CA-2016-145394"/>
    <x v="547"/>
    <d v="2016-11-20T00:00:00"/>
    <s v="Standard Class"/>
    <s v="MC-17605"/>
    <s v="Matt Connell"/>
    <s v="Corporate"/>
    <s v="United States"/>
    <s v="Chicago"/>
    <s v="Illinois"/>
    <n v="60610"/>
    <x v="2"/>
    <x v="1278"/>
    <x v="2"/>
    <s v="Phones"/>
    <s v="HTC One"/>
    <n v="239.976"/>
  </r>
  <r>
    <n v="6796"/>
    <s v="CA-2016-145394"/>
    <x v="547"/>
    <d v="2016-11-20T00:00:00"/>
    <s v="Standard Class"/>
    <s v="MC-17605"/>
    <s v="Matt Connell"/>
    <s v="Corporate"/>
    <s v="United States"/>
    <s v="Chicago"/>
    <s v="Illinois"/>
    <n v="60610"/>
    <x v="2"/>
    <x v="1618"/>
    <x v="0"/>
    <s v="Furnishings"/>
    <s v="Howard Miller 11-1/2&quot; Diameter Brentwood Wall Clock"/>
    <n v="34.503999999999998"/>
  </r>
  <r>
    <n v="6797"/>
    <s v="CA-2016-168809"/>
    <x v="767"/>
    <d v="2016-08-25T00:00:00"/>
    <s v="Same Day"/>
    <s v="MC-18100"/>
    <s v="Mick Crebagga"/>
    <s v="Consumer"/>
    <s v="United States"/>
    <s v="Houston"/>
    <s v="Texas"/>
    <n v="77041"/>
    <x v="2"/>
    <x v="1001"/>
    <x v="0"/>
    <s v="Furnishings"/>
    <s v="Eldon Executive Woodline II Desk Accessories, Mahogany"/>
    <n v="20.103999999999999"/>
  </r>
  <r>
    <n v="6798"/>
    <s v="CA-2016-168809"/>
    <x v="767"/>
    <d v="2016-08-25T00:00:00"/>
    <s v="Same Day"/>
    <s v="MC-18100"/>
    <s v="Mick Crebagga"/>
    <s v="Consumer"/>
    <s v="United States"/>
    <s v="Houston"/>
    <s v="Texas"/>
    <n v="77041"/>
    <x v="2"/>
    <x v="412"/>
    <x v="1"/>
    <s v="Binders"/>
    <s v="Poly Designer Cover &amp; Back"/>
    <n v="3.798"/>
  </r>
  <r>
    <n v="6799"/>
    <s v="CA-2016-168809"/>
    <x v="767"/>
    <d v="2016-08-25T00:00:00"/>
    <s v="Same Day"/>
    <s v="MC-18100"/>
    <s v="Mick Crebagga"/>
    <s v="Consumer"/>
    <s v="United States"/>
    <s v="Houston"/>
    <s v="Texas"/>
    <n v="77041"/>
    <x v="2"/>
    <x v="1800"/>
    <x v="0"/>
    <s v="Furnishings"/>
    <s v="Nu-Dell EZ-Mount Plastic Wall Frames"/>
    <n v="7.88"/>
  </r>
  <r>
    <n v="6800"/>
    <s v="CA-2017-109827"/>
    <x v="591"/>
    <d v="2018-01-01T00:00:00"/>
    <s v="Standard Class"/>
    <s v="LW-16825"/>
    <s v="Laurel Workman"/>
    <s v="Corporate"/>
    <s v="United States"/>
    <s v="Phoenix"/>
    <s v="Arizona"/>
    <n v="85023"/>
    <x v="1"/>
    <x v="223"/>
    <x v="0"/>
    <s v="Tables"/>
    <s v="KI Conference Tables"/>
    <n v="35.445"/>
  </r>
  <r>
    <n v="6801"/>
    <s v="CA-2017-109827"/>
    <x v="591"/>
    <d v="2018-01-01T00:00:00"/>
    <s v="Standard Class"/>
    <s v="LW-16825"/>
    <s v="Laurel Workman"/>
    <s v="Corporate"/>
    <s v="United States"/>
    <s v="Phoenix"/>
    <s v="Arizona"/>
    <n v="85023"/>
    <x v="1"/>
    <x v="1384"/>
    <x v="2"/>
    <s v="Machines"/>
    <s v="Panasonic KX MC6040 Color Laser Multifunction Printer"/>
    <n v="269.97000000000003"/>
  </r>
  <r>
    <n v="6802"/>
    <s v="CA-2017-109827"/>
    <x v="591"/>
    <d v="2018-01-01T00:00:00"/>
    <s v="Standard Class"/>
    <s v="LW-16825"/>
    <s v="Laurel Workman"/>
    <s v="Corporate"/>
    <s v="United States"/>
    <s v="Phoenix"/>
    <s v="Arizona"/>
    <n v="85023"/>
    <x v="1"/>
    <x v="1202"/>
    <x v="2"/>
    <s v="Accessories"/>
    <s v="ImationÂ Clip USBÂ flash driveÂ - 8 GB"/>
    <n v="45.12"/>
  </r>
  <r>
    <n v="6803"/>
    <s v="CA-2017-109827"/>
    <x v="591"/>
    <d v="2018-01-01T00:00:00"/>
    <s v="Standard Class"/>
    <s v="LW-16825"/>
    <s v="Laurel Workman"/>
    <s v="Corporate"/>
    <s v="United States"/>
    <s v="Phoenix"/>
    <s v="Arizona"/>
    <n v="85023"/>
    <x v="1"/>
    <x v="725"/>
    <x v="2"/>
    <s v="Accessories"/>
    <s v="Hypercom P1300 Pinpad"/>
    <n v="100.8"/>
  </r>
  <r>
    <n v="6804"/>
    <s v="CA-2017-109827"/>
    <x v="591"/>
    <d v="2018-01-01T00:00:00"/>
    <s v="Standard Class"/>
    <s v="LW-16825"/>
    <s v="Laurel Workman"/>
    <s v="Corporate"/>
    <s v="United States"/>
    <s v="Phoenix"/>
    <s v="Arizona"/>
    <n v="85023"/>
    <x v="1"/>
    <x v="1144"/>
    <x v="0"/>
    <s v="Chairs"/>
    <s v="Global Stack Chair with Arms, Black"/>
    <n v="47.968000000000004"/>
  </r>
  <r>
    <n v="6805"/>
    <s v="CA-2015-152233"/>
    <x v="1082"/>
    <d v="2015-10-06T00:00:00"/>
    <s v="First Class"/>
    <s v="KH-16510"/>
    <s v="Keith Herrera"/>
    <s v="Consumer"/>
    <s v="United States"/>
    <s v="Pomona"/>
    <s v="California"/>
    <n v="91767"/>
    <x v="1"/>
    <x v="1233"/>
    <x v="2"/>
    <s v="Accessories"/>
    <s v="Plantronics Audio 478 Stereo USB Headset"/>
    <n v="99.98"/>
  </r>
  <r>
    <n v="6806"/>
    <s v="CA-2015-125682"/>
    <x v="754"/>
    <d v="2015-11-25T00:00:00"/>
    <s v="First Class"/>
    <s v="RB-19645"/>
    <s v="Robert Barroso"/>
    <s v="Corporate"/>
    <s v="United States"/>
    <s v="Atlanta"/>
    <s v="Georgia"/>
    <n v="30318"/>
    <x v="0"/>
    <x v="1383"/>
    <x v="1"/>
    <s v="Paper"/>
    <s v="Hammermill CopyPlus Copy Paper (20Lb. and 84 Bright)"/>
    <n v="9.9600000000000009"/>
  </r>
  <r>
    <n v="6807"/>
    <s v="CA-2018-162880"/>
    <x v="53"/>
    <d v="2018-12-29T00:00:00"/>
    <s v="Standard Class"/>
    <s v="GD-14590"/>
    <s v="Giulietta Dortch"/>
    <s v="Corporate"/>
    <s v="United States"/>
    <s v="Everett"/>
    <s v="Washington"/>
    <n v="98208"/>
    <x v="1"/>
    <x v="308"/>
    <x v="1"/>
    <s v="Binders"/>
    <s v="Tuff Stuff Recycled Round Ring Binders"/>
    <n v="3.8559999999999999"/>
  </r>
  <r>
    <n v="6808"/>
    <s v="CA-2016-128125"/>
    <x v="1052"/>
    <d v="2016-04-05T00:00:00"/>
    <s v="Standard Class"/>
    <s v="EB-13705"/>
    <s v="Ed Braxton"/>
    <s v="Corporate"/>
    <s v="United States"/>
    <s v="Houston"/>
    <s v="Texas"/>
    <n v="77095"/>
    <x v="2"/>
    <x v="447"/>
    <x v="1"/>
    <s v="Paper"/>
    <s v="White Dual Perf Computer Printout Paper, 2700 Sheets, 1 Part, Heavyweight, 20 lbs., 14 7/8 x 11"/>
    <n v="98.376000000000005"/>
  </r>
  <r>
    <n v="6809"/>
    <s v="CA-2016-128125"/>
    <x v="1052"/>
    <d v="2016-04-05T00:00:00"/>
    <s v="Standard Class"/>
    <s v="EB-13705"/>
    <s v="Ed Braxton"/>
    <s v="Corporate"/>
    <s v="United States"/>
    <s v="Houston"/>
    <s v="Texas"/>
    <n v="77095"/>
    <x v="2"/>
    <x v="1608"/>
    <x v="0"/>
    <s v="Furnishings"/>
    <s v="3M Polarizing Light Filter Sleeves"/>
    <n v="22.38"/>
  </r>
  <r>
    <n v="6810"/>
    <s v="CA-2018-156237"/>
    <x v="32"/>
    <d v="2018-09-15T00:00:00"/>
    <s v="First Class"/>
    <s v="PS-18760"/>
    <s v="Pamela Stobb"/>
    <s v="Consumer"/>
    <s v="United States"/>
    <s v="Philadelphia"/>
    <s v="Pennsylvania"/>
    <n v="19140"/>
    <x v="3"/>
    <x v="625"/>
    <x v="1"/>
    <s v="Binders"/>
    <s v="GBC Instant Report Kit"/>
    <n v="3.8820000000000001"/>
  </r>
  <r>
    <n v="6811"/>
    <s v="CA-2018-156237"/>
    <x v="32"/>
    <d v="2018-09-15T00:00:00"/>
    <s v="First Class"/>
    <s v="PS-18760"/>
    <s v="Pamela Stobb"/>
    <s v="Consumer"/>
    <s v="United States"/>
    <s v="Philadelphia"/>
    <s v="Pennsylvania"/>
    <n v="19140"/>
    <x v="3"/>
    <x v="1794"/>
    <x v="2"/>
    <s v="Machines"/>
    <s v="Ricoh - Ink Collector Unit for GX3000 Series Printers"/>
    <n v="12.585000000000001"/>
  </r>
  <r>
    <n v="6812"/>
    <s v="CA-2018-156237"/>
    <x v="32"/>
    <d v="2018-09-15T00:00:00"/>
    <s v="First Class"/>
    <s v="PS-18760"/>
    <s v="Pamela Stobb"/>
    <s v="Consumer"/>
    <s v="United States"/>
    <s v="Philadelphia"/>
    <s v="Pennsylvania"/>
    <n v="19140"/>
    <x v="3"/>
    <x v="394"/>
    <x v="0"/>
    <s v="Chairs"/>
    <s v="Office Star - Ergonomically Designed Knee Chair"/>
    <n v="113.372"/>
  </r>
  <r>
    <n v="6813"/>
    <s v="CA-2018-156237"/>
    <x v="32"/>
    <d v="2018-09-15T00:00:00"/>
    <s v="First Class"/>
    <s v="PS-18760"/>
    <s v="Pamela Stobb"/>
    <s v="Consumer"/>
    <s v="United States"/>
    <s v="Philadelphia"/>
    <s v="Pennsylvania"/>
    <n v="19140"/>
    <x v="3"/>
    <x v="785"/>
    <x v="1"/>
    <s v="Binders"/>
    <s v="Aluminum Screw Posts"/>
    <n v="18.312000000000001"/>
  </r>
  <r>
    <n v="6814"/>
    <s v="CA-2018-156237"/>
    <x v="32"/>
    <d v="2018-09-15T00:00:00"/>
    <s v="First Class"/>
    <s v="PS-18760"/>
    <s v="Pamela Stobb"/>
    <s v="Consumer"/>
    <s v="United States"/>
    <s v="Philadelphia"/>
    <s v="Pennsylvania"/>
    <n v="19140"/>
    <x v="3"/>
    <x v="1801"/>
    <x v="0"/>
    <s v="Furnishings"/>
    <s v="Tensor Track Tree Floor Lamp"/>
    <n v="127.93600000000001"/>
  </r>
  <r>
    <n v="6815"/>
    <s v="CA-2018-156237"/>
    <x v="32"/>
    <d v="2018-09-15T00:00:00"/>
    <s v="First Class"/>
    <s v="PS-18760"/>
    <s v="Pamela Stobb"/>
    <s v="Consumer"/>
    <s v="United States"/>
    <s v="Philadelphia"/>
    <s v="Pennsylvania"/>
    <n v="19140"/>
    <x v="3"/>
    <x v="344"/>
    <x v="2"/>
    <s v="Machines"/>
    <s v="Lexmark MarkNet N8150 Wireless Print Server"/>
    <n v="241.17"/>
  </r>
  <r>
    <n v="6816"/>
    <s v="CA-2015-144414"/>
    <x v="1103"/>
    <d v="2015-06-21T00:00:00"/>
    <s v="Standard Class"/>
    <s v="GH-14425"/>
    <s v="Gary Hwang"/>
    <s v="Consumer"/>
    <s v="United States"/>
    <s v="Seattle"/>
    <s v="Washington"/>
    <n v="98105"/>
    <x v="1"/>
    <x v="1035"/>
    <x v="0"/>
    <s v="Furnishings"/>
    <s v="Eldon Wave Desk Accessories"/>
    <n v="6.24"/>
  </r>
  <r>
    <n v="6817"/>
    <s v="CA-2015-144414"/>
    <x v="1103"/>
    <d v="2015-06-21T00:00:00"/>
    <s v="Standard Class"/>
    <s v="GH-14425"/>
    <s v="Gary Hwang"/>
    <s v="Consumer"/>
    <s v="United States"/>
    <s v="Seattle"/>
    <s v="Washington"/>
    <n v="98105"/>
    <x v="1"/>
    <x v="294"/>
    <x v="1"/>
    <s v="Fasteners"/>
    <s v="OIC Binder Clips"/>
    <n v="17.899999999999999"/>
  </r>
  <r>
    <n v="6818"/>
    <s v="CA-2015-144414"/>
    <x v="1103"/>
    <d v="2015-06-21T00:00:00"/>
    <s v="Standard Class"/>
    <s v="GH-14425"/>
    <s v="Gary Hwang"/>
    <s v="Consumer"/>
    <s v="United States"/>
    <s v="Seattle"/>
    <s v="Washington"/>
    <n v="98105"/>
    <x v="1"/>
    <x v="316"/>
    <x v="1"/>
    <s v="Binders"/>
    <s v="GBC DocuBind P400 Electric Binding System"/>
    <n v="3266.3760000000002"/>
  </r>
  <r>
    <n v="6819"/>
    <s v="CA-2018-163860"/>
    <x v="116"/>
    <d v="2019-01-01T00:00:00"/>
    <s v="Standard Class"/>
    <s v="LO-17170"/>
    <s v="Lori Olson"/>
    <s v="Corporate"/>
    <s v="United States"/>
    <s v="Peoria"/>
    <s v="Illinois"/>
    <n v="61604"/>
    <x v="2"/>
    <x v="1338"/>
    <x v="1"/>
    <s v="Binders"/>
    <s v="Computer Printout Index Tabs"/>
    <n v="1.68"/>
  </r>
  <r>
    <n v="6820"/>
    <s v="CA-2018-163860"/>
    <x v="116"/>
    <d v="2019-01-01T00:00:00"/>
    <s v="Standard Class"/>
    <s v="LO-17170"/>
    <s v="Lori Olson"/>
    <s v="Corporate"/>
    <s v="United States"/>
    <s v="Peoria"/>
    <s v="Illinois"/>
    <n v="61604"/>
    <x v="2"/>
    <x v="1494"/>
    <x v="0"/>
    <s v="Furnishings"/>
    <s v="G.E. Longer-Life Indoor Recessed Floodlight Bulbs"/>
    <n v="7.968"/>
  </r>
  <r>
    <n v="6821"/>
    <s v="CA-2018-163860"/>
    <x v="116"/>
    <d v="2019-01-01T00:00:00"/>
    <s v="Standard Class"/>
    <s v="LO-17170"/>
    <s v="Lori Olson"/>
    <s v="Corporate"/>
    <s v="United States"/>
    <s v="Peoria"/>
    <s v="Illinois"/>
    <n v="61604"/>
    <x v="2"/>
    <x v="167"/>
    <x v="0"/>
    <s v="Chairs"/>
    <s v="Padded Folding Chairs, Black, 4/Carton"/>
    <n v="113.372"/>
  </r>
  <r>
    <n v="6822"/>
    <s v="CA-2018-163860"/>
    <x v="116"/>
    <d v="2019-01-01T00:00:00"/>
    <s v="Standard Class"/>
    <s v="LO-17170"/>
    <s v="Lori Olson"/>
    <s v="Corporate"/>
    <s v="United States"/>
    <s v="Peoria"/>
    <s v="Illinois"/>
    <n v="61604"/>
    <x v="2"/>
    <x v="345"/>
    <x v="0"/>
    <s v="Furnishings"/>
    <s v="3M Hangers With Command Adhesive"/>
    <n v="2.96"/>
  </r>
  <r>
    <n v="6823"/>
    <s v="US-2018-115609"/>
    <x v="808"/>
    <d v="2018-11-07T00:00:00"/>
    <s v="Standard Class"/>
    <s v="CS-12505"/>
    <s v="Cindy Stewart"/>
    <s v="Consumer"/>
    <s v="United States"/>
    <s v="Los Angeles"/>
    <s v="California"/>
    <n v="90036"/>
    <x v="1"/>
    <x v="731"/>
    <x v="1"/>
    <s v="Appliances"/>
    <s v="Fellowes 8 Outlet Superior Workstation Surge Protector w/o Phone/Fax/Modem Protection"/>
    <n v="168.1"/>
  </r>
  <r>
    <n v="6824"/>
    <s v="CA-2016-154291"/>
    <x v="395"/>
    <d v="2016-07-29T00:00:00"/>
    <s v="Standard Class"/>
    <s v="YS-21880"/>
    <s v="Yana Sorensen"/>
    <s v="Corporate"/>
    <s v="United States"/>
    <s v="Montgomery"/>
    <s v="Alabama"/>
    <n v="36116"/>
    <x v="0"/>
    <x v="466"/>
    <x v="1"/>
    <s v="Envelopes"/>
    <s v="White Business Envelopes with Contemporary Seam, Recycled White Business Envelopes"/>
    <n v="98.46"/>
  </r>
  <r>
    <n v="6825"/>
    <s v="CA-2016-154291"/>
    <x v="395"/>
    <d v="2016-07-29T00:00:00"/>
    <s v="Standard Class"/>
    <s v="YS-21880"/>
    <s v="Yana Sorensen"/>
    <s v="Corporate"/>
    <s v="United States"/>
    <s v="Montgomery"/>
    <s v="Alabama"/>
    <n v="36116"/>
    <x v="0"/>
    <x v="363"/>
    <x v="0"/>
    <s v="Tables"/>
    <s v="Bevis Round Conference Table Top, X-Base"/>
    <n v="358.58"/>
  </r>
  <r>
    <n v="6826"/>
    <s v="CA-2017-118689"/>
    <x v="824"/>
    <d v="2017-10-09T00:00:00"/>
    <s v="Standard Class"/>
    <s v="TC-20980"/>
    <s v="Tamara Chand"/>
    <s v="Corporate"/>
    <s v="United States"/>
    <s v="Lafayette"/>
    <s v="Indiana"/>
    <n v="47905"/>
    <x v="2"/>
    <x v="720"/>
    <x v="1"/>
    <s v="Storage"/>
    <s v="Acco Perma 4000 Stacking Storage Drawers"/>
    <n v="32.479999999999997"/>
  </r>
  <r>
    <n v="6827"/>
    <s v="CA-2017-118689"/>
    <x v="824"/>
    <d v="2017-10-09T00:00:00"/>
    <s v="Standard Class"/>
    <s v="TC-20980"/>
    <s v="Tamara Chand"/>
    <s v="Corporate"/>
    <s v="United States"/>
    <s v="Lafayette"/>
    <s v="Indiana"/>
    <n v="47905"/>
    <x v="2"/>
    <x v="1388"/>
    <x v="2"/>
    <s v="Copiers"/>
    <s v="Canon imageCLASS 2200 Advanced Copier"/>
    <n v="17499.95"/>
  </r>
  <r>
    <n v="6828"/>
    <s v="CA-2017-118689"/>
    <x v="824"/>
    <d v="2017-10-09T00:00:00"/>
    <s v="Standard Class"/>
    <s v="TC-20980"/>
    <s v="Tamara Chand"/>
    <s v="Corporate"/>
    <s v="United States"/>
    <s v="Lafayette"/>
    <s v="Indiana"/>
    <n v="47905"/>
    <x v="2"/>
    <x v="1498"/>
    <x v="1"/>
    <s v="Binders"/>
    <s v="Ibico Ibimaster 300 Manual Binding System"/>
    <n v="735.98"/>
  </r>
  <r>
    <n v="6829"/>
    <s v="CA-2017-118689"/>
    <x v="824"/>
    <d v="2017-10-09T00:00:00"/>
    <s v="Standard Class"/>
    <s v="TC-20980"/>
    <s v="Tamara Chand"/>
    <s v="Corporate"/>
    <s v="United States"/>
    <s v="Lafayette"/>
    <s v="Indiana"/>
    <n v="47905"/>
    <x v="2"/>
    <x v="696"/>
    <x v="1"/>
    <s v="Binders"/>
    <s v="Acco Pressboard Covers with Storage Hooks, 14 7/8&quot; x 11&quot;, Light Blue"/>
    <n v="34.369999999999997"/>
  </r>
  <r>
    <n v="6830"/>
    <s v="CA-2017-118689"/>
    <x v="824"/>
    <d v="2017-10-09T00:00:00"/>
    <s v="Standard Class"/>
    <s v="TC-20980"/>
    <s v="Tamara Chand"/>
    <s v="Corporate"/>
    <s v="United States"/>
    <s v="Lafayette"/>
    <s v="Indiana"/>
    <n v="47905"/>
    <x v="2"/>
    <x v="207"/>
    <x v="1"/>
    <s v="Art"/>
    <s v="Stanley Bostitch Contemporary Electric Pencil Sharpeners"/>
    <n v="33.96"/>
  </r>
  <r>
    <n v="6831"/>
    <s v="CA-2017-140438"/>
    <x v="435"/>
    <d v="2017-12-27T00:00:00"/>
    <s v="Second Class"/>
    <s v="PW-19030"/>
    <s v="Pauline Webber"/>
    <s v="Corporate"/>
    <s v="United States"/>
    <s v="New York City"/>
    <s v="New York"/>
    <n v="10009"/>
    <x v="3"/>
    <x v="984"/>
    <x v="2"/>
    <s v="Phones"/>
    <s v="Samsung Rugby III"/>
    <n v="197.97"/>
  </r>
  <r>
    <n v="6832"/>
    <s v="US-2018-123204"/>
    <x v="246"/>
    <d v="2018-07-27T00:00:00"/>
    <s v="Standard Class"/>
    <s v="CS-11860"/>
    <s v="Cari Schnelling"/>
    <s v="Consumer"/>
    <s v="United States"/>
    <s v="New York City"/>
    <s v="New York"/>
    <n v="10024"/>
    <x v="3"/>
    <x v="1298"/>
    <x v="1"/>
    <s v="Appliances"/>
    <s v="Eureka Sanitaire  Multi-Pro Heavy-Duty Upright, Disposable Bags"/>
    <n v="17.48"/>
  </r>
  <r>
    <n v="6833"/>
    <s v="CA-2016-112522"/>
    <x v="998"/>
    <d v="2016-10-17T00:00:00"/>
    <s v="Standard Class"/>
    <s v="DP-13165"/>
    <s v="David Philippe"/>
    <s v="Consumer"/>
    <s v="United States"/>
    <s v="Chicago"/>
    <s v="Illinois"/>
    <n v="60610"/>
    <x v="2"/>
    <x v="1412"/>
    <x v="1"/>
    <s v="Art"/>
    <s v="Avery Fluorescent Highlighter Four-Color Set"/>
    <n v="8.016"/>
  </r>
  <r>
    <n v="6834"/>
    <s v="CA-2017-153101"/>
    <x v="162"/>
    <d v="2017-09-08T00:00:00"/>
    <s v="Same Day"/>
    <s v="PJ-19015"/>
    <s v="Pauline Johnson"/>
    <s v="Consumer"/>
    <s v="United States"/>
    <s v="Santa Ana"/>
    <s v="California"/>
    <n v="92704"/>
    <x v="1"/>
    <x v="962"/>
    <x v="0"/>
    <s v="Tables"/>
    <s v="Lesro Round Back Collection Coffee Table, End Table"/>
    <n v="146.04"/>
  </r>
  <r>
    <n v="6835"/>
    <s v="CA-2017-142615"/>
    <x v="73"/>
    <d v="2017-11-24T00:00:00"/>
    <s v="Standard Class"/>
    <s v="BM-11575"/>
    <s v="Brendan Murry"/>
    <s v="Corporate"/>
    <s v="United States"/>
    <s v="Montebello"/>
    <s v="California"/>
    <n v="90640"/>
    <x v="1"/>
    <x v="1775"/>
    <x v="2"/>
    <s v="Accessories"/>
    <s v="Sony Micro Vault Click 4 GB USB 2.0 Flash Drive"/>
    <n v="27.88"/>
  </r>
  <r>
    <n v="6836"/>
    <s v="CA-2018-142643"/>
    <x v="453"/>
    <d v="2018-10-20T00:00:00"/>
    <s v="Standard Class"/>
    <s v="DL-13495"/>
    <s v="Dionis Lloyd"/>
    <s v="Corporate"/>
    <s v="United States"/>
    <s v="Thousand Oaks"/>
    <s v="California"/>
    <n v="91360"/>
    <x v="1"/>
    <x v="580"/>
    <x v="1"/>
    <s v="Labels"/>
    <s v="Avery 4027 File Folder Labels for Dot Matrix Printers, 5000 Labels per Box, White"/>
    <n v="152.65"/>
  </r>
  <r>
    <n v="6837"/>
    <s v="CA-2018-142643"/>
    <x v="453"/>
    <d v="2018-10-20T00:00:00"/>
    <s v="Standard Class"/>
    <s v="DL-13495"/>
    <s v="Dionis Lloyd"/>
    <s v="Corporate"/>
    <s v="United States"/>
    <s v="Thousand Oaks"/>
    <s v="California"/>
    <n v="91360"/>
    <x v="1"/>
    <x v="205"/>
    <x v="0"/>
    <s v="Furnishings"/>
    <s v="Executive Impressions 14&quot; Two-Color Numerals Wall Clock"/>
    <n v="22.72"/>
  </r>
  <r>
    <n v="6838"/>
    <s v="CA-2016-116260"/>
    <x v="380"/>
    <d v="2016-07-12T00:00:00"/>
    <s v="Standard Class"/>
    <s v="BF-10975"/>
    <s v="Barbara Fisher"/>
    <s v="Corporate"/>
    <s v="United States"/>
    <s v="Vineland"/>
    <s v="New Jersey"/>
    <n v="8360"/>
    <x v="3"/>
    <x v="324"/>
    <x v="1"/>
    <s v="Art"/>
    <s v="Newell 333"/>
    <n v="11.12"/>
  </r>
  <r>
    <n v="6839"/>
    <s v="CA-2018-107517"/>
    <x v="1119"/>
    <d v="2018-02-09T00:00:00"/>
    <s v="Standard Class"/>
    <s v="FC-14335"/>
    <s v="Fred Chung"/>
    <s v="Corporate"/>
    <s v="United States"/>
    <s v="Torrance"/>
    <s v="California"/>
    <n v="90503"/>
    <x v="1"/>
    <x v="1739"/>
    <x v="1"/>
    <s v="Appliances"/>
    <s v="Sanyo Counter Height Refrigerator with Crisper, 3.6 Cubic Foot, Stainless Steel/Black"/>
    <n v="1640.7"/>
  </r>
  <r>
    <n v="6840"/>
    <s v="CA-2018-107517"/>
    <x v="1119"/>
    <d v="2018-02-09T00:00:00"/>
    <s v="Standard Class"/>
    <s v="FC-14335"/>
    <s v="Fred Chung"/>
    <s v="Corporate"/>
    <s v="United States"/>
    <s v="Torrance"/>
    <s v="California"/>
    <n v="90503"/>
    <x v="1"/>
    <x v="918"/>
    <x v="2"/>
    <s v="Phones"/>
    <s v="Geemarc AmpliPOWER60"/>
    <n v="371.2"/>
  </r>
  <r>
    <n v="6841"/>
    <s v="CA-2016-166338"/>
    <x v="401"/>
    <d v="2016-12-07T00:00:00"/>
    <s v="First Class"/>
    <s v="MP-18175"/>
    <s v="Mike Pelletier"/>
    <s v="Home Office"/>
    <s v="United States"/>
    <s v="Troy"/>
    <s v="Ohio"/>
    <n v="45373"/>
    <x v="3"/>
    <x v="91"/>
    <x v="1"/>
    <s v="Binders"/>
    <s v="Ibico Standard Transparent Covers"/>
    <n v="14.832000000000001"/>
  </r>
  <r>
    <n v="6842"/>
    <s v="CA-2017-123946"/>
    <x v="126"/>
    <d v="2017-09-17T00:00:00"/>
    <s v="Standard Class"/>
    <s v="AJ-10795"/>
    <s v="Anthony Johnson"/>
    <s v="Corporate"/>
    <s v="United States"/>
    <s v="Springfield"/>
    <s v="Virginia"/>
    <n v="22153"/>
    <x v="0"/>
    <x v="1691"/>
    <x v="2"/>
    <s v="Accessories"/>
    <s v="ImationÂ 30456 USBÂ Flash DriveÂ 8GB"/>
    <n v="20.7"/>
  </r>
  <r>
    <n v="6843"/>
    <s v="CA-2017-123946"/>
    <x v="126"/>
    <d v="2017-09-17T00:00:00"/>
    <s v="Standard Class"/>
    <s v="AJ-10795"/>
    <s v="Anthony Johnson"/>
    <s v="Corporate"/>
    <s v="United States"/>
    <s v="Springfield"/>
    <s v="Virginia"/>
    <n v="22153"/>
    <x v="0"/>
    <x v="1228"/>
    <x v="1"/>
    <s v="Fasteners"/>
    <s v="Staples"/>
    <n v="11.34"/>
  </r>
  <r>
    <n v="6844"/>
    <s v="CA-2017-123946"/>
    <x v="126"/>
    <d v="2017-09-17T00:00:00"/>
    <s v="Standard Class"/>
    <s v="AJ-10795"/>
    <s v="Anthony Johnson"/>
    <s v="Corporate"/>
    <s v="United States"/>
    <s v="Springfield"/>
    <s v="Virginia"/>
    <n v="22153"/>
    <x v="0"/>
    <x v="1033"/>
    <x v="1"/>
    <s v="Storage"/>
    <s v="Rogers Jumbo File, Granite"/>
    <n v="67.900000000000006"/>
  </r>
  <r>
    <n v="6845"/>
    <s v="CA-2017-123946"/>
    <x v="126"/>
    <d v="2017-09-17T00:00:00"/>
    <s v="Standard Class"/>
    <s v="AJ-10795"/>
    <s v="Anthony Johnson"/>
    <s v="Corporate"/>
    <s v="United States"/>
    <s v="Springfield"/>
    <s v="Virginia"/>
    <n v="22153"/>
    <x v="0"/>
    <x v="1802"/>
    <x v="0"/>
    <s v="Chairs"/>
    <s v="Hon Olson Stacker Chairs"/>
    <n v="1059.1199999999999"/>
  </r>
  <r>
    <n v="6846"/>
    <s v="CA-2015-147543"/>
    <x v="522"/>
    <d v="2015-07-12T00:00:00"/>
    <s v="Standard Class"/>
    <s v="BC-11125"/>
    <s v="Becky Castell"/>
    <s v="Home Office"/>
    <s v="United States"/>
    <s v="El Cajon"/>
    <s v="California"/>
    <n v="92020"/>
    <x v="1"/>
    <x v="1180"/>
    <x v="0"/>
    <s v="Chairs"/>
    <s v="Global Comet Stacking Armless Chair"/>
    <n v="478.48"/>
  </r>
  <r>
    <n v="6847"/>
    <s v="US-2017-159093"/>
    <x v="195"/>
    <d v="2017-05-14T00:00:00"/>
    <s v="Standard Class"/>
    <s v="RS-19420"/>
    <s v="Ricardo Sperren"/>
    <s v="Corporate"/>
    <s v="United States"/>
    <s v="Los Angeles"/>
    <s v="California"/>
    <n v="90036"/>
    <x v="1"/>
    <x v="1788"/>
    <x v="1"/>
    <s v="Paper"/>
    <s v="TOPS Money Receipt Book, Consecutively Numbered in Red,"/>
    <n v="32.04"/>
  </r>
  <r>
    <n v="6848"/>
    <s v="CA-2017-162110"/>
    <x v="427"/>
    <d v="2017-07-22T00:00:00"/>
    <s v="Standard Class"/>
    <s v="NP-18670"/>
    <s v="Nora Paige"/>
    <s v="Consumer"/>
    <s v="United States"/>
    <s v="Phoenix"/>
    <s v="Arizona"/>
    <n v="85023"/>
    <x v="1"/>
    <x v="431"/>
    <x v="2"/>
    <s v="Phones"/>
    <s v="iHome FM Clock Radio with Lightning Dock"/>
    <n v="55.991999999999997"/>
  </r>
  <r>
    <n v="6849"/>
    <s v="US-2017-163461"/>
    <x v="1133"/>
    <d v="2017-06-21T00:00:00"/>
    <s v="First Class"/>
    <s v="BT-11440"/>
    <s v="Bobby Trafton"/>
    <s v="Consumer"/>
    <s v="United States"/>
    <s v="Frankfort"/>
    <s v="Illinois"/>
    <n v="60423"/>
    <x v="2"/>
    <x v="1684"/>
    <x v="1"/>
    <s v="Paper"/>
    <s v="Xerox 1937"/>
    <n v="76.864000000000004"/>
  </r>
  <r>
    <n v="6850"/>
    <s v="CA-2015-101462"/>
    <x v="1017"/>
    <d v="2015-04-25T00:00:00"/>
    <s v="Standard Class"/>
    <s v="BP-11230"/>
    <s v="Benjamin Patterson"/>
    <s v="Consumer"/>
    <s v="United States"/>
    <s v="Los Angeles"/>
    <s v="California"/>
    <n v="90045"/>
    <x v="1"/>
    <x v="1442"/>
    <x v="0"/>
    <s v="Furnishings"/>
    <s v="GE 4 Foot Flourescent Tube, 40 Watt"/>
    <n v="59.92"/>
  </r>
  <r>
    <n v="6851"/>
    <s v="US-2017-100461"/>
    <x v="1134"/>
    <d v="2017-01-12T00:00:00"/>
    <s v="Standard Class"/>
    <s v="JO-15145"/>
    <s v="Jack O'Briant"/>
    <s v="Corporate"/>
    <s v="United States"/>
    <s v="Franklin"/>
    <s v="Wisconsin"/>
    <n v="53132"/>
    <x v="2"/>
    <x v="37"/>
    <x v="0"/>
    <s v="Bookcases"/>
    <s v="Atlantic Metals Mobile 3-Shelf Bookcases, Custom Colors"/>
    <n v="1565.88"/>
  </r>
  <r>
    <n v="6852"/>
    <s v="US-2017-100461"/>
    <x v="1134"/>
    <d v="2017-01-12T00:00:00"/>
    <s v="Standard Class"/>
    <s v="JO-15145"/>
    <s v="Jack O'Briant"/>
    <s v="Corporate"/>
    <s v="United States"/>
    <s v="Franklin"/>
    <s v="Wisconsin"/>
    <n v="53132"/>
    <x v="2"/>
    <x v="58"/>
    <x v="1"/>
    <s v="Binders"/>
    <s v="Plastic Binding Combs"/>
    <n v="106.05"/>
  </r>
  <r>
    <n v="6853"/>
    <s v="US-2018-162670"/>
    <x v="331"/>
    <d v="2018-12-28T00:00:00"/>
    <s v="Second Class"/>
    <s v="MF-18250"/>
    <s v="Monica Federle"/>
    <s v="Corporate"/>
    <s v="United States"/>
    <s v="Little Rock"/>
    <s v="Arkansas"/>
    <n v="72209"/>
    <x v="0"/>
    <x v="177"/>
    <x v="1"/>
    <s v="Storage"/>
    <s v="Personal Filing Tote with Lid, Black/Gray"/>
    <n v="62.04"/>
  </r>
  <r>
    <n v="6854"/>
    <s v="US-2018-162670"/>
    <x v="331"/>
    <d v="2018-12-28T00:00:00"/>
    <s v="Second Class"/>
    <s v="MF-18250"/>
    <s v="Monica Federle"/>
    <s v="Corporate"/>
    <s v="United States"/>
    <s v="Little Rock"/>
    <s v="Arkansas"/>
    <n v="72209"/>
    <x v="0"/>
    <x v="1405"/>
    <x v="2"/>
    <s v="Phones"/>
    <s v="Ativa D5772 2-Line 5.8GHz Digital Expandable Corded/Cordless Phone System with Answering &amp; Caller ID/Call Waiting, Black/Silver"/>
    <n v="494.97"/>
  </r>
  <r>
    <n v="6855"/>
    <s v="US-2018-162670"/>
    <x v="331"/>
    <d v="2018-12-28T00:00:00"/>
    <s v="Second Class"/>
    <s v="MF-18250"/>
    <s v="Monica Federle"/>
    <s v="Corporate"/>
    <s v="United States"/>
    <s v="Little Rock"/>
    <s v="Arkansas"/>
    <n v="72209"/>
    <x v="0"/>
    <x v="196"/>
    <x v="1"/>
    <s v="Storage"/>
    <s v="Gould Plastics 18-Pocket Panel Bin, 34w x 5-1/4d x 20-1/2h"/>
    <n v="367.96"/>
  </r>
  <r>
    <n v="6856"/>
    <s v="US-2018-162670"/>
    <x v="331"/>
    <d v="2018-12-28T00:00:00"/>
    <s v="Second Class"/>
    <s v="MF-18250"/>
    <s v="Monica Federle"/>
    <s v="Corporate"/>
    <s v="United States"/>
    <s v="Little Rock"/>
    <s v="Arkansas"/>
    <n v="72209"/>
    <x v="0"/>
    <x v="1134"/>
    <x v="1"/>
    <s v="Paper"/>
    <s v="Ink Jet Note and Greeting Cards, 8-1/2&quot; x 5-1/2&quot; Card Size"/>
    <n v="44.96"/>
  </r>
  <r>
    <n v="6857"/>
    <s v="US-2018-162670"/>
    <x v="331"/>
    <d v="2018-12-28T00:00:00"/>
    <s v="Second Class"/>
    <s v="MF-18250"/>
    <s v="Monica Federle"/>
    <s v="Corporate"/>
    <s v="United States"/>
    <s v="Little Rock"/>
    <s v="Arkansas"/>
    <n v="72209"/>
    <x v="0"/>
    <x v="1697"/>
    <x v="1"/>
    <s v="Envelopes"/>
    <s v="Tyvek Interoffice Envelopes, 9 1/2&quot; x 12 1/2&quot;, 100/Box"/>
    <n v="182.94"/>
  </r>
  <r>
    <n v="6858"/>
    <s v="CA-2018-128965"/>
    <x v="827"/>
    <d v="2018-04-22T00:00:00"/>
    <s v="Standard Class"/>
    <s v="PS-18760"/>
    <s v="Pamela Stobb"/>
    <s v="Consumer"/>
    <s v="United States"/>
    <s v="Los Angeles"/>
    <s v="California"/>
    <n v="90008"/>
    <x v="1"/>
    <x v="945"/>
    <x v="1"/>
    <s v="Paper"/>
    <s v="Rediform S.O.S. 1-Up Phone Message Bk, 4-1/4x3-1/16 Bk, 1 Form/Pg, 40 Messages/Bk, 3/Pk"/>
    <n v="28.14"/>
  </r>
  <r>
    <n v="6859"/>
    <s v="CA-2018-128965"/>
    <x v="827"/>
    <d v="2018-04-22T00:00:00"/>
    <s v="Standard Class"/>
    <s v="PS-18760"/>
    <s v="Pamela Stobb"/>
    <s v="Consumer"/>
    <s v="United States"/>
    <s v="Los Angeles"/>
    <s v="California"/>
    <n v="90008"/>
    <x v="1"/>
    <x v="932"/>
    <x v="1"/>
    <s v="Labels"/>
    <s v="Avery 517"/>
    <n v="7.38"/>
  </r>
  <r>
    <n v="6860"/>
    <s v="CA-2018-128965"/>
    <x v="827"/>
    <d v="2018-04-22T00:00:00"/>
    <s v="Standard Class"/>
    <s v="PS-18760"/>
    <s v="Pamela Stobb"/>
    <s v="Consumer"/>
    <s v="United States"/>
    <s v="Los Angeles"/>
    <s v="California"/>
    <n v="90008"/>
    <x v="1"/>
    <x v="845"/>
    <x v="1"/>
    <s v="Fasteners"/>
    <s v="Stockwell Push Pins"/>
    <n v="10.9"/>
  </r>
  <r>
    <n v="6861"/>
    <s v="CA-2018-128965"/>
    <x v="827"/>
    <d v="2018-04-22T00:00:00"/>
    <s v="Standard Class"/>
    <s v="PS-18760"/>
    <s v="Pamela Stobb"/>
    <s v="Consumer"/>
    <s v="United States"/>
    <s v="Los Angeles"/>
    <s v="California"/>
    <n v="90008"/>
    <x v="1"/>
    <x v="606"/>
    <x v="2"/>
    <s v="Accessories"/>
    <s v="Logitech Wireless Touch Keyboard K400"/>
    <n v="274.89"/>
  </r>
  <r>
    <n v="6862"/>
    <s v="CA-2018-128965"/>
    <x v="827"/>
    <d v="2018-04-22T00:00:00"/>
    <s v="Standard Class"/>
    <s v="PS-18760"/>
    <s v="Pamela Stobb"/>
    <s v="Consumer"/>
    <s v="United States"/>
    <s v="Los Angeles"/>
    <s v="California"/>
    <n v="90008"/>
    <x v="1"/>
    <x v="1186"/>
    <x v="1"/>
    <s v="Labels"/>
    <s v="Avery 474"/>
    <n v="23.04"/>
  </r>
  <r>
    <n v="6863"/>
    <s v="CA-2018-128965"/>
    <x v="827"/>
    <d v="2018-04-22T00:00:00"/>
    <s v="Standard Class"/>
    <s v="PS-18760"/>
    <s v="Pamela Stobb"/>
    <s v="Consumer"/>
    <s v="United States"/>
    <s v="Los Angeles"/>
    <s v="California"/>
    <n v="90008"/>
    <x v="1"/>
    <x v="1209"/>
    <x v="0"/>
    <s v="Chairs"/>
    <s v="Global Wood Trimmed Manager's Task Chair, Khaki"/>
    <n v="218.352"/>
  </r>
  <r>
    <n v="6864"/>
    <s v="CA-2018-138618"/>
    <x v="96"/>
    <d v="2018-12-08T00:00:00"/>
    <s v="Standard Class"/>
    <s v="MY-17380"/>
    <s v="Maribeth Yedwab"/>
    <s v="Corporate"/>
    <s v="United States"/>
    <s v="San Antonio"/>
    <s v="Texas"/>
    <n v="78207"/>
    <x v="2"/>
    <x v="1440"/>
    <x v="1"/>
    <s v="Paper"/>
    <s v="Xerox 201"/>
    <n v="10.368"/>
  </r>
  <r>
    <n v="6865"/>
    <s v="US-2017-126452"/>
    <x v="1036"/>
    <d v="2017-08-28T00:00:00"/>
    <s v="Standard Class"/>
    <s v="SC-20230"/>
    <s v="Scot Coram"/>
    <s v="Corporate"/>
    <s v="United States"/>
    <s v="Los Angeles"/>
    <s v="California"/>
    <n v="90004"/>
    <x v="1"/>
    <x v="741"/>
    <x v="1"/>
    <s v="Binders"/>
    <s v="Avery Durable Slant Ring Binders"/>
    <n v="12.672000000000001"/>
  </r>
  <r>
    <n v="6866"/>
    <s v="US-2017-126452"/>
    <x v="1036"/>
    <d v="2017-08-28T00:00:00"/>
    <s v="Standard Class"/>
    <s v="SC-20230"/>
    <s v="Scot Coram"/>
    <s v="Corporate"/>
    <s v="United States"/>
    <s v="Los Angeles"/>
    <s v="California"/>
    <n v="90004"/>
    <x v="1"/>
    <x v="461"/>
    <x v="2"/>
    <s v="Phones"/>
    <s v="Motorola HK250 Universal Bluetooth Headset"/>
    <n v="91.96"/>
  </r>
  <r>
    <n v="6867"/>
    <s v="US-2017-126452"/>
    <x v="1036"/>
    <d v="2017-08-28T00:00:00"/>
    <s v="Standard Class"/>
    <s v="SC-20230"/>
    <s v="Scot Coram"/>
    <s v="Corporate"/>
    <s v="United States"/>
    <s v="Los Angeles"/>
    <s v="California"/>
    <n v="90004"/>
    <x v="1"/>
    <x v="106"/>
    <x v="2"/>
    <s v="Accessories"/>
    <s v="LogitechÂ Gaming G510s - Keyboard"/>
    <n v="254.97"/>
  </r>
  <r>
    <n v="6868"/>
    <s v="US-2017-126452"/>
    <x v="1036"/>
    <d v="2017-08-28T00:00:00"/>
    <s v="Standard Class"/>
    <s v="SC-20230"/>
    <s v="Scot Coram"/>
    <s v="Corporate"/>
    <s v="United States"/>
    <s v="Los Angeles"/>
    <s v="California"/>
    <n v="90004"/>
    <x v="1"/>
    <x v="1431"/>
    <x v="2"/>
    <s v="Phones"/>
    <s v="Anker Astro Mini 3000mAh Ultra-Compact Portable Charger"/>
    <n v="31.984000000000002"/>
  </r>
  <r>
    <n v="6869"/>
    <s v="US-2017-126452"/>
    <x v="1036"/>
    <d v="2017-08-28T00:00:00"/>
    <s v="Standard Class"/>
    <s v="SC-20230"/>
    <s v="Scot Coram"/>
    <s v="Corporate"/>
    <s v="United States"/>
    <s v="Los Angeles"/>
    <s v="California"/>
    <n v="90004"/>
    <x v="1"/>
    <x v="1382"/>
    <x v="0"/>
    <s v="Tables"/>
    <s v="Bretford CR8500 Series Meeting Room Furniture"/>
    <n v="2887.056"/>
  </r>
  <r>
    <n v="6870"/>
    <s v="US-2017-126452"/>
    <x v="1036"/>
    <d v="2017-08-28T00:00:00"/>
    <s v="Standard Class"/>
    <s v="SC-20230"/>
    <s v="Scot Coram"/>
    <s v="Corporate"/>
    <s v="United States"/>
    <s v="Los Angeles"/>
    <s v="California"/>
    <n v="90004"/>
    <x v="1"/>
    <x v="1465"/>
    <x v="1"/>
    <s v="Paper"/>
    <s v="Xerox 1997"/>
    <n v="12.96"/>
  </r>
  <r>
    <n v="6871"/>
    <s v="US-2017-126452"/>
    <x v="1036"/>
    <d v="2017-08-28T00:00:00"/>
    <s v="Standard Class"/>
    <s v="SC-20230"/>
    <s v="Scot Coram"/>
    <s v="Corporate"/>
    <s v="United States"/>
    <s v="Los Angeles"/>
    <s v="California"/>
    <n v="90004"/>
    <x v="1"/>
    <x v="1610"/>
    <x v="1"/>
    <s v="Paper"/>
    <s v="Xerox 1928"/>
    <n v="47.52"/>
  </r>
  <r>
    <n v="6872"/>
    <s v="CA-2017-145009"/>
    <x v="5"/>
    <d v="2017-12-08T00:00:00"/>
    <s v="Second Class"/>
    <s v="RF-19345"/>
    <s v="Randy Ferguson"/>
    <s v="Corporate"/>
    <s v="United States"/>
    <s v="Chicago"/>
    <s v="Illinois"/>
    <n v="60610"/>
    <x v="2"/>
    <x v="690"/>
    <x v="1"/>
    <s v="Labels"/>
    <s v="Avery 483"/>
    <n v="11.952"/>
  </r>
  <r>
    <n v="6873"/>
    <s v="CA-2016-162544"/>
    <x v="1135"/>
    <d v="2016-12-19T00:00:00"/>
    <s v="First Class"/>
    <s v="SG-20080"/>
    <s v="Sandra Glassco"/>
    <s v="Consumer"/>
    <s v="United States"/>
    <s v="Seattle"/>
    <s v="Washington"/>
    <n v="98105"/>
    <x v="1"/>
    <x v="1668"/>
    <x v="1"/>
    <s v="Paper"/>
    <s v="Xerox 190"/>
    <n v="4.9800000000000004"/>
  </r>
  <r>
    <n v="6874"/>
    <s v="CA-2015-124394"/>
    <x v="1136"/>
    <d v="2015-10-22T00:00:00"/>
    <s v="Second Class"/>
    <s v="TB-21520"/>
    <s v="Tracy Blumstein"/>
    <s v="Consumer"/>
    <s v="United States"/>
    <s v="Beaumont"/>
    <s v="Texas"/>
    <n v="77705"/>
    <x v="2"/>
    <x v="828"/>
    <x v="1"/>
    <s v="Binders"/>
    <s v="GBC Standard Recycled Report Covers, Clear Plastic Sheets"/>
    <n v="10.78"/>
  </r>
  <r>
    <n v="6875"/>
    <s v="CA-2015-124394"/>
    <x v="1136"/>
    <d v="2015-10-22T00:00:00"/>
    <s v="Second Class"/>
    <s v="TB-21520"/>
    <s v="Tracy Blumstein"/>
    <s v="Consumer"/>
    <s v="United States"/>
    <s v="Beaumont"/>
    <s v="Texas"/>
    <n v="77705"/>
    <x v="2"/>
    <x v="959"/>
    <x v="2"/>
    <s v="Accessories"/>
    <s v="Case Logic 2.4GHz Wireless Keyboard"/>
    <n v="119.976"/>
  </r>
  <r>
    <n v="6876"/>
    <s v="US-2017-121013"/>
    <x v="64"/>
    <d v="2017-09-10T00:00:00"/>
    <s v="Standard Class"/>
    <s v="MM-17920"/>
    <s v="Michael Moore"/>
    <s v="Consumer"/>
    <s v="United States"/>
    <s v="Chesapeake"/>
    <s v="Virginia"/>
    <n v="23320"/>
    <x v="0"/>
    <x v="1351"/>
    <x v="1"/>
    <s v="Labels"/>
    <s v="Avery 50"/>
    <n v="25.06"/>
  </r>
  <r>
    <n v="6877"/>
    <s v="US-2017-121013"/>
    <x v="64"/>
    <d v="2017-09-10T00:00:00"/>
    <s v="Standard Class"/>
    <s v="MM-17920"/>
    <s v="Michael Moore"/>
    <s v="Consumer"/>
    <s v="United States"/>
    <s v="Chesapeake"/>
    <s v="Virginia"/>
    <n v="23320"/>
    <x v="0"/>
    <x v="1258"/>
    <x v="0"/>
    <s v="Tables"/>
    <s v="Chromcraft Bull-Nose Wood 48&quot; x 96&quot; Rectangular Conference Tables"/>
    <n v="1652.94"/>
  </r>
  <r>
    <n v="6878"/>
    <s v="US-2016-123918"/>
    <x v="52"/>
    <d v="2016-10-15T00:00:00"/>
    <s v="Same Day"/>
    <s v="CG-12520"/>
    <s v="Claire Gute"/>
    <s v="Consumer"/>
    <s v="United States"/>
    <s v="Dallas"/>
    <s v="Texas"/>
    <n v="75217"/>
    <x v="2"/>
    <x v="859"/>
    <x v="0"/>
    <s v="Furnishings"/>
    <s v="C-Line Cubicle Keepers Polyproplyene Holder w/Velcro Back, 8-1/2x11, 25/Bx"/>
    <n v="131.376"/>
  </r>
  <r>
    <n v="6879"/>
    <s v="US-2016-123918"/>
    <x v="52"/>
    <d v="2016-10-15T00:00:00"/>
    <s v="Same Day"/>
    <s v="CG-12520"/>
    <s v="Claire Gute"/>
    <s v="Consumer"/>
    <s v="United States"/>
    <s v="Dallas"/>
    <s v="Texas"/>
    <n v="75217"/>
    <x v="2"/>
    <x v="1083"/>
    <x v="1"/>
    <s v="Paper"/>
    <s v="Xerox 1986"/>
    <n v="5.3440000000000003"/>
  </r>
  <r>
    <n v="6880"/>
    <s v="CA-2016-137113"/>
    <x v="494"/>
    <d v="2016-12-05T00:00:00"/>
    <s v="Second Class"/>
    <s v="TW-21025"/>
    <s v="Tamara Willingham"/>
    <s v="Home Office"/>
    <s v="United States"/>
    <s v="Seattle"/>
    <s v="Washington"/>
    <n v="98105"/>
    <x v="1"/>
    <x v="445"/>
    <x v="0"/>
    <s v="Chairs"/>
    <s v="Global Troy Executive Leather Low-Back Tilter"/>
    <n v="2003.92"/>
  </r>
  <r>
    <n v="6881"/>
    <s v="CA-2016-137113"/>
    <x v="494"/>
    <d v="2016-12-05T00:00:00"/>
    <s v="Second Class"/>
    <s v="TW-21025"/>
    <s v="Tamara Willingham"/>
    <s v="Home Office"/>
    <s v="United States"/>
    <s v="Seattle"/>
    <s v="Washington"/>
    <n v="98105"/>
    <x v="1"/>
    <x v="1330"/>
    <x v="1"/>
    <s v="Paper"/>
    <s v="Xerox 219"/>
    <n v="32.4"/>
  </r>
  <r>
    <n v="6882"/>
    <s v="CA-2016-137113"/>
    <x v="494"/>
    <d v="2016-12-05T00:00:00"/>
    <s v="Second Class"/>
    <s v="TW-21025"/>
    <s v="Tamara Willingham"/>
    <s v="Home Office"/>
    <s v="United States"/>
    <s v="Seattle"/>
    <s v="Washington"/>
    <n v="98105"/>
    <x v="1"/>
    <x v="214"/>
    <x v="0"/>
    <s v="Tables"/>
    <s v="Bush Advantage Collection Round Conference Table"/>
    <n v="1913.4"/>
  </r>
  <r>
    <n v="6883"/>
    <s v="CA-2016-137113"/>
    <x v="494"/>
    <d v="2016-12-05T00:00:00"/>
    <s v="Second Class"/>
    <s v="TW-21025"/>
    <s v="Tamara Willingham"/>
    <s v="Home Office"/>
    <s v="United States"/>
    <s v="Seattle"/>
    <s v="Washington"/>
    <n v="98105"/>
    <x v="1"/>
    <x v="1166"/>
    <x v="1"/>
    <s v="Storage"/>
    <s v="Tennsco Industrial Shelving"/>
    <n v="146.72999999999999"/>
  </r>
  <r>
    <n v="6884"/>
    <s v="CA-2016-137113"/>
    <x v="494"/>
    <d v="2016-12-05T00:00:00"/>
    <s v="Second Class"/>
    <s v="TW-21025"/>
    <s v="Tamara Willingham"/>
    <s v="Home Office"/>
    <s v="United States"/>
    <s v="Seattle"/>
    <s v="Washington"/>
    <n v="98105"/>
    <x v="1"/>
    <x v="393"/>
    <x v="1"/>
    <s v="Paper"/>
    <s v="Xerox Color Copier Paper, 11&quot; x 17&quot;, Ream"/>
    <n v="114.2"/>
  </r>
  <r>
    <n v="6885"/>
    <s v="CA-2016-120677"/>
    <x v="70"/>
    <d v="2016-06-04T00:00:00"/>
    <s v="Standard Class"/>
    <s v="BD-11320"/>
    <s v="Bill Donatelli"/>
    <s v="Consumer"/>
    <s v="United States"/>
    <s v="Minneapolis"/>
    <s v="Minnesota"/>
    <n v="55407"/>
    <x v="2"/>
    <x v="1476"/>
    <x v="0"/>
    <s v="Chairs"/>
    <s v="Hon Pagoda Stacking Chairs"/>
    <n v="2567.84"/>
  </r>
  <r>
    <n v="6886"/>
    <s v="CA-2018-123036"/>
    <x v="18"/>
    <d v="2018-09-17T00:00:00"/>
    <s v="Standard Class"/>
    <s v="HA-14905"/>
    <s v="Helen Abelman"/>
    <s v="Consumer"/>
    <s v="United States"/>
    <s v="Springfield"/>
    <s v="Ohio"/>
    <n v="45503"/>
    <x v="3"/>
    <x v="103"/>
    <x v="2"/>
    <s v="Accessories"/>
    <s v="Memorex Mini Travel Drive 8 GB USB 2.0 Flash Drive"/>
    <n v="37.055999999999997"/>
  </r>
  <r>
    <n v="6887"/>
    <s v="CA-2018-123036"/>
    <x v="18"/>
    <d v="2018-09-17T00:00:00"/>
    <s v="Standard Class"/>
    <s v="HA-14905"/>
    <s v="Helen Abelman"/>
    <s v="Consumer"/>
    <s v="United States"/>
    <s v="Springfield"/>
    <s v="Ohio"/>
    <n v="45503"/>
    <x v="3"/>
    <x v="1015"/>
    <x v="2"/>
    <s v="Phones"/>
    <s v="Cisco IP Phone 7961G-GE VoIP phone"/>
    <n v="259.89600000000002"/>
  </r>
  <r>
    <n v="6888"/>
    <s v="CA-2018-120222"/>
    <x v="1016"/>
    <d v="2018-05-02T00:00:00"/>
    <s v="Standard Class"/>
    <s v="LL-16840"/>
    <s v="Lauren Leatherbury"/>
    <s v="Consumer"/>
    <s v="United States"/>
    <s v="Los Angeles"/>
    <s v="California"/>
    <n v="90032"/>
    <x v="1"/>
    <x v="69"/>
    <x v="1"/>
    <s v="Paper"/>
    <s v="Telephone Message Books with Fax/Mobile Section, 5 1/2&quot; x 3 3/16&quot;"/>
    <n v="19.05"/>
  </r>
  <r>
    <n v="6889"/>
    <s v="CA-2018-120222"/>
    <x v="1016"/>
    <d v="2018-05-02T00:00:00"/>
    <s v="Standard Class"/>
    <s v="LL-16840"/>
    <s v="Lauren Leatherbury"/>
    <s v="Consumer"/>
    <s v="United States"/>
    <s v="Los Angeles"/>
    <s v="California"/>
    <n v="90032"/>
    <x v="1"/>
    <x v="997"/>
    <x v="1"/>
    <s v="Binders"/>
    <s v="Surelock Post Binders"/>
    <n v="73.343999999999994"/>
  </r>
  <r>
    <n v="6890"/>
    <s v="CA-2018-164756"/>
    <x v="65"/>
    <d v="2018-09-22T00:00:00"/>
    <s v="Standard Class"/>
    <s v="SS-20140"/>
    <s v="Saphhira Shifley"/>
    <s v="Corporate"/>
    <s v="United States"/>
    <s v="Columbus"/>
    <s v="Georgia"/>
    <n v="31907"/>
    <x v="0"/>
    <x v="179"/>
    <x v="2"/>
    <s v="Phones"/>
    <s v="I Need's 3d Hello Kitty Hybrid Silicone Case Cover for HTC One X 4g with 3d Hello Kitty Stylus Pen Green/pink"/>
    <n v="95.68"/>
  </r>
  <r>
    <n v="6891"/>
    <s v="CA-2018-164756"/>
    <x v="65"/>
    <d v="2018-09-22T00:00:00"/>
    <s v="Standard Class"/>
    <s v="SS-20140"/>
    <s v="Saphhira Shifley"/>
    <s v="Corporate"/>
    <s v="United States"/>
    <s v="Columbus"/>
    <s v="Georgia"/>
    <n v="31907"/>
    <x v="0"/>
    <x v="251"/>
    <x v="1"/>
    <s v="Paper"/>
    <s v="Post-it â€œImportant Messageâ€ Note Pad, Neon Colors, 50 Sheets/Pad"/>
    <n v="50.96"/>
  </r>
  <r>
    <n v="6892"/>
    <s v="CA-2018-164756"/>
    <x v="65"/>
    <d v="2018-09-22T00:00:00"/>
    <s v="Standard Class"/>
    <s v="SS-20140"/>
    <s v="Saphhira Shifley"/>
    <s v="Corporate"/>
    <s v="United States"/>
    <s v="Columbus"/>
    <s v="Georgia"/>
    <n v="31907"/>
    <x v="0"/>
    <x v="108"/>
    <x v="1"/>
    <s v="Art"/>
    <s v="Hunt PowerHouse Electric Pencil Sharpener, Blue"/>
    <n v="113.94"/>
  </r>
  <r>
    <n v="6893"/>
    <s v="CA-2018-164756"/>
    <x v="65"/>
    <d v="2018-09-22T00:00:00"/>
    <s v="Standard Class"/>
    <s v="SS-20140"/>
    <s v="Saphhira Shifley"/>
    <s v="Corporate"/>
    <s v="United States"/>
    <s v="Columbus"/>
    <s v="Georgia"/>
    <n v="31907"/>
    <x v="0"/>
    <x v="1465"/>
    <x v="1"/>
    <s v="Paper"/>
    <s v="Xerox 1997"/>
    <n v="25.92"/>
  </r>
  <r>
    <n v="6894"/>
    <s v="CA-2018-164756"/>
    <x v="65"/>
    <d v="2018-09-22T00:00:00"/>
    <s v="Standard Class"/>
    <s v="SS-20140"/>
    <s v="Saphhira Shifley"/>
    <s v="Corporate"/>
    <s v="United States"/>
    <s v="Columbus"/>
    <s v="Georgia"/>
    <n v="31907"/>
    <x v="0"/>
    <x v="1524"/>
    <x v="0"/>
    <s v="Furnishings"/>
    <s v="Master Caster Door Stop, Gray"/>
    <n v="20.32"/>
  </r>
  <r>
    <n v="6895"/>
    <s v="CA-2018-164756"/>
    <x v="65"/>
    <d v="2018-09-22T00:00:00"/>
    <s v="Standard Class"/>
    <s v="SS-20140"/>
    <s v="Saphhira Shifley"/>
    <s v="Corporate"/>
    <s v="United States"/>
    <s v="Columbus"/>
    <s v="Georgia"/>
    <n v="31907"/>
    <x v="0"/>
    <x v="53"/>
    <x v="2"/>
    <s v="Phones"/>
    <s v="AT&amp;T CL83451 4-Handset Telephone"/>
    <n v="411.98"/>
  </r>
  <r>
    <n v="6896"/>
    <s v="CA-2018-164756"/>
    <x v="65"/>
    <d v="2018-09-22T00:00:00"/>
    <s v="Standard Class"/>
    <s v="SS-20140"/>
    <s v="Saphhira Shifley"/>
    <s v="Corporate"/>
    <s v="United States"/>
    <s v="Columbus"/>
    <s v="Georgia"/>
    <n v="31907"/>
    <x v="0"/>
    <x v="610"/>
    <x v="1"/>
    <s v="Supplies"/>
    <s v="Fiskars 8&quot; Scissors, 2/Pack"/>
    <n v="34.479999999999997"/>
  </r>
  <r>
    <n v="6897"/>
    <s v="CA-2018-164756"/>
    <x v="65"/>
    <d v="2018-09-22T00:00:00"/>
    <s v="Standard Class"/>
    <s v="SS-20140"/>
    <s v="Saphhira Shifley"/>
    <s v="Corporate"/>
    <s v="United States"/>
    <s v="Columbus"/>
    <s v="Georgia"/>
    <n v="31907"/>
    <x v="0"/>
    <x v="1689"/>
    <x v="1"/>
    <s v="Paper"/>
    <s v="Xerox 1917"/>
    <n v="244.55"/>
  </r>
  <r>
    <n v="6898"/>
    <s v="CA-2018-122028"/>
    <x v="238"/>
    <d v="2018-08-25T00:00:00"/>
    <s v="Standard Class"/>
    <s v="CK-12205"/>
    <s v="Chloris Kastensmidt"/>
    <s v="Consumer"/>
    <s v="United States"/>
    <s v="Lakewood"/>
    <s v="Ohio"/>
    <n v="44107"/>
    <x v="3"/>
    <x v="1224"/>
    <x v="1"/>
    <s v="Binders"/>
    <s v="GBC Personal VeloBind Strips"/>
    <n v="10.782"/>
  </r>
  <r>
    <n v="6899"/>
    <s v="US-2016-165512"/>
    <x v="1137"/>
    <d v="2016-05-26T00:00:00"/>
    <s v="Second Class"/>
    <s v="VS-21820"/>
    <s v="Vivek Sundaresam"/>
    <s v="Consumer"/>
    <s v="United States"/>
    <s v="Naperville"/>
    <s v="Illinois"/>
    <n v="60540"/>
    <x v="2"/>
    <x v="812"/>
    <x v="0"/>
    <s v="Chairs"/>
    <s v="Global High-Back Leather Tilter, Burgundy"/>
    <n v="602.65099999999995"/>
  </r>
  <r>
    <n v="6900"/>
    <s v="US-2016-165512"/>
    <x v="1137"/>
    <d v="2016-05-26T00:00:00"/>
    <s v="Second Class"/>
    <s v="VS-21820"/>
    <s v="Vivek Sundaresam"/>
    <s v="Consumer"/>
    <s v="United States"/>
    <s v="Naperville"/>
    <s v="Illinois"/>
    <n v="60540"/>
    <x v="2"/>
    <x v="1206"/>
    <x v="1"/>
    <s v="Binders"/>
    <s v="Avery Heavy-Duty EZD View Binder with Locking Rings"/>
    <n v="7.6559999999999997"/>
  </r>
  <r>
    <n v="6901"/>
    <s v="CA-2016-140557"/>
    <x v="67"/>
    <d v="2016-09-11T00:00:00"/>
    <s v="Standard Class"/>
    <s v="TN-21040"/>
    <s v="Tanja Norvell"/>
    <s v="Home Office"/>
    <s v="United States"/>
    <s v="New York City"/>
    <s v="New York"/>
    <n v="10009"/>
    <x v="3"/>
    <x v="657"/>
    <x v="2"/>
    <s v="Accessories"/>
    <s v="Razer Kraken PRO Over Ear PC and Music Headset"/>
    <n v="559.92999999999995"/>
  </r>
  <r>
    <n v="6902"/>
    <s v="US-2018-135013"/>
    <x v="1138"/>
    <d v="2018-07-24T00:00:00"/>
    <s v="Same Day"/>
    <s v="HR-14830"/>
    <s v="Harold Ryan"/>
    <s v="Corporate"/>
    <s v="United States"/>
    <s v="Huntington Beach"/>
    <s v="California"/>
    <n v="92646"/>
    <x v="1"/>
    <x v="306"/>
    <x v="2"/>
    <s v="Copiers"/>
    <s v="Hewlett Packard LaserJet 3310 Copier"/>
    <n v="2399.96"/>
  </r>
  <r>
    <n v="6903"/>
    <s v="CA-2018-111220"/>
    <x v="264"/>
    <d v="2018-09-08T00:00:00"/>
    <s v="Standard Class"/>
    <s v="JS-15595"/>
    <s v="Jill Stevenson"/>
    <s v="Corporate"/>
    <s v="United States"/>
    <s v="Chicago"/>
    <s v="Illinois"/>
    <n v="60653"/>
    <x v="2"/>
    <x v="659"/>
    <x v="1"/>
    <s v="Fasteners"/>
    <s v="Advantus Plastic Paper Clips"/>
    <n v="16"/>
  </r>
  <r>
    <n v="6904"/>
    <s v="CA-2018-111220"/>
    <x v="264"/>
    <d v="2018-09-08T00:00:00"/>
    <s v="Standard Class"/>
    <s v="JS-15595"/>
    <s v="Jill Stevenson"/>
    <s v="Corporate"/>
    <s v="United States"/>
    <s v="Chicago"/>
    <s v="Illinois"/>
    <n v="60653"/>
    <x v="2"/>
    <x v="1803"/>
    <x v="1"/>
    <s v="Appliances"/>
    <s v="Belkin 7-Outlet SurgeMaster Home Series"/>
    <n v="5.5880000000000001"/>
  </r>
  <r>
    <n v="6905"/>
    <s v="CA-2018-111220"/>
    <x v="264"/>
    <d v="2018-09-08T00:00:00"/>
    <s v="Standard Class"/>
    <s v="JS-15595"/>
    <s v="Jill Stevenson"/>
    <s v="Corporate"/>
    <s v="United States"/>
    <s v="Chicago"/>
    <s v="Illinois"/>
    <n v="60653"/>
    <x v="2"/>
    <x v="1755"/>
    <x v="1"/>
    <s v="Storage"/>
    <s v="Belkin 19&quot; Center-Weighted Shelf, Gray"/>
    <n v="235.92"/>
  </r>
  <r>
    <n v="6906"/>
    <s v="US-2018-149006"/>
    <x v="1139"/>
    <d v="2018-12-08T00:00:00"/>
    <s v="Second Class"/>
    <s v="BN-11470"/>
    <s v="Brad Norvell"/>
    <s v="Corporate"/>
    <s v="United States"/>
    <s v="Brentwood"/>
    <s v="California"/>
    <n v="94513"/>
    <x v="1"/>
    <x v="683"/>
    <x v="1"/>
    <s v="Storage"/>
    <s v="Staple magnet"/>
    <n v="10.68"/>
  </r>
  <r>
    <n v="6907"/>
    <s v="CA-2018-149468"/>
    <x v="968"/>
    <d v="2018-05-20T00:00:00"/>
    <s v="Same Day"/>
    <s v="AR-10405"/>
    <s v="Allen Rosenblatt"/>
    <s v="Corporate"/>
    <s v="United States"/>
    <s v="Trenton"/>
    <s v="Michigan"/>
    <n v="48183"/>
    <x v="2"/>
    <x v="340"/>
    <x v="1"/>
    <s v="Binders"/>
    <s v="Square Ring Data Binders, Rigid 75 Pt. Covers, 11&quot; x 14-7/8&quot;"/>
    <n v="41.28"/>
  </r>
  <r>
    <n v="6908"/>
    <s v="CA-2017-140249"/>
    <x v="720"/>
    <d v="2017-10-03T00:00:00"/>
    <s v="Standard Class"/>
    <s v="SW-20455"/>
    <s v="Shaun Weien"/>
    <s v="Consumer"/>
    <s v="United States"/>
    <s v="Seattle"/>
    <s v="Washington"/>
    <n v="98103"/>
    <x v="1"/>
    <x v="1718"/>
    <x v="2"/>
    <s v="Phones"/>
    <s v="Samsung Galaxy S4"/>
    <n v="1001.5839999999999"/>
  </r>
  <r>
    <n v="6909"/>
    <s v="US-2018-135503"/>
    <x v="389"/>
    <d v="2018-12-15T00:00:00"/>
    <s v="Standard Class"/>
    <s v="JE-16165"/>
    <s v="Justin Ellison"/>
    <s v="Corporate"/>
    <s v="United States"/>
    <s v="North Charleston"/>
    <s v="South Carolina"/>
    <n v="29406"/>
    <x v="0"/>
    <x v="1256"/>
    <x v="0"/>
    <s v="Furnishings"/>
    <s v="Eldon Expressions Wood Desk Accessories, Oak"/>
    <n v="14.76"/>
  </r>
  <r>
    <n v="6910"/>
    <s v="CA-2015-126277"/>
    <x v="103"/>
    <d v="2015-09-18T00:00:00"/>
    <s v="Second Class"/>
    <s v="LH-16900"/>
    <s v="Lena Hernandez"/>
    <s v="Consumer"/>
    <s v="United States"/>
    <s v="Columbus"/>
    <s v="Ohio"/>
    <n v="43229"/>
    <x v="3"/>
    <x v="757"/>
    <x v="1"/>
    <s v="Binders"/>
    <s v="Acco Suede Grain Vinyl Round Ring Binder"/>
    <n v="2.5019999999999998"/>
  </r>
  <r>
    <n v="6911"/>
    <s v="US-2018-115301"/>
    <x v="570"/>
    <d v="2018-08-02T00:00:00"/>
    <s v="Standard Class"/>
    <s v="VG-21790"/>
    <s v="Vivek Gonzalez"/>
    <s v="Consumer"/>
    <s v="United States"/>
    <s v="Seattle"/>
    <s v="Washington"/>
    <n v="98103"/>
    <x v="1"/>
    <x v="266"/>
    <x v="0"/>
    <s v="Bookcases"/>
    <s v="Bush Westfield Collection Bookcases, Medium Cherry Finish"/>
    <n v="115.96"/>
  </r>
  <r>
    <n v="6912"/>
    <s v="CA-2018-168942"/>
    <x v="378"/>
    <d v="2018-08-05T00:00:00"/>
    <s v="Second Class"/>
    <s v="EM-13960"/>
    <s v="Eric Murdock"/>
    <s v="Consumer"/>
    <s v="United States"/>
    <s v="San Francisco"/>
    <s v="California"/>
    <n v="94109"/>
    <x v="1"/>
    <x v="821"/>
    <x v="1"/>
    <s v="Storage"/>
    <s v="Fellowes Mobile File Cart, Black"/>
    <n v="186.54"/>
  </r>
  <r>
    <n v="6913"/>
    <s v="US-2018-128398"/>
    <x v="743"/>
    <d v="2018-05-05T00:00:00"/>
    <s v="Second Class"/>
    <s v="EM-13825"/>
    <s v="Elizabeth Moffitt"/>
    <s v="Corporate"/>
    <s v="United States"/>
    <s v="Los Angeles"/>
    <s v="California"/>
    <n v="90049"/>
    <x v="1"/>
    <x v="685"/>
    <x v="2"/>
    <s v="Accessories"/>
    <s v="LogitechÂ MX Performance Wireless Mouse"/>
    <n v="159.56"/>
  </r>
  <r>
    <n v="6914"/>
    <s v="CA-2016-104115"/>
    <x v="821"/>
    <d v="2016-06-16T00:00:00"/>
    <s v="Standard Class"/>
    <s v="JH-15910"/>
    <s v="Jonathan Howell"/>
    <s v="Consumer"/>
    <s v="United States"/>
    <s v="West Palm Beach"/>
    <s v="Florida"/>
    <n v="33407"/>
    <x v="0"/>
    <x v="104"/>
    <x v="2"/>
    <s v="Phones"/>
    <s v="Speck Products Candyshell Flip Case"/>
    <n v="55.984000000000002"/>
  </r>
  <r>
    <n v="6915"/>
    <s v="CA-2015-142510"/>
    <x v="1091"/>
    <d v="2015-12-29T00:00:00"/>
    <s v="Standard Class"/>
    <s v="NP-18700"/>
    <s v="Nora Preis"/>
    <s v="Consumer"/>
    <s v="United States"/>
    <s v="Chicago"/>
    <s v="Illinois"/>
    <n v="60623"/>
    <x v="2"/>
    <x v="546"/>
    <x v="1"/>
    <s v="Storage"/>
    <s v="Economy Rollaway Files"/>
    <n v="132.16"/>
  </r>
  <r>
    <n v="6916"/>
    <s v="CA-2015-142510"/>
    <x v="1091"/>
    <d v="2015-12-29T00:00:00"/>
    <s v="Standard Class"/>
    <s v="NP-18700"/>
    <s v="Nora Preis"/>
    <s v="Consumer"/>
    <s v="United States"/>
    <s v="Chicago"/>
    <s v="Illinois"/>
    <n v="60623"/>
    <x v="2"/>
    <x v="528"/>
    <x v="1"/>
    <s v="Binders"/>
    <s v="Recycled Easel Ring Binders"/>
    <n v="17.904"/>
  </r>
  <r>
    <n v="6917"/>
    <s v="CA-2015-142510"/>
    <x v="1091"/>
    <d v="2015-12-29T00:00:00"/>
    <s v="Standard Class"/>
    <s v="NP-18700"/>
    <s v="Nora Preis"/>
    <s v="Consumer"/>
    <s v="United States"/>
    <s v="Chicago"/>
    <s v="Illinois"/>
    <n v="60623"/>
    <x v="2"/>
    <x v="968"/>
    <x v="1"/>
    <s v="Paper"/>
    <s v="White Computer Printout Paper by Universal"/>
    <n v="124.032"/>
  </r>
  <r>
    <n v="6918"/>
    <s v="CA-2015-124247"/>
    <x v="757"/>
    <d v="2015-12-21T00:00:00"/>
    <s v="Standard Class"/>
    <s v="SH-20635"/>
    <s v="Stefanie Holloman"/>
    <s v="Corporate"/>
    <s v="United States"/>
    <s v="Sacramento"/>
    <s v="California"/>
    <n v="95823"/>
    <x v="1"/>
    <x v="1131"/>
    <x v="0"/>
    <s v="Chairs"/>
    <s v="Office Star - Professional Matrix Back Chair with 2-to-1 Synchro Tilt and Mesh Fabric Seat"/>
    <n v="1403.92"/>
  </r>
  <r>
    <n v="6919"/>
    <s v="CA-2017-105473"/>
    <x v="947"/>
    <d v="2017-04-18T00:00:00"/>
    <s v="Second Class"/>
    <s v="BM-11785"/>
    <s v="Bryan Mills"/>
    <s v="Consumer"/>
    <s v="United States"/>
    <s v="Seattle"/>
    <s v="Washington"/>
    <n v="98115"/>
    <x v="1"/>
    <x v="1511"/>
    <x v="1"/>
    <s v="Supplies"/>
    <s v="Stiletto Hand Letter Openers"/>
    <n v="28.8"/>
  </r>
  <r>
    <n v="6920"/>
    <s v="CA-2016-102806"/>
    <x v="1031"/>
    <d v="2016-05-28T00:00:00"/>
    <s v="Standard Class"/>
    <s v="HG-14965"/>
    <s v="Henry Goldwyn"/>
    <s v="Corporate"/>
    <s v="United States"/>
    <s v="Philadelphia"/>
    <s v="Pennsylvania"/>
    <n v="19143"/>
    <x v="3"/>
    <x v="800"/>
    <x v="1"/>
    <s v="Binders"/>
    <s v="Wilson Jones Ledger-Size, Piano-Hinge Binder, 2&quot;, Blue"/>
    <n v="24.588000000000001"/>
  </r>
  <r>
    <n v="6921"/>
    <s v="CA-2018-121706"/>
    <x v="425"/>
    <d v="2018-03-02T00:00:00"/>
    <s v="Standard Class"/>
    <s v="BM-11140"/>
    <s v="Becky Martin"/>
    <s v="Consumer"/>
    <s v="United States"/>
    <s v="Santa Barbara"/>
    <s v="California"/>
    <n v="93101"/>
    <x v="1"/>
    <x v="543"/>
    <x v="1"/>
    <s v="Appliances"/>
    <s v="Tripp Lite TLP810NET Broadband Surge for Modem/Fax"/>
    <n v="356.79"/>
  </r>
  <r>
    <n v="6922"/>
    <s v="CA-2018-109211"/>
    <x v="1095"/>
    <d v="2018-04-10T00:00:00"/>
    <s v="Standard Class"/>
    <s v="PS-19045"/>
    <s v="Penelope Sewall"/>
    <s v="Home Office"/>
    <s v="United States"/>
    <s v="New York City"/>
    <s v="New York"/>
    <n v="10011"/>
    <x v="3"/>
    <x v="618"/>
    <x v="1"/>
    <s v="Envelopes"/>
    <s v="Brown Kraft Recycled Envelopes"/>
    <n v="16.98"/>
  </r>
  <r>
    <n v="6923"/>
    <s v="CA-2016-134257"/>
    <x v="199"/>
    <d v="2016-03-19T00:00:00"/>
    <s v="Second Class"/>
    <s v="MS-17710"/>
    <s v="Maurice Satty"/>
    <s v="Consumer"/>
    <s v="United States"/>
    <s v="Auburn"/>
    <s v="Alabama"/>
    <n v="36830"/>
    <x v="0"/>
    <x v="508"/>
    <x v="1"/>
    <s v="Labels"/>
    <s v="Dot Matrix Printer Tape Reel Labels, White, 5000/Box"/>
    <n v="491.55"/>
  </r>
  <r>
    <n v="6924"/>
    <s v="CA-2016-134257"/>
    <x v="199"/>
    <d v="2016-03-19T00:00:00"/>
    <s v="Second Class"/>
    <s v="MS-17710"/>
    <s v="Maurice Satty"/>
    <s v="Consumer"/>
    <s v="United States"/>
    <s v="Auburn"/>
    <s v="Alabama"/>
    <n v="36830"/>
    <x v="0"/>
    <x v="436"/>
    <x v="1"/>
    <s v="Envelopes"/>
    <s v="Colored Envelopes"/>
    <n v="7.38"/>
  </r>
  <r>
    <n v="6925"/>
    <s v="CA-2016-137925"/>
    <x v="672"/>
    <d v="2016-12-04T00:00:00"/>
    <s v="Standard Class"/>
    <s v="JL-15235"/>
    <s v="Janet Lee"/>
    <s v="Consumer"/>
    <s v="United States"/>
    <s v="New York City"/>
    <s v="New York"/>
    <n v="10035"/>
    <x v="3"/>
    <x v="938"/>
    <x v="1"/>
    <s v="Paper"/>
    <s v="Avoid Verbal Orders Carbonless Minifold Book"/>
    <n v="23.66"/>
  </r>
  <r>
    <n v="6926"/>
    <s v="CA-2016-137925"/>
    <x v="672"/>
    <d v="2016-12-04T00:00:00"/>
    <s v="Standard Class"/>
    <s v="JL-15235"/>
    <s v="Janet Lee"/>
    <s v="Consumer"/>
    <s v="United States"/>
    <s v="New York City"/>
    <s v="New York"/>
    <n v="10035"/>
    <x v="3"/>
    <x v="1544"/>
    <x v="0"/>
    <s v="Bookcases"/>
    <s v="Hon Metal Bookcases, Black"/>
    <n v="681.40800000000002"/>
  </r>
  <r>
    <n v="6927"/>
    <s v="CA-2017-140046"/>
    <x v="1062"/>
    <d v="2017-08-03T00:00:00"/>
    <s v="Standard Class"/>
    <s v="KM-16660"/>
    <s v="Khloe Miller"/>
    <s v="Consumer"/>
    <s v="United States"/>
    <s v="Los Angeles"/>
    <s v="California"/>
    <n v="90032"/>
    <x v="1"/>
    <x v="1729"/>
    <x v="1"/>
    <s v="Labels"/>
    <s v="Avery 495"/>
    <n v="18.899999999999999"/>
  </r>
  <r>
    <n v="6928"/>
    <s v="CA-2017-140382"/>
    <x v="661"/>
    <d v="2017-06-25T00:00:00"/>
    <s v="Second Class"/>
    <s v="RD-19900"/>
    <s v="Ruben Dartt"/>
    <s v="Consumer"/>
    <s v="United States"/>
    <s v="San Francisco"/>
    <s v="California"/>
    <n v="94109"/>
    <x v="1"/>
    <x v="1247"/>
    <x v="1"/>
    <s v="Storage"/>
    <s v="Mobile Personal File Cube"/>
    <n v="93.68"/>
  </r>
  <r>
    <n v="6929"/>
    <s v="CA-2017-140382"/>
    <x v="661"/>
    <d v="2017-06-25T00:00:00"/>
    <s v="Second Class"/>
    <s v="RD-19900"/>
    <s v="Ruben Dartt"/>
    <s v="Consumer"/>
    <s v="United States"/>
    <s v="San Francisco"/>
    <s v="California"/>
    <n v="94109"/>
    <x v="1"/>
    <x v="573"/>
    <x v="1"/>
    <s v="Labels"/>
    <s v="Avery 516"/>
    <n v="21.93"/>
  </r>
  <r>
    <n v="6930"/>
    <s v="CA-2017-140382"/>
    <x v="661"/>
    <d v="2017-06-25T00:00:00"/>
    <s v="Second Class"/>
    <s v="RD-19900"/>
    <s v="Ruben Dartt"/>
    <s v="Consumer"/>
    <s v="United States"/>
    <s v="San Francisco"/>
    <s v="California"/>
    <n v="94109"/>
    <x v="1"/>
    <x v="348"/>
    <x v="2"/>
    <s v="Phones"/>
    <s v="Nortel Meridian M3904 Professional Digital phone"/>
    <n v="862.34400000000005"/>
  </r>
  <r>
    <n v="6931"/>
    <s v="CA-2017-140382"/>
    <x v="661"/>
    <d v="2017-06-25T00:00:00"/>
    <s v="Second Class"/>
    <s v="RD-19900"/>
    <s v="Ruben Dartt"/>
    <s v="Consumer"/>
    <s v="United States"/>
    <s v="San Francisco"/>
    <s v="California"/>
    <n v="94109"/>
    <x v="1"/>
    <x v="681"/>
    <x v="1"/>
    <s v="Paper"/>
    <s v="Xerox 1884"/>
    <n v="19.98"/>
  </r>
  <r>
    <n v="6932"/>
    <s v="CA-2015-164182"/>
    <x v="686"/>
    <d v="2015-07-18T00:00:00"/>
    <s v="Standard Class"/>
    <s v="ST-20530"/>
    <s v="Shui Tom"/>
    <s v="Consumer"/>
    <s v="United States"/>
    <s v="Philadelphia"/>
    <s v="Pennsylvania"/>
    <n v="19140"/>
    <x v="3"/>
    <x v="1804"/>
    <x v="2"/>
    <s v="Phones"/>
    <s v="Griffin GC36547 PowerJolt SE Lightning Charger"/>
    <n v="13.494"/>
  </r>
  <r>
    <n v="6933"/>
    <s v="CA-2015-164182"/>
    <x v="686"/>
    <d v="2015-07-18T00:00:00"/>
    <s v="Standard Class"/>
    <s v="ST-20530"/>
    <s v="Shui Tom"/>
    <s v="Consumer"/>
    <s v="United States"/>
    <s v="Philadelphia"/>
    <s v="Pennsylvania"/>
    <n v="19140"/>
    <x v="3"/>
    <x v="1730"/>
    <x v="2"/>
    <s v="Phones"/>
    <s v="iOttie HLCRIO102 Car Mount"/>
    <n v="23.988"/>
  </r>
  <r>
    <n v="6934"/>
    <s v="CA-2015-164182"/>
    <x v="686"/>
    <d v="2015-07-18T00:00:00"/>
    <s v="Standard Class"/>
    <s v="ST-20530"/>
    <s v="Shui Tom"/>
    <s v="Consumer"/>
    <s v="United States"/>
    <s v="Philadelphia"/>
    <s v="Pennsylvania"/>
    <n v="19140"/>
    <x v="3"/>
    <x v="1801"/>
    <x v="0"/>
    <s v="Furnishings"/>
    <s v="Tensor Track Tree Floor Lamp"/>
    <n v="31.984000000000002"/>
  </r>
  <r>
    <n v="6935"/>
    <s v="CA-2015-164182"/>
    <x v="686"/>
    <d v="2015-07-18T00:00:00"/>
    <s v="Standard Class"/>
    <s v="ST-20530"/>
    <s v="Shui Tom"/>
    <s v="Consumer"/>
    <s v="United States"/>
    <s v="Philadelphia"/>
    <s v="Pennsylvania"/>
    <n v="19140"/>
    <x v="3"/>
    <x v="1062"/>
    <x v="1"/>
    <s v="Art"/>
    <s v="BOSTON Ranger #55 Pencil Sharpener, Black"/>
    <n v="41.584000000000003"/>
  </r>
  <r>
    <n v="6936"/>
    <s v="CA-2018-137365"/>
    <x v="329"/>
    <d v="2018-12-03T00:00:00"/>
    <s v="Second Class"/>
    <s v="BP-11095"/>
    <s v="Bart Pistole"/>
    <s v="Corporate"/>
    <s v="United States"/>
    <s v="El Paso"/>
    <s v="Texas"/>
    <n v="79907"/>
    <x v="2"/>
    <x v="97"/>
    <x v="2"/>
    <s v="Accessories"/>
    <s v="SanDisk Ultra 64 GB MicroSDHC Class 10 Memory Card"/>
    <n v="95.975999999999999"/>
  </r>
  <r>
    <n v="6937"/>
    <s v="CA-2017-129847"/>
    <x v="476"/>
    <d v="2017-09-04T00:00:00"/>
    <s v="First Class"/>
    <s v="TA-21385"/>
    <s v="Tom Ashbrook"/>
    <s v="Home Office"/>
    <s v="United States"/>
    <s v="Chicago"/>
    <s v="Illinois"/>
    <n v="60653"/>
    <x v="2"/>
    <x v="1805"/>
    <x v="0"/>
    <s v="Furnishings"/>
    <s v="Deflect-o DuraMat Antistatic Studded Beveled Mat for Medium Pile Carpeting"/>
    <n v="84.272000000000006"/>
  </r>
  <r>
    <n v="6938"/>
    <s v="CA-2015-126963"/>
    <x v="345"/>
    <d v="2015-06-15T00:00:00"/>
    <s v="Same Day"/>
    <s v="PS-18760"/>
    <s v="Pamela Stobb"/>
    <s v="Consumer"/>
    <s v="United States"/>
    <s v="El Paso"/>
    <s v="Texas"/>
    <n v="79907"/>
    <x v="2"/>
    <x v="1767"/>
    <x v="1"/>
    <s v="Paper"/>
    <s v="Xerox 1902"/>
    <n v="36.543999999999997"/>
  </r>
  <r>
    <n v="6939"/>
    <s v="CA-2017-125094"/>
    <x v="732"/>
    <d v="2017-11-09T00:00:00"/>
    <s v="Standard Class"/>
    <s v="NP-18700"/>
    <s v="Nora Preis"/>
    <s v="Consumer"/>
    <s v="United States"/>
    <s v="Seattle"/>
    <s v="Washington"/>
    <n v="98105"/>
    <x v="1"/>
    <x v="1806"/>
    <x v="2"/>
    <s v="Accessories"/>
    <s v="Cherry 142-key Programmable Keyboard"/>
    <n v="479.72"/>
  </r>
  <r>
    <n v="6940"/>
    <s v="CA-2018-107132"/>
    <x v="335"/>
    <d v="2018-06-30T00:00:00"/>
    <s v="Standard Class"/>
    <s v="SC-20260"/>
    <s v="Scott Cohen"/>
    <s v="Corporate"/>
    <s v="United States"/>
    <s v="New York City"/>
    <s v="New York"/>
    <n v="10009"/>
    <x v="3"/>
    <x v="669"/>
    <x v="1"/>
    <s v="Binders"/>
    <s v="GBC ProClick Punch Binding System"/>
    <n v="102.36799999999999"/>
  </r>
  <r>
    <n v="6941"/>
    <s v="CA-2018-107132"/>
    <x v="335"/>
    <d v="2018-06-30T00:00:00"/>
    <s v="Standard Class"/>
    <s v="SC-20260"/>
    <s v="Scott Cohen"/>
    <s v="Corporate"/>
    <s v="United States"/>
    <s v="New York City"/>
    <s v="New York"/>
    <n v="10009"/>
    <x v="3"/>
    <x v="675"/>
    <x v="1"/>
    <s v="Supplies"/>
    <s v="Acme Preferred Stainless Steel Scissors"/>
    <n v="28.4"/>
  </r>
  <r>
    <n v="6942"/>
    <s v="CA-2018-107132"/>
    <x v="335"/>
    <d v="2018-06-30T00:00:00"/>
    <s v="Standard Class"/>
    <s v="SC-20260"/>
    <s v="Scott Cohen"/>
    <s v="Corporate"/>
    <s v="United States"/>
    <s v="New York City"/>
    <s v="New York"/>
    <n v="10009"/>
    <x v="3"/>
    <x v="518"/>
    <x v="1"/>
    <s v="Storage"/>
    <s v="Hot File 7-Pocket, Floor Stand"/>
    <n v="713.88"/>
  </r>
  <r>
    <n v="6943"/>
    <s v="CA-2018-107132"/>
    <x v="335"/>
    <d v="2018-06-30T00:00:00"/>
    <s v="Standard Class"/>
    <s v="SC-20260"/>
    <s v="Scott Cohen"/>
    <s v="Corporate"/>
    <s v="United States"/>
    <s v="New York City"/>
    <s v="New York"/>
    <n v="10009"/>
    <x v="3"/>
    <x v="1274"/>
    <x v="1"/>
    <s v="Paper"/>
    <s v="Xerox 1991"/>
    <n v="68.52"/>
  </r>
  <r>
    <n v="6944"/>
    <s v="CA-2016-139248"/>
    <x v="395"/>
    <d v="2016-07-30T00:00:00"/>
    <s v="Standard Class"/>
    <s v="RD-19930"/>
    <s v="Russell D'Ascenzo"/>
    <s v="Consumer"/>
    <s v="United States"/>
    <s v="Los Angeles"/>
    <s v="California"/>
    <n v="90032"/>
    <x v="1"/>
    <x v="1807"/>
    <x v="2"/>
    <s v="Phones"/>
    <s v="Motorola L703CM"/>
    <n v="623.96"/>
  </r>
  <r>
    <n v="6945"/>
    <s v="CA-2015-148369"/>
    <x v="865"/>
    <d v="2015-09-27T00:00:00"/>
    <s v="Standard Class"/>
    <s v="TH-21115"/>
    <s v="Thea Hudgings"/>
    <s v="Corporate"/>
    <s v="United States"/>
    <s v="Newark"/>
    <s v="Delaware"/>
    <n v="19711"/>
    <x v="3"/>
    <x v="994"/>
    <x v="1"/>
    <s v="Binders"/>
    <s v="Wilson Jones Suede Grain Vinyl Binders"/>
    <n v="11.12"/>
  </r>
  <r>
    <n v="6946"/>
    <s v="CA-2017-106243"/>
    <x v="955"/>
    <d v="2017-10-04T00:00:00"/>
    <s v="Standard Class"/>
    <s v="GM-14680"/>
    <s v="Greg Matthias"/>
    <s v="Consumer"/>
    <s v="United States"/>
    <s v="New York City"/>
    <s v="New York"/>
    <n v="10011"/>
    <x v="3"/>
    <x v="1219"/>
    <x v="0"/>
    <s v="Bookcases"/>
    <s v="O'Sullivan Elevations Bookcase, Cherry Finish"/>
    <n v="523.91999999999996"/>
  </r>
  <r>
    <n v="6947"/>
    <s v="CA-2016-126466"/>
    <x v="529"/>
    <d v="2016-11-13T00:00:00"/>
    <s v="Standard Class"/>
    <s v="JO-15550"/>
    <s v="Jesus Ocampo"/>
    <s v="Home Office"/>
    <s v="United States"/>
    <s v="Roseville"/>
    <s v="California"/>
    <n v="95661"/>
    <x v="1"/>
    <x v="310"/>
    <x v="1"/>
    <s v="Fasteners"/>
    <s v="OIC Binder Clips, Mini, 1/4&quot; Capacity, Black"/>
    <n v="2.48"/>
  </r>
  <r>
    <n v="6948"/>
    <s v="CA-2016-130365"/>
    <x v="334"/>
    <d v="2016-04-29T00:00:00"/>
    <s v="Standard Class"/>
    <s v="ZC-21910"/>
    <s v="Zuschuss Carroll"/>
    <s v="Consumer"/>
    <s v="United States"/>
    <s v="Aurora"/>
    <s v="Illinois"/>
    <n v="60505"/>
    <x v="2"/>
    <x v="942"/>
    <x v="1"/>
    <s v="Storage"/>
    <s v="SAFCO Commercial Wire Shelving, Black"/>
    <n v="221.024"/>
  </r>
  <r>
    <n v="6949"/>
    <s v="CA-2016-130365"/>
    <x v="334"/>
    <d v="2016-04-29T00:00:00"/>
    <s v="Standard Class"/>
    <s v="ZC-21910"/>
    <s v="Zuschuss Carroll"/>
    <s v="Consumer"/>
    <s v="United States"/>
    <s v="Aurora"/>
    <s v="Illinois"/>
    <n v="60505"/>
    <x v="2"/>
    <x v="1534"/>
    <x v="0"/>
    <s v="Chairs"/>
    <s v="Global Armless Task Chair, Royal Blue"/>
    <n v="128.05799999999999"/>
  </r>
  <r>
    <n v="6950"/>
    <s v="CA-2018-143021"/>
    <x v="123"/>
    <d v="2018-11-19T00:00:00"/>
    <s v="Same Day"/>
    <s v="AP-10720"/>
    <s v="Anne Pryor"/>
    <s v="Home Office"/>
    <s v="United States"/>
    <s v="New York City"/>
    <s v="New York"/>
    <n v="10011"/>
    <x v="3"/>
    <x v="1124"/>
    <x v="1"/>
    <s v="Binders"/>
    <s v="Acco Data Flex Cable Posts For Top &amp; Bottom Load Binders, 6&quot; Capacity"/>
    <n v="58.408000000000001"/>
  </r>
  <r>
    <n v="6951"/>
    <s v="CA-2018-143021"/>
    <x v="123"/>
    <d v="2018-11-19T00:00:00"/>
    <s v="Same Day"/>
    <s v="AP-10720"/>
    <s v="Anne Pryor"/>
    <s v="Home Office"/>
    <s v="United States"/>
    <s v="New York City"/>
    <s v="New York"/>
    <n v="10011"/>
    <x v="3"/>
    <x v="972"/>
    <x v="0"/>
    <s v="Tables"/>
    <s v="Hon 61000 Series Interactive Training Tables"/>
    <n v="79.974000000000004"/>
  </r>
  <r>
    <n v="6952"/>
    <s v="CA-2016-161767"/>
    <x v="312"/>
    <d v="2016-11-24T00:00:00"/>
    <s v="Standard Class"/>
    <s v="GK-14620"/>
    <s v="Grace Kelly"/>
    <s v="Corporate"/>
    <s v="United States"/>
    <s v="Dallas"/>
    <s v="Texas"/>
    <n v="75217"/>
    <x v="2"/>
    <x v="1808"/>
    <x v="2"/>
    <s v="Machines"/>
    <s v="NeatDesk Desktop Scanner &amp; Digital Filing System"/>
    <n v="479.988"/>
  </r>
  <r>
    <n v="6953"/>
    <s v="CA-2016-129917"/>
    <x v="653"/>
    <d v="2016-10-03T00:00:00"/>
    <s v="First Class"/>
    <s v="HM-14980"/>
    <s v="Henry MacAllister"/>
    <s v="Consumer"/>
    <s v="United States"/>
    <s v="Los Angeles"/>
    <s v="California"/>
    <n v="90008"/>
    <x v="1"/>
    <x v="1181"/>
    <x v="1"/>
    <s v="Binders"/>
    <s v="Pressboard Hanging Data Binders for Unburst Sheets"/>
    <n v="11.808"/>
  </r>
  <r>
    <n v="6954"/>
    <s v="CA-2016-129917"/>
    <x v="653"/>
    <d v="2016-10-03T00:00:00"/>
    <s v="First Class"/>
    <s v="HM-14980"/>
    <s v="Henry MacAllister"/>
    <s v="Consumer"/>
    <s v="United States"/>
    <s v="Los Angeles"/>
    <s v="California"/>
    <n v="90008"/>
    <x v="1"/>
    <x v="1595"/>
    <x v="1"/>
    <s v="Binders"/>
    <s v="GBC Poly Designer Binding Covers"/>
    <n v="53.567999999999998"/>
  </r>
  <r>
    <n v="6955"/>
    <s v="CA-2016-129917"/>
    <x v="653"/>
    <d v="2016-10-03T00:00:00"/>
    <s v="First Class"/>
    <s v="HM-14980"/>
    <s v="Henry MacAllister"/>
    <s v="Consumer"/>
    <s v="United States"/>
    <s v="Los Angeles"/>
    <s v="California"/>
    <n v="90008"/>
    <x v="1"/>
    <x v="1370"/>
    <x v="2"/>
    <s v="Phones"/>
    <s v="HTC One Mini"/>
    <n v="503.96"/>
  </r>
  <r>
    <n v="6956"/>
    <s v="CA-2016-115420"/>
    <x v="334"/>
    <d v="2016-05-02T00:00:00"/>
    <s v="Standard Class"/>
    <s v="LS-16945"/>
    <s v="Linda Southworth"/>
    <s v="Corporate"/>
    <s v="United States"/>
    <s v="Los Angeles"/>
    <s v="California"/>
    <n v="90004"/>
    <x v="1"/>
    <x v="761"/>
    <x v="1"/>
    <s v="Envelopes"/>
    <s v="Laser &amp; Ink Jet Business Envelopes"/>
    <n v="21.34"/>
  </r>
  <r>
    <n v="6957"/>
    <s v="CA-2017-157588"/>
    <x v="216"/>
    <d v="2017-07-19T00:00:00"/>
    <s v="Standard Class"/>
    <s v="AR-10570"/>
    <s v="Anemone Ratner"/>
    <s v="Consumer"/>
    <s v="United States"/>
    <s v="Columbus"/>
    <s v="Georgia"/>
    <n v="31907"/>
    <x v="0"/>
    <x v="1344"/>
    <x v="1"/>
    <s v="Binders"/>
    <s v="Cardinal Holdit Data Disk Pockets"/>
    <n v="36.4"/>
  </r>
  <r>
    <n v="6958"/>
    <s v="CA-2017-157588"/>
    <x v="216"/>
    <d v="2017-07-19T00:00:00"/>
    <s v="Standard Class"/>
    <s v="AR-10570"/>
    <s v="Anemone Ratner"/>
    <s v="Consumer"/>
    <s v="United States"/>
    <s v="Columbus"/>
    <s v="Georgia"/>
    <n v="31907"/>
    <x v="0"/>
    <x v="28"/>
    <x v="0"/>
    <s v="Furnishings"/>
    <s v="Howard Miller 13-3/4&quot; Diameter Brushed Chrome Round Wall Clock"/>
    <n v="51.75"/>
  </r>
  <r>
    <n v="6959"/>
    <s v="CA-2016-167255"/>
    <x v="874"/>
    <d v="2016-09-29T00:00:00"/>
    <s v="Second Class"/>
    <s v="RH-19510"/>
    <s v="Rick Huthwaite"/>
    <s v="Home Office"/>
    <s v="United States"/>
    <s v="San Francisco"/>
    <s v="California"/>
    <n v="94110"/>
    <x v="1"/>
    <x v="177"/>
    <x v="1"/>
    <s v="Storage"/>
    <s v="Personal Filing Tote with Lid, Black/Gray"/>
    <n v="15.51"/>
  </r>
  <r>
    <n v="6960"/>
    <s v="CA-2016-167255"/>
    <x v="874"/>
    <d v="2016-09-29T00:00:00"/>
    <s v="Second Class"/>
    <s v="RH-19510"/>
    <s v="Rick Huthwaite"/>
    <s v="Home Office"/>
    <s v="United States"/>
    <s v="San Francisco"/>
    <s v="California"/>
    <n v="94110"/>
    <x v="1"/>
    <x v="126"/>
    <x v="1"/>
    <s v="Paper"/>
    <s v="Xerox 1916"/>
    <n v="146.82"/>
  </r>
  <r>
    <n v="6961"/>
    <s v="CA-2016-167255"/>
    <x v="874"/>
    <d v="2016-09-29T00:00:00"/>
    <s v="Second Class"/>
    <s v="RH-19510"/>
    <s v="Rick Huthwaite"/>
    <s v="Home Office"/>
    <s v="United States"/>
    <s v="San Francisco"/>
    <s v="California"/>
    <n v="94110"/>
    <x v="1"/>
    <x v="490"/>
    <x v="1"/>
    <s v="Paper"/>
    <s v="Xerox 226"/>
    <n v="12.96"/>
  </r>
  <r>
    <n v="6962"/>
    <s v="CA-2018-162096"/>
    <x v="468"/>
    <d v="2018-11-10T00:00:00"/>
    <s v="Same Day"/>
    <s v="TB-21190"/>
    <s v="Thomas Brumley"/>
    <s v="Home Office"/>
    <s v="United States"/>
    <s v="Riverside"/>
    <s v="California"/>
    <n v="92503"/>
    <x v="1"/>
    <x v="1026"/>
    <x v="1"/>
    <s v="Art"/>
    <s v="12 Colored Short Pencils"/>
    <n v="7.8"/>
  </r>
  <r>
    <n v="6963"/>
    <s v="CA-2017-157161"/>
    <x v="87"/>
    <d v="2017-07-20T00:00:00"/>
    <s v="Second Class"/>
    <s v="JD-15895"/>
    <s v="Jonathan Doherty"/>
    <s v="Corporate"/>
    <s v="United States"/>
    <s v="Columbia"/>
    <s v="South Carolina"/>
    <n v="29203"/>
    <x v="0"/>
    <x v="29"/>
    <x v="1"/>
    <s v="Envelopes"/>
    <s v="Poly String Tie Envelopes"/>
    <n v="10.199999999999999"/>
  </r>
  <r>
    <n v="6964"/>
    <s v="CA-2017-157161"/>
    <x v="87"/>
    <d v="2017-07-20T00:00:00"/>
    <s v="Second Class"/>
    <s v="JD-15895"/>
    <s v="Jonathan Doherty"/>
    <s v="Corporate"/>
    <s v="United States"/>
    <s v="Columbia"/>
    <s v="South Carolina"/>
    <n v="29203"/>
    <x v="0"/>
    <x v="1453"/>
    <x v="1"/>
    <s v="Art"/>
    <s v="Eberhard Faber 3 1/2&quot; Golf Pencils"/>
    <n v="22.32"/>
  </r>
  <r>
    <n v="6965"/>
    <s v="CA-2017-157161"/>
    <x v="87"/>
    <d v="2017-07-20T00:00:00"/>
    <s v="Second Class"/>
    <s v="JD-15895"/>
    <s v="Jonathan Doherty"/>
    <s v="Corporate"/>
    <s v="United States"/>
    <s v="Columbia"/>
    <s v="South Carolina"/>
    <n v="29203"/>
    <x v="0"/>
    <x v="544"/>
    <x v="1"/>
    <s v="Binders"/>
    <s v="Wilson Jones Turn Tabs Binder Tool for Ring Binders"/>
    <n v="24.1"/>
  </r>
  <r>
    <n v="6966"/>
    <s v="CA-2017-157161"/>
    <x v="87"/>
    <d v="2017-07-20T00:00:00"/>
    <s v="Second Class"/>
    <s v="JD-15895"/>
    <s v="Jonathan Doherty"/>
    <s v="Corporate"/>
    <s v="United States"/>
    <s v="Columbia"/>
    <s v="South Carolina"/>
    <n v="29203"/>
    <x v="0"/>
    <x v="1302"/>
    <x v="2"/>
    <s v="Accessories"/>
    <s v="ImationÂ SecureÂ DriveÂ + Hardware Encrypted USBÂ flash driveÂ - 16 GB"/>
    <n v="75.98"/>
  </r>
  <r>
    <n v="6967"/>
    <s v="CA-2017-157161"/>
    <x v="87"/>
    <d v="2017-07-20T00:00:00"/>
    <s v="Second Class"/>
    <s v="JD-15895"/>
    <s v="Jonathan Doherty"/>
    <s v="Corporate"/>
    <s v="United States"/>
    <s v="Columbia"/>
    <s v="South Carolina"/>
    <n v="29203"/>
    <x v="0"/>
    <x v="507"/>
    <x v="1"/>
    <s v="Binders"/>
    <s v="Recycled Pressboard Report Cover with Reinforced Top Hinge"/>
    <n v="6.46"/>
  </r>
  <r>
    <n v="6968"/>
    <s v="CA-2017-157161"/>
    <x v="87"/>
    <d v="2017-07-20T00:00:00"/>
    <s v="Second Class"/>
    <s v="JD-15895"/>
    <s v="Jonathan Doherty"/>
    <s v="Corporate"/>
    <s v="United States"/>
    <s v="Columbia"/>
    <s v="South Carolina"/>
    <n v="29203"/>
    <x v="0"/>
    <x v="1604"/>
    <x v="1"/>
    <s v="Paper"/>
    <s v="HP Office Paper (20Lb. and 87 Bright)"/>
    <n v="60.12"/>
  </r>
  <r>
    <n v="6969"/>
    <s v="CA-2016-110765"/>
    <x v="1140"/>
    <d v="2016-10-20T00:00:00"/>
    <s v="Second Class"/>
    <s v="MP-17965"/>
    <s v="Michael Paige"/>
    <s v="Corporate"/>
    <s v="United States"/>
    <s v="New York City"/>
    <s v="New York"/>
    <n v="10011"/>
    <x v="3"/>
    <x v="903"/>
    <x v="2"/>
    <s v="Phones"/>
    <s v="Mitel MiVoice 5330e IP Phone"/>
    <n v="824.97"/>
  </r>
  <r>
    <n v="6970"/>
    <s v="CA-2017-163937"/>
    <x v="994"/>
    <d v="2017-01-13T00:00:00"/>
    <s v="Second Class"/>
    <s v="JB-16000"/>
    <s v="Joy Bell-"/>
    <s v="Consumer"/>
    <s v="United States"/>
    <s v="Longview"/>
    <s v="Washington"/>
    <n v="98632"/>
    <x v="1"/>
    <x v="527"/>
    <x v="0"/>
    <s v="Furnishings"/>
    <s v="DAX Value U-Channel Document Frames, Easel Back"/>
    <n v="24.85"/>
  </r>
  <r>
    <n v="6971"/>
    <s v="CA-2018-153822"/>
    <x v="20"/>
    <d v="2018-09-25T00:00:00"/>
    <s v="Standard Class"/>
    <s v="AB-10105"/>
    <s v="Adrian Barton"/>
    <s v="Consumer"/>
    <s v="United States"/>
    <s v="Phoenix"/>
    <s v="Arizona"/>
    <n v="85023"/>
    <x v="1"/>
    <x v="1555"/>
    <x v="1"/>
    <s v="Storage"/>
    <s v="Akro Stacking Bins"/>
    <n v="12.624000000000001"/>
  </r>
  <r>
    <n v="6972"/>
    <s v="CA-2018-153822"/>
    <x v="20"/>
    <d v="2018-09-25T00:00:00"/>
    <s v="Standard Class"/>
    <s v="AB-10105"/>
    <s v="Adrian Barton"/>
    <s v="Consumer"/>
    <s v="United States"/>
    <s v="Phoenix"/>
    <s v="Arizona"/>
    <n v="85023"/>
    <x v="1"/>
    <x v="201"/>
    <x v="2"/>
    <s v="Accessories"/>
    <s v="Sony Micro Vault Click 16 GB USB 2.0 Flash Drive"/>
    <n v="89.584000000000003"/>
  </r>
  <r>
    <n v="6973"/>
    <s v="CA-2018-153822"/>
    <x v="20"/>
    <d v="2018-09-25T00:00:00"/>
    <s v="Standard Class"/>
    <s v="AB-10105"/>
    <s v="Adrian Barton"/>
    <s v="Consumer"/>
    <s v="United States"/>
    <s v="Phoenix"/>
    <s v="Arizona"/>
    <n v="85023"/>
    <x v="1"/>
    <x v="1538"/>
    <x v="2"/>
    <s v="Phones"/>
    <s v="Polycom VoiceStation 500 ConferenceÂ phone"/>
    <n v="471.92"/>
  </r>
  <r>
    <n v="6974"/>
    <s v="CA-2018-153822"/>
    <x v="20"/>
    <d v="2018-09-25T00:00:00"/>
    <s v="Standard Class"/>
    <s v="AB-10105"/>
    <s v="Adrian Barton"/>
    <s v="Consumer"/>
    <s v="United States"/>
    <s v="Phoenix"/>
    <s v="Arizona"/>
    <n v="85023"/>
    <x v="1"/>
    <x v="58"/>
    <x v="1"/>
    <s v="Binders"/>
    <s v="Plastic Binding Combs"/>
    <n v="18.18"/>
  </r>
  <r>
    <n v="6975"/>
    <s v="CA-2018-146185"/>
    <x v="175"/>
    <d v="2018-09-19T00:00:00"/>
    <s v="Standard Class"/>
    <s v="CC-12145"/>
    <s v="Charles Crestani"/>
    <s v="Consumer"/>
    <s v="United States"/>
    <s v="Houston"/>
    <s v="Texas"/>
    <n v="77095"/>
    <x v="2"/>
    <x v="1571"/>
    <x v="1"/>
    <s v="Art"/>
    <s v="Prismacolor Color Pencil Set"/>
    <n v="31.744"/>
  </r>
  <r>
    <n v="6976"/>
    <s v="CA-2016-112144"/>
    <x v="1141"/>
    <d v="2016-07-02T00:00:00"/>
    <s v="Standard Class"/>
    <s v="CY-12745"/>
    <s v="Craig Yedwab"/>
    <s v="Corporate"/>
    <s v="United States"/>
    <s v="Gilbert"/>
    <s v="Arizona"/>
    <n v="85234"/>
    <x v="1"/>
    <x v="1139"/>
    <x v="1"/>
    <s v="Labels"/>
    <s v="Avery 501"/>
    <n v="5.9039999999999999"/>
  </r>
  <r>
    <n v="6977"/>
    <s v="CA-2016-112144"/>
    <x v="1141"/>
    <d v="2016-07-02T00:00:00"/>
    <s v="Standard Class"/>
    <s v="CY-12745"/>
    <s v="Craig Yedwab"/>
    <s v="Corporate"/>
    <s v="United States"/>
    <s v="Gilbert"/>
    <s v="Arizona"/>
    <n v="85234"/>
    <x v="1"/>
    <x v="622"/>
    <x v="0"/>
    <s v="Furnishings"/>
    <s v="Electrix Halogen Magnifier Lamp"/>
    <n v="621.76"/>
  </r>
  <r>
    <n v="6978"/>
    <s v="US-2017-119298"/>
    <x v="881"/>
    <d v="2017-11-28T00:00:00"/>
    <s v="First Class"/>
    <s v="EP-13915"/>
    <s v="Emily Phan"/>
    <s v="Consumer"/>
    <s v="United States"/>
    <s v="Jonesboro"/>
    <s v="Arkansas"/>
    <n v="72401"/>
    <x v="0"/>
    <x v="993"/>
    <x v="2"/>
    <s v="Phones"/>
    <s v="OtterBox Defender Series Case - Samsung Galaxy S4"/>
    <n v="59.98"/>
  </r>
  <r>
    <n v="6979"/>
    <s v="CA-2018-155159"/>
    <x v="920"/>
    <d v="2018-11-29T00:00:00"/>
    <s v="Second Class"/>
    <s v="DL-13315"/>
    <s v="Delfina Latchford"/>
    <s v="Consumer"/>
    <s v="United States"/>
    <s v="Atlanta"/>
    <s v="Georgia"/>
    <n v="30318"/>
    <x v="0"/>
    <x v="362"/>
    <x v="1"/>
    <s v="Paper"/>
    <s v="Wirebound Message Book, 4 per Page"/>
    <n v="48.87"/>
  </r>
  <r>
    <n v="6980"/>
    <s v="CA-2018-149076"/>
    <x v="424"/>
    <d v="2018-01-19T00:00:00"/>
    <s v="Standard Class"/>
    <s v="SO-20335"/>
    <s v="Sean O'Donnell"/>
    <s v="Consumer"/>
    <s v="United States"/>
    <s v="Los Angeles"/>
    <s v="California"/>
    <n v="90036"/>
    <x v="1"/>
    <x v="1693"/>
    <x v="1"/>
    <s v="Paper"/>
    <s v="Xerox 19"/>
    <n v="154.9"/>
  </r>
  <r>
    <n v="6981"/>
    <s v="CA-2015-146990"/>
    <x v="845"/>
    <d v="2015-11-08T00:00:00"/>
    <s v="First Class"/>
    <s v="BP-11095"/>
    <s v="Bart Pistole"/>
    <s v="Corporate"/>
    <s v="United States"/>
    <s v="New York City"/>
    <s v="New York"/>
    <n v="10024"/>
    <x v="3"/>
    <x v="1084"/>
    <x v="1"/>
    <s v="Fasteners"/>
    <s v="Binder Clips by OIC"/>
    <n v="5.92"/>
  </r>
  <r>
    <n v="6982"/>
    <s v="CA-2015-146990"/>
    <x v="845"/>
    <d v="2015-11-08T00:00:00"/>
    <s v="First Class"/>
    <s v="BP-11095"/>
    <s v="Bart Pistole"/>
    <s v="Corporate"/>
    <s v="United States"/>
    <s v="New York City"/>
    <s v="New York"/>
    <n v="10024"/>
    <x v="3"/>
    <x v="1603"/>
    <x v="1"/>
    <s v="Paper"/>
    <s v="Riverleaf Stik-Withit Designer Note Cubes"/>
    <n v="30.18"/>
  </r>
  <r>
    <n v="6983"/>
    <s v="CA-2017-116526"/>
    <x v="142"/>
    <d v="2017-09-05T00:00:00"/>
    <s v="Standard Class"/>
    <s v="JA-15970"/>
    <s v="Joseph Airdo"/>
    <s v="Consumer"/>
    <s v="United States"/>
    <s v="Detroit"/>
    <s v="Michigan"/>
    <n v="48227"/>
    <x v="2"/>
    <x v="544"/>
    <x v="1"/>
    <s v="Binders"/>
    <s v="Wilson Jones Turn Tabs Binder Tool for Ring Binders"/>
    <n v="24.1"/>
  </r>
  <r>
    <n v="6984"/>
    <s v="CA-2017-116526"/>
    <x v="142"/>
    <d v="2017-09-05T00:00:00"/>
    <s v="Standard Class"/>
    <s v="JA-15970"/>
    <s v="Joseph Airdo"/>
    <s v="Consumer"/>
    <s v="United States"/>
    <s v="Detroit"/>
    <s v="Michigan"/>
    <n v="48227"/>
    <x v="2"/>
    <x v="402"/>
    <x v="2"/>
    <s v="Phones"/>
    <s v="Belkin Grip Candy Sheer Case / Cover for iPhone 5 and 5S"/>
    <n v="8.7799999999999994"/>
  </r>
  <r>
    <n v="6985"/>
    <s v="CA-2017-116526"/>
    <x v="142"/>
    <d v="2017-09-05T00:00:00"/>
    <s v="Standard Class"/>
    <s v="JA-15970"/>
    <s v="Joseph Airdo"/>
    <s v="Consumer"/>
    <s v="United States"/>
    <s v="Detroit"/>
    <s v="Michigan"/>
    <n v="48227"/>
    <x v="2"/>
    <x v="549"/>
    <x v="1"/>
    <s v="Appliances"/>
    <s v="Eureka The Boss Plus 12-Amp Hard Box Upright Vacuum, Red"/>
    <n v="376.74"/>
  </r>
  <r>
    <n v="6986"/>
    <s v="CA-2017-116526"/>
    <x v="142"/>
    <d v="2017-09-05T00:00:00"/>
    <s v="Standard Class"/>
    <s v="JA-15970"/>
    <s v="Joseph Airdo"/>
    <s v="Consumer"/>
    <s v="United States"/>
    <s v="Detroit"/>
    <s v="Michigan"/>
    <n v="48227"/>
    <x v="2"/>
    <x v="777"/>
    <x v="1"/>
    <s v="Binders"/>
    <s v="GBC Plastic Binding Combs"/>
    <n v="29.52"/>
  </r>
  <r>
    <n v="6987"/>
    <s v="CA-2017-116526"/>
    <x v="142"/>
    <d v="2017-09-05T00:00:00"/>
    <s v="Standard Class"/>
    <s v="JA-15970"/>
    <s v="Joseph Airdo"/>
    <s v="Consumer"/>
    <s v="United States"/>
    <s v="Detroit"/>
    <s v="Michigan"/>
    <n v="48227"/>
    <x v="2"/>
    <x v="879"/>
    <x v="1"/>
    <s v="Art"/>
    <s v="Newell 315"/>
    <n v="11.96"/>
  </r>
  <r>
    <n v="6988"/>
    <s v="CA-2017-116526"/>
    <x v="142"/>
    <d v="2017-09-05T00:00:00"/>
    <s v="Standard Class"/>
    <s v="JA-15970"/>
    <s v="Joseph Airdo"/>
    <s v="Consumer"/>
    <s v="United States"/>
    <s v="Detroit"/>
    <s v="Michigan"/>
    <n v="48227"/>
    <x v="2"/>
    <x v="1085"/>
    <x v="1"/>
    <s v="Binders"/>
    <s v="Wilson Jones 1&quot; Hanging DublLock Ring Binders"/>
    <n v="26.4"/>
  </r>
  <r>
    <n v="6989"/>
    <s v="CA-2018-158561"/>
    <x v="343"/>
    <d v="2018-11-16T00:00:00"/>
    <s v="Second Class"/>
    <s v="BB-11545"/>
    <s v="Brenda Bowman"/>
    <s v="Corporate"/>
    <s v="United States"/>
    <s v="Fort Lauderdale"/>
    <s v="Florida"/>
    <n v="33311"/>
    <x v="0"/>
    <x v="1364"/>
    <x v="1"/>
    <s v="Appliances"/>
    <s v="Hoover Upright Vacuum With Dirt Cup"/>
    <n v="1158.1199999999999"/>
  </r>
  <r>
    <n v="6990"/>
    <s v="CA-2018-165099"/>
    <x v="157"/>
    <d v="2018-12-13T00:00:00"/>
    <s v="First Class"/>
    <s v="DK-13375"/>
    <s v="Dennis Kane"/>
    <s v="Consumer"/>
    <s v="United States"/>
    <s v="Abilene"/>
    <s v="Texas"/>
    <n v="79605"/>
    <x v="2"/>
    <x v="1809"/>
    <x v="1"/>
    <s v="Appliances"/>
    <s v="Hoover Commercial Lightweight Upright Vacuum"/>
    <n v="1.3919999999999999"/>
  </r>
  <r>
    <n v="6991"/>
    <s v="CA-2016-109386"/>
    <x v="627"/>
    <d v="2016-11-13T00:00:00"/>
    <s v="Second Class"/>
    <s v="RH-19600"/>
    <s v="Rob Haberlin"/>
    <s v="Consumer"/>
    <s v="United States"/>
    <s v="Hampton"/>
    <s v="Virginia"/>
    <n v="23666"/>
    <x v="0"/>
    <x v="667"/>
    <x v="1"/>
    <s v="Appliances"/>
    <s v="Holmes Replacement Filter for HEPA Air Cleaner, Large Room"/>
    <n v="44.43"/>
  </r>
  <r>
    <n v="6992"/>
    <s v="CA-2016-109386"/>
    <x v="627"/>
    <d v="2016-11-13T00:00:00"/>
    <s v="Second Class"/>
    <s v="RH-19600"/>
    <s v="Rob Haberlin"/>
    <s v="Consumer"/>
    <s v="United States"/>
    <s v="Hampton"/>
    <s v="Virginia"/>
    <n v="23666"/>
    <x v="0"/>
    <x v="1409"/>
    <x v="2"/>
    <s v="Phones"/>
    <s v="AT&amp;T 17929 Lendline Telephone"/>
    <n v="226.2"/>
  </r>
  <r>
    <n v="6993"/>
    <s v="CA-2016-109386"/>
    <x v="627"/>
    <d v="2016-11-13T00:00:00"/>
    <s v="Second Class"/>
    <s v="RH-19600"/>
    <s v="Rob Haberlin"/>
    <s v="Consumer"/>
    <s v="United States"/>
    <s v="Hampton"/>
    <s v="Virginia"/>
    <n v="23666"/>
    <x v="0"/>
    <x v="1292"/>
    <x v="0"/>
    <s v="Furnishings"/>
    <s v="Deflect-o Glass Clear Studded Chair Mats"/>
    <n v="186.54"/>
  </r>
  <r>
    <n v="6994"/>
    <s v="CA-2016-109386"/>
    <x v="627"/>
    <d v="2016-11-13T00:00:00"/>
    <s v="Second Class"/>
    <s v="RH-19600"/>
    <s v="Rob Haberlin"/>
    <s v="Consumer"/>
    <s v="United States"/>
    <s v="Hampton"/>
    <s v="Virginia"/>
    <n v="23666"/>
    <x v="0"/>
    <x v="108"/>
    <x v="1"/>
    <s v="Art"/>
    <s v="Hunt PowerHouse Electric Pencil Sharpener, Blue"/>
    <n v="265.86"/>
  </r>
  <r>
    <n v="6995"/>
    <s v="CA-2016-109386"/>
    <x v="627"/>
    <d v="2016-11-13T00:00:00"/>
    <s v="Second Class"/>
    <s v="RH-19600"/>
    <s v="Rob Haberlin"/>
    <s v="Consumer"/>
    <s v="United States"/>
    <s v="Hampton"/>
    <s v="Virginia"/>
    <n v="23666"/>
    <x v="0"/>
    <x v="311"/>
    <x v="1"/>
    <s v="Art"/>
    <s v="Newell 314"/>
    <n v="27.9"/>
  </r>
  <r>
    <n v="6996"/>
    <s v="CA-2016-166800"/>
    <x v="902"/>
    <d v="2016-11-26T00:00:00"/>
    <s v="Standard Class"/>
    <s v="AG-10300"/>
    <s v="Aleksandra Gannaway"/>
    <s v="Corporate"/>
    <s v="United States"/>
    <s v="Las Vegas"/>
    <s v="Nevada"/>
    <n v="89115"/>
    <x v="1"/>
    <x v="1037"/>
    <x v="1"/>
    <s v="Appliances"/>
    <s v="Hoover Commercial Soft Guard Upright Vacuum And Disposable Filtration Bags"/>
    <n v="31.08"/>
  </r>
  <r>
    <n v="6997"/>
    <s v="CA-2018-117443"/>
    <x v="331"/>
    <d v="2018-12-25T00:00:00"/>
    <s v="Second Class"/>
    <s v="JB-15400"/>
    <s v="Jennifer Braxton"/>
    <s v="Corporate"/>
    <s v="United States"/>
    <s v="Rockford"/>
    <s v="Illinois"/>
    <n v="61107"/>
    <x v="2"/>
    <x v="153"/>
    <x v="1"/>
    <s v="Binders"/>
    <s v="Wilson Jones International Size A4 Ring Binders"/>
    <n v="13.84"/>
  </r>
  <r>
    <n v="6998"/>
    <s v="CA-2018-117443"/>
    <x v="331"/>
    <d v="2018-12-25T00:00:00"/>
    <s v="Second Class"/>
    <s v="JB-15400"/>
    <s v="Jennifer Braxton"/>
    <s v="Corporate"/>
    <s v="United States"/>
    <s v="Rockford"/>
    <s v="Illinois"/>
    <n v="61107"/>
    <x v="2"/>
    <x v="1082"/>
    <x v="1"/>
    <s v="Paper"/>
    <s v="Xerox 1940"/>
    <n v="175.87200000000001"/>
  </r>
  <r>
    <n v="6999"/>
    <s v="US-2017-134369"/>
    <x v="1142"/>
    <d v="2017-09-22T00:00:00"/>
    <s v="Standard Class"/>
    <s v="BC-11125"/>
    <s v="Becky Castell"/>
    <s v="Home Office"/>
    <s v="United States"/>
    <s v="Laguna Niguel"/>
    <s v="California"/>
    <n v="92677"/>
    <x v="1"/>
    <x v="727"/>
    <x v="1"/>
    <s v="Paper"/>
    <s v="Xerox 1966"/>
    <n v="12.96"/>
  </r>
  <r>
    <n v="7000"/>
    <s v="CA-2018-123687"/>
    <x v="1143"/>
    <d v="2018-05-29T00:00:00"/>
    <s v="First Class"/>
    <s v="KC-16675"/>
    <s v="Kimberly Carter"/>
    <s v="Corporate"/>
    <s v="United States"/>
    <s v="Louisville"/>
    <s v="Kentucky"/>
    <n v="40214"/>
    <x v="0"/>
    <x v="1710"/>
    <x v="1"/>
    <s v="Appliances"/>
    <s v="Belkin 8-Outlet Premiere SurgeMaster II Surge Protectors"/>
    <n v="208.44"/>
  </r>
  <r>
    <n v="7001"/>
    <s v="CA-2018-123687"/>
    <x v="1143"/>
    <d v="2018-05-29T00:00:00"/>
    <s v="First Class"/>
    <s v="KC-16675"/>
    <s v="Kimberly Carter"/>
    <s v="Corporate"/>
    <s v="United States"/>
    <s v="Louisville"/>
    <s v="Kentucky"/>
    <n v="40214"/>
    <x v="0"/>
    <x v="505"/>
    <x v="1"/>
    <s v="Supplies"/>
    <s v="Martin-Yale Premier Letter Opener"/>
    <n v="25.76"/>
  </r>
  <r>
    <n v="7002"/>
    <s v="CA-2016-104871"/>
    <x v="1110"/>
    <d v="2016-04-03T00:00:00"/>
    <s v="Standard Class"/>
    <s v="DR-12940"/>
    <s v="Daniel Raglin"/>
    <s v="Home Office"/>
    <s v="United States"/>
    <s v="Normal"/>
    <s v="Illinois"/>
    <n v="61761"/>
    <x v="2"/>
    <x v="1585"/>
    <x v="0"/>
    <s v="Chairs"/>
    <s v="Office Star - Contemporary Task Swivel chair with Loop Arms, Charcoal"/>
    <n v="366.74400000000003"/>
  </r>
  <r>
    <n v="7003"/>
    <s v="CA-2015-133158"/>
    <x v="710"/>
    <d v="2015-08-21T00:00:00"/>
    <s v="Second Class"/>
    <s v="DW-13195"/>
    <s v="David Wiener"/>
    <s v="Corporate"/>
    <s v="United States"/>
    <s v="Los Angeles"/>
    <s v="California"/>
    <n v="90045"/>
    <x v="1"/>
    <x v="479"/>
    <x v="0"/>
    <s v="Furnishings"/>
    <s v="Deflect-o EconoMat Studded, No Bevel Mat for Low Pile Carpeting"/>
    <n v="289.24"/>
  </r>
  <r>
    <n v="7004"/>
    <s v="CA-2015-133158"/>
    <x v="710"/>
    <d v="2015-08-21T00:00:00"/>
    <s v="Second Class"/>
    <s v="DW-13195"/>
    <s v="David Wiener"/>
    <s v="Corporate"/>
    <s v="United States"/>
    <s v="Los Angeles"/>
    <s v="California"/>
    <n v="90045"/>
    <x v="1"/>
    <x v="1311"/>
    <x v="1"/>
    <s v="Binders"/>
    <s v="Satellite Sectional Post Binders"/>
    <n v="69.456000000000003"/>
  </r>
  <r>
    <n v="7005"/>
    <s v="CA-2015-126333"/>
    <x v="851"/>
    <d v="2015-12-28T00:00:00"/>
    <s v="Standard Class"/>
    <s v="ME-18010"/>
    <s v="Michelle Ellison"/>
    <s v="Corporate"/>
    <s v="United States"/>
    <s v="Port Arthur"/>
    <s v="Texas"/>
    <n v="77642"/>
    <x v="2"/>
    <x v="1396"/>
    <x v="1"/>
    <s v="Paper"/>
    <s v="Xerox 2000"/>
    <n v="5.1840000000000002"/>
  </r>
  <r>
    <n v="7006"/>
    <s v="CA-2016-141740"/>
    <x v="549"/>
    <d v="2016-11-05T00:00:00"/>
    <s v="Standard Class"/>
    <s v="JF-15490"/>
    <s v="Jeremy Farry"/>
    <s v="Consumer"/>
    <s v="United States"/>
    <s v="New York City"/>
    <s v="New York"/>
    <n v="10009"/>
    <x v="3"/>
    <x v="1756"/>
    <x v="0"/>
    <s v="Chairs"/>
    <s v="Hon Comfortask Task/Swivel Chairs"/>
    <n v="205.16399999999999"/>
  </r>
  <r>
    <n v="7007"/>
    <s v="CA-2015-119466"/>
    <x v="534"/>
    <d v="2015-12-21T00:00:00"/>
    <s v="Standard Class"/>
    <s v="SP-20860"/>
    <s v="Sung Pak"/>
    <s v="Corporate"/>
    <s v="United States"/>
    <s v="Chicago"/>
    <s v="Illinois"/>
    <n v="60623"/>
    <x v="2"/>
    <x v="1445"/>
    <x v="0"/>
    <s v="Furnishings"/>
    <s v="Dana Swing-Arm Lamps"/>
    <n v="8.5440000000000005"/>
  </r>
  <r>
    <n v="7008"/>
    <s v="CA-2016-154823"/>
    <x v="291"/>
    <d v="2016-08-25T00:00:00"/>
    <s v="Standard Class"/>
    <s v="KN-16390"/>
    <s v="Katherine Nockton"/>
    <s v="Corporate"/>
    <s v="United States"/>
    <s v="Springfield"/>
    <s v="Ohio"/>
    <n v="45503"/>
    <x v="3"/>
    <x v="410"/>
    <x v="1"/>
    <s v="Binders"/>
    <s v="Acco D-Ring Binder w/DublLock"/>
    <n v="12.827999999999999"/>
  </r>
  <r>
    <n v="7009"/>
    <s v="CA-2016-154823"/>
    <x v="291"/>
    <d v="2016-08-25T00:00:00"/>
    <s v="Standard Class"/>
    <s v="KN-16390"/>
    <s v="Katherine Nockton"/>
    <s v="Corporate"/>
    <s v="United States"/>
    <s v="Springfield"/>
    <s v="Ohio"/>
    <n v="45503"/>
    <x v="3"/>
    <x v="463"/>
    <x v="0"/>
    <s v="Chairs"/>
    <s v="Global Commerce Series High-Back Swivel/Tilt Chairs"/>
    <n v="598.45799999999997"/>
  </r>
  <r>
    <n v="7010"/>
    <s v="CA-2016-154823"/>
    <x v="291"/>
    <d v="2016-08-25T00:00:00"/>
    <s v="Standard Class"/>
    <s v="KN-16390"/>
    <s v="Katherine Nockton"/>
    <s v="Corporate"/>
    <s v="United States"/>
    <s v="Springfield"/>
    <s v="Ohio"/>
    <n v="45503"/>
    <x v="3"/>
    <x v="1525"/>
    <x v="0"/>
    <s v="Furnishings"/>
    <s v="Tenex Chairmats For Use with Hard Floors"/>
    <n v="25.984000000000002"/>
  </r>
  <r>
    <n v="7011"/>
    <s v="US-2015-135881"/>
    <x v="235"/>
    <d v="2015-05-27T00:00:00"/>
    <s v="Standard Class"/>
    <s v="GT-14710"/>
    <s v="Greg Tran"/>
    <s v="Consumer"/>
    <s v="United States"/>
    <s v="New York City"/>
    <s v="New York"/>
    <n v="10035"/>
    <x v="3"/>
    <x v="1366"/>
    <x v="1"/>
    <s v="Binders"/>
    <s v="Avery Non-Stick Binders"/>
    <n v="17.96"/>
  </r>
  <r>
    <n v="7012"/>
    <s v="US-2015-135881"/>
    <x v="235"/>
    <d v="2015-05-27T00:00:00"/>
    <s v="Standard Class"/>
    <s v="GT-14710"/>
    <s v="Greg Tran"/>
    <s v="Consumer"/>
    <s v="United States"/>
    <s v="New York City"/>
    <s v="New York"/>
    <n v="10035"/>
    <x v="3"/>
    <x v="1576"/>
    <x v="1"/>
    <s v="Supplies"/>
    <s v="Letter Slitter"/>
    <n v="5.04"/>
  </r>
  <r>
    <n v="7013"/>
    <s v="US-2015-135881"/>
    <x v="235"/>
    <d v="2015-05-27T00:00:00"/>
    <s v="Standard Class"/>
    <s v="GT-14710"/>
    <s v="Greg Tran"/>
    <s v="Consumer"/>
    <s v="United States"/>
    <s v="New York City"/>
    <s v="New York"/>
    <n v="10035"/>
    <x v="3"/>
    <x v="77"/>
    <x v="1"/>
    <s v="Appliances"/>
    <s v="1.7 Cubic Foot Compact &quot;Cube&quot; Office Refrigerators"/>
    <n v="208.16"/>
  </r>
  <r>
    <n v="7014"/>
    <s v="CA-2018-141201"/>
    <x v="34"/>
    <d v="2018-12-11T00:00:00"/>
    <s v="Second Class"/>
    <s v="DB-12910"/>
    <s v="Daniel Byrd"/>
    <s v="Home Office"/>
    <s v="United States"/>
    <s v="Salinas"/>
    <s v="California"/>
    <n v="93905"/>
    <x v="1"/>
    <x v="672"/>
    <x v="0"/>
    <s v="Bookcases"/>
    <s v="O'Sullivan 3-Shelf Heavy-Duty Bookcases"/>
    <n v="148.25700000000001"/>
  </r>
  <r>
    <n v="7015"/>
    <s v="CA-2015-114790"/>
    <x v="518"/>
    <d v="2015-03-13T00:00:00"/>
    <s v="Second Class"/>
    <s v="FM-14215"/>
    <s v="Filia McAdams"/>
    <s v="Corporate"/>
    <s v="United States"/>
    <s v="Richmond"/>
    <s v="Kentucky"/>
    <n v="40475"/>
    <x v="0"/>
    <x v="414"/>
    <x v="1"/>
    <s v="Appliances"/>
    <s v="Fellowes Premier Superior Surge Suppressor, 10-Outlet, With Phone and Remote"/>
    <n v="146.76"/>
  </r>
  <r>
    <n v="7016"/>
    <s v="CA-2015-114790"/>
    <x v="518"/>
    <d v="2015-03-13T00:00:00"/>
    <s v="Second Class"/>
    <s v="FM-14215"/>
    <s v="Filia McAdams"/>
    <s v="Corporate"/>
    <s v="United States"/>
    <s v="Richmond"/>
    <s v="Kentucky"/>
    <n v="40475"/>
    <x v="0"/>
    <x v="678"/>
    <x v="2"/>
    <s v="Accessories"/>
    <s v="Maxell DVD-RAM Discs"/>
    <n v="32.96"/>
  </r>
  <r>
    <n v="7017"/>
    <s v="CA-2015-114790"/>
    <x v="518"/>
    <d v="2015-03-13T00:00:00"/>
    <s v="Second Class"/>
    <s v="FM-14215"/>
    <s v="Filia McAdams"/>
    <s v="Corporate"/>
    <s v="United States"/>
    <s v="Richmond"/>
    <s v="Kentucky"/>
    <n v="40475"/>
    <x v="0"/>
    <x v="469"/>
    <x v="2"/>
    <s v="Phones"/>
    <s v="Panasonic KX-TG9471B"/>
    <n v="587.97"/>
  </r>
  <r>
    <n v="7018"/>
    <s v="CA-2015-114790"/>
    <x v="518"/>
    <d v="2015-03-13T00:00:00"/>
    <s v="Second Class"/>
    <s v="FM-14215"/>
    <s v="Filia McAdams"/>
    <s v="Corporate"/>
    <s v="United States"/>
    <s v="Richmond"/>
    <s v="Kentucky"/>
    <n v="40475"/>
    <x v="0"/>
    <x v="1463"/>
    <x v="1"/>
    <s v="Paper"/>
    <s v="Xerox 198"/>
    <n v="14.94"/>
  </r>
  <r>
    <n v="7019"/>
    <s v="US-2017-154256"/>
    <x v="661"/>
    <d v="2017-06-27T00:00:00"/>
    <s v="Second Class"/>
    <s v="SM-20005"/>
    <s v="Sally Matthias"/>
    <s v="Consumer"/>
    <s v="United States"/>
    <s v="New York City"/>
    <s v="New York"/>
    <n v="10035"/>
    <x v="3"/>
    <x v="1647"/>
    <x v="1"/>
    <s v="Labels"/>
    <s v="Avery 487"/>
    <n v="25.83"/>
  </r>
  <r>
    <n v="7020"/>
    <s v="CA-2015-124737"/>
    <x v="709"/>
    <d v="2015-08-27T00:00:00"/>
    <s v="Standard Class"/>
    <s v="AP-10915"/>
    <s v="Arthur Prichep"/>
    <s v="Consumer"/>
    <s v="United States"/>
    <s v="Denver"/>
    <s v="Colorado"/>
    <n v="80219"/>
    <x v="1"/>
    <x v="1810"/>
    <x v="1"/>
    <s v="Paper"/>
    <s v="Xerox 1976"/>
    <n v="15.552"/>
  </r>
  <r>
    <n v="7021"/>
    <s v="CA-2015-124737"/>
    <x v="709"/>
    <d v="2015-08-27T00:00:00"/>
    <s v="Standard Class"/>
    <s v="AP-10915"/>
    <s v="Arthur Prichep"/>
    <s v="Consumer"/>
    <s v="United States"/>
    <s v="Denver"/>
    <s v="Colorado"/>
    <n v="80219"/>
    <x v="1"/>
    <x v="1768"/>
    <x v="1"/>
    <s v="Supplies"/>
    <s v="Acme Titanium Bonded Scissors"/>
    <n v="6.8"/>
  </r>
  <r>
    <n v="7022"/>
    <s v="CA-2015-124737"/>
    <x v="709"/>
    <d v="2015-08-27T00:00:00"/>
    <s v="Standard Class"/>
    <s v="AP-10915"/>
    <s v="Arthur Prichep"/>
    <s v="Consumer"/>
    <s v="United States"/>
    <s v="Denver"/>
    <s v="Colorado"/>
    <n v="80219"/>
    <x v="1"/>
    <x v="247"/>
    <x v="0"/>
    <s v="Furnishings"/>
    <s v="Regeneration Desk Collection"/>
    <n v="4.2240000000000002"/>
  </r>
  <r>
    <n v="7023"/>
    <s v="CA-2015-124737"/>
    <x v="709"/>
    <d v="2015-08-27T00:00:00"/>
    <s v="Standard Class"/>
    <s v="AP-10915"/>
    <s v="Arthur Prichep"/>
    <s v="Consumer"/>
    <s v="United States"/>
    <s v="Denver"/>
    <s v="Colorado"/>
    <n v="80219"/>
    <x v="1"/>
    <x v="424"/>
    <x v="2"/>
    <s v="Phones"/>
    <s v="Cisco SPA525G2 IP Phone - Wireless"/>
    <n v="143.63999999999999"/>
  </r>
  <r>
    <n v="7024"/>
    <s v="CA-2015-124737"/>
    <x v="709"/>
    <d v="2015-08-27T00:00:00"/>
    <s v="Standard Class"/>
    <s v="AP-10915"/>
    <s v="Arthur Prichep"/>
    <s v="Consumer"/>
    <s v="United States"/>
    <s v="Denver"/>
    <s v="Colorado"/>
    <n v="80219"/>
    <x v="1"/>
    <x v="712"/>
    <x v="1"/>
    <s v="Paper"/>
    <s v="Xerox 1931"/>
    <n v="31.103999999999999"/>
  </r>
  <r>
    <n v="7025"/>
    <s v="CA-2015-124737"/>
    <x v="709"/>
    <d v="2015-08-27T00:00:00"/>
    <s v="Standard Class"/>
    <s v="AP-10915"/>
    <s v="Arthur Prichep"/>
    <s v="Consumer"/>
    <s v="United States"/>
    <s v="Denver"/>
    <s v="Colorado"/>
    <n v="80219"/>
    <x v="1"/>
    <x v="1030"/>
    <x v="1"/>
    <s v="Paper"/>
    <s v="Xerox 1988"/>
    <n v="223.05600000000001"/>
  </r>
  <r>
    <n v="7026"/>
    <s v="US-2018-101840"/>
    <x v="695"/>
    <d v="2018-02-12T00:00:00"/>
    <s v="Standard Class"/>
    <s v="SP-20545"/>
    <s v="Sibella Parks"/>
    <s v="Corporate"/>
    <s v="United States"/>
    <s v="New York City"/>
    <s v="New York"/>
    <n v="10024"/>
    <x v="3"/>
    <x v="529"/>
    <x v="2"/>
    <s v="Phones"/>
    <s v="Grandstream GXP1160 VoIP phone"/>
    <n v="227.46"/>
  </r>
  <r>
    <n v="7027"/>
    <s v="US-2018-101840"/>
    <x v="695"/>
    <d v="2018-02-12T00:00:00"/>
    <s v="Standard Class"/>
    <s v="SP-20545"/>
    <s v="Sibella Parks"/>
    <s v="Corporate"/>
    <s v="United States"/>
    <s v="New York City"/>
    <s v="New York"/>
    <n v="10024"/>
    <x v="3"/>
    <x v="1784"/>
    <x v="1"/>
    <s v="Binders"/>
    <s v="Acco Recycled 2&quot; Capacity Laser Printer Hanging Data Binders"/>
    <n v="46.24"/>
  </r>
  <r>
    <n v="7028"/>
    <s v="CA-2018-131653"/>
    <x v="926"/>
    <d v="2018-02-05T00:00:00"/>
    <s v="Standard Class"/>
    <s v="RD-19585"/>
    <s v="Rob Dowd"/>
    <s v="Consumer"/>
    <s v="United States"/>
    <s v="New York City"/>
    <s v="New York"/>
    <n v="10011"/>
    <x v="3"/>
    <x v="709"/>
    <x v="1"/>
    <s v="Labels"/>
    <s v="Permanent Self-Adhesive File Folder Labels for Typewriters by Universal"/>
    <n v="5.22"/>
  </r>
  <r>
    <n v="7029"/>
    <s v="US-2017-157840"/>
    <x v="887"/>
    <d v="2017-12-23T00:00:00"/>
    <s v="Second Class"/>
    <s v="MC-17575"/>
    <s v="Matt Collins"/>
    <s v="Consumer"/>
    <s v="United States"/>
    <s v="Fremont"/>
    <s v="Nebraska"/>
    <n v="68025"/>
    <x v="2"/>
    <x v="987"/>
    <x v="1"/>
    <s v="Paper"/>
    <s v="Strathmore Photo Mount Cards"/>
    <n v="33.9"/>
  </r>
  <r>
    <n v="7030"/>
    <s v="CA-2017-145548"/>
    <x v="583"/>
    <d v="2017-11-16T00:00:00"/>
    <s v="Standard Class"/>
    <s v="EB-13750"/>
    <s v="Edward Becker"/>
    <s v="Corporate"/>
    <s v="United States"/>
    <s v="New York City"/>
    <s v="New York"/>
    <n v="10011"/>
    <x v="3"/>
    <x v="1190"/>
    <x v="1"/>
    <s v="Storage"/>
    <s v="Staple magnet"/>
    <n v="28.14"/>
  </r>
  <r>
    <n v="7031"/>
    <s v="CA-2017-145548"/>
    <x v="583"/>
    <d v="2017-11-16T00:00:00"/>
    <s v="Standard Class"/>
    <s v="EB-13750"/>
    <s v="Edward Becker"/>
    <s v="Corporate"/>
    <s v="United States"/>
    <s v="New York City"/>
    <s v="New York"/>
    <n v="10011"/>
    <x v="3"/>
    <x v="1542"/>
    <x v="2"/>
    <s v="Accessories"/>
    <s v="KeyTronicÂ E03601U1 -Â KeyboardÂ - Beige"/>
    <n v="36"/>
  </r>
  <r>
    <n v="7032"/>
    <s v="CA-2017-145548"/>
    <x v="583"/>
    <d v="2017-11-16T00:00:00"/>
    <s v="Standard Class"/>
    <s v="EB-13750"/>
    <s v="Edward Becker"/>
    <s v="Corporate"/>
    <s v="United States"/>
    <s v="New York City"/>
    <s v="New York"/>
    <n v="10011"/>
    <x v="3"/>
    <x v="290"/>
    <x v="1"/>
    <s v="Art"/>
    <s v="Boston School Pro Electric Pencil Sharpener, 1670"/>
    <n v="92.94"/>
  </r>
  <r>
    <n v="7033"/>
    <s v="CA-2017-145548"/>
    <x v="583"/>
    <d v="2017-11-16T00:00:00"/>
    <s v="Standard Class"/>
    <s v="EB-13750"/>
    <s v="Edward Becker"/>
    <s v="Corporate"/>
    <s v="United States"/>
    <s v="New York City"/>
    <s v="New York"/>
    <n v="10011"/>
    <x v="3"/>
    <x v="1209"/>
    <x v="0"/>
    <s v="Chairs"/>
    <s v="Global Wood Trimmed Manager's Task Chair, Khaki"/>
    <n v="245.64599999999999"/>
  </r>
  <r>
    <n v="7034"/>
    <s v="CA-2017-145548"/>
    <x v="583"/>
    <d v="2017-11-16T00:00:00"/>
    <s v="Standard Class"/>
    <s v="EB-13750"/>
    <s v="Edward Becker"/>
    <s v="Corporate"/>
    <s v="United States"/>
    <s v="New York City"/>
    <s v="New York"/>
    <n v="10011"/>
    <x v="3"/>
    <x v="710"/>
    <x v="1"/>
    <s v="Binders"/>
    <s v="Deluxe Heavy-Duty Vinyl Round Ring Binder"/>
    <n v="55.008000000000003"/>
  </r>
  <r>
    <n v="7035"/>
    <s v="CA-2017-145548"/>
    <x v="583"/>
    <d v="2017-11-16T00:00:00"/>
    <s v="Standard Class"/>
    <s v="EB-13750"/>
    <s v="Edward Becker"/>
    <s v="Corporate"/>
    <s v="United States"/>
    <s v="New York City"/>
    <s v="New York"/>
    <n v="10011"/>
    <x v="3"/>
    <x v="908"/>
    <x v="1"/>
    <s v="Binders"/>
    <s v="XtraLife ClearVue Slant-D Ring Binder, White, 3&quot;"/>
    <n v="35.231999999999999"/>
  </r>
  <r>
    <n v="7036"/>
    <s v="CA-2018-119494"/>
    <x v="45"/>
    <d v="2018-11-13T00:00:00"/>
    <s v="Standard Class"/>
    <s v="JE-15610"/>
    <s v="Jim Epp"/>
    <s v="Corporate"/>
    <s v="United States"/>
    <s v="San Diego"/>
    <s v="California"/>
    <n v="92105"/>
    <x v="1"/>
    <x v="635"/>
    <x v="0"/>
    <s v="Chairs"/>
    <s v="Lifetime Advantage Folding Chairs, 4/Carton"/>
    <n v="523.39200000000005"/>
  </r>
  <r>
    <n v="7037"/>
    <s v="CA-2015-124618"/>
    <x v="1073"/>
    <d v="2015-05-04T00:00:00"/>
    <s v="Second Class"/>
    <s v="CS-11860"/>
    <s v="Cari Schnelling"/>
    <s v="Consumer"/>
    <s v="United States"/>
    <s v="Lakeland"/>
    <s v="Florida"/>
    <n v="33801"/>
    <x v="0"/>
    <x v="851"/>
    <x v="2"/>
    <s v="Copiers"/>
    <s v="Brother DCP1000 Digital 3 in 1 Multifunction Machine"/>
    <n v="479.98399999999998"/>
  </r>
  <r>
    <n v="7038"/>
    <s v="CA-2018-161970"/>
    <x v="585"/>
    <d v="2018-09-27T00:00:00"/>
    <s v="Standard Class"/>
    <s v="PB-19105"/>
    <s v="Peter BÃ¼hler"/>
    <s v="Consumer"/>
    <s v="United States"/>
    <s v="Smyrna"/>
    <s v="Georgia"/>
    <n v="30080"/>
    <x v="0"/>
    <x v="1330"/>
    <x v="1"/>
    <s v="Paper"/>
    <s v="Xerox 219"/>
    <n v="12.96"/>
  </r>
  <r>
    <n v="7039"/>
    <s v="CA-2018-161970"/>
    <x v="585"/>
    <d v="2018-09-27T00:00:00"/>
    <s v="Standard Class"/>
    <s v="PB-19105"/>
    <s v="Peter BÃ¼hler"/>
    <s v="Consumer"/>
    <s v="United States"/>
    <s v="Smyrna"/>
    <s v="Georgia"/>
    <n v="30080"/>
    <x v="0"/>
    <x v="1811"/>
    <x v="1"/>
    <s v="Art"/>
    <s v="Stride Job 150 Highlighters, Chisel Tip, Assorted Colors"/>
    <n v="17.940000000000001"/>
  </r>
  <r>
    <n v="7040"/>
    <s v="CA-2018-103443"/>
    <x v="94"/>
    <d v="2018-12-23T00:00:00"/>
    <s v="Standard Class"/>
    <s v="AT-10735"/>
    <s v="Annie Thurman"/>
    <s v="Consumer"/>
    <s v="United States"/>
    <s v="New York City"/>
    <s v="New York"/>
    <n v="10009"/>
    <x v="3"/>
    <x v="225"/>
    <x v="1"/>
    <s v="Storage"/>
    <s v="Safco Steel Mobile File Cart"/>
    <n v="166.72"/>
  </r>
  <r>
    <n v="7041"/>
    <s v="CA-2018-103443"/>
    <x v="94"/>
    <d v="2018-12-23T00:00:00"/>
    <s v="Standard Class"/>
    <s v="AT-10735"/>
    <s v="Annie Thurman"/>
    <s v="Consumer"/>
    <s v="United States"/>
    <s v="New York City"/>
    <s v="New York"/>
    <n v="10009"/>
    <x v="3"/>
    <x v="1339"/>
    <x v="1"/>
    <s v="Binders"/>
    <s v="GBC Wire Binding Combs"/>
    <n v="24.815999999999999"/>
  </r>
  <r>
    <n v="7042"/>
    <s v="CA-2018-103443"/>
    <x v="94"/>
    <d v="2018-12-23T00:00:00"/>
    <s v="Standard Class"/>
    <s v="AT-10735"/>
    <s v="Annie Thurman"/>
    <s v="Consumer"/>
    <s v="United States"/>
    <s v="New York City"/>
    <s v="New York"/>
    <n v="10009"/>
    <x v="3"/>
    <x v="1292"/>
    <x v="0"/>
    <s v="Furnishings"/>
    <s v="Deflect-o Glass Clear Studded Chair Mats"/>
    <n v="124.36"/>
  </r>
  <r>
    <n v="7043"/>
    <s v="US-2018-165358"/>
    <x v="930"/>
    <d v="2018-07-23T00:00:00"/>
    <s v="Standard Class"/>
    <s v="SV-20365"/>
    <s v="Seth Vernon"/>
    <s v="Consumer"/>
    <s v="United States"/>
    <s v="Philadelphia"/>
    <s v="Pennsylvania"/>
    <n v="19134"/>
    <x v="3"/>
    <x v="1687"/>
    <x v="2"/>
    <s v="Copiers"/>
    <s v="Canon PC-428 Personal Copier"/>
    <n v="599.97"/>
  </r>
  <r>
    <n v="7044"/>
    <s v="US-2018-165358"/>
    <x v="930"/>
    <d v="2018-07-23T00:00:00"/>
    <s v="Standard Class"/>
    <s v="SV-20365"/>
    <s v="Seth Vernon"/>
    <s v="Consumer"/>
    <s v="United States"/>
    <s v="Philadelphia"/>
    <s v="Pennsylvania"/>
    <n v="19134"/>
    <x v="3"/>
    <x v="474"/>
    <x v="0"/>
    <s v="Chairs"/>
    <s v="Situations Contoured Folding Chairs, 4/Set"/>
    <n v="198.744"/>
  </r>
  <r>
    <n v="7045"/>
    <s v="US-2018-165358"/>
    <x v="930"/>
    <d v="2018-07-23T00:00:00"/>
    <s v="Standard Class"/>
    <s v="SV-20365"/>
    <s v="Seth Vernon"/>
    <s v="Consumer"/>
    <s v="United States"/>
    <s v="Philadelphia"/>
    <s v="Pennsylvania"/>
    <n v="19134"/>
    <x v="3"/>
    <x v="1322"/>
    <x v="1"/>
    <s v="Supplies"/>
    <s v="Acme Kleencut Forged Steel Scissors"/>
    <n v="9.1839999999999993"/>
  </r>
  <r>
    <n v="7046"/>
    <s v="CA-2017-160136"/>
    <x v="54"/>
    <d v="2017-11-09T00:00:00"/>
    <s v="Standard Class"/>
    <s v="PJ-18835"/>
    <s v="Patrick Jones"/>
    <s v="Corporate"/>
    <s v="United States"/>
    <s v="Dallas"/>
    <s v="Texas"/>
    <n v="75217"/>
    <x v="2"/>
    <x v="1215"/>
    <x v="1"/>
    <s v="Paper"/>
    <s v="Xerox 1978"/>
    <n v="9.2479999999999993"/>
  </r>
  <r>
    <n v="7047"/>
    <s v="CA-2015-150581"/>
    <x v="918"/>
    <d v="2015-04-12T00:00:00"/>
    <s v="Standard Class"/>
    <s v="NM-18445"/>
    <s v="Nathan Mautz"/>
    <s v="Home Office"/>
    <s v="United States"/>
    <s v="Concord"/>
    <s v="California"/>
    <n v="94521"/>
    <x v="1"/>
    <x v="209"/>
    <x v="0"/>
    <s v="Tables"/>
    <s v="Bevis 36 x 72 Conference Tables"/>
    <n v="99.591999999999999"/>
  </r>
  <r>
    <n v="7048"/>
    <s v="CA-2015-150581"/>
    <x v="918"/>
    <d v="2015-04-12T00:00:00"/>
    <s v="Standard Class"/>
    <s v="NM-18445"/>
    <s v="Nathan Mautz"/>
    <s v="Home Office"/>
    <s v="United States"/>
    <s v="Concord"/>
    <s v="California"/>
    <n v="94521"/>
    <x v="1"/>
    <x v="295"/>
    <x v="2"/>
    <s v="Accessories"/>
    <s v="Logitech Wireless Headset h800"/>
    <n v="399.96"/>
  </r>
  <r>
    <n v="7049"/>
    <s v="CA-2017-119515"/>
    <x v="1041"/>
    <d v="2017-08-16T00:00:00"/>
    <s v="First Class"/>
    <s v="TR-21325"/>
    <s v="Toby Ritter"/>
    <s v="Consumer"/>
    <s v="United States"/>
    <s v="Nashville"/>
    <s v="Tennessee"/>
    <n v="37211"/>
    <x v="0"/>
    <x v="1553"/>
    <x v="1"/>
    <s v="Paper"/>
    <s v="Xerox 200"/>
    <n v="15.552"/>
  </r>
  <r>
    <n v="7050"/>
    <s v="CA-2015-141355"/>
    <x v="794"/>
    <d v="2015-09-30T00:00:00"/>
    <s v="Standard Class"/>
    <s v="BF-11005"/>
    <s v="Barry Franz"/>
    <s v="Home Office"/>
    <s v="United States"/>
    <s v="Aurora"/>
    <s v="Colorado"/>
    <n v="80013"/>
    <x v="1"/>
    <x v="1583"/>
    <x v="1"/>
    <s v="Art"/>
    <s v="Dixon Ticonderoga Core-Lock Colored Pencils"/>
    <n v="14.576000000000001"/>
  </r>
  <r>
    <n v="7051"/>
    <s v="CA-2017-165330"/>
    <x v="25"/>
    <d v="2017-12-11T00:00:00"/>
    <s v="Same Day"/>
    <s v="WB-21850"/>
    <s v="William Brown"/>
    <s v="Consumer"/>
    <s v="United States"/>
    <s v="Anaheim"/>
    <s v="California"/>
    <n v="92804"/>
    <x v="1"/>
    <x v="270"/>
    <x v="1"/>
    <s v="Binders"/>
    <s v="Ibico Laser Imprintable Binding System Covers"/>
    <n v="209.6"/>
  </r>
  <r>
    <n v="7052"/>
    <s v="CA-2017-165330"/>
    <x v="25"/>
    <d v="2017-12-11T00:00:00"/>
    <s v="Same Day"/>
    <s v="WB-21850"/>
    <s v="William Brown"/>
    <s v="Consumer"/>
    <s v="United States"/>
    <s v="Anaheim"/>
    <s v="California"/>
    <n v="92804"/>
    <x v="1"/>
    <x v="1759"/>
    <x v="1"/>
    <s v="Art"/>
    <s v="Boston 16765 Mini Stand Up Battery Pencil Sharpener"/>
    <n v="23.32"/>
  </r>
  <r>
    <n v="7053"/>
    <s v="CA-2017-165330"/>
    <x v="25"/>
    <d v="2017-12-11T00:00:00"/>
    <s v="Same Day"/>
    <s v="WB-21850"/>
    <s v="William Brown"/>
    <s v="Consumer"/>
    <s v="United States"/>
    <s v="Anaheim"/>
    <s v="California"/>
    <n v="92804"/>
    <x v="1"/>
    <x v="1174"/>
    <x v="1"/>
    <s v="Paper"/>
    <s v="IBM Multi-Purpose Copy Paper, 8 1/2 x 11&quot;, Case"/>
    <n v="30.98"/>
  </r>
  <r>
    <n v="7054"/>
    <s v="CA-2017-165330"/>
    <x v="25"/>
    <d v="2017-12-11T00:00:00"/>
    <s v="Same Day"/>
    <s v="WB-21850"/>
    <s v="William Brown"/>
    <s v="Consumer"/>
    <s v="United States"/>
    <s v="Anaheim"/>
    <s v="California"/>
    <n v="92804"/>
    <x v="1"/>
    <x v="632"/>
    <x v="2"/>
    <s v="Accessories"/>
    <s v="Microsoft Natural Ergonomic Keyboard 4000"/>
    <n v="119.96"/>
  </r>
  <r>
    <n v="7055"/>
    <s v="CA-2017-165330"/>
    <x v="25"/>
    <d v="2017-12-11T00:00:00"/>
    <s v="Same Day"/>
    <s v="WB-21850"/>
    <s v="William Brown"/>
    <s v="Consumer"/>
    <s v="United States"/>
    <s v="Anaheim"/>
    <s v="California"/>
    <n v="92804"/>
    <x v="1"/>
    <x v="1209"/>
    <x v="0"/>
    <s v="Chairs"/>
    <s v="Global Wood Trimmed Manager's Task Chair, Khaki"/>
    <n v="363.92"/>
  </r>
  <r>
    <n v="7056"/>
    <s v="CA-2017-165330"/>
    <x v="25"/>
    <d v="2017-12-11T00:00:00"/>
    <s v="Same Day"/>
    <s v="WB-21850"/>
    <s v="William Brown"/>
    <s v="Consumer"/>
    <s v="United States"/>
    <s v="Anaheim"/>
    <s v="California"/>
    <n v="92804"/>
    <x v="1"/>
    <x v="528"/>
    <x v="1"/>
    <s v="Binders"/>
    <s v="Recycled Easel Ring Binders"/>
    <n v="35.808"/>
  </r>
  <r>
    <n v="7057"/>
    <s v="CA-2017-165330"/>
    <x v="25"/>
    <d v="2017-12-11T00:00:00"/>
    <s v="Same Day"/>
    <s v="WB-21850"/>
    <s v="William Brown"/>
    <s v="Consumer"/>
    <s v="United States"/>
    <s v="Anaheim"/>
    <s v="California"/>
    <n v="92804"/>
    <x v="1"/>
    <x v="822"/>
    <x v="1"/>
    <s v="Binders"/>
    <s v="GBC Recycled VeloBinder Covers"/>
    <n v="122.688"/>
  </r>
  <r>
    <n v="7058"/>
    <s v="CA-2017-165330"/>
    <x v="25"/>
    <d v="2017-12-11T00:00:00"/>
    <s v="Same Day"/>
    <s v="WB-21850"/>
    <s v="William Brown"/>
    <s v="Consumer"/>
    <s v="United States"/>
    <s v="Anaheim"/>
    <s v="California"/>
    <n v="92804"/>
    <x v="1"/>
    <x v="898"/>
    <x v="0"/>
    <s v="Tables"/>
    <s v="Hon Non-Folding Utility Tables"/>
    <n v="892.13599999999997"/>
  </r>
  <r>
    <n v="7059"/>
    <s v="CA-2017-165330"/>
    <x v="25"/>
    <d v="2017-12-11T00:00:00"/>
    <s v="Same Day"/>
    <s v="WB-21850"/>
    <s v="William Brown"/>
    <s v="Consumer"/>
    <s v="United States"/>
    <s v="Anaheim"/>
    <s v="California"/>
    <n v="92804"/>
    <x v="1"/>
    <x v="1764"/>
    <x v="1"/>
    <s v="Storage"/>
    <s v="Rogers Profile Extra Capacity Storage Tub"/>
    <n v="50.22"/>
  </r>
  <r>
    <n v="7060"/>
    <s v="CA-2017-165330"/>
    <x v="25"/>
    <d v="2017-12-11T00:00:00"/>
    <s v="Same Day"/>
    <s v="WB-21850"/>
    <s v="William Brown"/>
    <s v="Consumer"/>
    <s v="United States"/>
    <s v="Anaheim"/>
    <s v="California"/>
    <n v="92804"/>
    <x v="1"/>
    <x v="586"/>
    <x v="1"/>
    <s v="Appliances"/>
    <s v="Fellowes 8 Outlet Superior Workstation Surge Protector"/>
    <n v="83.42"/>
  </r>
  <r>
    <n v="7061"/>
    <s v="CA-2017-165330"/>
    <x v="25"/>
    <d v="2017-12-11T00:00:00"/>
    <s v="Same Day"/>
    <s v="WB-21850"/>
    <s v="William Brown"/>
    <s v="Consumer"/>
    <s v="United States"/>
    <s v="Anaheim"/>
    <s v="California"/>
    <n v="92804"/>
    <x v="1"/>
    <x v="1812"/>
    <x v="1"/>
    <s v="Binders"/>
    <s v="Black Avery Memo-Size 3-Ring Binder, 5 1/2&quot; x 8 1/2&quot;"/>
    <n v="5.8719999999999999"/>
  </r>
  <r>
    <n v="7062"/>
    <s v="CA-2016-132633"/>
    <x v="302"/>
    <d v="2016-02-05T00:00:00"/>
    <s v="Second Class"/>
    <s v="KH-16630"/>
    <s v="Ken Heidel"/>
    <s v="Corporate"/>
    <s v="United States"/>
    <s v="Pleasant Grove"/>
    <s v="Utah"/>
    <n v="84062"/>
    <x v="1"/>
    <x v="881"/>
    <x v="1"/>
    <s v="Binders"/>
    <s v="Wilson Jones Standard D-Ring Binders"/>
    <n v="12.144"/>
  </r>
  <r>
    <n v="7063"/>
    <s v="CA-2017-157742"/>
    <x v="723"/>
    <d v="2017-12-31T00:00:00"/>
    <s v="Second Class"/>
    <s v="KL-16645"/>
    <s v="Ken Lonsdale"/>
    <s v="Consumer"/>
    <s v="United States"/>
    <s v="Springfield"/>
    <s v="Oregon"/>
    <n v="97477"/>
    <x v="1"/>
    <x v="1758"/>
    <x v="1"/>
    <s v="Envelopes"/>
    <s v="Peel &amp; Seel Recycled Catalog Envelopes, Brown"/>
    <n v="27.792000000000002"/>
  </r>
  <r>
    <n v="7064"/>
    <s v="CA-2018-127712"/>
    <x v="515"/>
    <d v="2018-09-05T00:00:00"/>
    <s v="Standard Class"/>
    <s v="MG-17890"/>
    <s v="Michael Granlund"/>
    <s v="Home Office"/>
    <s v="United States"/>
    <s v="Salem"/>
    <s v="Oregon"/>
    <n v="97301"/>
    <x v="1"/>
    <x v="1562"/>
    <x v="1"/>
    <s v="Supplies"/>
    <s v="Acme Kleen Earth Office Shears"/>
    <n v="6.2080000000000002"/>
  </r>
  <r>
    <n v="7065"/>
    <s v="CA-2018-169474"/>
    <x v="1144"/>
    <d v="2018-02-09T00:00:00"/>
    <s v="Standard Class"/>
    <s v="JF-15355"/>
    <s v="Jay Fein"/>
    <s v="Consumer"/>
    <s v="United States"/>
    <s v="Rochester"/>
    <s v="New York"/>
    <n v="14609"/>
    <x v="3"/>
    <x v="930"/>
    <x v="1"/>
    <s v="Appliances"/>
    <s v="Belkin 6 Outlet Metallic Surge Strip"/>
    <n v="32.67"/>
  </r>
  <r>
    <n v="7066"/>
    <s v="CA-2015-106726"/>
    <x v="776"/>
    <d v="2015-12-08T00:00:00"/>
    <s v="First Class"/>
    <s v="RS-19765"/>
    <s v="Roland Schwarz"/>
    <s v="Corporate"/>
    <s v="United States"/>
    <s v="Los Angeles"/>
    <s v="California"/>
    <n v="90008"/>
    <x v="1"/>
    <x v="734"/>
    <x v="1"/>
    <s v="Storage"/>
    <s v="Standard Rollaway File with Lock"/>
    <n v="1261.33"/>
  </r>
  <r>
    <n v="7067"/>
    <s v="CA-2017-147473"/>
    <x v="198"/>
    <d v="2017-06-03T00:00:00"/>
    <s v="Standard Class"/>
    <s v="NL-18310"/>
    <s v="Nancy Lomonaco"/>
    <s v="Home Office"/>
    <s v="United States"/>
    <s v="Los Angeles"/>
    <s v="California"/>
    <n v="90049"/>
    <x v="1"/>
    <x v="1434"/>
    <x v="1"/>
    <s v="Paper"/>
    <s v="Xerox 228"/>
    <n v="38.880000000000003"/>
  </r>
  <r>
    <n v="7068"/>
    <s v="CA-2017-114209"/>
    <x v="206"/>
    <d v="2017-05-26T00:00:00"/>
    <s v="Standard Class"/>
    <s v="AS-10285"/>
    <s v="Alejandro Savely"/>
    <s v="Corporate"/>
    <s v="United States"/>
    <s v="Dallas"/>
    <s v="Texas"/>
    <n v="75081"/>
    <x v="2"/>
    <x v="185"/>
    <x v="1"/>
    <s v="Binders"/>
    <s v="Pressboard Covers with Storage Hooks, 9 1/2&quot; x 11&quot;, Light Blue"/>
    <n v="1.964"/>
  </r>
  <r>
    <n v="7069"/>
    <s v="CA-2017-114209"/>
    <x v="206"/>
    <d v="2017-05-26T00:00:00"/>
    <s v="Standard Class"/>
    <s v="AS-10285"/>
    <s v="Alejandro Savely"/>
    <s v="Corporate"/>
    <s v="United States"/>
    <s v="Dallas"/>
    <s v="Texas"/>
    <n v="75081"/>
    <x v="2"/>
    <x v="693"/>
    <x v="1"/>
    <s v="Paper"/>
    <s v="Southworth 100% Cotton The Best Paper"/>
    <n v="82.656000000000006"/>
  </r>
  <r>
    <n v="7070"/>
    <s v="CA-2015-141901"/>
    <x v="128"/>
    <d v="2015-08-14T00:00:00"/>
    <s v="Standard Class"/>
    <s v="GM-14500"/>
    <s v="Gene McClure"/>
    <s v="Consumer"/>
    <s v="United States"/>
    <s v="Fresno"/>
    <s v="California"/>
    <n v="93727"/>
    <x v="1"/>
    <x v="457"/>
    <x v="1"/>
    <s v="Paper"/>
    <s v="Great White Multi-Use Recycled Paper (20Lb. and 84 Bright)"/>
    <n v="5.98"/>
  </r>
  <r>
    <n v="7071"/>
    <s v="CA-2017-164490"/>
    <x v="64"/>
    <d v="2017-09-10T00:00:00"/>
    <s v="Second Class"/>
    <s v="SU-20665"/>
    <s v="Stephanie Ulpright"/>
    <s v="Home Office"/>
    <s v="United States"/>
    <s v="Chicago"/>
    <s v="Illinois"/>
    <n v="60653"/>
    <x v="2"/>
    <x v="609"/>
    <x v="1"/>
    <s v="Paper"/>
    <s v="Xerox 196"/>
    <n v="9.2479999999999993"/>
  </r>
  <r>
    <n v="7072"/>
    <s v="CA-2017-112256"/>
    <x v="310"/>
    <d v="2017-07-28T00:00:00"/>
    <s v="Standard Class"/>
    <s v="CK-12205"/>
    <s v="Chloris Kastensmidt"/>
    <s v="Consumer"/>
    <s v="United States"/>
    <s v="Mcallen"/>
    <s v="Texas"/>
    <n v="78501"/>
    <x v="2"/>
    <x v="1477"/>
    <x v="1"/>
    <s v="Art"/>
    <s v="Newell 339"/>
    <n v="4.4480000000000004"/>
  </r>
  <r>
    <n v="7073"/>
    <s v="CA-2017-112256"/>
    <x v="310"/>
    <d v="2017-07-28T00:00:00"/>
    <s v="Standard Class"/>
    <s v="CK-12205"/>
    <s v="Chloris Kastensmidt"/>
    <s v="Consumer"/>
    <s v="United States"/>
    <s v="Mcallen"/>
    <s v="Texas"/>
    <n v="78501"/>
    <x v="2"/>
    <x v="1114"/>
    <x v="1"/>
    <s v="Paper"/>
    <s v="Xerox 231"/>
    <n v="5.1840000000000002"/>
  </r>
  <r>
    <n v="7074"/>
    <s v="CA-2017-112256"/>
    <x v="310"/>
    <d v="2017-07-28T00:00:00"/>
    <s v="Standard Class"/>
    <s v="CK-12205"/>
    <s v="Chloris Kastensmidt"/>
    <s v="Consumer"/>
    <s v="United States"/>
    <s v="Mcallen"/>
    <s v="Texas"/>
    <n v="78501"/>
    <x v="2"/>
    <x v="399"/>
    <x v="1"/>
    <s v="Art"/>
    <s v="Boston 1645 Deluxe Heavier-Duty Electric Pencil Sharpener"/>
    <n v="175.92"/>
  </r>
  <r>
    <n v="7075"/>
    <s v="CA-2017-112256"/>
    <x v="310"/>
    <d v="2017-07-28T00:00:00"/>
    <s v="Standard Class"/>
    <s v="CK-12205"/>
    <s v="Chloris Kastensmidt"/>
    <s v="Consumer"/>
    <s v="United States"/>
    <s v="Mcallen"/>
    <s v="Texas"/>
    <n v="78501"/>
    <x v="2"/>
    <x v="990"/>
    <x v="1"/>
    <s v="Binders"/>
    <s v="Storex Dura Pro Binders"/>
    <n v="4.7519999999999998"/>
  </r>
  <r>
    <n v="7076"/>
    <s v="CA-2017-112256"/>
    <x v="310"/>
    <d v="2017-07-28T00:00:00"/>
    <s v="Standard Class"/>
    <s v="CK-12205"/>
    <s v="Chloris Kastensmidt"/>
    <s v="Consumer"/>
    <s v="United States"/>
    <s v="Mcallen"/>
    <s v="Texas"/>
    <n v="78501"/>
    <x v="2"/>
    <x v="1059"/>
    <x v="1"/>
    <s v="Supplies"/>
    <s v="Acme Elite Stainless Steel Scissors"/>
    <n v="13.343999999999999"/>
  </r>
  <r>
    <n v="7077"/>
    <s v="CA-2017-167416"/>
    <x v="536"/>
    <d v="2017-05-17T00:00:00"/>
    <s v="Standard Class"/>
    <s v="JM-15580"/>
    <s v="Jill Matthias"/>
    <s v="Consumer"/>
    <s v="United States"/>
    <s v="Seattle"/>
    <s v="Washington"/>
    <n v="98105"/>
    <x v="1"/>
    <x v="598"/>
    <x v="1"/>
    <s v="Envelopes"/>
    <s v="Manila Recycled Extra-Heavyweight Clasp Envelopes, 6&quot; x 9&quot;"/>
    <n v="54.9"/>
  </r>
  <r>
    <n v="7078"/>
    <s v="CA-2017-106950"/>
    <x v="476"/>
    <d v="2017-09-06T00:00:00"/>
    <s v="Standard Class"/>
    <s v="JE-15715"/>
    <s v="Joe Elijah"/>
    <s v="Consumer"/>
    <s v="United States"/>
    <s v="Charlotte"/>
    <s v="North Carolina"/>
    <n v="28205"/>
    <x v="0"/>
    <x v="634"/>
    <x v="1"/>
    <s v="Binders"/>
    <s v="Heavy-Duty E-Z-D Binders"/>
    <n v="22.911000000000001"/>
  </r>
  <r>
    <n v="7079"/>
    <s v="CA-2017-106950"/>
    <x v="476"/>
    <d v="2017-09-06T00:00:00"/>
    <s v="Standard Class"/>
    <s v="JE-15715"/>
    <s v="Joe Elijah"/>
    <s v="Consumer"/>
    <s v="United States"/>
    <s v="Charlotte"/>
    <s v="North Carolina"/>
    <n v="28205"/>
    <x v="0"/>
    <x v="1428"/>
    <x v="1"/>
    <s v="Appliances"/>
    <s v="Belkin F9M820V08 8 Outlet Surge"/>
    <n v="309.45600000000002"/>
  </r>
  <r>
    <n v="7080"/>
    <s v="CA-2017-106950"/>
    <x v="476"/>
    <d v="2017-09-06T00:00:00"/>
    <s v="Standard Class"/>
    <s v="JE-15715"/>
    <s v="Joe Elijah"/>
    <s v="Consumer"/>
    <s v="United States"/>
    <s v="Charlotte"/>
    <s v="North Carolina"/>
    <n v="28205"/>
    <x v="0"/>
    <x v="487"/>
    <x v="1"/>
    <s v="Art"/>
    <s v="Zebra Zazzle Fluorescent Highlighters"/>
    <n v="19.456"/>
  </r>
  <r>
    <n v="7081"/>
    <s v="CA-2017-106950"/>
    <x v="476"/>
    <d v="2017-09-06T00:00:00"/>
    <s v="Standard Class"/>
    <s v="JE-15715"/>
    <s v="Joe Elijah"/>
    <s v="Consumer"/>
    <s v="United States"/>
    <s v="Charlotte"/>
    <s v="North Carolina"/>
    <n v="28205"/>
    <x v="0"/>
    <x v="114"/>
    <x v="0"/>
    <s v="Tables"/>
    <s v="Hon Racetrack Conference Tables"/>
    <n v="472.51799999999997"/>
  </r>
  <r>
    <n v="7082"/>
    <s v="CA-2017-106950"/>
    <x v="476"/>
    <d v="2017-09-06T00:00:00"/>
    <s v="Standard Class"/>
    <s v="JE-15715"/>
    <s v="Joe Elijah"/>
    <s v="Consumer"/>
    <s v="United States"/>
    <s v="Charlotte"/>
    <s v="North Carolina"/>
    <n v="28205"/>
    <x v="0"/>
    <x v="695"/>
    <x v="2"/>
    <s v="Accessories"/>
    <s v="Plantronics Savi W720 Multi-Device Wireless Headset System"/>
    <n v="1012.68"/>
  </r>
  <r>
    <n v="7083"/>
    <s v="CA-2017-106950"/>
    <x v="476"/>
    <d v="2017-09-06T00:00:00"/>
    <s v="Standard Class"/>
    <s v="JE-15715"/>
    <s v="Joe Elijah"/>
    <s v="Consumer"/>
    <s v="United States"/>
    <s v="Charlotte"/>
    <s v="North Carolina"/>
    <n v="28205"/>
    <x v="0"/>
    <x v="1426"/>
    <x v="1"/>
    <s v="Binders"/>
    <s v="GBC Plasticlear Binding Covers"/>
    <n v="17.22"/>
  </r>
  <r>
    <n v="7084"/>
    <s v="CA-2018-118724"/>
    <x v="246"/>
    <d v="2018-07-25T00:00:00"/>
    <s v="Second Class"/>
    <s v="AR-10825"/>
    <s v="Anthony Rawles"/>
    <s v="Corporate"/>
    <s v="United States"/>
    <s v="Concord"/>
    <s v="California"/>
    <n v="94521"/>
    <x v="1"/>
    <x v="1273"/>
    <x v="1"/>
    <s v="Art"/>
    <s v="Nontoxic Chalk"/>
    <n v="3.52"/>
  </r>
  <r>
    <n v="7085"/>
    <s v="CA-2018-118724"/>
    <x v="246"/>
    <d v="2018-07-25T00:00:00"/>
    <s v="Second Class"/>
    <s v="AR-10825"/>
    <s v="Anthony Rawles"/>
    <s v="Corporate"/>
    <s v="United States"/>
    <s v="Concord"/>
    <s v="California"/>
    <n v="94521"/>
    <x v="1"/>
    <x v="944"/>
    <x v="2"/>
    <s v="Phones"/>
    <s v="Polycom SoundPoint IP 450 VoIP phone"/>
    <n v="1626.192"/>
  </r>
  <r>
    <n v="7086"/>
    <s v="CA-2018-112004"/>
    <x v="145"/>
    <d v="2018-09-28T00:00:00"/>
    <s v="First Class"/>
    <s v="AH-10075"/>
    <s v="Adam Hart"/>
    <s v="Corporate"/>
    <s v="United States"/>
    <s v="Chester"/>
    <s v="Pennsylvania"/>
    <n v="19013"/>
    <x v="3"/>
    <x v="1547"/>
    <x v="1"/>
    <s v="Binders"/>
    <s v="Avery Metallic Poly Binders"/>
    <n v="8.5950000000000006"/>
  </r>
  <r>
    <n v="7087"/>
    <s v="CA-2018-112004"/>
    <x v="145"/>
    <d v="2018-09-28T00:00:00"/>
    <s v="First Class"/>
    <s v="AH-10075"/>
    <s v="Adam Hart"/>
    <s v="Corporate"/>
    <s v="United States"/>
    <s v="Chester"/>
    <s v="Pennsylvania"/>
    <n v="19013"/>
    <x v="3"/>
    <x v="1420"/>
    <x v="1"/>
    <s v="Supplies"/>
    <s v="Compact Automatic Electric Letter Opener"/>
    <n v="190.89599999999999"/>
  </r>
  <r>
    <n v="7088"/>
    <s v="US-2018-143175"/>
    <x v="646"/>
    <d v="2018-08-06T00:00:00"/>
    <s v="Second Class"/>
    <s v="GA-14515"/>
    <s v="George Ashbrook"/>
    <s v="Consumer"/>
    <s v="United States"/>
    <s v="Los Angeles"/>
    <s v="California"/>
    <n v="90004"/>
    <x v="1"/>
    <x v="1291"/>
    <x v="1"/>
    <s v="Storage"/>
    <s v="Fellowes Bases and Tops For Staxonsteel/High-Stak Systems"/>
    <n v="99.87"/>
  </r>
  <r>
    <n v="7089"/>
    <s v="CA-2016-105844"/>
    <x v="969"/>
    <d v="2016-10-27T00:00:00"/>
    <s v="Second Class"/>
    <s v="JF-15415"/>
    <s v="Jennifer Ferguson"/>
    <s v="Consumer"/>
    <s v="United States"/>
    <s v="Sparks"/>
    <s v="Nevada"/>
    <n v="89431"/>
    <x v="1"/>
    <x v="1041"/>
    <x v="1"/>
    <s v="Art"/>
    <s v="Newell 319"/>
    <n v="79.36"/>
  </r>
  <r>
    <n v="7090"/>
    <s v="CA-2018-118864"/>
    <x v="140"/>
    <d v="2018-06-19T00:00:00"/>
    <s v="Second Class"/>
    <s v="KH-16690"/>
    <s v="Kristen Hastings"/>
    <s v="Corporate"/>
    <s v="United States"/>
    <s v="Los Angeles"/>
    <s v="California"/>
    <n v="90032"/>
    <x v="1"/>
    <x v="1187"/>
    <x v="2"/>
    <s v="Phones"/>
    <s v="Panasonic KX T7736-B Digital phone"/>
    <n v="119.96"/>
  </r>
  <r>
    <n v="7091"/>
    <s v="CA-2016-119480"/>
    <x v="1145"/>
    <d v="2016-01-13T00:00:00"/>
    <s v="Standard Class"/>
    <s v="CC-12685"/>
    <s v="Craig Carroll"/>
    <s v="Consumer"/>
    <s v="United States"/>
    <s v="Henderson"/>
    <s v="Kentucky"/>
    <n v="42420"/>
    <x v="0"/>
    <x v="258"/>
    <x v="1"/>
    <s v="Paper"/>
    <s v="Easy-staple paper"/>
    <n v="106.32"/>
  </r>
  <r>
    <n v="7092"/>
    <s v="CA-2016-119480"/>
    <x v="1145"/>
    <d v="2016-01-13T00:00:00"/>
    <s v="Standard Class"/>
    <s v="CC-12685"/>
    <s v="Craig Carroll"/>
    <s v="Consumer"/>
    <s v="United States"/>
    <s v="Henderson"/>
    <s v="Kentucky"/>
    <n v="42420"/>
    <x v="0"/>
    <x v="1309"/>
    <x v="1"/>
    <s v="Appliances"/>
    <s v="Belkin 5 Outlet SurgeMaster Power Centers"/>
    <n v="163.44"/>
  </r>
  <r>
    <n v="7093"/>
    <s v="CA-2016-119480"/>
    <x v="1145"/>
    <d v="2016-01-13T00:00:00"/>
    <s v="Standard Class"/>
    <s v="CC-12685"/>
    <s v="Craig Carroll"/>
    <s v="Consumer"/>
    <s v="United States"/>
    <s v="Henderson"/>
    <s v="Kentucky"/>
    <n v="42420"/>
    <x v="0"/>
    <x v="1394"/>
    <x v="1"/>
    <s v="Art"/>
    <s v="Boston 1730 StandUp Electric Pencil Sharpener"/>
    <n v="42.76"/>
  </r>
  <r>
    <n v="7094"/>
    <s v="CA-2016-119480"/>
    <x v="1145"/>
    <d v="2016-01-13T00:00:00"/>
    <s v="Standard Class"/>
    <s v="CC-12685"/>
    <s v="Craig Carroll"/>
    <s v="Consumer"/>
    <s v="United States"/>
    <s v="Henderson"/>
    <s v="Kentucky"/>
    <n v="42420"/>
    <x v="0"/>
    <x v="1540"/>
    <x v="1"/>
    <s v="Paper"/>
    <s v="Speediset Carbonless Redi-Letter 7&quot; x 8 1/2&quot;"/>
    <n v="51.55"/>
  </r>
  <r>
    <n v="7095"/>
    <s v="US-2016-153374"/>
    <x v="97"/>
    <d v="2016-02-13T00:00:00"/>
    <s v="Second Class"/>
    <s v="JF-15565"/>
    <s v="Jill Fjeld"/>
    <s v="Consumer"/>
    <s v="United States"/>
    <s v="Decatur"/>
    <s v="Illinois"/>
    <n v="62521"/>
    <x v="2"/>
    <x v="295"/>
    <x v="2"/>
    <s v="Accessories"/>
    <s v="Logitech Wireless Headset h800"/>
    <n v="479.952"/>
  </r>
  <r>
    <n v="7096"/>
    <s v="CA-2017-101980"/>
    <x v="1146"/>
    <d v="2017-08-20T00:00:00"/>
    <s v="First Class"/>
    <s v="RP-19390"/>
    <s v="Resi PÃ¶lking"/>
    <s v="Consumer"/>
    <s v="United States"/>
    <s v="New York City"/>
    <s v="New York"/>
    <n v="10009"/>
    <x v="3"/>
    <x v="997"/>
    <x v="1"/>
    <s v="Binders"/>
    <s v="Surelock Post Binders"/>
    <n v="146.68799999999999"/>
  </r>
  <r>
    <n v="7097"/>
    <s v="CA-2017-101980"/>
    <x v="1146"/>
    <d v="2017-08-20T00:00:00"/>
    <s v="First Class"/>
    <s v="RP-19390"/>
    <s v="Resi PÃ¶lking"/>
    <s v="Consumer"/>
    <s v="United States"/>
    <s v="New York City"/>
    <s v="New York"/>
    <n v="10009"/>
    <x v="3"/>
    <x v="1591"/>
    <x v="1"/>
    <s v="Binders"/>
    <s v="Ibico EB-19 Dual Function Manual Binding System"/>
    <n v="276.78399999999999"/>
  </r>
  <r>
    <n v="7098"/>
    <s v="CA-2017-101980"/>
    <x v="1146"/>
    <d v="2017-08-20T00:00:00"/>
    <s v="First Class"/>
    <s v="RP-19390"/>
    <s v="Resi PÃ¶lking"/>
    <s v="Consumer"/>
    <s v="United States"/>
    <s v="New York City"/>
    <s v="New York"/>
    <n v="10009"/>
    <x v="3"/>
    <x v="858"/>
    <x v="1"/>
    <s v="Binders"/>
    <s v="Cardinal HOLDit! Binder Insert Strips,Extra Strips"/>
    <n v="25.32"/>
  </r>
  <r>
    <n v="7099"/>
    <s v="CA-2018-144596"/>
    <x v="44"/>
    <d v="2018-11-10T00:00:00"/>
    <s v="Standard Class"/>
    <s v="CD-11980"/>
    <s v="Carol Darley"/>
    <s v="Consumer"/>
    <s v="United States"/>
    <s v="New York City"/>
    <s v="New York"/>
    <n v="10011"/>
    <x v="3"/>
    <x v="1733"/>
    <x v="1"/>
    <s v="Paper"/>
    <s v="Xerox 1906"/>
    <n v="318.95999999999998"/>
  </r>
  <r>
    <n v="7100"/>
    <s v="CA-2016-124933"/>
    <x v="207"/>
    <d v="2016-12-30T00:00:00"/>
    <s v="Second Class"/>
    <s v="DF-13135"/>
    <s v="David Flashing"/>
    <s v="Consumer"/>
    <s v="United States"/>
    <s v="New York City"/>
    <s v="New York"/>
    <n v="10009"/>
    <x v="3"/>
    <x v="1733"/>
    <x v="1"/>
    <s v="Paper"/>
    <s v="Xerox 1906"/>
    <n v="212.64"/>
  </r>
  <r>
    <n v="7101"/>
    <s v="CA-2015-159625"/>
    <x v="533"/>
    <d v="2015-11-28T00:00:00"/>
    <s v="Standard Class"/>
    <s v="SM-20005"/>
    <s v="Sally Matthias"/>
    <s v="Consumer"/>
    <s v="United States"/>
    <s v="Scottsdale"/>
    <s v="Arizona"/>
    <n v="85254"/>
    <x v="1"/>
    <x v="1170"/>
    <x v="1"/>
    <s v="Envelopes"/>
    <s v="Staple envelope"/>
    <n v="23.472000000000001"/>
  </r>
  <r>
    <n v="7102"/>
    <s v="CA-2017-144337"/>
    <x v="1147"/>
    <d v="2017-08-05T00:00:00"/>
    <s v="Second Class"/>
    <s v="SG-20890"/>
    <s v="Susan Gilcrest"/>
    <s v="Corporate"/>
    <s v="United States"/>
    <s v="Amarillo"/>
    <s v="Texas"/>
    <n v="79109"/>
    <x v="2"/>
    <x v="33"/>
    <x v="1"/>
    <s v="Paper"/>
    <s v="Easy-staple paper"/>
    <n v="19.648"/>
  </r>
  <r>
    <n v="7103"/>
    <s v="CA-2015-117478"/>
    <x v="158"/>
    <d v="2015-09-24T00:00:00"/>
    <s v="First Class"/>
    <s v="LH-16750"/>
    <s v="Larry Hughes"/>
    <s v="Consumer"/>
    <s v="United States"/>
    <s v="Philadelphia"/>
    <s v="Pennsylvania"/>
    <n v="19140"/>
    <x v="3"/>
    <x v="347"/>
    <x v="1"/>
    <s v="Binders"/>
    <s v="Angle-D Binders with Locking Rings, Label Holders"/>
    <n v="6.57"/>
  </r>
  <r>
    <n v="7104"/>
    <s v="CA-2018-147410"/>
    <x v="507"/>
    <d v="2018-09-08T00:00:00"/>
    <s v="Standard Class"/>
    <s v="EJ-14155"/>
    <s v="Eva Jacobs"/>
    <s v="Consumer"/>
    <s v="United States"/>
    <s v="Santa Ana"/>
    <s v="California"/>
    <n v="92704"/>
    <x v="1"/>
    <x v="1672"/>
    <x v="1"/>
    <s v="Storage"/>
    <s v="24 Capacity Maxi Data Binder Racks, Pearl"/>
    <n v="421.1"/>
  </r>
  <r>
    <n v="7105"/>
    <s v="CA-2018-128944"/>
    <x v="249"/>
    <d v="2018-06-21T00:00:00"/>
    <s v="Second Class"/>
    <s v="KH-16330"/>
    <s v="Katharine Harms"/>
    <s v="Corporate"/>
    <s v="United States"/>
    <s v="Newark"/>
    <s v="Ohio"/>
    <n v="43055"/>
    <x v="3"/>
    <x v="323"/>
    <x v="0"/>
    <s v="Chairs"/>
    <s v="Global Ergonomic Managers Chair"/>
    <n v="760.11599999999999"/>
  </r>
  <r>
    <n v="7106"/>
    <s v="CA-2018-128944"/>
    <x v="249"/>
    <d v="2018-06-21T00:00:00"/>
    <s v="Second Class"/>
    <s v="KH-16330"/>
    <s v="Katharine Harms"/>
    <s v="Corporate"/>
    <s v="United States"/>
    <s v="Newark"/>
    <s v="Ohio"/>
    <n v="43055"/>
    <x v="3"/>
    <x v="1372"/>
    <x v="0"/>
    <s v="Furnishings"/>
    <s v="Contemporary Wood/Metal Frame"/>
    <n v="38.783999999999999"/>
  </r>
  <r>
    <n v="7107"/>
    <s v="CA-2018-128944"/>
    <x v="249"/>
    <d v="2018-06-21T00:00:00"/>
    <s v="Second Class"/>
    <s v="KH-16330"/>
    <s v="Katharine Harms"/>
    <s v="Corporate"/>
    <s v="United States"/>
    <s v="Newark"/>
    <s v="Ohio"/>
    <n v="43055"/>
    <x v="3"/>
    <x v="1617"/>
    <x v="2"/>
    <s v="Accessories"/>
    <s v="Memorex 25GB 6X Branded Blu-Ray Recordable Disc, 15/Pack"/>
    <n v="122.328"/>
  </r>
  <r>
    <n v="7108"/>
    <s v="CA-2017-109666"/>
    <x v="475"/>
    <d v="2017-04-26T00:00:00"/>
    <s v="Standard Class"/>
    <s v="KM-16720"/>
    <s v="Kunst Miller"/>
    <s v="Consumer"/>
    <s v="United States"/>
    <s v="New York City"/>
    <s v="New York"/>
    <n v="10035"/>
    <x v="3"/>
    <x v="714"/>
    <x v="2"/>
    <s v="Phones"/>
    <s v="Gear Head AU3700S Headset"/>
    <n v="25.98"/>
  </r>
  <r>
    <n v="7109"/>
    <s v="CA-2017-109666"/>
    <x v="475"/>
    <d v="2017-04-26T00:00:00"/>
    <s v="Standard Class"/>
    <s v="KM-16720"/>
    <s v="Kunst Miller"/>
    <s v="Consumer"/>
    <s v="United States"/>
    <s v="New York City"/>
    <s v="New York"/>
    <n v="10035"/>
    <x v="3"/>
    <x v="1199"/>
    <x v="1"/>
    <s v="Art"/>
    <s v="BIC Brite Liner Grip Highlighters"/>
    <n v="3.28"/>
  </r>
  <r>
    <n v="7110"/>
    <s v="CA-2017-109666"/>
    <x v="475"/>
    <d v="2017-04-26T00:00:00"/>
    <s v="Standard Class"/>
    <s v="KM-16720"/>
    <s v="Kunst Miller"/>
    <s v="Consumer"/>
    <s v="United States"/>
    <s v="New York City"/>
    <s v="New York"/>
    <n v="10035"/>
    <x v="3"/>
    <x v="156"/>
    <x v="1"/>
    <s v="Storage"/>
    <s v="Space Solutions HD Industrial Steel Shelving."/>
    <n v="459.88"/>
  </r>
  <r>
    <n v="7111"/>
    <s v="CA-2017-109666"/>
    <x v="475"/>
    <d v="2017-04-26T00:00:00"/>
    <s v="Standard Class"/>
    <s v="KM-16720"/>
    <s v="Kunst Miller"/>
    <s v="Consumer"/>
    <s v="United States"/>
    <s v="New York City"/>
    <s v="New York"/>
    <n v="10035"/>
    <x v="3"/>
    <x v="1562"/>
    <x v="1"/>
    <s v="Supplies"/>
    <s v="Acme Kleen Earth Office Shears"/>
    <n v="7.76"/>
  </r>
  <r>
    <n v="7112"/>
    <s v="CA-2017-109666"/>
    <x v="475"/>
    <d v="2017-04-26T00:00:00"/>
    <s v="Standard Class"/>
    <s v="KM-16720"/>
    <s v="Kunst Miller"/>
    <s v="Consumer"/>
    <s v="United States"/>
    <s v="New York City"/>
    <s v="New York"/>
    <n v="10035"/>
    <x v="3"/>
    <x v="915"/>
    <x v="1"/>
    <s v="Art"/>
    <s v="Panasonic KP-380BK Classic Electric Pencil Sharpener"/>
    <n v="71.959999999999994"/>
  </r>
  <r>
    <n v="7113"/>
    <s v="CA-2017-109666"/>
    <x v="475"/>
    <d v="2017-04-26T00:00:00"/>
    <s v="Standard Class"/>
    <s v="KM-16720"/>
    <s v="Kunst Miller"/>
    <s v="Consumer"/>
    <s v="United States"/>
    <s v="New York City"/>
    <s v="New York"/>
    <n v="10035"/>
    <x v="3"/>
    <x v="133"/>
    <x v="1"/>
    <s v="Supplies"/>
    <s v="Fiskars Softgrip Scissors"/>
    <n v="54.9"/>
  </r>
  <r>
    <n v="7114"/>
    <s v="CA-2017-109666"/>
    <x v="475"/>
    <d v="2017-04-26T00:00:00"/>
    <s v="Standard Class"/>
    <s v="KM-16720"/>
    <s v="Kunst Miller"/>
    <s v="Consumer"/>
    <s v="United States"/>
    <s v="New York City"/>
    <s v="New York"/>
    <n v="10035"/>
    <x v="3"/>
    <x v="1458"/>
    <x v="1"/>
    <s v="Binders"/>
    <s v="Wilson Jones Clip &amp; Carry Folder Binder Tool for Ring Binders, Clear"/>
    <n v="9.2799999999999994"/>
  </r>
  <r>
    <n v="7115"/>
    <s v="US-2017-102239"/>
    <x v="465"/>
    <d v="2017-05-06T00:00:00"/>
    <s v="First Class"/>
    <s v="LW-16990"/>
    <s v="Lindsay Williams"/>
    <s v="Corporate"/>
    <s v="United States"/>
    <s v="Henderson"/>
    <s v="Nevada"/>
    <n v="89015"/>
    <x v="1"/>
    <x v="1660"/>
    <x v="0"/>
    <s v="Tables"/>
    <s v="Global Adaptabilities Conference Tables"/>
    <n v="1685.88"/>
  </r>
  <r>
    <n v="7116"/>
    <s v="US-2017-102239"/>
    <x v="465"/>
    <d v="2017-05-06T00:00:00"/>
    <s v="First Class"/>
    <s v="LW-16990"/>
    <s v="Lindsay Williams"/>
    <s v="Corporate"/>
    <s v="United States"/>
    <s v="Henderson"/>
    <s v="Nevada"/>
    <n v="89015"/>
    <x v="1"/>
    <x v="175"/>
    <x v="1"/>
    <s v="Binders"/>
    <s v="Avery Poly Binder Pockets"/>
    <n v="5.7279999999999998"/>
  </r>
  <r>
    <n v="7117"/>
    <s v="CA-2015-143168"/>
    <x v="638"/>
    <d v="2015-10-23T00:00:00"/>
    <s v="Second Class"/>
    <s v="IG-15085"/>
    <s v="Ivan Gibson"/>
    <s v="Consumer"/>
    <s v="United States"/>
    <s v="Seattle"/>
    <s v="Washington"/>
    <n v="98103"/>
    <x v="1"/>
    <x v="1090"/>
    <x v="1"/>
    <s v="Paper"/>
    <s v="Xerox 1925"/>
    <n v="61.96"/>
  </r>
  <r>
    <n v="7118"/>
    <s v="CA-2015-143168"/>
    <x v="638"/>
    <d v="2015-10-23T00:00:00"/>
    <s v="Second Class"/>
    <s v="IG-15085"/>
    <s v="Ivan Gibson"/>
    <s v="Consumer"/>
    <s v="United States"/>
    <s v="Seattle"/>
    <s v="Washington"/>
    <n v="98103"/>
    <x v="1"/>
    <x v="1338"/>
    <x v="1"/>
    <s v="Binders"/>
    <s v="Computer Printout Index Tabs"/>
    <n v="1.3440000000000001"/>
  </r>
  <r>
    <n v="7119"/>
    <s v="CA-2018-104906"/>
    <x v="778"/>
    <d v="2018-02-17T00:00:00"/>
    <s v="Standard Class"/>
    <s v="JP-15460"/>
    <s v="Jennifer Patt"/>
    <s v="Corporate"/>
    <s v="United States"/>
    <s v="New York City"/>
    <s v="New York"/>
    <n v="10009"/>
    <x v="3"/>
    <x v="1331"/>
    <x v="1"/>
    <s v="Paper"/>
    <s v="Xerox 1903"/>
    <n v="17.940000000000001"/>
  </r>
  <r>
    <n v="7120"/>
    <s v="CA-2018-118122"/>
    <x v="701"/>
    <d v="2018-11-24T00:00:00"/>
    <s v="Standard Class"/>
    <s v="GG-14650"/>
    <s v="Greg Guthrie"/>
    <s v="Corporate"/>
    <s v="United States"/>
    <s v="Seattle"/>
    <s v="Washington"/>
    <n v="98103"/>
    <x v="1"/>
    <x v="530"/>
    <x v="1"/>
    <s v="Binders"/>
    <s v="Cardinal Slant-D Ring Binder, Heavy Gauge Vinyl"/>
    <n v="13.904"/>
  </r>
  <r>
    <n v="7121"/>
    <s v="US-2015-147774"/>
    <x v="407"/>
    <d v="2015-01-26T00:00:00"/>
    <s v="Standard Class"/>
    <s v="MM-18280"/>
    <s v="Muhammed MacIntyre"/>
    <s v="Corporate"/>
    <s v="United States"/>
    <s v="Smyrna"/>
    <s v="Tennessee"/>
    <n v="37167"/>
    <x v="0"/>
    <x v="1188"/>
    <x v="1"/>
    <s v="Binders"/>
    <s v="GBC DocuBind TL200 Manual Binding Machine"/>
    <n v="67.194000000000003"/>
  </r>
  <r>
    <n v="7122"/>
    <s v="CA-2018-166926"/>
    <x v="96"/>
    <d v="2018-12-08T00:00:00"/>
    <s v="Standard Class"/>
    <s v="SO-20335"/>
    <s v="Sean O'Donnell"/>
    <s v="Consumer"/>
    <s v="United States"/>
    <s v="Seattle"/>
    <s v="Washington"/>
    <n v="98105"/>
    <x v="1"/>
    <x v="1774"/>
    <x v="1"/>
    <s v="Paper"/>
    <s v="Xerox 1947"/>
    <n v="41.86"/>
  </r>
  <r>
    <n v="7123"/>
    <s v="CA-2018-166926"/>
    <x v="96"/>
    <d v="2018-12-08T00:00:00"/>
    <s v="Standard Class"/>
    <s v="SO-20335"/>
    <s v="Sean O'Donnell"/>
    <s v="Consumer"/>
    <s v="United States"/>
    <s v="Seattle"/>
    <s v="Washington"/>
    <n v="98105"/>
    <x v="1"/>
    <x v="1531"/>
    <x v="0"/>
    <s v="Bookcases"/>
    <s v="Hon Metal Bookcases, Putty"/>
    <n v="141.96"/>
  </r>
  <r>
    <n v="7124"/>
    <s v="CA-2016-128013"/>
    <x v="101"/>
    <d v="2016-08-16T00:00:00"/>
    <s v="Standard Class"/>
    <s v="MF-18250"/>
    <s v="Monica Federle"/>
    <s v="Corporate"/>
    <s v="United States"/>
    <s v="New York City"/>
    <s v="New York"/>
    <n v="10035"/>
    <x v="3"/>
    <x v="1533"/>
    <x v="0"/>
    <s v="Furnishings"/>
    <s v="OIC Stacking Trays"/>
    <n v="10.02"/>
  </r>
  <r>
    <n v="7125"/>
    <s v="CA-2016-128013"/>
    <x v="101"/>
    <d v="2016-08-16T00:00:00"/>
    <s v="Standard Class"/>
    <s v="MF-18250"/>
    <s v="Monica Federle"/>
    <s v="Corporate"/>
    <s v="United States"/>
    <s v="New York City"/>
    <s v="New York"/>
    <n v="10035"/>
    <x v="3"/>
    <x v="1415"/>
    <x v="1"/>
    <s v="Paper"/>
    <s v="Xerox 1885"/>
    <n v="144.12"/>
  </r>
  <r>
    <n v="7126"/>
    <s v="CA-2017-123176"/>
    <x v="720"/>
    <d v="2017-09-29T00:00:00"/>
    <s v="Second Class"/>
    <s v="JG-15160"/>
    <s v="James Galang"/>
    <s v="Consumer"/>
    <s v="United States"/>
    <s v="Atlanta"/>
    <s v="Georgia"/>
    <n v="30318"/>
    <x v="0"/>
    <x v="1296"/>
    <x v="1"/>
    <s v="Paper"/>
    <s v="Xerox 1965"/>
    <n v="17.940000000000001"/>
  </r>
  <r>
    <n v="7127"/>
    <s v="CA-2017-123176"/>
    <x v="720"/>
    <d v="2017-09-29T00:00:00"/>
    <s v="Second Class"/>
    <s v="JG-15160"/>
    <s v="James Galang"/>
    <s v="Consumer"/>
    <s v="United States"/>
    <s v="Atlanta"/>
    <s v="Georgia"/>
    <n v="30318"/>
    <x v="0"/>
    <x v="182"/>
    <x v="1"/>
    <s v="Art"/>
    <s v="Binney &amp; Smith Crayola Metallic Colored Pencils, 8-Color Set"/>
    <n v="13.89"/>
  </r>
  <r>
    <n v="7128"/>
    <s v="US-2017-117541"/>
    <x v="696"/>
    <d v="2017-11-20T00:00:00"/>
    <s v="Standard Class"/>
    <s v="JM-16195"/>
    <s v="Justin MacKendrick"/>
    <s v="Consumer"/>
    <s v="United States"/>
    <s v="Newark"/>
    <s v="Delaware"/>
    <n v="19711"/>
    <x v="3"/>
    <x v="1128"/>
    <x v="1"/>
    <s v="Paper"/>
    <s v="Tops Wirebound Message Log Books"/>
    <n v="16.45"/>
  </r>
  <r>
    <n v="7129"/>
    <s v="US-2017-117541"/>
    <x v="696"/>
    <d v="2017-11-20T00:00:00"/>
    <s v="Standard Class"/>
    <s v="JM-16195"/>
    <s v="Justin MacKendrick"/>
    <s v="Consumer"/>
    <s v="United States"/>
    <s v="Newark"/>
    <s v="Delaware"/>
    <n v="19711"/>
    <x v="3"/>
    <x v="1467"/>
    <x v="0"/>
    <s v="Furnishings"/>
    <s v="Stacking Trays by OIC"/>
    <n v="19.920000000000002"/>
  </r>
  <r>
    <n v="7130"/>
    <s v="CA-2017-166282"/>
    <x v="947"/>
    <d v="2017-04-22T00:00:00"/>
    <s v="Standard Class"/>
    <s v="PK-19075"/>
    <s v="Pete Kriz"/>
    <s v="Consumer"/>
    <s v="United States"/>
    <s v="Nashville"/>
    <s v="Tennessee"/>
    <n v="37211"/>
    <x v="0"/>
    <x v="916"/>
    <x v="2"/>
    <s v="Accessories"/>
    <s v="Memorex Froggy Flash Drive 4 GB"/>
    <n v="35.167999999999999"/>
  </r>
  <r>
    <n v="7131"/>
    <s v="CA-2017-166282"/>
    <x v="947"/>
    <d v="2017-04-22T00:00:00"/>
    <s v="Standard Class"/>
    <s v="PK-19075"/>
    <s v="Pete Kriz"/>
    <s v="Consumer"/>
    <s v="United States"/>
    <s v="Nashville"/>
    <s v="Tennessee"/>
    <n v="37211"/>
    <x v="0"/>
    <x v="1665"/>
    <x v="1"/>
    <s v="Paper"/>
    <s v="Standard Line â€œWhile You Were Outâ€ Hardbound Telephone Message Book"/>
    <n v="123.08799999999999"/>
  </r>
  <r>
    <n v="7132"/>
    <s v="CA-2018-141439"/>
    <x v="200"/>
    <d v="2018-12-01T00:00:00"/>
    <s v="Standard Class"/>
    <s v="TT-21460"/>
    <s v="Tonja Turnell"/>
    <s v="Home Office"/>
    <s v="United States"/>
    <s v="Richmond"/>
    <s v="Indiana"/>
    <n v="47374"/>
    <x v="2"/>
    <x v="977"/>
    <x v="0"/>
    <s v="Tables"/>
    <s v="KI Adjustable-Height Table"/>
    <n v="257.94"/>
  </r>
  <r>
    <n v="7133"/>
    <s v="CA-2018-141439"/>
    <x v="200"/>
    <d v="2018-12-01T00:00:00"/>
    <s v="Standard Class"/>
    <s v="TT-21460"/>
    <s v="Tonja Turnell"/>
    <s v="Home Office"/>
    <s v="United States"/>
    <s v="Richmond"/>
    <s v="Indiana"/>
    <n v="47374"/>
    <x v="2"/>
    <x v="1147"/>
    <x v="2"/>
    <s v="Phones"/>
    <s v="Samsung Galaxy S4 Mini"/>
    <n v="1879.96"/>
  </r>
  <r>
    <n v="7134"/>
    <s v="CA-2018-141439"/>
    <x v="200"/>
    <d v="2018-12-01T00:00:00"/>
    <s v="Standard Class"/>
    <s v="TT-21460"/>
    <s v="Tonja Turnell"/>
    <s v="Home Office"/>
    <s v="United States"/>
    <s v="Richmond"/>
    <s v="Indiana"/>
    <n v="47374"/>
    <x v="2"/>
    <x v="1001"/>
    <x v="0"/>
    <s v="Furnishings"/>
    <s v="DAX Wood Document Frame"/>
    <n v="27.46"/>
  </r>
  <r>
    <n v="7135"/>
    <s v="CA-2018-141439"/>
    <x v="200"/>
    <d v="2018-12-01T00:00:00"/>
    <s v="Standard Class"/>
    <s v="TT-21460"/>
    <s v="Tonja Turnell"/>
    <s v="Home Office"/>
    <s v="United States"/>
    <s v="Richmond"/>
    <s v="Indiana"/>
    <n v="47374"/>
    <x v="2"/>
    <x v="817"/>
    <x v="2"/>
    <s v="Phones"/>
    <s v="Innergie mMini Combo Duo USB Travel Charging Kit"/>
    <n v="89.98"/>
  </r>
  <r>
    <n v="7136"/>
    <s v="CA-2018-141439"/>
    <x v="200"/>
    <d v="2018-12-01T00:00:00"/>
    <s v="Standard Class"/>
    <s v="TT-21460"/>
    <s v="Tonja Turnell"/>
    <s v="Home Office"/>
    <s v="United States"/>
    <s v="Richmond"/>
    <s v="Indiana"/>
    <n v="47374"/>
    <x v="2"/>
    <x v="157"/>
    <x v="0"/>
    <s v="Chairs"/>
    <s v="SAFCO Arco Folding Chair"/>
    <n v="828.6"/>
  </r>
  <r>
    <n v="7137"/>
    <s v="CA-2016-163965"/>
    <x v="312"/>
    <d v="2016-11-27T00:00:00"/>
    <s v="Standard Class"/>
    <s v="SS-20875"/>
    <s v="Sung Shariari"/>
    <s v="Consumer"/>
    <s v="United States"/>
    <s v="Miami"/>
    <s v="Florida"/>
    <n v="33180"/>
    <x v="0"/>
    <x v="544"/>
    <x v="1"/>
    <s v="Binders"/>
    <s v="Wilson Jones Turn Tabs Binder Tool for Ring Binders"/>
    <n v="7.23"/>
  </r>
  <r>
    <n v="7138"/>
    <s v="CA-2016-163965"/>
    <x v="312"/>
    <d v="2016-11-27T00:00:00"/>
    <s v="Standard Class"/>
    <s v="SS-20875"/>
    <s v="Sung Shariari"/>
    <s v="Consumer"/>
    <s v="United States"/>
    <s v="Miami"/>
    <s v="Florida"/>
    <n v="33180"/>
    <x v="0"/>
    <x v="376"/>
    <x v="1"/>
    <s v="Storage"/>
    <s v="Crate-A-Files"/>
    <n v="17.440000000000001"/>
  </r>
  <r>
    <n v="7139"/>
    <s v="CA-2016-163965"/>
    <x v="312"/>
    <d v="2016-11-27T00:00:00"/>
    <s v="Standard Class"/>
    <s v="SS-20875"/>
    <s v="Sung Shariari"/>
    <s v="Consumer"/>
    <s v="United States"/>
    <s v="Miami"/>
    <s v="Florida"/>
    <n v="33180"/>
    <x v="0"/>
    <x v="270"/>
    <x v="1"/>
    <s v="Binders"/>
    <s v="Ibico Laser Imprintable Binding System Covers"/>
    <n v="62.88"/>
  </r>
  <r>
    <n v="7140"/>
    <s v="CA-2016-163965"/>
    <x v="312"/>
    <d v="2016-11-27T00:00:00"/>
    <s v="Standard Class"/>
    <s v="SS-20875"/>
    <s v="Sung Shariari"/>
    <s v="Consumer"/>
    <s v="United States"/>
    <s v="Miami"/>
    <s v="Florida"/>
    <n v="33180"/>
    <x v="0"/>
    <x v="430"/>
    <x v="0"/>
    <s v="Bookcases"/>
    <s v="O'Sullivan Living Dimensions 2-Shelf Bookcases"/>
    <n v="290.35199999999998"/>
  </r>
  <r>
    <n v="7141"/>
    <s v="CA-2018-128783"/>
    <x v="210"/>
    <d v="2018-09-07T00:00:00"/>
    <s v="Same Day"/>
    <s v="TG-21640"/>
    <s v="Trudy Glocke"/>
    <s v="Consumer"/>
    <s v="United States"/>
    <s v="Saint Charles"/>
    <s v="Missouri"/>
    <n v="63301"/>
    <x v="2"/>
    <x v="721"/>
    <x v="2"/>
    <s v="Accessories"/>
    <s v="Maxell 4.7GB DVD-R"/>
    <n v="113.52"/>
  </r>
  <r>
    <n v="7142"/>
    <s v="CA-2018-128783"/>
    <x v="210"/>
    <d v="2018-09-07T00:00:00"/>
    <s v="Same Day"/>
    <s v="TG-21640"/>
    <s v="Trudy Glocke"/>
    <s v="Consumer"/>
    <s v="United States"/>
    <s v="Saint Charles"/>
    <s v="Missouri"/>
    <n v="63301"/>
    <x v="2"/>
    <x v="1251"/>
    <x v="0"/>
    <s v="Furnishings"/>
    <s v="DataProducts Ampli Magnifier Task Lamp, Black,"/>
    <n v="135.30000000000001"/>
  </r>
  <r>
    <n v="7143"/>
    <s v="CA-2015-122217"/>
    <x v="156"/>
    <d v="2015-11-29T00:00:00"/>
    <s v="Standard Class"/>
    <s v="HP-14815"/>
    <s v="Harold Pawlan"/>
    <s v="Home Office"/>
    <s v="United States"/>
    <s v="Virginia Beach"/>
    <s v="Virginia"/>
    <n v="23464"/>
    <x v="0"/>
    <x v="1380"/>
    <x v="0"/>
    <s v="Furnishings"/>
    <s v="Executive Impressions 14&quot;"/>
    <n v="111.15"/>
  </r>
  <r>
    <n v="7144"/>
    <s v="US-2018-141558"/>
    <x v="825"/>
    <d v="2018-03-16T00:00:00"/>
    <s v="Standard Class"/>
    <s v="MH-17290"/>
    <s v="Marc Harrigan"/>
    <s v="Home Office"/>
    <s v="United States"/>
    <s v="Philadelphia"/>
    <s v="Pennsylvania"/>
    <n v="19140"/>
    <x v="3"/>
    <x v="1367"/>
    <x v="2"/>
    <s v="Phones"/>
    <s v="Nortel Meridian M5316 Digital phone"/>
    <n v="776.85"/>
  </r>
  <r>
    <n v="7145"/>
    <s v="US-2018-141558"/>
    <x v="825"/>
    <d v="2018-03-16T00:00:00"/>
    <s v="Standard Class"/>
    <s v="MH-17290"/>
    <s v="Marc Harrigan"/>
    <s v="Home Office"/>
    <s v="United States"/>
    <s v="Philadelphia"/>
    <s v="Pennsylvania"/>
    <n v="19140"/>
    <x v="3"/>
    <x v="102"/>
    <x v="1"/>
    <s v="Binders"/>
    <s v="Avery Trapezoid Ring Binder, 3&quot; Capacity, Black, 1040 sheets"/>
    <n v="12.294"/>
  </r>
  <r>
    <n v="7146"/>
    <s v="US-2018-141558"/>
    <x v="825"/>
    <d v="2018-03-16T00:00:00"/>
    <s v="Standard Class"/>
    <s v="MH-17290"/>
    <s v="Marc Harrigan"/>
    <s v="Home Office"/>
    <s v="United States"/>
    <s v="Philadelphia"/>
    <s v="Pennsylvania"/>
    <n v="19140"/>
    <x v="3"/>
    <x v="838"/>
    <x v="0"/>
    <s v="Tables"/>
    <s v="KI Adjustable-Height Table"/>
    <n v="154.76400000000001"/>
  </r>
  <r>
    <n v="7147"/>
    <s v="US-2018-141558"/>
    <x v="825"/>
    <d v="2018-03-16T00:00:00"/>
    <s v="Standard Class"/>
    <s v="MH-17290"/>
    <s v="Marc Harrigan"/>
    <s v="Home Office"/>
    <s v="United States"/>
    <s v="Philadelphia"/>
    <s v="Pennsylvania"/>
    <n v="19140"/>
    <x v="3"/>
    <x v="1789"/>
    <x v="1"/>
    <s v="Storage"/>
    <s v="Desktop 3-Pocket Hot File"/>
    <n v="43.28"/>
  </r>
  <r>
    <n v="7148"/>
    <s v="CA-2017-139941"/>
    <x v="1"/>
    <d v="2017-06-17T00:00:00"/>
    <s v="Standard Class"/>
    <s v="CB-12415"/>
    <s v="Christy Brittain"/>
    <s v="Consumer"/>
    <s v="United States"/>
    <s v="Long Beach"/>
    <s v="New York"/>
    <n v="11561"/>
    <x v="3"/>
    <x v="1174"/>
    <x v="1"/>
    <s v="Paper"/>
    <s v="IBM Multi-Purpose Copy Paper, 8 1/2 x 11&quot;, Case"/>
    <n v="92.94"/>
  </r>
  <r>
    <n v="7149"/>
    <s v="CA-2017-139941"/>
    <x v="1"/>
    <d v="2017-06-17T00:00:00"/>
    <s v="Standard Class"/>
    <s v="CB-12415"/>
    <s v="Christy Brittain"/>
    <s v="Consumer"/>
    <s v="United States"/>
    <s v="Long Beach"/>
    <s v="New York"/>
    <n v="11561"/>
    <x v="3"/>
    <x v="1297"/>
    <x v="1"/>
    <s v="Appliances"/>
    <s v="Bionaire 99.97% HEPA Air Cleaner"/>
    <n v="52.56"/>
  </r>
  <r>
    <n v="7150"/>
    <s v="CA-2016-166583"/>
    <x v="153"/>
    <d v="2016-06-30T00:00:00"/>
    <s v="Standard Class"/>
    <s v="VD-21670"/>
    <s v="Valerie Dominguez"/>
    <s v="Consumer"/>
    <s v="United States"/>
    <s v="Houston"/>
    <s v="Texas"/>
    <n v="77070"/>
    <x v="2"/>
    <x v="1246"/>
    <x v="2"/>
    <s v="Phones"/>
    <s v="Polycom SoundStation2 EX ConferenceÂ phone"/>
    <n v="971.88"/>
  </r>
  <r>
    <n v="7151"/>
    <s v="CA-2018-100412"/>
    <x v="66"/>
    <d v="2018-12-26T00:00:00"/>
    <s v="Standard Class"/>
    <s v="SR-20425"/>
    <s v="Sharelle Roach"/>
    <s v="Home Office"/>
    <s v="United States"/>
    <s v="Tuscaloosa"/>
    <s v="Alabama"/>
    <n v="35401"/>
    <x v="0"/>
    <x v="474"/>
    <x v="0"/>
    <s v="Chairs"/>
    <s v="Situations Contoured Folding Chairs, 4/Set"/>
    <n v="141.96"/>
  </r>
  <r>
    <n v="7152"/>
    <s v="CA-2018-142909"/>
    <x v="66"/>
    <d v="2018-12-25T00:00:00"/>
    <s v="Second Class"/>
    <s v="AG-10330"/>
    <s v="Alex Grayson"/>
    <s v="Consumer"/>
    <s v="United States"/>
    <s v="Mesa"/>
    <s v="Arizona"/>
    <n v="85204"/>
    <x v="1"/>
    <x v="962"/>
    <x v="0"/>
    <s v="Tables"/>
    <s v="Lesro Round Back Collection Coffee Table, End Table"/>
    <n v="182.55"/>
  </r>
  <r>
    <n v="7153"/>
    <s v="CA-2015-137911"/>
    <x v="1148"/>
    <d v="2015-10-15T00:00:00"/>
    <s v="Standard Class"/>
    <s v="BP-11095"/>
    <s v="Bart Pistole"/>
    <s v="Corporate"/>
    <s v="United States"/>
    <s v="Jacksonville"/>
    <s v="North Carolina"/>
    <n v="28540"/>
    <x v="0"/>
    <x v="417"/>
    <x v="1"/>
    <s v="Paper"/>
    <s v="Eaton Premium Continuous-Feed Paper, 25% Cotton, Letter Size, White, 1000 Shts/Box"/>
    <n v="88.768000000000001"/>
  </r>
  <r>
    <n v="7154"/>
    <s v="CA-2016-106208"/>
    <x v="895"/>
    <d v="2016-12-15T00:00:00"/>
    <s v="Standard Class"/>
    <s v="JW-16075"/>
    <s v="Julia West"/>
    <s v="Consumer"/>
    <s v="United States"/>
    <s v="Chicago"/>
    <s v="Illinois"/>
    <n v="60610"/>
    <x v="2"/>
    <x v="983"/>
    <x v="1"/>
    <s v="Appliances"/>
    <s v="3M Replacement Filter for Office Air Cleaner for 20' x 33' Room"/>
    <n v="53.088000000000001"/>
  </r>
  <r>
    <n v="7155"/>
    <s v="US-2016-136749"/>
    <x v="707"/>
    <d v="2016-12-27T00:00:00"/>
    <s v="Second Class"/>
    <s v="LH-16900"/>
    <s v="Lena Hernandez"/>
    <s v="Consumer"/>
    <s v="United States"/>
    <s v="Columbus"/>
    <s v="Georgia"/>
    <n v="31907"/>
    <x v="0"/>
    <x v="1762"/>
    <x v="0"/>
    <s v="Furnishings"/>
    <s v="Tenex B1-RE Series Chair Mats for Low Pile Carpets"/>
    <n v="275.88"/>
  </r>
  <r>
    <n v="7156"/>
    <s v="US-2016-136749"/>
    <x v="707"/>
    <d v="2016-12-27T00:00:00"/>
    <s v="Second Class"/>
    <s v="LH-16900"/>
    <s v="Lena Hernandez"/>
    <s v="Consumer"/>
    <s v="United States"/>
    <s v="Columbus"/>
    <s v="Georgia"/>
    <n v="31907"/>
    <x v="0"/>
    <x v="351"/>
    <x v="1"/>
    <s v="Binders"/>
    <s v="Tuf-Vin Binders"/>
    <n v="157.9"/>
  </r>
  <r>
    <n v="7157"/>
    <s v="CA-2018-126718"/>
    <x v="568"/>
    <d v="2018-05-04T00:00:00"/>
    <s v="Standard Class"/>
    <s v="KT-16480"/>
    <s v="Kean Thornton"/>
    <s v="Consumer"/>
    <s v="United States"/>
    <s v="Orange"/>
    <s v="New Jersey"/>
    <n v="7050"/>
    <x v="3"/>
    <x v="746"/>
    <x v="1"/>
    <s v="Labels"/>
    <s v="Color-Coded Legal Exhibit Labels"/>
    <n v="4.91"/>
  </r>
  <r>
    <n v="7158"/>
    <s v="CA-2017-131380"/>
    <x v="463"/>
    <d v="2017-03-31T00:00:00"/>
    <s v="Second Class"/>
    <s v="CC-12220"/>
    <s v="Chris Cortes"/>
    <s v="Consumer"/>
    <s v="United States"/>
    <s v="Los Angeles"/>
    <s v="California"/>
    <n v="90032"/>
    <x v="1"/>
    <x v="210"/>
    <x v="1"/>
    <s v="Storage"/>
    <s v="Rogers Deluxe File Chest"/>
    <n v="87.92"/>
  </r>
  <r>
    <n v="7159"/>
    <s v="CA-2017-131380"/>
    <x v="463"/>
    <d v="2017-03-31T00:00:00"/>
    <s v="Second Class"/>
    <s v="CC-12220"/>
    <s v="Chris Cortes"/>
    <s v="Consumer"/>
    <s v="United States"/>
    <s v="Los Angeles"/>
    <s v="California"/>
    <n v="90032"/>
    <x v="1"/>
    <x v="1813"/>
    <x v="1"/>
    <s v="Paper"/>
    <s v="Xerox 1983"/>
    <n v="5.98"/>
  </r>
  <r>
    <n v="7160"/>
    <s v="CA-2016-145835"/>
    <x v="1149"/>
    <d v="2016-05-18T00:00:00"/>
    <s v="Second Class"/>
    <s v="BF-11170"/>
    <s v="Ben Ferrer"/>
    <s v="Home Office"/>
    <s v="United States"/>
    <s v="Chicago"/>
    <s v="Illinois"/>
    <n v="60623"/>
    <x v="2"/>
    <x v="872"/>
    <x v="2"/>
    <s v="Phones"/>
    <s v="Toshiba IPT2010-SD IPÂ Telephone"/>
    <n v="222.38399999999999"/>
  </r>
  <r>
    <n v="7161"/>
    <s v="CA-2016-145835"/>
    <x v="1149"/>
    <d v="2016-05-18T00:00:00"/>
    <s v="Second Class"/>
    <s v="BF-11170"/>
    <s v="Ben Ferrer"/>
    <s v="Home Office"/>
    <s v="United States"/>
    <s v="Chicago"/>
    <s v="Illinois"/>
    <n v="60623"/>
    <x v="2"/>
    <x v="659"/>
    <x v="1"/>
    <s v="Fasteners"/>
    <s v="Advantus Plastic Paper Clips"/>
    <n v="16"/>
  </r>
  <r>
    <n v="7162"/>
    <s v="CA-2015-138709"/>
    <x v="1129"/>
    <d v="2015-07-09T00:00:00"/>
    <s v="Standard Class"/>
    <s v="MS-17770"/>
    <s v="Maxwell Schwartz"/>
    <s v="Consumer"/>
    <s v="United States"/>
    <s v="Richmond"/>
    <s v="Virginia"/>
    <n v="23223"/>
    <x v="0"/>
    <x v="339"/>
    <x v="1"/>
    <s v="Paper"/>
    <s v="Southworth Structures Collection"/>
    <n v="21.84"/>
  </r>
  <r>
    <n v="7163"/>
    <s v="CA-2015-138709"/>
    <x v="1129"/>
    <d v="2015-07-09T00:00:00"/>
    <s v="Standard Class"/>
    <s v="MS-17770"/>
    <s v="Maxwell Schwartz"/>
    <s v="Consumer"/>
    <s v="United States"/>
    <s v="Richmond"/>
    <s v="Virginia"/>
    <n v="23223"/>
    <x v="0"/>
    <x v="744"/>
    <x v="1"/>
    <s v="Binders"/>
    <s v="Zipper Ring Binder Pockets"/>
    <n v="15.6"/>
  </r>
  <r>
    <n v="7164"/>
    <s v="CA-2015-122070"/>
    <x v="1150"/>
    <d v="2015-04-24T00:00:00"/>
    <s v="Second Class"/>
    <s v="AH-10030"/>
    <s v="Aaron Hawkins"/>
    <s v="Corporate"/>
    <s v="United States"/>
    <s v="Troy"/>
    <s v="New York"/>
    <n v="12180"/>
    <x v="3"/>
    <x v="1503"/>
    <x v="1"/>
    <s v="Envelopes"/>
    <s v="Staple envelope"/>
    <n v="247.84"/>
  </r>
  <r>
    <n v="7165"/>
    <s v="CA-2015-122070"/>
    <x v="1150"/>
    <d v="2015-04-24T00:00:00"/>
    <s v="Second Class"/>
    <s v="AH-10030"/>
    <s v="Aaron Hawkins"/>
    <s v="Corporate"/>
    <s v="United States"/>
    <s v="Troy"/>
    <s v="New York"/>
    <n v="12180"/>
    <x v="3"/>
    <x v="925"/>
    <x v="1"/>
    <s v="Binders"/>
    <s v="ACCOHIDE 3-Ring Binder, Blue, 1&quot;"/>
    <n v="9.9120000000000008"/>
  </r>
  <r>
    <n v="7166"/>
    <s v="CA-2017-158610"/>
    <x v="251"/>
    <d v="2017-09-22T00:00:00"/>
    <s v="First Class"/>
    <s v="CK-12595"/>
    <s v="Clytie Kelty"/>
    <s v="Consumer"/>
    <s v="United States"/>
    <s v="Providence"/>
    <s v="Rhode Island"/>
    <n v="2908"/>
    <x v="3"/>
    <x v="54"/>
    <x v="1"/>
    <s v="Storage"/>
    <s v="Home/Office Personal File Carts"/>
    <n v="69.52"/>
  </r>
  <r>
    <n v="7167"/>
    <s v="CA-2015-117464"/>
    <x v="192"/>
    <d v="2015-07-24T00:00:00"/>
    <s v="Second Class"/>
    <s v="NP-18325"/>
    <s v="Naresj Patel"/>
    <s v="Consumer"/>
    <s v="United States"/>
    <s v="San Francisco"/>
    <s v="California"/>
    <n v="94122"/>
    <x v="1"/>
    <x v="649"/>
    <x v="1"/>
    <s v="Art"/>
    <s v="Newell 32"/>
    <n v="11.52"/>
  </r>
  <r>
    <n v="7168"/>
    <s v="CA-2015-117464"/>
    <x v="192"/>
    <d v="2015-07-24T00:00:00"/>
    <s v="Second Class"/>
    <s v="NP-18325"/>
    <s v="Naresj Patel"/>
    <s v="Consumer"/>
    <s v="United States"/>
    <s v="San Francisco"/>
    <s v="California"/>
    <n v="94122"/>
    <x v="1"/>
    <x v="1180"/>
    <x v="0"/>
    <s v="Chairs"/>
    <s v="Global Comet Stacking Armless Chair"/>
    <n v="717.72"/>
  </r>
  <r>
    <n v="7169"/>
    <s v="CA-2015-117464"/>
    <x v="192"/>
    <d v="2015-07-24T00:00:00"/>
    <s v="Second Class"/>
    <s v="NP-18325"/>
    <s v="Naresj Patel"/>
    <s v="Consumer"/>
    <s v="United States"/>
    <s v="San Francisco"/>
    <s v="California"/>
    <n v="94122"/>
    <x v="1"/>
    <x v="392"/>
    <x v="1"/>
    <s v="Storage"/>
    <s v="Eldon Mobile Mega Data Cart  Mega Stackable  Add-On Trays"/>
    <n v="236.5"/>
  </r>
  <r>
    <n v="7170"/>
    <s v="CA-2015-117464"/>
    <x v="192"/>
    <d v="2015-07-24T00:00:00"/>
    <s v="Second Class"/>
    <s v="NP-18325"/>
    <s v="Naresj Patel"/>
    <s v="Consumer"/>
    <s v="United States"/>
    <s v="San Francisco"/>
    <s v="California"/>
    <n v="94122"/>
    <x v="1"/>
    <x v="1169"/>
    <x v="0"/>
    <s v="Tables"/>
    <s v="Safco Drafting Table"/>
    <n v="170.352"/>
  </r>
  <r>
    <n v="7171"/>
    <s v="US-2018-168613"/>
    <x v="1048"/>
    <d v="2018-10-14T00:00:00"/>
    <s v="Standard Class"/>
    <s v="GM-14440"/>
    <s v="Gary McGarr"/>
    <s v="Consumer"/>
    <s v="United States"/>
    <s v="New York City"/>
    <s v="New York"/>
    <n v="10009"/>
    <x v="3"/>
    <x v="394"/>
    <x v="0"/>
    <s v="Chairs"/>
    <s v="Office Star - Ergonomically Designed Knee Chair"/>
    <n v="145.76400000000001"/>
  </r>
  <r>
    <n v="7172"/>
    <s v="CA-2018-125381"/>
    <x v="1016"/>
    <d v="2018-04-27T00:00:00"/>
    <s v="Second Class"/>
    <s v="SG-20605"/>
    <s v="Speros Goranitis"/>
    <s v="Consumer"/>
    <s v="United States"/>
    <s v="San Francisco"/>
    <s v="California"/>
    <n v="94109"/>
    <x v="1"/>
    <x v="357"/>
    <x v="2"/>
    <s v="Accessories"/>
    <s v="Sony 64GB Class 10 Micro SDHC R40 Memory Card"/>
    <n v="107.97"/>
  </r>
  <r>
    <n v="7173"/>
    <s v="US-2018-141677"/>
    <x v="606"/>
    <d v="2018-03-30T00:00:00"/>
    <s v="Standard Class"/>
    <s v="HK-14890"/>
    <s v="Heather Kirkland"/>
    <s v="Corporate"/>
    <s v="United States"/>
    <s v="Houston"/>
    <s v="Texas"/>
    <n v="77070"/>
    <x v="2"/>
    <x v="357"/>
    <x v="2"/>
    <s v="Accessories"/>
    <s v="Sony 64GB Class 10 Micro SDHC R40 Memory Card"/>
    <n v="143.96"/>
  </r>
  <r>
    <n v="7174"/>
    <s v="US-2018-141677"/>
    <x v="606"/>
    <d v="2018-03-30T00:00:00"/>
    <s v="Standard Class"/>
    <s v="HK-14890"/>
    <s v="Heather Kirkland"/>
    <s v="Corporate"/>
    <s v="United States"/>
    <s v="Houston"/>
    <s v="Texas"/>
    <n v="77070"/>
    <x v="2"/>
    <x v="349"/>
    <x v="2"/>
    <s v="Copiers"/>
    <s v="Canon PC1080F Personal Copier"/>
    <n v="2399.96"/>
  </r>
  <r>
    <n v="7175"/>
    <s v="US-2018-141677"/>
    <x v="606"/>
    <d v="2018-03-30T00:00:00"/>
    <s v="Standard Class"/>
    <s v="HK-14890"/>
    <s v="Heather Kirkland"/>
    <s v="Corporate"/>
    <s v="United States"/>
    <s v="Houston"/>
    <s v="Texas"/>
    <n v="77070"/>
    <x v="2"/>
    <x v="1323"/>
    <x v="1"/>
    <s v="Paper"/>
    <s v="Xerox 1951"/>
    <n v="74.352000000000004"/>
  </r>
  <r>
    <n v="7176"/>
    <s v="US-2018-141677"/>
    <x v="606"/>
    <d v="2018-03-30T00:00:00"/>
    <s v="Standard Class"/>
    <s v="HK-14890"/>
    <s v="Heather Kirkland"/>
    <s v="Corporate"/>
    <s v="United States"/>
    <s v="Houston"/>
    <s v="Texas"/>
    <n v="77070"/>
    <x v="2"/>
    <x v="1309"/>
    <x v="1"/>
    <s v="Appliances"/>
    <s v="Belkin 5 Outlet SurgeMaster Power Centers"/>
    <n v="87.168000000000006"/>
  </r>
  <r>
    <n v="7177"/>
    <s v="US-2018-141677"/>
    <x v="606"/>
    <d v="2018-03-30T00:00:00"/>
    <s v="Standard Class"/>
    <s v="HK-14890"/>
    <s v="Heather Kirkland"/>
    <s v="Corporate"/>
    <s v="United States"/>
    <s v="Houston"/>
    <s v="Texas"/>
    <n v="77070"/>
    <x v="2"/>
    <x v="1031"/>
    <x v="1"/>
    <s v="Storage"/>
    <s v="Neat Ideas Personal Hanging Folder Files, Black"/>
    <n v="32.231999999999999"/>
  </r>
  <r>
    <n v="7178"/>
    <s v="CA-2018-133067"/>
    <x v="464"/>
    <d v="2018-05-10T00:00:00"/>
    <s v="Standard Class"/>
    <s v="MY-18295"/>
    <s v="Muhammed Yedwab"/>
    <s v="Corporate"/>
    <s v="United States"/>
    <s v="Philadelphia"/>
    <s v="Pennsylvania"/>
    <n v="19140"/>
    <x v="3"/>
    <x v="1812"/>
    <x v="1"/>
    <s v="Binders"/>
    <s v="Black Avery Memo-Size 3-Ring Binder, 5 1/2&quot; x 8 1/2&quot;"/>
    <n v="2.202"/>
  </r>
  <r>
    <n v="7179"/>
    <s v="CA-2018-133067"/>
    <x v="464"/>
    <d v="2018-05-10T00:00:00"/>
    <s v="Standard Class"/>
    <s v="MY-18295"/>
    <s v="Muhammed Yedwab"/>
    <s v="Corporate"/>
    <s v="United States"/>
    <s v="Philadelphia"/>
    <s v="Pennsylvania"/>
    <n v="19140"/>
    <x v="3"/>
    <x v="864"/>
    <x v="1"/>
    <s v="Binders"/>
    <s v="Avery 3 1/2&quot; Diskette Storage Pages, 10/Pack"/>
    <n v="9.3960000000000008"/>
  </r>
  <r>
    <n v="7180"/>
    <s v="US-2017-144351"/>
    <x v="696"/>
    <d v="2017-11-18T00:00:00"/>
    <s v="Standard Class"/>
    <s v="RC-19960"/>
    <s v="Ryan Crowe"/>
    <s v="Consumer"/>
    <s v="United States"/>
    <s v="Baltimore"/>
    <s v="Maryland"/>
    <n v="21215"/>
    <x v="3"/>
    <x v="1507"/>
    <x v="2"/>
    <s v="Phones"/>
    <s v="BlueLounge Milo Smartphone Stand, White/Metallic"/>
    <n v="89.97"/>
  </r>
  <r>
    <n v="7181"/>
    <s v="CA-2015-106054"/>
    <x v="1037"/>
    <d v="2015-01-07T00:00:00"/>
    <s v="First Class"/>
    <s v="JO-15145"/>
    <s v="Jack O'Briant"/>
    <s v="Corporate"/>
    <s v="United States"/>
    <s v="Athens"/>
    <s v="Georgia"/>
    <n v="30605"/>
    <x v="0"/>
    <x v="319"/>
    <x v="1"/>
    <s v="Art"/>
    <s v="Dixon Prang Watercolor Pencils, 10-Color Set with Brush"/>
    <n v="12.78"/>
  </r>
  <r>
    <n v="7182"/>
    <s v="CA-2017-138667"/>
    <x v="797"/>
    <d v="2017-12-30T00:00:00"/>
    <s v="Second Class"/>
    <s v="MW-18220"/>
    <s v="Mitch Webber"/>
    <s v="Consumer"/>
    <s v="United States"/>
    <s v="Lancaster"/>
    <s v="Ohio"/>
    <n v="43130"/>
    <x v="3"/>
    <x v="1072"/>
    <x v="2"/>
    <s v="Accessories"/>
    <s v="Micro Innovations USB RF Wireless Keyboard with Mouse"/>
    <n v="40"/>
  </r>
  <r>
    <n v="7183"/>
    <s v="CA-2018-150609"/>
    <x v="504"/>
    <d v="2018-05-04T00:00:00"/>
    <s v="Standard Class"/>
    <s v="NZ-18565"/>
    <s v="Nick Zandusky"/>
    <s v="Home Office"/>
    <s v="United States"/>
    <s v="Los Angeles"/>
    <s v="California"/>
    <n v="90032"/>
    <x v="1"/>
    <x v="699"/>
    <x v="1"/>
    <s v="Binders"/>
    <s v="Fellowes Black Plastic Comb Bindings"/>
    <n v="23.24"/>
  </r>
  <r>
    <n v="7184"/>
    <s v="CA-2018-128853"/>
    <x v="81"/>
    <d v="2018-04-23T00:00:00"/>
    <s v="First Class"/>
    <s v="JM-15250"/>
    <s v="Janet Martin"/>
    <s v="Consumer"/>
    <s v="United States"/>
    <s v="Baltimore"/>
    <s v="Maryland"/>
    <n v="21215"/>
    <x v="3"/>
    <x v="38"/>
    <x v="0"/>
    <s v="Chairs"/>
    <s v="Global Fabric Manager's Chair, Dark Gray"/>
    <n v="908.82"/>
  </r>
  <r>
    <n v="7185"/>
    <s v="CA-2018-133102"/>
    <x v="629"/>
    <d v="2018-08-24T00:00:00"/>
    <s v="Standard Class"/>
    <s v="ED-13885"/>
    <s v="Emily Ducich"/>
    <s v="Home Office"/>
    <s v="United States"/>
    <s v="Houston"/>
    <s v="Texas"/>
    <n v="77095"/>
    <x v="2"/>
    <x v="1567"/>
    <x v="1"/>
    <s v="Supplies"/>
    <s v="Acco Side-Punched Conventional Columnar Pads"/>
    <n v="5.5519999999999996"/>
  </r>
  <r>
    <n v="7186"/>
    <s v="CA-2018-133102"/>
    <x v="629"/>
    <d v="2018-08-24T00:00:00"/>
    <s v="Standard Class"/>
    <s v="ED-13885"/>
    <s v="Emily Ducich"/>
    <s v="Home Office"/>
    <s v="United States"/>
    <s v="Houston"/>
    <s v="Texas"/>
    <n v="77095"/>
    <x v="2"/>
    <x v="1412"/>
    <x v="1"/>
    <s v="Art"/>
    <s v="Avery Fluorescent Highlighter Four-Color Set"/>
    <n v="8.016"/>
  </r>
  <r>
    <n v="7187"/>
    <s v="CA-2018-133102"/>
    <x v="629"/>
    <d v="2018-08-24T00:00:00"/>
    <s v="Standard Class"/>
    <s v="ED-13885"/>
    <s v="Emily Ducich"/>
    <s v="Home Office"/>
    <s v="United States"/>
    <s v="Houston"/>
    <s v="Texas"/>
    <n v="77095"/>
    <x v="2"/>
    <x v="1391"/>
    <x v="0"/>
    <s v="Chairs"/>
    <s v="SAFCO Optional Arm Kit for Workspace Cribbage Stacking Chair"/>
    <n v="74.591999999999999"/>
  </r>
  <r>
    <n v="7188"/>
    <s v="CA-2018-133102"/>
    <x v="629"/>
    <d v="2018-08-24T00:00:00"/>
    <s v="Standard Class"/>
    <s v="ED-13885"/>
    <s v="Emily Ducich"/>
    <s v="Home Office"/>
    <s v="United States"/>
    <s v="Houston"/>
    <s v="Texas"/>
    <n v="77095"/>
    <x v="2"/>
    <x v="1478"/>
    <x v="0"/>
    <s v="Furnishings"/>
    <s v="36X48 HARDFLOOR CHAIRMAT"/>
    <n v="16.783999999999999"/>
  </r>
  <r>
    <n v="7189"/>
    <s v="CA-2018-133102"/>
    <x v="629"/>
    <d v="2018-08-24T00:00:00"/>
    <s v="Standard Class"/>
    <s v="ED-13885"/>
    <s v="Emily Ducich"/>
    <s v="Home Office"/>
    <s v="United States"/>
    <s v="Houston"/>
    <s v="Texas"/>
    <n v="77095"/>
    <x v="2"/>
    <x v="535"/>
    <x v="1"/>
    <s v="Appliances"/>
    <s v="Belkin Premiere Surge Master II 8-outlet surge protector"/>
    <n v="38.863999999999997"/>
  </r>
  <r>
    <n v="7190"/>
    <s v="CA-2017-164399"/>
    <x v="396"/>
    <d v="2017-11-15T00:00:00"/>
    <s v="First Class"/>
    <s v="DW-13480"/>
    <s v="Dianna Wilson"/>
    <s v="Home Office"/>
    <s v="United States"/>
    <s v="San Diego"/>
    <s v="California"/>
    <n v="92024"/>
    <x v="1"/>
    <x v="1495"/>
    <x v="2"/>
    <s v="Phones"/>
    <s v="Panasonic KX TS3282W Corded phone"/>
    <n v="203.976"/>
  </r>
  <r>
    <n v="7191"/>
    <s v="CA-2017-164399"/>
    <x v="396"/>
    <d v="2017-11-15T00:00:00"/>
    <s v="First Class"/>
    <s v="DW-13480"/>
    <s v="Dianna Wilson"/>
    <s v="Home Office"/>
    <s v="United States"/>
    <s v="San Diego"/>
    <s v="California"/>
    <n v="92024"/>
    <x v="1"/>
    <x v="1660"/>
    <x v="0"/>
    <s v="Tables"/>
    <s v="Global Adaptabilities Conference Tables"/>
    <n v="674.35199999999998"/>
  </r>
  <r>
    <n v="7192"/>
    <s v="CA-2017-116918"/>
    <x v="393"/>
    <d v="2017-10-06T00:00:00"/>
    <s v="Second Class"/>
    <s v="JK-15205"/>
    <s v="Jamie Kunitz"/>
    <s v="Consumer"/>
    <s v="United States"/>
    <s v="Hialeah"/>
    <s v="Florida"/>
    <n v="33012"/>
    <x v="0"/>
    <x v="307"/>
    <x v="1"/>
    <s v="Binders"/>
    <s v="Avery Non-Stick Binders"/>
    <n v="5.3879999999999999"/>
  </r>
  <r>
    <n v="7193"/>
    <s v="CA-2017-116918"/>
    <x v="393"/>
    <d v="2017-10-06T00:00:00"/>
    <s v="Second Class"/>
    <s v="JK-15205"/>
    <s v="Jamie Kunitz"/>
    <s v="Consumer"/>
    <s v="United States"/>
    <s v="Hialeah"/>
    <s v="Florida"/>
    <n v="33012"/>
    <x v="0"/>
    <x v="1159"/>
    <x v="1"/>
    <s v="Art"/>
    <s v="Staples in misc. colors"/>
    <n v="30.975999999999999"/>
  </r>
  <r>
    <n v="7194"/>
    <s v="CA-2017-110492"/>
    <x v="1151"/>
    <d v="2017-02-14T00:00:00"/>
    <s v="First Class"/>
    <s v="JS-15880"/>
    <s v="John Stevenson"/>
    <s v="Consumer"/>
    <s v="United States"/>
    <s v="Atlanta"/>
    <s v="Georgia"/>
    <n v="30318"/>
    <x v="0"/>
    <x v="906"/>
    <x v="1"/>
    <s v="Storage"/>
    <s v="Tennsco Double-Tier Lockers"/>
    <n v="1350.12"/>
  </r>
  <r>
    <n v="7195"/>
    <s v="CA-2017-110492"/>
    <x v="1151"/>
    <d v="2017-02-14T00:00:00"/>
    <s v="First Class"/>
    <s v="JS-15880"/>
    <s v="John Stevenson"/>
    <s v="Consumer"/>
    <s v="United States"/>
    <s v="Atlanta"/>
    <s v="Georgia"/>
    <n v="30318"/>
    <x v="0"/>
    <x v="122"/>
    <x v="1"/>
    <s v="Binders"/>
    <s v="Avery Durable Slant Ring Binders, No Labels"/>
    <n v="15.92"/>
  </r>
  <r>
    <n v="7196"/>
    <s v="CA-2017-147683"/>
    <x v="373"/>
    <d v="2017-11-17T00:00:00"/>
    <s v="Standard Class"/>
    <s v="PO-19180"/>
    <s v="Philisse Overcash"/>
    <s v="Home Office"/>
    <s v="United States"/>
    <s v="Seattle"/>
    <s v="Washington"/>
    <n v="98103"/>
    <x v="1"/>
    <x v="28"/>
    <x v="0"/>
    <s v="Furnishings"/>
    <s v="DAX Solid Wood Frames"/>
    <n v="19.54"/>
  </r>
  <r>
    <n v="7197"/>
    <s v="CA-2015-116785"/>
    <x v="759"/>
    <d v="2015-04-30T00:00:00"/>
    <s v="Standard Class"/>
    <s v="MH-17290"/>
    <s v="Marc Harrigan"/>
    <s v="Home Office"/>
    <s v="United States"/>
    <s v="Los Angeles"/>
    <s v="California"/>
    <n v="90036"/>
    <x v="1"/>
    <x v="1046"/>
    <x v="1"/>
    <s v="Art"/>
    <s v="Newell 347"/>
    <n v="21.4"/>
  </r>
  <r>
    <n v="7198"/>
    <s v="CA-2015-116785"/>
    <x v="759"/>
    <d v="2015-04-30T00:00:00"/>
    <s v="Standard Class"/>
    <s v="MH-17290"/>
    <s v="Marc Harrigan"/>
    <s v="Home Office"/>
    <s v="United States"/>
    <s v="Los Angeles"/>
    <s v="California"/>
    <n v="90036"/>
    <x v="1"/>
    <x v="1729"/>
    <x v="1"/>
    <s v="Labels"/>
    <s v="Avery 495"/>
    <n v="12.6"/>
  </r>
  <r>
    <n v="7199"/>
    <s v="US-2016-156797"/>
    <x v="1067"/>
    <d v="2016-08-15T00:00:00"/>
    <s v="Standard Class"/>
    <s v="PO-19180"/>
    <s v="Philisse Overcash"/>
    <s v="Home Office"/>
    <s v="United States"/>
    <s v="New York City"/>
    <s v="New York"/>
    <n v="10035"/>
    <x v="3"/>
    <x v="250"/>
    <x v="1"/>
    <s v="Art"/>
    <s v="Newell 330"/>
    <n v="11.96"/>
  </r>
  <r>
    <n v="7200"/>
    <s v="US-2016-156797"/>
    <x v="1067"/>
    <d v="2016-08-15T00:00:00"/>
    <s v="Standard Class"/>
    <s v="PO-19180"/>
    <s v="Philisse Overcash"/>
    <s v="Home Office"/>
    <s v="United States"/>
    <s v="New York City"/>
    <s v="New York"/>
    <n v="10035"/>
    <x v="3"/>
    <x v="302"/>
    <x v="2"/>
    <s v="Phones"/>
    <s v="AT&amp;T 841000 Phone"/>
    <n v="138"/>
  </r>
  <r>
    <n v="7201"/>
    <s v="CA-2017-104276"/>
    <x v="581"/>
    <d v="2017-12-03T00:00:00"/>
    <s v="Standard Class"/>
    <s v="HF-14995"/>
    <s v="Herbert Flentye"/>
    <s v="Consumer"/>
    <s v="United States"/>
    <s v="Fort Lauderdale"/>
    <s v="Florida"/>
    <n v="33311"/>
    <x v="0"/>
    <x v="1285"/>
    <x v="2"/>
    <s v="Phones"/>
    <s v="Wi-Ex zBoost YX540 Cellular Phone Signal Booster"/>
    <n v="116.76"/>
  </r>
  <r>
    <n v="7202"/>
    <s v="CA-2017-104276"/>
    <x v="581"/>
    <d v="2017-12-03T00:00:00"/>
    <s v="Standard Class"/>
    <s v="HF-14995"/>
    <s v="Herbert Flentye"/>
    <s v="Consumer"/>
    <s v="United States"/>
    <s v="Fort Lauderdale"/>
    <s v="Florida"/>
    <n v="33311"/>
    <x v="0"/>
    <x v="977"/>
    <x v="0"/>
    <s v="Tables"/>
    <s v="KI Adjustable-Height Table"/>
    <n v="331.02300000000002"/>
  </r>
  <r>
    <n v="7203"/>
    <s v="CA-2017-120369"/>
    <x v="99"/>
    <d v="2017-10-28T00:00:00"/>
    <s v="Same Day"/>
    <s v="VB-21745"/>
    <s v="Victoria Brennan"/>
    <s v="Corporate"/>
    <s v="United States"/>
    <s v="Rochester"/>
    <s v="New York"/>
    <n v="14609"/>
    <x v="3"/>
    <x v="1814"/>
    <x v="0"/>
    <s v="Furnishings"/>
    <s v="Tenex Chairmat w/ Average Lip, 45&quot; x 53&quot;"/>
    <n v="756.8"/>
  </r>
  <r>
    <n v="7204"/>
    <s v="CA-2015-118276"/>
    <x v="282"/>
    <d v="2016-01-02T00:00:00"/>
    <s v="Standard Class"/>
    <s v="MG-17890"/>
    <s v="Michael Granlund"/>
    <s v="Home Office"/>
    <s v="United States"/>
    <s v="Saint Charles"/>
    <s v="Illinois"/>
    <n v="60174"/>
    <x v="2"/>
    <x v="1677"/>
    <x v="0"/>
    <s v="Furnishings"/>
    <s v="Master Caster Door Stop, Large Brown"/>
    <n v="8.7360000000000007"/>
  </r>
  <r>
    <n v="7205"/>
    <s v="CA-2016-136658"/>
    <x v="229"/>
    <d v="2016-09-17T00:00:00"/>
    <s v="Standard Class"/>
    <s v="BO-11425"/>
    <s v="Bobby Odegard"/>
    <s v="Consumer"/>
    <s v="United States"/>
    <s v="New York City"/>
    <s v="New York"/>
    <n v="10024"/>
    <x v="3"/>
    <x v="1279"/>
    <x v="1"/>
    <s v="Art"/>
    <s v="Manco Dry-Lighter Erasable Highlighter"/>
    <n v="6.08"/>
  </r>
  <r>
    <n v="7206"/>
    <s v="CA-2018-137414"/>
    <x v="280"/>
    <d v="2018-10-06T00:00:00"/>
    <s v="Standard Class"/>
    <s v="CM-12115"/>
    <s v="Chad McGuire"/>
    <s v="Consumer"/>
    <s v="United States"/>
    <s v="San Francisco"/>
    <s v="California"/>
    <n v="94109"/>
    <x v="1"/>
    <x v="698"/>
    <x v="0"/>
    <s v="Furnishings"/>
    <s v="Dax Clear Box Frame"/>
    <n v="17.46"/>
  </r>
  <r>
    <n v="7207"/>
    <s v="CA-2018-137414"/>
    <x v="280"/>
    <d v="2018-10-06T00:00:00"/>
    <s v="Standard Class"/>
    <s v="CM-12115"/>
    <s v="Chad McGuire"/>
    <s v="Consumer"/>
    <s v="United States"/>
    <s v="San Francisco"/>
    <s v="California"/>
    <n v="94109"/>
    <x v="1"/>
    <x v="1794"/>
    <x v="2"/>
    <s v="Machines"/>
    <s v="Ricoh - Ink Collector Unit for GX3000 Series Printers"/>
    <n v="369.16"/>
  </r>
  <r>
    <n v="7208"/>
    <s v="CA-2017-143476"/>
    <x v="108"/>
    <d v="2017-09-13T00:00:00"/>
    <s v="First Class"/>
    <s v="LC-16930"/>
    <s v="Linda Cazamias"/>
    <s v="Corporate"/>
    <s v="United States"/>
    <s v="Phoenix"/>
    <s v="Arizona"/>
    <n v="85023"/>
    <x v="1"/>
    <x v="853"/>
    <x v="1"/>
    <s v="Art"/>
    <s v="Crayola Anti Dust Chalk, 12/Pack"/>
    <n v="2.9119999999999999"/>
  </r>
  <r>
    <n v="7209"/>
    <s v="CA-2017-143476"/>
    <x v="108"/>
    <d v="2017-09-13T00:00:00"/>
    <s v="First Class"/>
    <s v="LC-16930"/>
    <s v="Linda Cazamias"/>
    <s v="Corporate"/>
    <s v="United States"/>
    <s v="Phoenix"/>
    <s v="Arizona"/>
    <n v="85023"/>
    <x v="1"/>
    <x v="1810"/>
    <x v="1"/>
    <s v="Paper"/>
    <s v="Xerox 1976"/>
    <n v="20.736000000000001"/>
  </r>
  <r>
    <n v="7210"/>
    <s v="CA-2017-143476"/>
    <x v="108"/>
    <d v="2017-09-13T00:00:00"/>
    <s v="First Class"/>
    <s v="LC-16930"/>
    <s v="Linda Cazamias"/>
    <s v="Corporate"/>
    <s v="United States"/>
    <s v="Phoenix"/>
    <s v="Arizona"/>
    <n v="85023"/>
    <x v="1"/>
    <x v="457"/>
    <x v="1"/>
    <s v="Paper"/>
    <s v="Great White Multi-Use Recycled Paper (20Lb. and 84 Bright)"/>
    <n v="9.5679999999999996"/>
  </r>
  <r>
    <n v="7211"/>
    <s v="US-2017-119046"/>
    <x v="799"/>
    <d v="2017-06-06T00:00:00"/>
    <s v="Standard Class"/>
    <s v="EH-13765"/>
    <s v="Edward Hooks"/>
    <s v="Corporate"/>
    <s v="United States"/>
    <s v="Seattle"/>
    <s v="Washington"/>
    <n v="98115"/>
    <x v="1"/>
    <x v="1603"/>
    <x v="1"/>
    <s v="Paper"/>
    <s v="Riverleaf Stik-Withit Designer Note Cubes"/>
    <n v="30.18"/>
  </r>
  <r>
    <n v="7212"/>
    <s v="US-2017-119046"/>
    <x v="799"/>
    <d v="2017-06-06T00:00:00"/>
    <s v="Standard Class"/>
    <s v="EH-13765"/>
    <s v="Edward Hooks"/>
    <s v="Corporate"/>
    <s v="United States"/>
    <s v="Seattle"/>
    <s v="Washington"/>
    <n v="98115"/>
    <x v="1"/>
    <x v="61"/>
    <x v="1"/>
    <s v="Binders"/>
    <s v="Acco PRESSTEX Data Binder with Storage Hooks, Dark Blue, 14 7/8&quot; X 11&quot;"/>
    <n v="51.648000000000003"/>
  </r>
  <r>
    <n v="7213"/>
    <s v="US-2017-119046"/>
    <x v="799"/>
    <d v="2017-06-06T00:00:00"/>
    <s v="Standard Class"/>
    <s v="EH-13765"/>
    <s v="Edward Hooks"/>
    <s v="Corporate"/>
    <s v="United States"/>
    <s v="Seattle"/>
    <s v="Washington"/>
    <n v="98115"/>
    <x v="1"/>
    <x v="605"/>
    <x v="1"/>
    <s v="Binders"/>
    <s v="Acco Translucent Poly Ring Binders"/>
    <n v="11.231999999999999"/>
  </r>
  <r>
    <n v="7214"/>
    <s v="CA-2018-154949"/>
    <x v="453"/>
    <d v="2018-10-19T00:00:00"/>
    <s v="Standard Class"/>
    <s v="MC-17275"/>
    <s v="Marc Crier"/>
    <s v="Consumer"/>
    <s v="United States"/>
    <s v="Camarillo"/>
    <s v="California"/>
    <n v="93010"/>
    <x v="1"/>
    <x v="1123"/>
    <x v="1"/>
    <s v="Labels"/>
    <s v="Avery 478"/>
    <n v="14.73"/>
  </r>
  <r>
    <n v="7215"/>
    <s v="CA-2016-103072"/>
    <x v="874"/>
    <d v="2016-09-30T00:00:00"/>
    <s v="Second Class"/>
    <s v="HW-14935"/>
    <s v="Helen Wasserman"/>
    <s v="Corporate"/>
    <s v="United States"/>
    <s v="Detroit"/>
    <s v="Michigan"/>
    <n v="48205"/>
    <x v="2"/>
    <x v="1210"/>
    <x v="1"/>
    <s v="Art"/>
    <s v="Newell 321"/>
    <n v="16.399999999999999"/>
  </r>
  <r>
    <n v="7216"/>
    <s v="CA-2016-103072"/>
    <x v="874"/>
    <d v="2016-09-30T00:00:00"/>
    <s v="Second Class"/>
    <s v="HW-14935"/>
    <s v="Helen Wasserman"/>
    <s v="Corporate"/>
    <s v="United States"/>
    <s v="Detroit"/>
    <s v="Michigan"/>
    <n v="48205"/>
    <x v="2"/>
    <x v="860"/>
    <x v="1"/>
    <s v="Paper"/>
    <s v="Xerox 1996"/>
    <n v="25.92"/>
  </r>
  <r>
    <n v="7217"/>
    <s v="CA-2016-150770"/>
    <x v="910"/>
    <d v="2016-05-06T00:00:00"/>
    <s v="First Class"/>
    <s v="LC-16870"/>
    <s v="Lena Cacioppo"/>
    <s v="Consumer"/>
    <s v="United States"/>
    <s v="San Francisco"/>
    <s v="California"/>
    <n v="94109"/>
    <x v="1"/>
    <x v="454"/>
    <x v="1"/>
    <s v="Art"/>
    <s v="Newell 317"/>
    <n v="8.82"/>
  </r>
  <r>
    <n v="7218"/>
    <s v="CA-2016-150770"/>
    <x v="910"/>
    <d v="2016-05-06T00:00:00"/>
    <s v="First Class"/>
    <s v="LC-16870"/>
    <s v="Lena Cacioppo"/>
    <s v="Consumer"/>
    <s v="United States"/>
    <s v="San Francisco"/>
    <s v="California"/>
    <n v="94109"/>
    <x v="1"/>
    <x v="920"/>
    <x v="1"/>
    <s v="Binders"/>
    <s v="Ibico Recycled Linen-Style Covers"/>
    <n v="62.496000000000002"/>
  </r>
  <r>
    <n v="7219"/>
    <s v="CA-2016-150770"/>
    <x v="910"/>
    <d v="2016-05-06T00:00:00"/>
    <s v="First Class"/>
    <s v="LC-16870"/>
    <s v="Lena Cacioppo"/>
    <s v="Consumer"/>
    <s v="United States"/>
    <s v="San Francisco"/>
    <s v="California"/>
    <n v="94109"/>
    <x v="1"/>
    <x v="106"/>
    <x v="2"/>
    <s v="Accessories"/>
    <s v="LogitechÂ Gaming G510s - Keyboard"/>
    <n v="339.96"/>
  </r>
  <r>
    <n v="7220"/>
    <s v="CA-2016-150770"/>
    <x v="910"/>
    <d v="2016-05-06T00:00:00"/>
    <s v="First Class"/>
    <s v="LC-16870"/>
    <s v="Lena Cacioppo"/>
    <s v="Consumer"/>
    <s v="United States"/>
    <s v="San Francisco"/>
    <s v="California"/>
    <n v="94109"/>
    <x v="1"/>
    <x v="582"/>
    <x v="1"/>
    <s v="Binders"/>
    <s v="GBC Linen Binding Covers"/>
    <n v="49.567999999999998"/>
  </r>
  <r>
    <n v="7221"/>
    <s v="CA-2018-154760"/>
    <x v="1152"/>
    <d v="2018-01-13T00:00:00"/>
    <s v="Standard Class"/>
    <s v="BP-11290"/>
    <s v="Beth Paige"/>
    <s v="Consumer"/>
    <s v="United States"/>
    <s v="Philadelphia"/>
    <s v="Pennsylvania"/>
    <n v="19140"/>
    <x v="3"/>
    <x v="569"/>
    <x v="1"/>
    <s v="Binders"/>
    <s v="Ibico Hi-Tech Manual Binding System"/>
    <n v="274.49099999999999"/>
  </r>
  <r>
    <n v="7222"/>
    <s v="US-2018-104437"/>
    <x v="678"/>
    <d v="2018-01-31T00:00:00"/>
    <s v="Standard Class"/>
    <s v="TG-21310"/>
    <s v="Toby Gnade"/>
    <s v="Consumer"/>
    <s v="United States"/>
    <s v="New York City"/>
    <s v="New York"/>
    <n v="10035"/>
    <x v="3"/>
    <x v="1676"/>
    <x v="2"/>
    <s v="Phones"/>
    <s v="Jensen SMPS-640 -Â speaker phone"/>
    <n v="137.94"/>
  </r>
  <r>
    <n v="7223"/>
    <s v="CA-2018-113075"/>
    <x v="264"/>
    <d v="2018-09-06T00:00:00"/>
    <s v="Standard Class"/>
    <s v="MC-18100"/>
    <s v="Mick Crebagga"/>
    <s v="Consumer"/>
    <s v="United States"/>
    <s v="Chicago"/>
    <s v="Illinois"/>
    <n v="60623"/>
    <x v="2"/>
    <x v="658"/>
    <x v="2"/>
    <s v="Accessories"/>
    <s v="Kingston Digital DataTraveler 32GB USB 2.0"/>
    <n v="40.68"/>
  </r>
  <r>
    <n v="7224"/>
    <s v="CA-2017-109953"/>
    <x v="216"/>
    <d v="2017-07-18T00:00:00"/>
    <s v="Standard Class"/>
    <s v="RB-19360"/>
    <s v="Raymond Buch"/>
    <s v="Consumer"/>
    <s v="United States"/>
    <s v="San Francisco"/>
    <s v="California"/>
    <n v="94122"/>
    <x v="1"/>
    <x v="40"/>
    <x v="2"/>
    <s v="Phones"/>
    <s v="Panasonic Kx-TS550"/>
    <n v="110.376"/>
  </r>
  <r>
    <n v="7225"/>
    <s v="CA-2017-109953"/>
    <x v="216"/>
    <d v="2017-07-18T00:00:00"/>
    <s v="Standard Class"/>
    <s v="RB-19360"/>
    <s v="Raymond Buch"/>
    <s v="Consumer"/>
    <s v="United States"/>
    <s v="San Francisco"/>
    <s v="California"/>
    <n v="94122"/>
    <x v="1"/>
    <x v="1656"/>
    <x v="1"/>
    <s v="Appliances"/>
    <s v="Holmes 99% HEPA Air Purifier"/>
    <n v="151.62"/>
  </r>
  <r>
    <n v="7226"/>
    <s v="CA-2017-109953"/>
    <x v="216"/>
    <d v="2017-07-18T00:00:00"/>
    <s v="Standard Class"/>
    <s v="RB-19360"/>
    <s v="Raymond Buch"/>
    <s v="Consumer"/>
    <s v="United States"/>
    <s v="San Francisco"/>
    <s v="California"/>
    <n v="94122"/>
    <x v="1"/>
    <x v="442"/>
    <x v="0"/>
    <s v="Furnishings"/>
    <s v="Deflect-O Glasstique Clear Desk Accessories"/>
    <n v="30.8"/>
  </r>
  <r>
    <n v="7227"/>
    <s v="CA-2018-127397"/>
    <x v="642"/>
    <d v="2018-02-28T00:00:00"/>
    <s v="Standard Class"/>
    <s v="ES-14080"/>
    <s v="Erin Smith"/>
    <s v="Corporate"/>
    <s v="United States"/>
    <s v="Philadelphia"/>
    <s v="Pennsylvania"/>
    <n v="19134"/>
    <x v="3"/>
    <x v="1030"/>
    <x v="1"/>
    <s v="Paper"/>
    <s v="Xerox 1988"/>
    <n v="123.92"/>
  </r>
  <r>
    <n v="7228"/>
    <s v="CA-2018-127397"/>
    <x v="642"/>
    <d v="2018-02-28T00:00:00"/>
    <s v="Standard Class"/>
    <s v="ES-14080"/>
    <s v="Erin Smith"/>
    <s v="Corporate"/>
    <s v="United States"/>
    <s v="Philadelphia"/>
    <s v="Pennsylvania"/>
    <n v="19134"/>
    <x v="3"/>
    <x v="764"/>
    <x v="2"/>
    <s v="Accessories"/>
    <s v="Plantronics CS510 - Over-the-Head monaural Wireless Headset System"/>
    <n v="1319.8"/>
  </r>
  <r>
    <n v="7229"/>
    <s v="CA-2015-157546"/>
    <x v="836"/>
    <d v="2015-07-22T00:00:00"/>
    <s v="First Class"/>
    <s v="RD-19720"/>
    <s v="Roger Demir"/>
    <s v="Consumer"/>
    <s v="United States"/>
    <s v="San Francisco"/>
    <s v="California"/>
    <n v="94122"/>
    <x v="1"/>
    <x v="440"/>
    <x v="1"/>
    <s v="Binders"/>
    <s v="Clear Mylar Reinforcing Strips"/>
    <n v="89.712000000000003"/>
  </r>
  <r>
    <n v="7230"/>
    <s v="CA-2015-157546"/>
    <x v="836"/>
    <d v="2015-07-22T00:00:00"/>
    <s v="First Class"/>
    <s v="RD-19720"/>
    <s v="Roger Demir"/>
    <s v="Consumer"/>
    <s v="United States"/>
    <s v="San Francisco"/>
    <s v="California"/>
    <n v="94122"/>
    <x v="1"/>
    <x v="229"/>
    <x v="1"/>
    <s v="Paper"/>
    <s v="Wirebound Message Books, Two 4 1/4&quot; x 5&quot; Forms per Page"/>
    <n v="22.83"/>
  </r>
  <r>
    <n v="7231"/>
    <s v="CA-2018-153843"/>
    <x v="677"/>
    <d v="2018-03-15T00:00:00"/>
    <s v="First Class"/>
    <s v="SC-20380"/>
    <s v="Shahid Collister"/>
    <s v="Consumer"/>
    <s v="United States"/>
    <s v="Fairfield"/>
    <s v="Connecticut"/>
    <n v="6824"/>
    <x v="3"/>
    <x v="1087"/>
    <x v="1"/>
    <s v="Binders"/>
    <s v="GBC VeloBind Cover Sets"/>
    <n v="30.88"/>
  </r>
  <r>
    <n v="7232"/>
    <s v="CA-2018-153843"/>
    <x v="677"/>
    <d v="2018-03-15T00:00:00"/>
    <s v="First Class"/>
    <s v="SC-20380"/>
    <s v="Shahid Collister"/>
    <s v="Consumer"/>
    <s v="United States"/>
    <s v="Fairfield"/>
    <s v="Connecticut"/>
    <n v="6824"/>
    <x v="3"/>
    <x v="1778"/>
    <x v="1"/>
    <s v="Appliances"/>
    <s v="Hoover Commercial Lightweight Upright Vacuum with E-Z Empty Dirt Cup"/>
    <n v="465.16"/>
  </r>
  <r>
    <n v="7233"/>
    <s v="CA-2018-153843"/>
    <x v="677"/>
    <d v="2018-03-15T00:00:00"/>
    <s v="First Class"/>
    <s v="SC-20380"/>
    <s v="Shahid Collister"/>
    <s v="Consumer"/>
    <s v="United States"/>
    <s v="Fairfield"/>
    <s v="Connecticut"/>
    <n v="6824"/>
    <x v="3"/>
    <x v="987"/>
    <x v="1"/>
    <s v="Paper"/>
    <s v="Strathmore Photo Mount Cards"/>
    <n v="27.12"/>
  </r>
  <r>
    <n v="7234"/>
    <s v="CA-2017-137337"/>
    <x v="387"/>
    <d v="2017-03-12T00:00:00"/>
    <s v="Standard Class"/>
    <s v="GB-14575"/>
    <s v="Giulietta Baptist"/>
    <s v="Consumer"/>
    <s v="United States"/>
    <s v="New York City"/>
    <s v="New York"/>
    <n v="10011"/>
    <x v="3"/>
    <x v="378"/>
    <x v="0"/>
    <s v="Furnishings"/>
    <s v="Coloredge Poster Frame"/>
    <n v="113.6"/>
  </r>
  <r>
    <n v="7235"/>
    <s v="CA-2017-137337"/>
    <x v="387"/>
    <d v="2017-03-12T00:00:00"/>
    <s v="Standard Class"/>
    <s v="GB-14575"/>
    <s v="Giulietta Baptist"/>
    <s v="Consumer"/>
    <s v="United States"/>
    <s v="New York City"/>
    <s v="New York"/>
    <n v="10011"/>
    <x v="3"/>
    <x v="548"/>
    <x v="1"/>
    <s v="Paper"/>
    <s v="Xerox 1993"/>
    <n v="12.96"/>
  </r>
  <r>
    <n v="7236"/>
    <s v="CA-2017-137337"/>
    <x v="387"/>
    <d v="2017-03-12T00:00:00"/>
    <s v="Standard Class"/>
    <s v="GB-14575"/>
    <s v="Giulietta Baptist"/>
    <s v="Consumer"/>
    <s v="United States"/>
    <s v="New York City"/>
    <s v="New York"/>
    <n v="10011"/>
    <x v="3"/>
    <x v="1311"/>
    <x v="1"/>
    <s v="Binders"/>
    <s v="Satellite Sectional Post Binders"/>
    <n v="69.456000000000003"/>
  </r>
  <r>
    <n v="7237"/>
    <s v="CA-2015-138737"/>
    <x v="1035"/>
    <d v="2015-12-10T00:00:00"/>
    <s v="First Class"/>
    <s v="FP-14320"/>
    <s v="Frank Preis"/>
    <s v="Consumer"/>
    <s v="United States"/>
    <s v="Los Angeles"/>
    <s v="California"/>
    <n v="90049"/>
    <x v="1"/>
    <x v="649"/>
    <x v="1"/>
    <s v="Art"/>
    <s v="Newell 32"/>
    <n v="8.64"/>
  </r>
  <r>
    <n v="7238"/>
    <s v="CA-2017-164924"/>
    <x v="212"/>
    <d v="2017-07-10T00:00:00"/>
    <s v="Same Day"/>
    <s v="EA-14035"/>
    <s v="Erin Ashbrook"/>
    <s v="Corporate"/>
    <s v="United States"/>
    <s v="Philadelphia"/>
    <s v="Pennsylvania"/>
    <n v="19143"/>
    <x v="3"/>
    <x v="1815"/>
    <x v="2"/>
    <s v="Machines"/>
    <s v="Brother MFC-9340CDW LED All-In-One Printer, Copier Scanner"/>
    <n v="341.99099999999999"/>
  </r>
  <r>
    <n v="7239"/>
    <s v="CA-2017-101651"/>
    <x v="435"/>
    <d v="2017-12-30T00:00:00"/>
    <s v="Standard Class"/>
    <s v="SC-20305"/>
    <s v="Sean Christensen"/>
    <s v="Consumer"/>
    <s v="United States"/>
    <s v="San Jose"/>
    <s v="California"/>
    <n v="95123"/>
    <x v="1"/>
    <x v="1448"/>
    <x v="0"/>
    <s v="Furnishings"/>
    <s v="Eldon 200 Class Desk Accessories, Smoke"/>
    <n v="43.96"/>
  </r>
  <r>
    <n v="7240"/>
    <s v="CA-2017-101651"/>
    <x v="435"/>
    <d v="2017-12-30T00:00:00"/>
    <s v="Standard Class"/>
    <s v="SC-20305"/>
    <s v="Sean Christensen"/>
    <s v="Consumer"/>
    <s v="United States"/>
    <s v="San Jose"/>
    <s v="California"/>
    <n v="95123"/>
    <x v="1"/>
    <x v="152"/>
    <x v="1"/>
    <s v="Envelopes"/>
    <s v="Staple envelope"/>
    <n v="39.76"/>
  </r>
  <r>
    <n v="7241"/>
    <s v="CA-2018-136651"/>
    <x v="756"/>
    <d v="2018-04-25T00:00:00"/>
    <s v="Second Class"/>
    <s v="JF-15355"/>
    <s v="Jay Fein"/>
    <s v="Consumer"/>
    <s v="United States"/>
    <s v="Pasadena"/>
    <s v="California"/>
    <n v="91104"/>
    <x v="1"/>
    <x v="1462"/>
    <x v="0"/>
    <s v="Furnishings"/>
    <s v="DAX Two-Tone Rosewood/Black Document Frame, Desktop, 5 x 7"/>
    <n v="66.36"/>
  </r>
  <r>
    <n v="7242"/>
    <s v="CA-2018-136651"/>
    <x v="756"/>
    <d v="2018-04-25T00:00:00"/>
    <s v="Second Class"/>
    <s v="JF-15355"/>
    <s v="Jay Fein"/>
    <s v="Consumer"/>
    <s v="United States"/>
    <s v="Pasadena"/>
    <s v="California"/>
    <n v="91104"/>
    <x v="1"/>
    <x v="612"/>
    <x v="1"/>
    <s v="Binders"/>
    <s v="GBC Durable Plastic Covers"/>
    <n v="92.88"/>
  </r>
  <r>
    <n v="7243"/>
    <s v="CA-2018-136651"/>
    <x v="756"/>
    <d v="2018-04-25T00:00:00"/>
    <s v="Second Class"/>
    <s v="JF-15355"/>
    <s v="Jay Fein"/>
    <s v="Consumer"/>
    <s v="United States"/>
    <s v="Pasadena"/>
    <s v="California"/>
    <n v="91104"/>
    <x v="1"/>
    <x v="441"/>
    <x v="0"/>
    <s v="Furnishings"/>
    <s v="Eldon 500 Class Desk Accessories"/>
    <n v="24.14"/>
  </r>
  <r>
    <n v="7244"/>
    <s v="CA-2018-118892"/>
    <x v="629"/>
    <d v="2018-08-22T00:00:00"/>
    <s v="Second Class"/>
    <s v="TP-21415"/>
    <s v="Tom Prescott"/>
    <s v="Consumer"/>
    <s v="United States"/>
    <s v="Philadelphia"/>
    <s v="Pennsylvania"/>
    <n v="19134"/>
    <x v="3"/>
    <x v="483"/>
    <x v="0"/>
    <s v="Chairs"/>
    <s v="HON 5400 Series Task Chairs for Big and Tall"/>
    <n v="4416.174"/>
  </r>
  <r>
    <n v="7245"/>
    <s v="US-2018-151127"/>
    <x v="1053"/>
    <d v="2018-05-25T00:00:00"/>
    <s v="First Class"/>
    <s v="RL-19615"/>
    <s v="Rob Lucas"/>
    <s v="Consumer"/>
    <s v="United States"/>
    <s v="Los Angeles"/>
    <s v="California"/>
    <n v="90049"/>
    <x v="1"/>
    <x v="1658"/>
    <x v="1"/>
    <s v="Art"/>
    <s v="SANFORD Major Accent Highlighters"/>
    <n v="49.56"/>
  </r>
  <r>
    <n v="7246"/>
    <s v="CA-2018-145807"/>
    <x v="839"/>
    <d v="2018-02-13T00:00:00"/>
    <s v="Standard Class"/>
    <s v="SB-20170"/>
    <s v="Sarah Bern"/>
    <s v="Consumer"/>
    <s v="United States"/>
    <s v="Los Angeles"/>
    <s v="California"/>
    <n v="90032"/>
    <x v="1"/>
    <x v="1043"/>
    <x v="1"/>
    <s v="Storage"/>
    <s v="Sensible Storage WireTech Storage Systems"/>
    <n v="354.9"/>
  </r>
  <r>
    <n v="7247"/>
    <s v="US-2015-127978"/>
    <x v="223"/>
    <d v="2015-03-08T00:00:00"/>
    <s v="Standard Class"/>
    <s v="JS-15595"/>
    <s v="Jill Stevenson"/>
    <s v="Corporate"/>
    <s v="United States"/>
    <s v="Columbus"/>
    <s v="Ohio"/>
    <n v="43229"/>
    <x v="3"/>
    <x v="1729"/>
    <x v="1"/>
    <s v="Labels"/>
    <s v="Avery 495"/>
    <n v="15.12"/>
  </r>
  <r>
    <n v="7248"/>
    <s v="US-2015-127978"/>
    <x v="223"/>
    <d v="2015-03-08T00:00:00"/>
    <s v="Standard Class"/>
    <s v="JS-15595"/>
    <s v="Jill Stevenson"/>
    <s v="Corporate"/>
    <s v="United States"/>
    <s v="Columbus"/>
    <s v="Ohio"/>
    <n v="43229"/>
    <x v="3"/>
    <x v="366"/>
    <x v="0"/>
    <s v="Bookcases"/>
    <s v="O'Sullivan 4-Shelf Bookcase in Odessa Pine"/>
    <n v="302.45"/>
  </r>
  <r>
    <n v="7249"/>
    <s v="US-2015-127978"/>
    <x v="223"/>
    <d v="2015-03-08T00:00:00"/>
    <s v="Standard Class"/>
    <s v="JS-15595"/>
    <s v="Jill Stevenson"/>
    <s v="Corporate"/>
    <s v="United States"/>
    <s v="Columbus"/>
    <s v="Ohio"/>
    <n v="43229"/>
    <x v="3"/>
    <x v="700"/>
    <x v="1"/>
    <s v="Storage"/>
    <s v="Eldon Shelf Savers Cubes and Bins"/>
    <n v="44.671999999999997"/>
  </r>
  <r>
    <n v="7250"/>
    <s v="CA-2016-158491"/>
    <x v="593"/>
    <d v="2016-06-09T00:00:00"/>
    <s v="Second Class"/>
    <s v="BP-11155"/>
    <s v="Becky Pak"/>
    <s v="Consumer"/>
    <s v="United States"/>
    <s v="Los Angeles"/>
    <s v="California"/>
    <n v="90008"/>
    <x v="1"/>
    <x v="1580"/>
    <x v="2"/>
    <s v="Accessories"/>
    <s v="Logitech Wireless Anywhere Mouse MX for PC and Mac"/>
    <n v="119.98"/>
  </r>
  <r>
    <n v="7251"/>
    <s v="CA-2016-158491"/>
    <x v="593"/>
    <d v="2016-06-09T00:00:00"/>
    <s v="Second Class"/>
    <s v="BP-11155"/>
    <s v="Becky Pak"/>
    <s v="Consumer"/>
    <s v="United States"/>
    <s v="Los Angeles"/>
    <s v="California"/>
    <n v="90008"/>
    <x v="1"/>
    <x v="1738"/>
    <x v="2"/>
    <s v="Accessories"/>
    <s v="LogitechÂ Z-906 Speaker sys - home theater - 5.1-CH"/>
    <n v="989.97"/>
  </r>
  <r>
    <n v="7252"/>
    <s v="CA-2017-116764"/>
    <x v="278"/>
    <d v="2017-09-02T00:00:00"/>
    <s v="Standard Class"/>
    <s v="EM-13825"/>
    <s v="Elizabeth Moffitt"/>
    <s v="Corporate"/>
    <s v="United States"/>
    <s v="Hollywood"/>
    <s v="Florida"/>
    <n v="33021"/>
    <x v="0"/>
    <x v="1816"/>
    <x v="1"/>
    <s v="Labels"/>
    <s v="Avery 484"/>
    <n v="9.2159999999999993"/>
  </r>
  <r>
    <n v="7253"/>
    <s v="CA-2017-152457"/>
    <x v="126"/>
    <d v="2017-09-18T00:00:00"/>
    <s v="Standard Class"/>
    <s v="SC-20695"/>
    <s v="Steve Chapman"/>
    <s v="Corporate"/>
    <s v="United States"/>
    <s v="Roseville"/>
    <s v="Michigan"/>
    <n v="48066"/>
    <x v="2"/>
    <x v="1274"/>
    <x v="1"/>
    <s v="Paper"/>
    <s v="Xerox 1991"/>
    <n v="68.52"/>
  </r>
  <r>
    <n v="7254"/>
    <s v="CA-2017-152730"/>
    <x v="198"/>
    <d v="2017-06-04T00:00:00"/>
    <s v="Standard Class"/>
    <s v="EM-14140"/>
    <s v="Eugene Moren"/>
    <s v="Home Office"/>
    <s v="United States"/>
    <s v="Superior"/>
    <s v="Wisconsin"/>
    <n v="54880"/>
    <x v="2"/>
    <x v="166"/>
    <x v="1"/>
    <s v="Appliances"/>
    <s v="Acco 7-Outlet Masterpiece Power Center, Wihtout Fax/Phone Line Protection"/>
    <n v="364.74"/>
  </r>
  <r>
    <n v="7255"/>
    <s v="CA-2017-152730"/>
    <x v="198"/>
    <d v="2017-06-04T00:00:00"/>
    <s v="Standard Class"/>
    <s v="EM-14140"/>
    <s v="Eugene Moren"/>
    <s v="Home Office"/>
    <s v="United States"/>
    <s v="Superior"/>
    <s v="Wisconsin"/>
    <n v="54880"/>
    <x v="2"/>
    <x v="1183"/>
    <x v="0"/>
    <s v="Furnishings"/>
    <s v="DAX Charcoal/Nickel-Tone Document Frame, 5 x 7"/>
    <n v="47.4"/>
  </r>
  <r>
    <n v="7256"/>
    <s v="CA-2017-152730"/>
    <x v="198"/>
    <d v="2017-06-04T00:00:00"/>
    <s v="Standard Class"/>
    <s v="EM-14140"/>
    <s v="Eugene Moren"/>
    <s v="Home Office"/>
    <s v="United States"/>
    <s v="Superior"/>
    <s v="Wisconsin"/>
    <n v="54880"/>
    <x v="2"/>
    <x v="253"/>
    <x v="1"/>
    <s v="Storage"/>
    <s v="Eldon Simplefile Box Office"/>
    <n v="49.76"/>
  </r>
  <r>
    <n v="7257"/>
    <s v="CA-2017-152730"/>
    <x v="198"/>
    <d v="2017-06-04T00:00:00"/>
    <s v="Standard Class"/>
    <s v="EM-14140"/>
    <s v="Eugene Moren"/>
    <s v="Home Office"/>
    <s v="United States"/>
    <s v="Superior"/>
    <s v="Wisconsin"/>
    <n v="54880"/>
    <x v="2"/>
    <x v="324"/>
    <x v="1"/>
    <s v="Art"/>
    <s v="Newell 333"/>
    <n v="5.56"/>
  </r>
  <r>
    <n v="7258"/>
    <s v="CA-2017-152730"/>
    <x v="198"/>
    <d v="2017-06-04T00:00:00"/>
    <s v="Standard Class"/>
    <s v="EM-14140"/>
    <s v="Eugene Moren"/>
    <s v="Home Office"/>
    <s v="United States"/>
    <s v="Superior"/>
    <s v="Wisconsin"/>
    <n v="54880"/>
    <x v="2"/>
    <x v="921"/>
    <x v="1"/>
    <s v="Paper"/>
    <s v="Xerox 1915"/>
    <n v="629.1"/>
  </r>
  <r>
    <n v="7259"/>
    <s v="CA-2017-152730"/>
    <x v="198"/>
    <d v="2017-06-04T00:00:00"/>
    <s v="Standard Class"/>
    <s v="EM-14140"/>
    <s v="Eugene Moren"/>
    <s v="Home Office"/>
    <s v="United States"/>
    <s v="Superior"/>
    <s v="Wisconsin"/>
    <n v="54880"/>
    <x v="2"/>
    <x v="134"/>
    <x v="1"/>
    <s v="Art"/>
    <s v="Newell 343"/>
    <n v="14.7"/>
  </r>
  <r>
    <n v="7260"/>
    <s v="CA-2017-152730"/>
    <x v="198"/>
    <d v="2017-06-04T00:00:00"/>
    <s v="Standard Class"/>
    <s v="EM-14140"/>
    <s v="Eugene Moren"/>
    <s v="Home Office"/>
    <s v="United States"/>
    <s v="Superior"/>
    <s v="Wisconsin"/>
    <n v="54880"/>
    <x v="2"/>
    <x v="974"/>
    <x v="1"/>
    <s v="Paper"/>
    <s v="Xerox 217"/>
    <n v="45.36"/>
  </r>
  <r>
    <n v="7261"/>
    <s v="CA-2017-152730"/>
    <x v="198"/>
    <d v="2017-06-04T00:00:00"/>
    <s v="Standard Class"/>
    <s v="EM-14140"/>
    <s v="Eugene Moren"/>
    <s v="Home Office"/>
    <s v="United States"/>
    <s v="Superior"/>
    <s v="Wisconsin"/>
    <n v="54880"/>
    <x v="2"/>
    <x v="1066"/>
    <x v="2"/>
    <s v="Phones"/>
    <s v="VTech DS6151"/>
    <n v="125.99"/>
  </r>
  <r>
    <n v="7262"/>
    <s v="CA-2018-137001"/>
    <x v="193"/>
    <d v="2018-06-13T00:00:00"/>
    <s v="Second Class"/>
    <s v="GZ-14545"/>
    <s v="George Zrebassa"/>
    <s v="Corporate"/>
    <s v="United States"/>
    <s v="Thousand Oaks"/>
    <s v="California"/>
    <n v="91360"/>
    <x v="1"/>
    <x v="1706"/>
    <x v="1"/>
    <s v="Art"/>
    <s v="Sanford EarthWrite Recycled Pencils, Medium Soft, #2"/>
    <n v="14.7"/>
  </r>
  <r>
    <n v="7263"/>
    <s v="CA-2018-156363"/>
    <x v="760"/>
    <d v="2018-10-28T00:00:00"/>
    <s v="Standard Class"/>
    <s v="ML-17395"/>
    <s v="Marina Lichtenstein"/>
    <s v="Corporate"/>
    <s v="United States"/>
    <s v="Philadelphia"/>
    <s v="Pennsylvania"/>
    <n v="19134"/>
    <x v="3"/>
    <x v="47"/>
    <x v="2"/>
    <s v="Phones"/>
    <s v="LF Elite 3D Dazzle Designer Hard Case Cover, Lf Stylus Pen and Wiper For Apple Iphone 5c Mini Lite"/>
    <n v="32.700000000000003"/>
  </r>
  <r>
    <n v="7264"/>
    <s v="CA-2018-156363"/>
    <x v="760"/>
    <d v="2018-10-28T00:00:00"/>
    <s v="Standard Class"/>
    <s v="ML-17395"/>
    <s v="Marina Lichtenstein"/>
    <s v="Corporate"/>
    <s v="United States"/>
    <s v="Philadelphia"/>
    <s v="Pennsylvania"/>
    <n v="19134"/>
    <x v="3"/>
    <x v="1652"/>
    <x v="1"/>
    <s v="Envelopes"/>
    <s v="#6 3/4 Gummed Flap White Envelopes"/>
    <n v="31.68"/>
  </r>
  <r>
    <n v="7265"/>
    <s v="CA-2018-122056"/>
    <x v="487"/>
    <d v="2018-06-17T00:00:00"/>
    <s v="Standard Class"/>
    <s v="PG-18895"/>
    <s v="Paul Gonzalez"/>
    <s v="Consumer"/>
    <s v="United States"/>
    <s v="Springfield"/>
    <s v="Virginia"/>
    <n v="22153"/>
    <x v="0"/>
    <x v="1502"/>
    <x v="1"/>
    <s v="Art"/>
    <s v="Boston 1799 Powerhouse Electric Pencil Sharpener"/>
    <n v="181.86"/>
  </r>
  <r>
    <n v="7266"/>
    <s v="US-2015-143721"/>
    <x v="533"/>
    <d v="2015-11-26T00:00:00"/>
    <s v="Second Class"/>
    <s v="DK-12835"/>
    <s v="Damala Kotsonis"/>
    <s v="Corporate"/>
    <s v="United States"/>
    <s v="Houston"/>
    <s v="Texas"/>
    <n v="77095"/>
    <x v="2"/>
    <x v="913"/>
    <x v="0"/>
    <s v="Chairs"/>
    <s v="Office Star Flex Back Scooter Chair with White Frame"/>
    <n v="155.37200000000001"/>
  </r>
  <r>
    <n v="7267"/>
    <s v="CA-2018-122987"/>
    <x v="1153"/>
    <d v="2018-08-16T00:00:00"/>
    <s v="Same Day"/>
    <s v="SJ-20215"/>
    <s v="Sarah Jordon"/>
    <s v="Consumer"/>
    <s v="United States"/>
    <s v="Columbia"/>
    <s v="Tennessee"/>
    <n v="38401"/>
    <x v="0"/>
    <x v="528"/>
    <x v="1"/>
    <s v="Binders"/>
    <s v="Recycled Easel Ring Binders"/>
    <n v="13.428000000000001"/>
  </r>
  <r>
    <n v="7268"/>
    <s v="CA-2018-122987"/>
    <x v="1153"/>
    <d v="2018-08-16T00:00:00"/>
    <s v="Same Day"/>
    <s v="SJ-20215"/>
    <s v="Sarah Jordon"/>
    <s v="Consumer"/>
    <s v="United States"/>
    <s v="Columbia"/>
    <s v="Tennessee"/>
    <n v="38401"/>
    <x v="0"/>
    <x v="1018"/>
    <x v="1"/>
    <s v="Storage"/>
    <s v="Acco Perma 3000 Stacking Storage Drawers"/>
    <n v="67.135999999999996"/>
  </r>
  <r>
    <n v="7269"/>
    <s v="CA-2017-133368"/>
    <x v="1154"/>
    <d v="2017-01-20T00:00:00"/>
    <s v="Standard Class"/>
    <s v="AG-10675"/>
    <s v="Anna Gayman"/>
    <s v="Consumer"/>
    <s v="United States"/>
    <s v="Concord"/>
    <s v="North Carolina"/>
    <n v="28027"/>
    <x v="0"/>
    <x v="1558"/>
    <x v="1"/>
    <s v="Paper"/>
    <s v="Xerox 1882"/>
    <n v="89.567999999999998"/>
  </r>
  <r>
    <n v="7270"/>
    <s v="CA-2017-133368"/>
    <x v="1154"/>
    <d v="2017-01-20T00:00:00"/>
    <s v="Standard Class"/>
    <s v="AG-10675"/>
    <s v="Anna Gayman"/>
    <s v="Consumer"/>
    <s v="United States"/>
    <s v="Concord"/>
    <s v="North Carolina"/>
    <n v="28027"/>
    <x v="0"/>
    <x v="1817"/>
    <x v="0"/>
    <s v="Furnishings"/>
    <s v="Electrix Fluorescent Magnifier Lamps &amp; Weighted Base"/>
    <n v="315.77600000000001"/>
  </r>
  <r>
    <n v="7271"/>
    <s v="CA-2017-123337"/>
    <x v="1142"/>
    <d v="2017-09-22T00:00:00"/>
    <s v="Standard Class"/>
    <s v="KD-16495"/>
    <s v="Keith Dawkins"/>
    <s v="Corporate"/>
    <s v="United States"/>
    <s v="San Jose"/>
    <s v="California"/>
    <n v="95123"/>
    <x v="1"/>
    <x v="1162"/>
    <x v="0"/>
    <s v="Bookcases"/>
    <s v="Sauder Forest Hills Library with Doors, Woodland Oak Finish"/>
    <n v="273.666"/>
  </r>
  <r>
    <n v="7272"/>
    <s v="CA-2017-123337"/>
    <x v="1142"/>
    <d v="2017-09-22T00:00:00"/>
    <s v="Standard Class"/>
    <s v="KD-16495"/>
    <s v="Keith Dawkins"/>
    <s v="Corporate"/>
    <s v="United States"/>
    <s v="San Jose"/>
    <s v="California"/>
    <n v="95123"/>
    <x v="1"/>
    <x v="1298"/>
    <x v="1"/>
    <s v="Appliances"/>
    <s v="Eureka Sanitaire  Multi-Pro Heavy-Duty Upright, Disposable Bags"/>
    <n v="17.48"/>
  </r>
  <r>
    <n v="7273"/>
    <s v="US-2017-150357"/>
    <x v="1155"/>
    <d v="2017-10-14T00:00:00"/>
    <s v="Standard Class"/>
    <s v="EB-13975"/>
    <s v="Erica Bern"/>
    <s v="Corporate"/>
    <s v="United States"/>
    <s v="Greensboro"/>
    <s v="North Carolina"/>
    <n v="27405"/>
    <x v="0"/>
    <x v="505"/>
    <x v="1"/>
    <s v="Supplies"/>
    <s v="Martin-Yale Premier Letter Opener"/>
    <n v="20.608000000000001"/>
  </r>
  <r>
    <n v="7274"/>
    <s v="US-2017-150357"/>
    <x v="1155"/>
    <d v="2017-10-14T00:00:00"/>
    <s v="Standard Class"/>
    <s v="EB-13975"/>
    <s v="Erica Bern"/>
    <s v="Corporate"/>
    <s v="United States"/>
    <s v="Greensboro"/>
    <s v="North Carolina"/>
    <n v="27405"/>
    <x v="0"/>
    <x v="248"/>
    <x v="1"/>
    <s v="Binders"/>
    <s v="Presstex Flexible Ring Binders"/>
    <n v="4.0949999999999998"/>
  </r>
  <r>
    <n v="7275"/>
    <s v="CA-2016-144519"/>
    <x v="50"/>
    <d v="2016-11-17T00:00:00"/>
    <s v="Standard Class"/>
    <s v="AW-10930"/>
    <s v="Arthur Wiediger"/>
    <s v="Home Office"/>
    <s v="United States"/>
    <s v="Helena"/>
    <s v="Montana"/>
    <n v="59601"/>
    <x v="1"/>
    <x v="1495"/>
    <x v="2"/>
    <s v="Phones"/>
    <s v="Panasonic KX TS3282W Corded phone"/>
    <n v="339.96"/>
  </r>
  <r>
    <n v="7276"/>
    <s v="CA-2016-144519"/>
    <x v="50"/>
    <d v="2016-11-17T00:00:00"/>
    <s v="Standard Class"/>
    <s v="AW-10930"/>
    <s v="Arthur Wiediger"/>
    <s v="Home Office"/>
    <s v="United States"/>
    <s v="Helena"/>
    <s v="Montana"/>
    <n v="59601"/>
    <x v="1"/>
    <x v="645"/>
    <x v="0"/>
    <s v="Furnishings"/>
    <s v="Eldon Stackable Tray, Side-Load, Legal, Smoke"/>
    <n v="63.98"/>
  </r>
  <r>
    <n v="7277"/>
    <s v="CA-2015-120670"/>
    <x v="981"/>
    <d v="2015-11-06T00:00:00"/>
    <s v="Standard Class"/>
    <s v="JK-16120"/>
    <s v="Julie Kriz"/>
    <s v="Home Office"/>
    <s v="United States"/>
    <s v="Fort Lauderdale"/>
    <s v="Florida"/>
    <n v="33311"/>
    <x v="0"/>
    <x v="1336"/>
    <x v="2"/>
    <s v="Accessories"/>
    <s v="Razer Kraken 7.1 Surround Sound Over Ear USB Gaming Headset"/>
    <n v="799.92"/>
  </r>
  <r>
    <n v="7278"/>
    <s v="CA-2017-157217"/>
    <x v="1080"/>
    <d v="2017-07-21T00:00:00"/>
    <s v="First Class"/>
    <s v="TC-21535"/>
    <s v="Tracy Collins"/>
    <s v="Home Office"/>
    <s v="United States"/>
    <s v="San Francisco"/>
    <s v="California"/>
    <n v="94110"/>
    <x v="1"/>
    <x v="1804"/>
    <x v="2"/>
    <s v="Phones"/>
    <s v="Griffin GC36547 PowerJolt SE Lightning Charger"/>
    <n v="35.984000000000002"/>
  </r>
  <r>
    <n v="7279"/>
    <s v="CA-2017-157217"/>
    <x v="1080"/>
    <d v="2017-07-21T00:00:00"/>
    <s v="First Class"/>
    <s v="TC-21535"/>
    <s v="Tracy Collins"/>
    <s v="Home Office"/>
    <s v="United States"/>
    <s v="San Francisco"/>
    <s v="California"/>
    <n v="94110"/>
    <x v="1"/>
    <x v="1301"/>
    <x v="2"/>
    <s v="Accessories"/>
    <s v="Logitech G35 7.1-Channel Surround Sound Headset"/>
    <n v="389.97"/>
  </r>
  <r>
    <n v="7280"/>
    <s v="CA-2017-108224"/>
    <x v="675"/>
    <d v="2017-05-14T00:00:00"/>
    <s v="Same Day"/>
    <s v="TH-21235"/>
    <s v="Tiffany House"/>
    <s v="Corporate"/>
    <s v="United States"/>
    <s v="Yuma"/>
    <s v="Arizona"/>
    <n v="85364"/>
    <x v="1"/>
    <x v="217"/>
    <x v="2"/>
    <s v="Accessories"/>
    <s v="ImationÂ 16GB Mini TravelDrive USB 2.0Â Flash Drive"/>
    <n v="185.52799999999999"/>
  </r>
  <r>
    <n v="7281"/>
    <s v="CA-2016-162782"/>
    <x v="780"/>
    <d v="2016-02-27T00:00:00"/>
    <s v="Standard Class"/>
    <s v="PW-19240"/>
    <s v="Pierre Wener"/>
    <s v="Consumer"/>
    <s v="United States"/>
    <s v="Columbia"/>
    <s v="Maryland"/>
    <n v="21044"/>
    <x v="3"/>
    <x v="450"/>
    <x v="1"/>
    <s v="Binders"/>
    <s v="Fellowes PB500 Electric Punch Plastic Comb Binding Machine with Manual Bind"/>
    <n v="2541.98"/>
  </r>
  <r>
    <n v="7282"/>
    <s v="CA-2018-159282"/>
    <x v="524"/>
    <d v="2018-10-21T00:00:00"/>
    <s v="Standard Class"/>
    <s v="GH-14410"/>
    <s v="Gary Hansen"/>
    <s v="Home Office"/>
    <s v="United States"/>
    <s v="Yuma"/>
    <s v="Arizona"/>
    <n v="85364"/>
    <x v="1"/>
    <x v="206"/>
    <x v="2"/>
    <s v="Machines"/>
    <s v="Swingline SM12-08 MicroCut Jam Free Shredder"/>
    <n v="599.98500000000001"/>
  </r>
  <r>
    <n v="7283"/>
    <s v="CA-2018-155936"/>
    <x v="738"/>
    <d v="2018-06-29T00:00:00"/>
    <s v="Standard Class"/>
    <s v="JK-15730"/>
    <s v="Joe Kamberova"/>
    <s v="Consumer"/>
    <s v="United States"/>
    <s v="Chicago"/>
    <s v="Illinois"/>
    <n v="60653"/>
    <x v="2"/>
    <x v="881"/>
    <x v="1"/>
    <s v="Binders"/>
    <s v="Wilson Jones Standard D-Ring Binders"/>
    <n v="3.036"/>
  </r>
  <r>
    <n v="7284"/>
    <s v="CA-2018-169439"/>
    <x v="428"/>
    <d v="2018-09-13T00:00:00"/>
    <s v="Standard Class"/>
    <s v="LC-17140"/>
    <s v="Logan Currie"/>
    <s v="Consumer"/>
    <s v="United States"/>
    <s v="Cleveland"/>
    <s v="Ohio"/>
    <n v="44105"/>
    <x v="3"/>
    <x v="313"/>
    <x v="1"/>
    <s v="Art"/>
    <s v="BIC Brite Liner Highlighters, Chisel Tip"/>
    <n v="25.92"/>
  </r>
  <r>
    <n v="7285"/>
    <s v="CA-2018-169439"/>
    <x v="428"/>
    <d v="2018-09-13T00:00:00"/>
    <s v="Standard Class"/>
    <s v="LC-17140"/>
    <s v="Logan Currie"/>
    <s v="Consumer"/>
    <s v="United States"/>
    <s v="Cleveland"/>
    <s v="Ohio"/>
    <n v="44105"/>
    <x v="3"/>
    <x v="479"/>
    <x v="0"/>
    <s v="Furnishings"/>
    <s v="Deflect-o EconoMat Studded, No Bevel Mat for Low Pile Carpeting"/>
    <n v="66.111999999999995"/>
  </r>
  <r>
    <n v="7286"/>
    <s v="CA-2018-151183"/>
    <x v="336"/>
    <d v="2018-10-19T00:00:00"/>
    <s v="Standard Class"/>
    <s v="BK-11260"/>
    <s v="Berenike Kampe"/>
    <s v="Consumer"/>
    <s v="United States"/>
    <s v="San Francisco"/>
    <s v="California"/>
    <n v="94110"/>
    <x v="1"/>
    <x v="567"/>
    <x v="2"/>
    <s v="Accessories"/>
    <s v="Verbatim 25 GB 6x Blu-ray Single Layer Recordable Disc, 10/Pack"/>
    <n v="46.36"/>
  </r>
  <r>
    <n v="7287"/>
    <s v="CA-2017-149965"/>
    <x v="23"/>
    <d v="2017-06-25T00:00:00"/>
    <s v="Standard Class"/>
    <s v="BS-11365"/>
    <s v="Bill Shonely"/>
    <s v="Corporate"/>
    <s v="United States"/>
    <s v="Oklahoma City"/>
    <s v="Oklahoma"/>
    <n v="73120"/>
    <x v="2"/>
    <x v="1691"/>
    <x v="2"/>
    <s v="Accessories"/>
    <s v="ImationÂ 30456 USBÂ Flash DriveÂ 8GB"/>
    <n v="6.9"/>
  </r>
  <r>
    <n v="7288"/>
    <s v="CA-2017-149965"/>
    <x v="23"/>
    <d v="2017-06-25T00:00:00"/>
    <s v="Standard Class"/>
    <s v="BS-11365"/>
    <s v="Bill Shonely"/>
    <s v="Corporate"/>
    <s v="United States"/>
    <s v="Oklahoma City"/>
    <s v="Oklahoma"/>
    <n v="73120"/>
    <x v="2"/>
    <x v="1006"/>
    <x v="0"/>
    <s v="Furnishings"/>
    <s v="Executive Impressions 13&quot; Clairmont Wall Clock"/>
    <n v="57.69"/>
  </r>
  <r>
    <n v="7289"/>
    <s v="CA-2015-158281"/>
    <x v="814"/>
    <d v="2015-09-07T00:00:00"/>
    <s v="Standard Class"/>
    <s v="AG-10525"/>
    <s v="Andy Gerbode"/>
    <s v="Corporate"/>
    <s v="United States"/>
    <s v="Houston"/>
    <s v="Texas"/>
    <n v="77095"/>
    <x v="2"/>
    <x v="1389"/>
    <x v="2"/>
    <s v="Machines"/>
    <s v="Epson TM-T88V Direct Thermal Printer - Monochrome - Desktop"/>
    <n v="559.71"/>
  </r>
  <r>
    <n v="7290"/>
    <s v="CA-2017-153661"/>
    <x v="806"/>
    <d v="2017-01-31T00:00:00"/>
    <s v="First Class"/>
    <s v="SC-20725"/>
    <s v="Steven Cartwright"/>
    <s v="Consumer"/>
    <s v="United States"/>
    <s v="San Francisco"/>
    <s v="California"/>
    <n v="94122"/>
    <x v="1"/>
    <x v="298"/>
    <x v="1"/>
    <s v="Storage"/>
    <s v="File Shuttle II and Handi-File, Black"/>
    <n v="305.01"/>
  </r>
  <r>
    <n v="7291"/>
    <s v="CA-2017-153661"/>
    <x v="806"/>
    <d v="2017-01-31T00:00:00"/>
    <s v="First Class"/>
    <s v="SC-20725"/>
    <s v="Steven Cartwright"/>
    <s v="Consumer"/>
    <s v="United States"/>
    <s v="San Francisco"/>
    <s v="California"/>
    <n v="94122"/>
    <x v="1"/>
    <x v="132"/>
    <x v="1"/>
    <s v="Binders"/>
    <s v="GBC Wire Binding Strips"/>
    <n v="50.783999999999999"/>
  </r>
  <r>
    <n v="7292"/>
    <s v="CA-2017-153661"/>
    <x v="806"/>
    <d v="2017-01-31T00:00:00"/>
    <s v="First Class"/>
    <s v="SC-20725"/>
    <s v="Steven Cartwright"/>
    <s v="Consumer"/>
    <s v="United States"/>
    <s v="San Francisco"/>
    <s v="California"/>
    <n v="94122"/>
    <x v="1"/>
    <x v="264"/>
    <x v="1"/>
    <s v="Labels"/>
    <s v="Avery 512"/>
    <n v="26.01"/>
  </r>
  <r>
    <n v="7293"/>
    <s v="CA-2018-109183"/>
    <x v="769"/>
    <d v="2018-12-09T00:00:00"/>
    <s v="Standard Class"/>
    <s v="LR-16915"/>
    <s v="Lena Radford"/>
    <s v="Consumer"/>
    <s v="United States"/>
    <s v="Nashville"/>
    <s v="Tennessee"/>
    <n v="37211"/>
    <x v="0"/>
    <x v="1818"/>
    <x v="2"/>
    <s v="Machines"/>
    <s v="Okidata C610n Printer"/>
    <n v="649"/>
  </r>
  <r>
    <n v="7294"/>
    <s v="CA-2017-113656"/>
    <x v="1156"/>
    <d v="2017-01-29T00:00:00"/>
    <s v="Standard Class"/>
    <s v="CB-12415"/>
    <s v="Christy Brittain"/>
    <s v="Consumer"/>
    <s v="United States"/>
    <s v="Los Angeles"/>
    <s v="California"/>
    <n v="90036"/>
    <x v="1"/>
    <x v="1685"/>
    <x v="0"/>
    <s v="Furnishings"/>
    <s v="DAX Cubicle Frames, 8-1/2 x 11"/>
    <n v="59.99"/>
  </r>
  <r>
    <n v="7295"/>
    <s v="CA-2016-148964"/>
    <x v="989"/>
    <d v="2016-05-31T00:00:00"/>
    <s v="Standard Class"/>
    <s v="RD-19900"/>
    <s v="Ruben Dartt"/>
    <s v="Consumer"/>
    <s v="United States"/>
    <s v="Bellevue"/>
    <s v="Washington"/>
    <n v="98006"/>
    <x v="1"/>
    <x v="526"/>
    <x v="0"/>
    <s v="Furnishings"/>
    <s v="DAX Metal Frame, Desktop, Stepped-Edge"/>
    <n v="20.239999999999998"/>
  </r>
  <r>
    <n v="7296"/>
    <s v="CA-2015-111899"/>
    <x v="417"/>
    <d v="2015-05-05T00:00:00"/>
    <s v="First Class"/>
    <s v="NC-18340"/>
    <s v="Nat Carroll"/>
    <s v="Consumer"/>
    <s v="United States"/>
    <s v="Houston"/>
    <s v="Texas"/>
    <n v="77036"/>
    <x v="2"/>
    <x v="1559"/>
    <x v="1"/>
    <s v="Art"/>
    <s v="Boston Home &amp; Office Model 2000 Electric Pencil Sharpeners"/>
    <n v="37.840000000000003"/>
  </r>
  <r>
    <n v="7297"/>
    <s v="CA-2015-111899"/>
    <x v="417"/>
    <d v="2015-05-05T00:00:00"/>
    <s v="First Class"/>
    <s v="NC-18340"/>
    <s v="Nat Carroll"/>
    <s v="Consumer"/>
    <s v="United States"/>
    <s v="Houston"/>
    <s v="Texas"/>
    <n v="77036"/>
    <x v="2"/>
    <x v="1705"/>
    <x v="1"/>
    <s v="Fasteners"/>
    <s v="OIC Thumb-Tacks"/>
    <n v="5.4720000000000004"/>
  </r>
  <r>
    <n v="7298"/>
    <s v="CA-2016-101126"/>
    <x v="1157"/>
    <d v="2016-02-14T00:00:00"/>
    <s v="Second Class"/>
    <s v="NB-18655"/>
    <s v="Nona Balk"/>
    <s v="Corporate"/>
    <s v="United States"/>
    <s v="Philadelphia"/>
    <s v="Pennsylvania"/>
    <n v="19143"/>
    <x v="3"/>
    <x v="1220"/>
    <x v="1"/>
    <s v="Storage"/>
    <s v="Eldon ProFile File 'N Store Portable File Tub Letter/Legal Size Black"/>
    <n v="77.239999999999995"/>
  </r>
  <r>
    <n v="7299"/>
    <s v="CA-2015-163468"/>
    <x v="728"/>
    <d v="2015-11-21T00:00:00"/>
    <s v="First Class"/>
    <s v="JK-15730"/>
    <s v="Joe Kamberova"/>
    <s v="Consumer"/>
    <s v="United States"/>
    <s v="Des Plaines"/>
    <s v="Illinois"/>
    <n v="60016"/>
    <x v="2"/>
    <x v="277"/>
    <x v="0"/>
    <s v="Tables"/>
    <s v="BPI Conference Tables"/>
    <n v="292.10000000000002"/>
  </r>
  <r>
    <n v="7300"/>
    <s v="CA-2015-163468"/>
    <x v="728"/>
    <d v="2015-11-21T00:00:00"/>
    <s v="First Class"/>
    <s v="JK-15730"/>
    <s v="Joe Kamberova"/>
    <s v="Consumer"/>
    <s v="United States"/>
    <s v="Des Plaines"/>
    <s v="Illinois"/>
    <n v="60016"/>
    <x v="2"/>
    <x v="1445"/>
    <x v="0"/>
    <s v="Furnishings"/>
    <s v="Dana Swing-Arm Lamps"/>
    <n v="8.5440000000000005"/>
  </r>
  <r>
    <n v="7301"/>
    <s v="CA-2015-163468"/>
    <x v="728"/>
    <d v="2015-11-21T00:00:00"/>
    <s v="First Class"/>
    <s v="JK-15730"/>
    <s v="Joe Kamberova"/>
    <s v="Consumer"/>
    <s v="United States"/>
    <s v="Des Plaines"/>
    <s v="Illinois"/>
    <n v="60016"/>
    <x v="2"/>
    <x v="1659"/>
    <x v="0"/>
    <s v="Bookcases"/>
    <s v="Hon 4-Shelf Metal Bookcases"/>
    <n v="424.11599999999999"/>
  </r>
  <r>
    <n v="7302"/>
    <s v="CA-2015-163468"/>
    <x v="728"/>
    <d v="2015-11-21T00:00:00"/>
    <s v="First Class"/>
    <s v="JK-15730"/>
    <s v="Joe Kamberova"/>
    <s v="Consumer"/>
    <s v="United States"/>
    <s v="Des Plaines"/>
    <s v="Illinois"/>
    <n v="60016"/>
    <x v="2"/>
    <x v="544"/>
    <x v="1"/>
    <s v="Binders"/>
    <s v="Wilson Jones Turn Tabs Binder Tool for Ring Binders"/>
    <n v="2.8919999999999999"/>
  </r>
  <r>
    <n v="7303"/>
    <s v="CA-2015-163468"/>
    <x v="728"/>
    <d v="2015-11-21T00:00:00"/>
    <s v="First Class"/>
    <s v="JK-15730"/>
    <s v="Joe Kamberova"/>
    <s v="Consumer"/>
    <s v="United States"/>
    <s v="Des Plaines"/>
    <s v="Illinois"/>
    <n v="60016"/>
    <x v="2"/>
    <x v="621"/>
    <x v="1"/>
    <s v="Storage"/>
    <s v="Fellowes Stor/Drawer Steel Plus Storage Drawers"/>
    <n v="381.72"/>
  </r>
  <r>
    <n v="7304"/>
    <s v="US-2018-117450"/>
    <x v="507"/>
    <d v="2018-09-08T00:00:00"/>
    <s v="Standard Class"/>
    <s v="DO-13645"/>
    <s v="Doug O'Connell"/>
    <s v="Consumer"/>
    <s v="United States"/>
    <s v="Boynton Beach"/>
    <s v="Florida"/>
    <n v="33437"/>
    <x v="0"/>
    <x v="163"/>
    <x v="0"/>
    <s v="Chairs"/>
    <s v="Global Value Steno Chair, Gray"/>
    <n v="97.183999999999997"/>
  </r>
  <r>
    <n v="7305"/>
    <s v="US-2018-117450"/>
    <x v="507"/>
    <d v="2018-09-08T00:00:00"/>
    <s v="Standard Class"/>
    <s v="DO-13645"/>
    <s v="Doug O'Connell"/>
    <s v="Consumer"/>
    <s v="United States"/>
    <s v="Boynton Beach"/>
    <s v="Florida"/>
    <n v="33437"/>
    <x v="0"/>
    <x v="730"/>
    <x v="1"/>
    <s v="Paper"/>
    <s v="Xerox 213"/>
    <n v="10.368"/>
  </r>
  <r>
    <n v="7306"/>
    <s v="CA-2015-137274"/>
    <x v="1158"/>
    <d v="2015-04-02T00:00:00"/>
    <s v="Standard Class"/>
    <s v="MG-18145"/>
    <s v="Mike Gockenbach"/>
    <s v="Consumer"/>
    <s v="United States"/>
    <s v="Plano"/>
    <s v="Texas"/>
    <n v="75023"/>
    <x v="2"/>
    <x v="411"/>
    <x v="0"/>
    <s v="Tables"/>
    <s v="Bush Advantage Collection Racetrack Conference Table"/>
    <n v="890.84100000000001"/>
  </r>
  <r>
    <n v="7307"/>
    <s v="CA-2017-144092"/>
    <x v="732"/>
    <d v="2017-11-07T00:00:00"/>
    <s v="Second Class"/>
    <s v="LH-17155"/>
    <s v="Logan Haushalter"/>
    <s v="Consumer"/>
    <s v="United States"/>
    <s v="San Jose"/>
    <s v="California"/>
    <n v="95123"/>
    <x v="1"/>
    <x v="1542"/>
    <x v="2"/>
    <s v="Accessories"/>
    <s v="KeyTronicÂ E03601U1 -Â KeyboardÂ - Beige"/>
    <n v="72"/>
  </r>
  <r>
    <n v="7308"/>
    <s v="CA-2017-144092"/>
    <x v="732"/>
    <d v="2017-11-07T00:00:00"/>
    <s v="Second Class"/>
    <s v="LH-17155"/>
    <s v="Logan Haushalter"/>
    <s v="Consumer"/>
    <s v="United States"/>
    <s v="San Jose"/>
    <s v="California"/>
    <n v="95123"/>
    <x v="1"/>
    <x v="1459"/>
    <x v="0"/>
    <s v="Chairs"/>
    <s v="Harbour Creations 67200 Series Stacking Chairs"/>
    <n v="113.88800000000001"/>
  </r>
  <r>
    <n v="7309"/>
    <s v="CA-2017-144092"/>
    <x v="732"/>
    <d v="2017-11-07T00:00:00"/>
    <s v="Second Class"/>
    <s v="LH-17155"/>
    <s v="Logan Haushalter"/>
    <s v="Consumer"/>
    <s v="United States"/>
    <s v="San Jose"/>
    <s v="California"/>
    <n v="95123"/>
    <x v="1"/>
    <x v="439"/>
    <x v="1"/>
    <s v="Envelopes"/>
    <s v="Strathmore #10 Envelopes, Ultimate White"/>
    <n v="158.13"/>
  </r>
  <r>
    <n v="7310"/>
    <s v="CA-2018-112172"/>
    <x v="193"/>
    <d v="2018-06-14T00:00:00"/>
    <s v="Second Class"/>
    <s v="MM-18280"/>
    <s v="Muhammed MacIntyre"/>
    <s v="Corporate"/>
    <s v="United States"/>
    <s v="New York City"/>
    <s v="New York"/>
    <n v="10024"/>
    <x v="3"/>
    <x v="1217"/>
    <x v="1"/>
    <s v="Fasteners"/>
    <s v="Plymouth Boxed Rubber Bands by Plymouth"/>
    <n v="14.13"/>
  </r>
  <r>
    <n v="7311"/>
    <s v="CA-2016-121699"/>
    <x v="544"/>
    <d v="2016-08-14T00:00:00"/>
    <s v="Standard Class"/>
    <s v="BD-11320"/>
    <s v="Bill Donatelli"/>
    <s v="Consumer"/>
    <s v="United States"/>
    <s v="Detroit"/>
    <s v="Michigan"/>
    <n v="48227"/>
    <x v="2"/>
    <x v="569"/>
    <x v="1"/>
    <s v="Binders"/>
    <s v="GBC Binding covers"/>
    <n v="64.75"/>
  </r>
  <r>
    <n v="7312"/>
    <s v="CA-2016-162761"/>
    <x v="330"/>
    <d v="2016-10-13T00:00:00"/>
    <s v="Standard Class"/>
    <s v="SC-20575"/>
    <s v="Sonia Cooley"/>
    <s v="Consumer"/>
    <s v="United States"/>
    <s v="Miami"/>
    <s v="Florida"/>
    <n v="33178"/>
    <x v="0"/>
    <x v="744"/>
    <x v="1"/>
    <s v="Binders"/>
    <s v="Zipper Ring Binder Pockets"/>
    <n v="1.8720000000000001"/>
  </r>
  <r>
    <n v="7313"/>
    <s v="CA-2016-162761"/>
    <x v="330"/>
    <d v="2016-10-13T00:00:00"/>
    <s v="Standard Class"/>
    <s v="SC-20575"/>
    <s v="Sonia Cooley"/>
    <s v="Consumer"/>
    <s v="United States"/>
    <s v="Miami"/>
    <s v="Florida"/>
    <n v="33178"/>
    <x v="0"/>
    <x v="440"/>
    <x v="1"/>
    <s v="Binders"/>
    <s v="Clear Mylar Reinforcing Strips"/>
    <n v="11.214"/>
  </r>
  <r>
    <n v="7314"/>
    <s v="CA-2016-162761"/>
    <x v="330"/>
    <d v="2016-10-13T00:00:00"/>
    <s v="Standard Class"/>
    <s v="SC-20575"/>
    <s v="Sonia Cooley"/>
    <s v="Consumer"/>
    <s v="United States"/>
    <s v="Miami"/>
    <s v="Florida"/>
    <n v="33178"/>
    <x v="0"/>
    <x v="1663"/>
    <x v="1"/>
    <s v="Art"/>
    <s v="Avery Hi-Liter Smear-Safe Highlighters"/>
    <n v="37.375999999999998"/>
  </r>
  <r>
    <n v="7315"/>
    <s v="CA-2017-121377"/>
    <x v="316"/>
    <d v="2017-06-02T00:00:00"/>
    <s v="Standard Class"/>
    <s v="TN-21040"/>
    <s v="Tanja Norvell"/>
    <s v="Home Office"/>
    <s v="United States"/>
    <s v="Park Ridge"/>
    <s v="Illinois"/>
    <n v="60068"/>
    <x v="2"/>
    <x v="1118"/>
    <x v="2"/>
    <s v="Phones"/>
    <s v="Wilson Electronics DB Pro Signal Booster"/>
    <n v="286.39999999999998"/>
  </r>
  <r>
    <n v="7316"/>
    <s v="CA-2018-115322"/>
    <x v="943"/>
    <d v="2018-05-16T00:00:00"/>
    <s v="Second Class"/>
    <s v="ZC-21910"/>
    <s v="Zuschuss Carroll"/>
    <s v="Consumer"/>
    <s v="United States"/>
    <s v="New York City"/>
    <s v="New York"/>
    <n v="10024"/>
    <x v="3"/>
    <x v="1064"/>
    <x v="1"/>
    <s v="Art"/>
    <s v="Panasonic KP-4ABK Battery-Operated Pencil Sharpener"/>
    <n v="43.92"/>
  </r>
  <r>
    <n v="7317"/>
    <s v="CA-2017-132066"/>
    <x v="1159"/>
    <d v="2017-10-20T00:00:00"/>
    <s v="Standard Class"/>
    <s v="NB-18655"/>
    <s v="Nona Balk"/>
    <s v="Corporate"/>
    <s v="United States"/>
    <s v="New York City"/>
    <s v="New York"/>
    <n v="10011"/>
    <x v="3"/>
    <x v="10"/>
    <x v="0"/>
    <s v="Tables"/>
    <s v="Chromcraft Rectangular Conference Tables"/>
    <n v="142.18199999999999"/>
  </r>
  <r>
    <n v="7318"/>
    <s v="CA-2018-158120"/>
    <x v="701"/>
    <d v="2018-11-21T00:00:00"/>
    <s v="Standard Class"/>
    <s v="KH-16330"/>
    <s v="Katharine Harms"/>
    <s v="Corporate"/>
    <s v="United States"/>
    <s v="Hillsboro"/>
    <s v="Oregon"/>
    <n v="97123"/>
    <x v="1"/>
    <x v="1795"/>
    <x v="1"/>
    <s v="Paper"/>
    <s v="Wirebound Message Forms, Four 2 3/4 x 5 Forms per Page, Pink Paper"/>
    <n v="19.608000000000001"/>
  </r>
  <r>
    <n v="7319"/>
    <s v="CA-2018-158120"/>
    <x v="701"/>
    <d v="2018-11-21T00:00:00"/>
    <s v="Standard Class"/>
    <s v="KH-16330"/>
    <s v="Katharine Harms"/>
    <s v="Corporate"/>
    <s v="United States"/>
    <s v="Hillsboro"/>
    <s v="Oregon"/>
    <n v="97123"/>
    <x v="1"/>
    <x v="922"/>
    <x v="1"/>
    <s v="Binders"/>
    <s v="Avery Reinforcements for Hole-Punch Pages"/>
    <n v="4.1580000000000004"/>
  </r>
  <r>
    <n v="7320"/>
    <s v="CA-2018-100097"/>
    <x v="200"/>
    <d v="2018-11-29T00:00:00"/>
    <s v="Second Class"/>
    <s v="MN-17935"/>
    <s v="Michael Nguyen"/>
    <s v="Consumer"/>
    <s v="United States"/>
    <s v="New York City"/>
    <s v="New York"/>
    <n v="10009"/>
    <x v="3"/>
    <x v="966"/>
    <x v="2"/>
    <s v="Phones"/>
    <s v="Plantronics Calisto P620-M USB Wireless Speakerphone System"/>
    <n v="979.95"/>
  </r>
  <r>
    <n v="7321"/>
    <s v="CA-2018-100097"/>
    <x v="200"/>
    <d v="2018-11-29T00:00:00"/>
    <s v="Second Class"/>
    <s v="MN-17935"/>
    <s v="Michael Nguyen"/>
    <s v="Consumer"/>
    <s v="United States"/>
    <s v="New York City"/>
    <s v="New York"/>
    <n v="10009"/>
    <x v="3"/>
    <x v="1251"/>
    <x v="0"/>
    <s v="Furnishings"/>
    <s v="DataProducts Ampli Magnifier Task Lamp, Black,"/>
    <n v="135.30000000000001"/>
  </r>
  <r>
    <n v="7322"/>
    <s v="CA-2018-167626"/>
    <x v="213"/>
    <d v="2018-09-07T00:00:00"/>
    <s v="Standard Class"/>
    <s v="MY-18295"/>
    <s v="Muhammed Yedwab"/>
    <s v="Corporate"/>
    <s v="United States"/>
    <s v="Chicago"/>
    <s v="Illinois"/>
    <n v="60623"/>
    <x v="2"/>
    <x v="1101"/>
    <x v="1"/>
    <s v="Paper"/>
    <s v="&quot;While you Were Out&quot; Message Book, One Form per Page"/>
    <n v="8.9039999999999999"/>
  </r>
  <r>
    <n v="7323"/>
    <s v="CA-2018-167626"/>
    <x v="213"/>
    <d v="2018-09-07T00:00:00"/>
    <s v="Standard Class"/>
    <s v="MY-18295"/>
    <s v="Muhammed Yedwab"/>
    <s v="Corporate"/>
    <s v="United States"/>
    <s v="Chicago"/>
    <s v="Illinois"/>
    <n v="60623"/>
    <x v="2"/>
    <x v="725"/>
    <x v="2"/>
    <s v="Accessories"/>
    <s v="Hypercom P1300 Pinpad"/>
    <n v="100.8"/>
  </r>
  <r>
    <n v="7324"/>
    <s v="US-2018-126053"/>
    <x v="256"/>
    <d v="2018-12-08T00:00:00"/>
    <s v="First Class"/>
    <s v="CS-11950"/>
    <s v="Carlos Soltero"/>
    <s v="Consumer"/>
    <s v="United States"/>
    <s v="New York City"/>
    <s v="New York"/>
    <n v="10024"/>
    <x v="3"/>
    <x v="107"/>
    <x v="0"/>
    <s v="Furnishings"/>
    <s v="Magnifier Swing Arm Lamp"/>
    <n v="41.96"/>
  </r>
  <r>
    <n v="7325"/>
    <s v="US-2018-126053"/>
    <x v="256"/>
    <d v="2018-12-08T00:00:00"/>
    <s v="First Class"/>
    <s v="CS-11950"/>
    <s v="Carlos Soltero"/>
    <s v="Consumer"/>
    <s v="United States"/>
    <s v="New York City"/>
    <s v="New York"/>
    <n v="10024"/>
    <x v="3"/>
    <x v="365"/>
    <x v="1"/>
    <s v="Labels"/>
    <s v="Self-Adhesive Removable Labels"/>
    <n v="9.4499999999999993"/>
  </r>
  <r>
    <n v="7326"/>
    <s v="US-2018-128447"/>
    <x v="468"/>
    <d v="2018-11-17T00:00:00"/>
    <s v="Standard Class"/>
    <s v="MC-17845"/>
    <s v="Michael Chen"/>
    <s v="Consumer"/>
    <s v="United States"/>
    <s v="Pasco"/>
    <s v="Washington"/>
    <n v="99301"/>
    <x v="1"/>
    <x v="1317"/>
    <x v="1"/>
    <s v="Appliances"/>
    <s v="Eureka The Boss Lite 10-Amp Upright Vacuum, Blue"/>
    <n v="400.8"/>
  </r>
  <r>
    <n v="7327"/>
    <s v="US-2018-128447"/>
    <x v="468"/>
    <d v="2018-11-17T00:00:00"/>
    <s v="Standard Class"/>
    <s v="MC-17845"/>
    <s v="Michael Chen"/>
    <s v="Consumer"/>
    <s v="United States"/>
    <s v="Pasco"/>
    <s v="Washington"/>
    <n v="99301"/>
    <x v="1"/>
    <x v="379"/>
    <x v="1"/>
    <s v="Binders"/>
    <s v="GBC VeloBinder Manual Binding System"/>
    <n v="28.792000000000002"/>
  </r>
  <r>
    <n v="7328"/>
    <s v="US-2015-131275"/>
    <x v="772"/>
    <d v="2015-03-24T00:00:00"/>
    <s v="Standard Class"/>
    <s v="SC-20050"/>
    <s v="Sample Company A"/>
    <s v="Home Office"/>
    <s v="United States"/>
    <s v="Burbank"/>
    <s v="California"/>
    <n v="91505"/>
    <x v="1"/>
    <x v="1281"/>
    <x v="0"/>
    <s v="Furnishings"/>
    <s v="Eldon Cleatmat Chair Mats for Medium Pile Carpets"/>
    <n v="111"/>
  </r>
  <r>
    <n v="7329"/>
    <s v="US-2015-131275"/>
    <x v="772"/>
    <d v="2015-03-24T00:00:00"/>
    <s v="Standard Class"/>
    <s v="SC-20050"/>
    <s v="Sample Company A"/>
    <s v="Home Office"/>
    <s v="United States"/>
    <s v="Burbank"/>
    <s v="California"/>
    <n v="91505"/>
    <x v="1"/>
    <x v="206"/>
    <x v="2"/>
    <s v="Machines"/>
    <s v="Swingline SM12-08 MicroCut Jam Free Shredder"/>
    <n v="1279.9680000000001"/>
  </r>
  <r>
    <n v="7330"/>
    <s v="US-2015-131275"/>
    <x v="772"/>
    <d v="2015-03-24T00:00:00"/>
    <s v="Standard Class"/>
    <s v="SC-20050"/>
    <s v="Sample Company A"/>
    <s v="Home Office"/>
    <s v="United States"/>
    <s v="Burbank"/>
    <s v="California"/>
    <n v="91505"/>
    <x v="1"/>
    <x v="1244"/>
    <x v="1"/>
    <s v="Storage"/>
    <s v="Tennsco 6- and 18-Compartment Lockers"/>
    <n v="1856.19"/>
  </r>
  <r>
    <n v="7331"/>
    <s v="CA-2017-149349"/>
    <x v="396"/>
    <d v="2017-11-13T00:00:00"/>
    <s v="First Class"/>
    <s v="SP-20650"/>
    <s v="Stephanie Phelps"/>
    <s v="Corporate"/>
    <s v="United States"/>
    <s v="Chicago"/>
    <s v="Illinois"/>
    <n v="60623"/>
    <x v="2"/>
    <x v="1183"/>
    <x v="0"/>
    <s v="Furnishings"/>
    <s v="DAX Charcoal/Nickel-Tone Document Frame, 5 x 7"/>
    <n v="22.751999999999999"/>
  </r>
  <r>
    <n v="7332"/>
    <s v="CA-2018-115119"/>
    <x v="40"/>
    <d v="2018-10-30T00:00:00"/>
    <s v="Standard Class"/>
    <s v="SC-20440"/>
    <s v="Shaun Chance"/>
    <s v="Corporate"/>
    <s v="United States"/>
    <s v="Lancaster"/>
    <s v="Pennsylvania"/>
    <n v="17602"/>
    <x v="3"/>
    <x v="239"/>
    <x v="2"/>
    <s v="Phones"/>
    <s v="Cisco Small Business SPA 502G VoIP phone"/>
    <n v="61.542000000000002"/>
  </r>
  <r>
    <n v="7333"/>
    <s v="CA-2018-115119"/>
    <x v="40"/>
    <d v="2018-10-30T00:00:00"/>
    <s v="Standard Class"/>
    <s v="SC-20440"/>
    <s v="Shaun Chance"/>
    <s v="Corporate"/>
    <s v="United States"/>
    <s v="Lancaster"/>
    <s v="Pennsylvania"/>
    <n v="17602"/>
    <x v="3"/>
    <x v="1561"/>
    <x v="1"/>
    <s v="Binders"/>
    <s v="Premium Transparent Presentation Covers, No Pattern/Clear, 8 1/2&quot; x 11&quot;"/>
    <n v="81.438000000000002"/>
  </r>
  <r>
    <n v="7334"/>
    <s v="CA-2016-125563"/>
    <x v="347"/>
    <d v="2016-04-17T00:00:00"/>
    <s v="Standard Class"/>
    <s v="PR-18880"/>
    <s v="Patrick Ryan"/>
    <s v="Consumer"/>
    <s v="United States"/>
    <s v="Tampa"/>
    <s v="Florida"/>
    <n v="33614"/>
    <x v="0"/>
    <x v="451"/>
    <x v="0"/>
    <s v="Furnishings"/>
    <s v="Executive Impressions Supervisor Wall Clock"/>
    <n v="67.36"/>
  </r>
  <r>
    <n v="7335"/>
    <s v="CA-2016-125563"/>
    <x v="347"/>
    <d v="2016-04-17T00:00:00"/>
    <s v="Standard Class"/>
    <s v="PR-18880"/>
    <s v="Patrick Ryan"/>
    <s v="Consumer"/>
    <s v="United States"/>
    <s v="Tampa"/>
    <s v="Florida"/>
    <n v="33614"/>
    <x v="0"/>
    <x v="205"/>
    <x v="0"/>
    <s v="Furnishings"/>
    <s v="Executive Impressions 14&quot; Two-Color Numerals Wall Clock"/>
    <n v="54.527999999999999"/>
  </r>
  <r>
    <n v="7336"/>
    <s v="CA-2016-113152"/>
    <x v="707"/>
    <d v="2016-12-30T00:00:00"/>
    <s v="Standard Class"/>
    <s v="JK-15625"/>
    <s v="Jim Karlsson"/>
    <s v="Consumer"/>
    <s v="United States"/>
    <s v="New York City"/>
    <s v="New York"/>
    <n v="10024"/>
    <x v="3"/>
    <x v="695"/>
    <x v="2"/>
    <s v="Accessories"/>
    <s v="Plantronics Savi W720 Multi-Device Wireless Headset System"/>
    <n v="843.9"/>
  </r>
  <r>
    <n v="7337"/>
    <s v="CA-2016-113152"/>
    <x v="707"/>
    <d v="2016-12-30T00:00:00"/>
    <s v="Standard Class"/>
    <s v="JK-15625"/>
    <s v="Jim Karlsson"/>
    <s v="Consumer"/>
    <s v="United States"/>
    <s v="New York City"/>
    <s v="New York"/>
    <n v="10024"/>
    <x v="3"/>
    <x v="178"/>
    <x v="0"/>
    <s v="Bookcases"/>
    <s v="Atlantic Metals Mobile 4-Shelf Bookcases, Custom Colors"/>
    <n v="449.56799999999998"/>
  </r>
  <r>
    <n v="7338"/>
    <s v="CA-2018-165155"/>
    <x v="296"/>
    <d v="2018-09-23T00:00:00"/>
    <s v="First Class"/>
    <s v="BM-11575"/>
    <s v="Brendan Murry"/>
    <s v="Corporate"/>
    <s v="United States"/>
    <s v="Los Angeles"/>
    <s v="California"/>
    <n v="90045"/>
    <x v="1"/>
    <x v="1018"/>
    <x v="1"/>
    <s v="Storage"/>
    <s v="Tenex Personal Filing Tote With Secure Closure Lid, Black/Frost"/>
    <n v="15.51"/>
  </r>
  <r>
    <n v="7339"/>
    <s v="CA-2015-163412"/>
    <x v="414"/>
    <d v="2015-12-23T00:00:00"/>
    <s v="Second Class"/>
    <s v="SM-20950"/>
    <s v="Suzanne McNair"/>
    <s v="Corporate"/>
    <s v="United States"/>
    <s v="New York City"/>
    <s v="New York"/>
    <n v="10035"/>
    <x v="3"/>
    <x v="1459"/>
    <x v="0"/>
    <s v="Chairs"/>
    <s v="Harbour Creations 67200 Series Stacking Chairs"/>
    <n v="192.18600000000001"/>
  </r>
  <r>
    <n v="7340"/>
    <s v="CA-2016-159590"/>
    <x v="1074"/>
    <d v="2016-07-21T00:00:00"/>
    <s v="First Class"/>
    <s v="KC-16255"/>
    <s v="Karen Carlisle"/>
    <s v="Corporate"/>
    <s v="United States"/>
    <s v="New York City"/>
    <s v="New York"/>
    <n v="10009"/>
    <x v="3"/>
    <x v="649"/>
    <x v="1"/>
    <s v="Art"/>
    <s v="Newell 32"/>
    <n v="5.76"/>
  </r>
  <r>
    <n v="7341"/>
    <s v="CA-2015-116190"/>
    <x v="711"/>
    <d v="2015-08-01T00:00:00"/>
    <s v="Standard Class"/>
    <s v="SG-20470"/>
    <s v="Sheri Gordon"/>
    <s v="Consumer"/>
    <s v="United States"/>
    <s v="Atlanta"/>
    <s v="Georgia"/>
    <n v="30318"/>
    <x v="0"/>
    <x v="1272"/>
    <x v="0"/>
    <s v="Chairs"/>
    <s v="Metal Folding Chairs, Beige, 4/Carton"/>
    <n v="67.88"/>
  </r>
  <r>
    <n v="7342"/>
    <s v="CA-2015-116190"/>
    <x v="711"/>
    <d v="2015-08-01T00:00:00"/>
    <s v="Standard Class"/>
    <s v="SG-20470"/>
    <s v="Sheri Gordon"/>
    <s v="Consumer"/>
    <s v="United States"/>
    <s v="Atlanta"/>
    <s v="Georgia"/>
    <n v="30318"/>
    <x v="0"/>
    <x v="49"/>
    <x v="1"/>
    <s v="Labels"/>
    <s v="Avery 485"/>
    <n v="162.88999999999999"/>
  </r>
  <r>
    <n v="7343"/>
    <s v="CA-2015-116190"/>
    <x v="711"/>
    <d v="2015-08-01T00:00:00"/>
    <s v="Standard Class"/>
    <s v="SG-20470"/>
    <s v="Sheri Gordon"/>
    <s v="Consumer"/>
    <s v="United States"/>
    <s v="Atlanta"/>
    <s v="Georgia"/>
    <n v="30318"/>
    <x v="0"/>
    <x v="1685"/>
    <x v="0"/>
    <s v="Furnishings"/>
    <s v="DAX Cubicle Frames, 8-1/2 x 11"/>
    <n v="25.71"/>
  </r>
  <r>
    <n v="7344"/>
    <s v="CA-2015-168473"/>
    <x v="58"/>
    <d v="2016-01-01T00:00:00"/>
    <s v="Standard Class"/>
    <s v="TB-21520"/>
    <s v="Tracy Blumstein"/>
    <s v="Consumer"/>
    <s v="United States"/>
    <s v="New York City"/>
    <s v="New York"/>
    <n v="10009"/>
    <x v="3"/>
    <x v="911"/>
    <x v="1"/>
    <s v="Storage"/>
    <s v="Fellowes Bankers Box Stor/Drawer Steel Plus"/>
    <n v="191.88"/>
  </r>
  <r>
    <n v="7345"/>
    <s v="CA-2018-168389"/>
    <x v="157"/>
    <d v="2018-12-17T00:00:00"/>
    <s v="Standard Class"/>
    <s v="DV-13045"/>
    <s v="Darrin Van Huff"/>
    <s v="Corporate"/>
    <s v="United States"/>
    <s v="Jacksonville"/>
    <s v="Florida"/>
    <n v="32216"/>
    <x v="0"/>
    <x v="188"/>
    <x v="0"/>
    <s v="Tables"/>
    <s v="BoxOffice By Design Rectangular and Half-Moon Meeting Room Tables"/>
    <n v="721.875"/>
  </r>
  <r>
    <n v="7346"/>
    <s v="CA-2018-168389"/>
    <x v="157"/>
    <d v="2018-12-17T00:00:00"/>
    <s v="Standard Class"/>
    <s v="DV-13045"/>
    <s v="Darrin Van Huff"/>
    <s v="Corporate"/>
    <s v="United States"/>
    <s v="Jacksonville"/>
    <s v="Florida"/>
    <n v="32216"/>
    <x v="0"/>
    <x v="461"/>
    <x v="2"/>
    <s v="Phones"/>
    <s v="Motorola HK250 Universal Bluetooth Headset"/>
    <n v="73.567999999999998"/>
  </r>
  <r>
    <n v="7347"/>
    <s v="CA-2018-168389"/>
    <x v="157"/>
    <d v="2018-12-17T00:00:00"/>
    <s v="Standard Class"/>
    <s v="DV-13045"/>
    <s v="Darrin Van Huff"/>
    <s v="Corporate"/>
    <s v="United States"/>
    <s v="Jacksonville"/>
    <s v="Florida"/>
    <n v="32216"/>
    <x v="0"/>
    <x v="207"/>
    <x v="1"/>
    <s v="Art"/>
    <s v="Stanley Bostitch Contemporary Electric Pencil Sharpeners"/>
    <n v="13.584"/>
  </r>
  <r>
    <n v="7348"/>
    <s v="CA-2018-168389"/>
    <x v="157"/>
    <d v="2018-12-17T00:00:00"/>
    <s v="Standard Class"/>
    <s v="DV-13045"/>
    <s v="Darrin Van Huff"/>
    <s v="Corporate"/>
    <s v="United States"/>
    <s v="Jacksonville"/>
    <s v="Florida"/>
    <n v="32216"/>
    <x v="0"/>
    <x v="405"/>
    <x v="0"/>
    <s v="Chairs"/>
    <s v="Global Geo Office Task Chair, Gray"/>
    <n v="64.784000000000006"/>
  </r>
  <r>
    <n v="7349"/>
    <s v="CA-2015-130421"/>
    <x v="223"/>
    <d v="2015-03-07T00:00:00"/>
    <s v="Standard Class"/>
    <s v="SC-20020"/>
    <s v="Sam Craven"/>
    <s v="Consumer"/>
    <s v="United States"/>
    <s v="Houston"/>
    <s v="Texas"/>
    <n v="77095"/>
    <x v="2"/>
    <x v="1218"/>
    <x v="1"/>
    <s v="Appliances"/>
    <s v="3.6 Cubic Foot Counter Height Office Refrigerator"/>
    <n v="176.77199999999999"/>
  </r>
  <r>
    <n v="7350"/>
    <s v="CA-2018-142125"/>
    <x v="208"/>
    <d v="2018-10-27T00:00:00"/>
    <s v="Standard Class"/>
    <s v="JB-15400"/>
    <s v="Jennifer Braxton"/>
    <s v="Corporate"/>
    <s v="United States"/>
    <s v="Milwaukee"/>
    <s v="Wisconsin"/>
    <n v="53209"/>
    <x v="2"/>
    <x v="625"/>
    <x v="1"/>
    <s v="Binders"/>
    <s v="GBC Instant Report Kit"/>
    <n v="38.82"/>
  </r>
  <r>
    <n v="7351"/>
    <s v="CA-2018-142125"/>
    <x v="208"/>
    <d v="2018-10-27T00:00:00"/>
    <s v="Standard Class"/>
    <s v="JB-15400"/>
    <s v="Jennifer Braxton"/>
    <s v="Corporate"/>
    <s v="United States"/>
    <s v="Milwaukee"/>
    <s v="Wisconsin"/>
    <n v="53209"/>
    <x v="2"/>
    <x v="236"/>
    <x v="1"/>
    <s v="Binders"/>
    <s v="Acco 3-Hole Punch"/>
    <n v="21.9"/>
  </r>
  <r>
    <n v="7352"/>
    <s v="CA-2018-141138"/>
    <x v="468"/>
    <d v="2018-11-16T00:00:00"/>
    <s v="Standard Class"/>
    <s v="GH-14425"/>
    <s v="Gary Hwang"/>
    <s v="Consumer"/>
    <s v="United States"/>
    <s v="Modesto"/>
    <s v="California"/>
    <n v="95351"/>
    <x v="1"/>
    <x v="404"/>
    <x v="2"/>
    <s v="Accessories"/>
    <s v="Memorex Mini Travel Drive 16 GB USB 2.0 Flash Drive"/>
    <n v="111.79"/>
  </r>
  <r>
    <n v="7353"/>
    <s v="CA-2018-152135"/>
    <x v="633"/>
    <d v="2018-03-18T00:00:00"/>
    <s v="Second Class"/>
    <s v="MG-17650"/>
    <s v="Matthew Grinstein"/>
    <s v="Home Office"/>
    <s v="United States"/>
    <s v="Lakewood"/>
    <s v="Ohio"/>
    <n v="44107"/>
    <x v="3"/>
    <x v="918"/>
    <x v="2"/>
    <s v="Phones"/>
    <s v="Geemarc AmpliPOWER60"/>
    <n v="445.44"/>
  </r>
  <r>
    <n v="7354"/>
    <s v="CA-2017-151974"/>
    <x v="897"/>
    <d v="2017-09-29T00:00:00"/>
    <s v="Standard Class"/>
    <s v="RD-19660"/>
    <s v="Robert Dilbeck"/>
    <s v="Home Office"/>
    <s v="United States"/>
    <s v="Philadelphia"/>
    <s v="Pennsylvania"/>
    <n v="19134"/>
    <x v="3"/>
    <x v="617"/>
    <x v="1"/>
    <s v="Labels"/>
    <s v="Avery 476"/>
    <n v="16.52"/>
  </r>
  <r>
    <n v="7355"/>
    <s v="CA-2018-154102"/>
    <x v="695"/>
    <d v="2018-02-13T00:00:00"/>
    <s v="Standard Class"/>
    <s v="SN-20560"/>
    <s v="Skye Norling"/>
    <s v="Home Office"/>
    <s v="United States"/>
    <s v="San Francisco"/>
    <s v="California"/>
    <n v="94109"/>
    <x v="1"/>
    <x v="1774"/>
    <x v="1"/>
    <s v="Paper"/>
    <s v="Xerox 1947"/>
    <n v="29.9"/>
  </r>
  <r>
    <n v="7356"/>
    <s v="CA-2016-139780"/>
    <x v="620"/>
    <d v="2017-01-02T00:00:00"/>
    <s v="Second Class"/>
    <s v="AH-10690"/>
    <s v="Anna HÃ¤berlin"/>
    <s v="Corporate"/>
    <s v="United States"/>
    <s v="Detroit"/>
    <s v="Michigan"/>
    <n v="48205"/>
    <x v="2"/>
    <x v="939"/>
    <x v="1"/>
    <s v="Binders"/>
    <s v="Fellowes Presentation Covers for Comb Binding Machines"/>
    <n v="116.4"/>
  </r>
  <r>
    <n v="7357"/>
    <s v="CA-2017-114748"/>
    <x v="790"/>
    <d v="2017-10-14T00:00:00"/>
    <s v="Standard Class"/>
    <s v="MZ-17335"/>
    <s v="Maria Zettner"/>
    <s v="Home Office"/>
    <s v="United States"/>
    <s v="Phoenix"/>
    <s v="Arizona"/>
    <n v="85023"/>
    <x v="1"/>
    <x v="1039"/>
    <x v="1"/>
    <s v="Art"/>
    <s v="Newell 310"/>
    <n v="1.4079999999999999"/>
  </r>
  <r>
    <n v="7358"/>
    <s v="CA-2017-114748"/>
    <x v="790"/>
    <d v="2017-10-14T00:00:00"/>
    <s v="Standard Class"/>
    <s v="MZ-17335"/>
    <s v="Maria Zettner"/>
    <s v="Home Office"/>
    <s v="United States"/>
    <s v="Phoenix"/>
    <s v="Arizona"/>
    <n v="85023"/>
    <x v="1"/>
    <x v="1060"/>
    <x v="0"/>
    <s v="Furnishings"/>
    <s v="Tenex 46&quot; x 60&quot; Computer Anti-Static Chairmat, Rectangular Shaped"/>
    <n v="169.56800000000001"/>
  </r>
  <r>
    <n v="7359"/>
    <s v="US-2015-115189"/>
    <x v="125"/>
    <d v="2016-01-03T00:00:00"/>
    <s v="Second Class"/>
    <s v="AR-10345"/>
    <s v="Alex Russell"/>
    <s v="Corporate"/>
    <s v="United States"/>
    <s v="Philadelphia"/>
    <s v="Pennsylvania"/>
    <n v="19143"/>
    <x v="3"/>
    <x v="599"/>
    <x v="2"/>
    <s v="Phones"/>
    <s v="ClearSounds CSC500 Amplified Spirit Phone Corded phone"/>
    <n v="251.964"/>
  </r>
  <r>
    <n v="7360"/>
    <s v="US-2015-115189"/>
    <x v="125"/>
    <d v="2016-01-03T00:00:00"/>
    <s v="Second Class"/>
    <s v="AR-10345"/>
    <s v="Alex Russell"/>
    <s v="Corporate"/>
    <s v="United States"/>
    <s v="Philadelphia"/>
    <s v="Pennsylvania"/>
    <n v="19143"/>
    <x v="3"/>
    <x v="309"/>
    <x v="0"/>
    <s v="Tables"/>
    <s v="Hon 5100 Series Wood Tables"/>
    <n v="523.76400000000001"/>
  </r>
  <r>
    <n v="7361"/>
    <s v="CA-2017-163594"/>
    <x v="408"/>
    <d v="2017-04-14T00:00:00"/>
    <s v="First Class"/>
    <s v="JF-15295"/>
    <s v="Jason Fortune-"/>
    <s v="Consumer"/>
    <s v="United States"/>
    <s v="Los Angeles"/>
    <s v="California"/>
    <n v="90036"/>
    <x v="1"/>
    <x v="1145"/>
    <x v="1"/>
    <s v="Paper"/>
    <s v="Xerox 206"/>
    <n v="19.440000000000001"/>
  </r>
  <r>
    <n v="7362"/>
    <s v="CA-2017-163594"/>
    <x v="408"/>
    <d v="2017-04-14T00:00:00"/>
    <s v="First Class"/>
    <s v="JF-15295"/>
    <s v="Jason Fortune-"/>
    <s v="Consumer"/>
    <s v="United States"/>
    <s v="Los Angeles"/>
    <s v="California"/>
    <n v="90036"/>
    <x v="1"/>
    <x v="405"/>
    <x v="0"/>
    <s v="Chairs"/>
    <s v="Global Geo Office Task Chair, Gray"/>
    <n v="194.352"/>
  </r>
  <r>
    <n v="7363"/>
    <s v="CA-2017-163594"/>
    <x v="408"/>
    <d v="2017-04-14T00:00:00"/>
    <s v="First Class"/>
    <s v="JF-15295"/>
    <s v="Jason Fortune-"/>
    <s v="Consumer"/>
    <s v="United States"/>
    <s v="Los Angeles"/>
    <s v="California"/>
    <n v="90036"/>
    <x v="1"/>
    <x v="785"/>
    <x v="1"/>
    <s v="Binders"/>
    <s v="Aluminum Screw Posts"/>
    <n v="36.624000000000002"/>
  </r>
  <r>
    <n v="7364"/>
    <s v="CA-2017-127243"/>
    <x v="85"/>
    <d v="2017-12-04T00:00:00"/>
    <s v="Standard Class"/>
    <s v="DS-13180"/>
    <s v="David Smith"/>
    <s v="Corporate"/>
    <s v="United States"/>
    <s v="Philadelphia"/>
    <s v="Pennsylvania"/>
    <n v="19140"/>
    <x v="3"/>
    <x v="867"/>
    <x v="2"/>
    <s v="Phones"/>
    <s v="Wireless Extenders zBoost YX545 SOHO Signal Booster"/>
    <n v="340.18200000000002"/>
  </r>
  <r>
    <n v="7365"/>
    <s v="CA-2017-127243"/>
    <x v="85"/>
    <d v="2017-12-04T00:00:00"/>
    <s v="Standard Class"/>
    <s v="DS-13180"/>
    <s v="David Smith"/>
    <s v="Corporate"/>
    <s v="United States"/>
    <s v="Philadelphia"/>
    <s v="Pennsylvania"/>
    <n v="19140"/>
    <x v="3"/>
    <x v="1239"/>
    <x v="1"/>
    <s v="Fasteners"/>
    <s v="Translucent Push Pins by OIC"/>
    <n v="12.672000000000001"/>
  </r>
  <r>
    <n v="7366"/>
    <s v="CA-2017-127243"/>
    <x v="85"/>
    <d v="2017-12-04T00:00:00"/>
    <s v="Standard Class"/>
    <s v="DS-13180"/>
    <s v="David Smith"/>
    <s v="Corporate"/>
    <s v="United States"/>
    <s v="Philadelphia"/>
    <s v="Pennsylvania"/>
    <n v="19140"/>
    <x v="3"/>
    <x v="1426"/>
    <x v="1"/>
    <s v="Binders"/>
    <s v="GBC Plasticlear Binding Covers"/>
    <n v="6.8879999999999999"/>
  </r>
  <r>
    <n v="7367"/>
    <s v="CA-2017-127243"/>
    <x v="85"/>
    <d v="2017-12-04T00:00:00"/>
    <s v="Standard Class"/>
    <s v="DS-13180"/>
    <s v="David Smith"/>
    <s v="Corporate"/>
    <s v="United States"/>
    <s v="Philadelphia"/>
    <s v="Pennsylvania"/>
    <n v="19140"/>
    <x v="3"/>
    <x v="1512"/>
    <x v="1"/>
    <s v="Storage"/>
    <s v="Tennsco Commercial Shelving"/>
    <n v="32.543999999999997"/>
  </r>
  <r>
    <n v="7368"/>
    <s v="CA-2017-127243"/>
    <x v="85"/>
    <d v="2017-12-04T00:00:00"/>
    <s v="Standard Class"/>
    <s v="DS-13180"/>
    <s v="David Smith"/>
    <s v="Corporate"/>
    <s v="United States"/>
    <s v="Philadelphia"/>
    <s v="Pennsylvania"/>
    <n v="19140"/>
    <x v="3"/>
    <x v="474"/>
    <x v="0"/>
    <s v="Chairs"/>
    <s v="Situations Contoured Folding Chairs, 4/Set"/>
    <n v="347.80200000000002"/>
  </r>
  <r>
    <n v="7369"/>
    <s v="CA-2018-161851"/>
    <x v="4"/>
    <d v="2018-04-17T00:00:00"/>
    <s v="First Class"/>
    <s v="BP-11095"/>
    <s v="Bart Pistole"/>
    <s v="Corporate"/>
    <s v="United States"/>
    <s v="Miami"/>
    <s v="Florida"/>
    <n v="33180"/>
    <x v="0"/>
    <x v="68"/>
    <x v="1"/>
    <s v="Binders"/>
    <s v="VariCap6 Expandable Binder"/>
    <n v="15.57"/>
  </r>
  <r>
    <n v="7370"/>
    <s v="CA-2016-110345"/>
    <x v="1000"/>
    <d v="2016-03-11T00:00:00"/>
    <s v="Second Class"/>
    <s v="TG-21310"/>
    <s v="Toby Gnade"/>
    <s v="Consumer"/>
    <s v="United States"/>
    <s v="Raleigh"/>
    <s v="North Carolina"/>
    <n v="27604"/>
    <x v="0"/>
    <x v="782"/>
    <x v="1"/>
    <s v="Labels"/>
    <s v="Avery 514"/>
    <n v="4.6079999999999997"/>
  </r>
  <r>
    <n v="7371"/>
    <s v="CA-2015-107769"/>
    <x v="919"/>
    <d v="2015-11-01T00:00:00"/>
    <s v="Standard Class"/>
    <s v="BT-11395"/>
    <s v="Bill Tyler"/>
    <s v="Corporate"/>
    <s v="United States"/>
    <s v="Garden City"/>
    <s v="Kansas"/>
    <n v="67846"/>
    <x v="2"/>
    <x v="957"/>
    <x v="2"/>
    <s v="Phones"/>
    <s v="Digium D40 VoIP phone"/>
    <n v="257.98"/>
  </r>
  <r>
    <n v="7372"/>
    <s v="US-2018-123862"/>
    <x v="363"/>
    <d v="2018-01-09T00:00:00"/>
    <s v="Second Class"/>
    <s v="JF-15190"/>
    <s v="Jamie Frazer"/>
    <s v="Consumer"/>
    <s v="United States"/>
    <s v="Long Beach"/>
    <s v="California"/>
    <n v="90805"/>
    <x v="1"/>
    <x v="4"/>
    <x v="1"/>
    <s v="Storage"/>
    <s v="Eldon Fold 'N Roll Cart System"/>
    <n v="153.78"/>
  </r>
  <r>
    <n v="7373"/>
    <s v="US-2018-123862"/>
    <x v="363"/>
    <d v="2018-01-09T00:00:00"/>
    <s v="Second Class"/>
    <s v="JF-15190"/>
    <s v="Jamie Frazer"/>
    <s v="Consumer"/>
    <s v="United States"/>
    <s v="Long Beach"/>
    <s v="California"/>
    <n v="90805"/>
    <x v="1"/>
    <x v="1512"/>
    <x v="1"/>
    <s v="Storage"/>
    <s v="Tennsco Commercial Shelving"/>
    <n v="61.02"/>
  </r>
  <r>
    <n v="7374"/>
    <s v="US-2018-123862"/>
    <x v="363"/>
    <d v="2018-01-09T00:00:00"/>
    <s v="Second Class"/>
    <s v="JF-15190"/>
    <s v="Jamie Frazer"/>
    <s v="Consumer"/>
    <s v="United States"/>
    <s v="Long Beach"/>
    <s v="California"/>
    <n v="90805"/>
    <x v="1"/>
    <x v="1799"/>
    <x v="1"/>
    <s v="Supplies"/>
    <s v="Acme Galleria Hot Forged Steel Scissors with Colored Handles"/>
    <n v="110.11"/>
  </r>
  <r>
    <n v="7375"/>
    <s v="US-2018-123862"/>
    <x v="363"/>
    <d v="2018-01-09T00:00:00"/>
    <s v="Second Class"/>
    <s v="JF-15190"/>
    <s v="Jamie Frazer"/>
    <s v="Consumer"/>
    <s v="United States"/>
    <s v="Long Beach"/>
    <s v="California"/>
    <n v="90805"/>
    <x v="1"/>
    <x v="550"/>
    <x v="1"/>
    <s v="Fasteners"/>
    <s v="Staples"/>
    <n v="7.89"/>
  </r>
  <r>
    <n v="7376"/>
    <s v="CA-2018-100580"/>
    <x v="802"/>
    <d v="2018-08-20T00:00:00"/>
    <s v="Standard Class"/>
    <s v="MK-17905"/>
    <s v="Michael Kennedy"/>
    <s v="Corporate"/>
    <s v="United States"/>
    <s v="San Diego"/>
    <s v="California"/>
    <n v="92037"/>
    <x v="1"/>
    <x v="491"/>
    <x v="1"/>
    <s v="Binders"/>
    <s v="GBC Prepunched Paper, 19-Hole, for Binding Systems, 24-lb"/>
    <n v="36.024000000000001"/>
  </r>
  <r>
    <n v="7377"/>
    <s v="US-2018-145597"/>
    <x v="808"/>
    <d v="2018-11-05T00:00:00"/>
    <s v="First Class"/>
    <s v="GG-14650"/>
    <s v="Greg Guthrie"/>
    <s v="Corporate"/>
    <s v="United States"/>
    <s v="Bloomington"/>
    <s v="Illinois"/>
    <n v="61701"/>
    <x v="2"/>
    <x v="207"/>
    <x v="1"/>
    <s v="Art"/>
    <s v="Stanley Bostitch Contemporary Electric Pencil Sharpeners"/>
    <n v="54.335999999999999"/>
  </r>
  <r>
    <n v="7378"/>
    <s v="CA-2015-132787"/>
    <x v="111"/>
    <d v="2015-09-23T00:00:00"/>
    <s v="Standard Class"/>
    <s v="MC-18130"/>
    <s v="Mike Caudle"/>
    <s v="Corporate"/>
    <s v="United States"/>
    <s v="Seattle"/>
    <s v="Washington"/>
    <n v="98115"/>
    <x v="1"/>
    <x v="421"/>
    <x v="1"/>
    <s v="Storage"/>
    <s v="Decoflex Hanging Personal Folder File, Blue"/>
    <n v="92.52"/>
  </r>
  <r>
    <n v="7379"/>
    <s v="CA-2016-136224"/>
    <x v="70"/>
    <d v="2016-05-31T00:00:00"/>
    <s v="Same Day"/>
    <s v="ML-18265"/>
    <s v="Muhammed Lee"/>
    <s v="Consumer"/>
    <s v="United States"/>
    <s v="Fayetteville"/>
    <s v="North Carolina"/>
    <n v="28314"/>
    <x v="0"/>
    <x v="1046"/>
    <x v="1"/>
    <s v="Art"/>
    <s v="Newell 347"/>
    <n v="10.272"/>
  </r>
  <r>
    <n v="7380"/>
    <s v="CA-2017-105732"/>
    <x v="1160"/>
    <d v="2017-09-18T00:00:00"/>
    <s v="Standard Class"/>
    <s v="AG-10270"/>
    <s v="Alejandro Grove"/>
    <s v="Consumer"/>
    <s v="United States"/>
    <s v="Omaha"/>
    <s v="Nebraska"/>
    <n v="68104"/>
    <x v="2"/>
    <x v="1033"/>
    <x v="1"/>
    <s v="Storage"/>
    <s v="Rogers Jumbo File, Granite"/>
    <n v="40.74"/>
  </r>
  <r>
    <n v="7381"/>
    <s v="CA-2017-105732"/>
    <x v="1160"/>
    <d v="2017-09-18T00:00:00"/>
    <s v="Standard Class"/>
    <s v="AG-10270"/>
    <s v="Alejandro Grove"/>
    <s v="Consumer"/>
    <s v="United States"/>
    <s v="Omaha"/>
    <s v="Nebraska"/>
    <n v="68104"/>
    <x v="2"/>
    <x v="1363"/>
    <x v="1"/>
    <s v="Labels"/>
    <s v="Avery 49"/>
    <n v="14.4"/>
  </r>
  <r>
    <n v="7382"/>
    <s v="CA-2017-105732"/>
    <x v="1160"/>
    <d v="2017-09-18T00:00:00"/>
    <s v="Standard Class"/>
    <s v="AG-10270"/>
    <s v="Alejandro Grove"/>
    <s v="Consumer"/>
    <s v="United States"/>
    <s v="Omaha"/>
    <s v="Nebraska"/>
    <n v="68104"/>
    <x v="2"/>
    <x v="1507"/>
    <x v="2"/>
    <s v="Phones"/>
    <s v="BlueLounge Milo Smartphone Stand, White/Metallic"/>
    <n v="149.94999999999999"/>
  </r>
  <r>
    <n v="7383"/>
    <s v="CA-2017-105732"/>
    <x v="1160"/>
    <d v="2017-09-18T00:00:00"/>
    <s v="Standard Class"/>
    <s v="AG-10270"/>
    <s v="Alejandro Grove"/>
    <s v="Consumer"/>
    <s v="United States"/>
    <s v="Omaha"/>
    <s v="Nebraska"/>
    <n v="68104"/>
    <x v="2"/>
    <x v="1566"/>
    <x v="1"/>
    <s v="Supplies"/>
    <s v="Elite 5&quot; Scissors"/>
    <n v="16.899999999999999"/>
  </r>
  <r>
    <n v="7384"/>
    <s v="CA-2017-105732"/>
    <x v="1160"/>
    <d v="2017-09-18T00:00:00"/>
    <s v="Standard Class"/>
    <s v="AG-10270"/>
    <s v="Alejandro Grove"/>
    <s v="Consumer"/>
    <s v="United States"/>
    <s v="Omaha"/>
    <s v="Nebraska"/>
    <n v="68104"/>
    <x v="2"/>
    <x v="707"/>
    <x v="1"/>
    <s v="Paper"/>
    <s v="Things To Do Today Pad"/>
    <n v="17.61"/>
  </r>
  <r>
    <n v="7385"/>
    <s v="CA-2017-105732"/>
    <x v="1160"/>
    <d v="2017-09-18T00:00:00"/>
    <s v="Standard Class"/>
    <s v="AG-10270"/>
    <s v="Alejandro Grove"/>
    <s v="Consumer"/>
    <s v="United States"/>
    <s v="Omaha"/>
    <s v="Nebraska"/>
    <n v="68104"/>
    <x v="2"/>
    <x v="1141"/>
    <x v="1"/>
    <s v="Appliances"/>
    <s v="Harmony Air Purifier"/>
    <n v="378"/>
  </r>
  <r>
    <n v="7386"/>
    <s v="CA-2017-105732"/>
    <x v="1160"/>
    <d v="2017-09-18T00:00:00"/>
    <s v="Standard Class"/>
    <s v="AG-10270"/>
    <s v="Alejandro Grove"/>
    <s v="Consumer"/>
    <s v="United States"/>
    <s v="Omaha"/>
    <s v="Nebraska"/>
    <n v="68104"/>
    <x v="2"/>
    <x v="1017"/>
    <x v="1"/>
    <s v="Paper"/>
    <s v="Adams Telephone Message Book W/Dividers/Space For Phone Numbers, 5 1/4&quot;X8 1/2&quot;, 300/Messages"/>
    <n v="17.64"/>
  </r>
  <r>
    <n v="7387"/>
    <s v="CA-2017-105732"/>
    <x v="1160"/>
    <d v="2017-09-18T00:00:00"/>
    <s v="Standard Class"/>
    <s v="AG-10270"/>
    <s v="Alejandro Grove"/>
    <s v="Consumer"/>
    <s v="United States"/>
    <s v="Omaha"/>
    <s v="Nebraska"/>
    <n v="68104"/>
    <x v="2"/>
    <x v="821"/>
    <x v="1"/>
    <s v="Storage"/>
    <s v="Fellowes Mobile File Cart, Black"/>
    <n v="373.08"/>
  </r>
  <r>
    <n v="7388"/>
    <s v="CA-2017-105732"/>
    <x v="1160"/>
    <d v="2017-09-18T00:00:00"/>
    <s v="Standard Class"/>
    <s v="AG-10270"/>
    <s v="Alejandro Grove"/>
    <s v="Consumer"/>
    <s v="United States"/>
    <s v="Omaha"/>
    <s v="Nebraska"/>
    <n v="68104"/>
    <x v="2"/>
    <x v="35"/>
    <x v="0"/>
    <s v="Furnishings"/>
    <s v="Electrix Architect's Clamp-On Swing Arm Lamp, Black"/>
    <n v="1336.44"/>
  </r>
  <r>
    <n v="7389"/>
    <s v="CA-2017-105732"/>
    <x v="1160"/>
    <d v="2017-09-18T00:00:00"/>
    <s v="Standard Class"/>
    <s v="AG-10270"/>
    <s v="Alejandro Grove"/>
    <s v="Consumer"/>
    <s v="United States"/>
    <s v="Omaha"/>
    <s v="Nebraska"/>
    <n v="68104"/>
    <x v="2"/>
    <x v="1136"/>
    <x v="2"/>
    <s v="Phones"/>
    <s v="Mediabridge Sport Armband iPhone 5s"/>
    <n v="29.97"/>
  </r>
  <r>
    <n v="7390"/>
    <s v="CA-2018-108035"/>
    <x v="1161"/>
    <d v="2018-12-03T00:00:00"/>
    <s v="Standard Class"/>
    <s v="TT-21070"/>
    <s v="Ted Trevino"/>
    <s v="Consumer"/>
    <s v="United States"/>
    <s v="Chattanooga"/>
    <s v="Tennessee"/>
    <n v="37421"/>
    <x v="0"/>
    <x v="1"/>
    <x v="0"/>
    <s v="Chairs"/>
    <s v="Hon Deluxe Fabric Upholstered Stacking Chairs, Rounded Back"/>
    <n v="390.36799999999999"/>
  </r>
  <r>
    <n v="7391"/>
    <s v="CA-2018-108035"/>
    <x v="1161"/>
    <d v="2018-12-03T00:00:00"/>
    <s v="Standard Class"/>
    <s v="TT-21070"/>
    <s v="Ted Trevino"/>
    <s v="Consumer"/>
    <s v="United States"/>
    <s v="Chattanooga"/>
    <s v="Tennessee"/>
    <n v="37421"/>
    <x v="0"/>
    <x v="216"/>
    <x v="0"/>
    <s v="Furnishings"/>
    <s v="Executive Impressions 13&quot; Chairman Wall Clock"/>
    <n v="101.52"/>
  </r>
  <r>
    <n v="7392"/>
    <s v="CA-2018-160031"/>
    <x v="769"/>
    <d v="2018-12-07T00:00:00"/>
    <s v="Second Class"/>
    <s v="LT-16765"/>
    <s v="Larry Tron"/>
    <s v="Consumer"/>
    <s v="United States"/>
    <s v="Fairfield"/>
    <s v="Ohio"/>
    <n v="45014"/>
    <x v="3"/>
    <x v="1174"/>
    <x v="1"/>
    <s v="Paper"/>
    <s v="IBM Multi-Purpose Copy Paper, 8 1/2 x 11&quot;, Case"/>
    <n v="74.352000000000004"/>
  </r>
  <r>
    <n v="7393"/>
    <s v="CA-2018-147844"/>
    <x v="743"/>
    <d v="2018-05-06T00:00:00"/>
    <s v="Standard Class"/>
    <s v="DD-13570"/>
    <s v="Dorothy Dickinson"/>
    <s v="Consumer"/>
    <s v="United States"/>
    <s v="Los Angeles"/>
    <s v="California"/>
    <n v="90049"/>
    <x v="1"/>
    <x v="1407"/>
    <x v="1"/>
    <s v="Paper"/>
    <s v="Adams &quot;While You Were Out&quot; Message Pads"/>
    <n v="15.7"/>
  </r>
  <r>
    <n v="7394"/>
    <s v="CA-2018-147844"/>
    <x v="743"/>
    <d v="2018-05-06T00:00:00"/>
    <s v="Standard Class"/>
    <s v="DD-13570"/>
    <s v="Dorothy Dickinson"/>
    <s v="Consumer"/>
    <s v="United States"/>
    <s v="Los Angeles"/>
    <s v="California"/>
    <n v="90049"/>
    <x v="1"/>
    <x v="1500"/>
    <x v="1"/>
    <s v="Art"/>
    <s v="Newell 34"/>
    <n v="59.52"/>
  </r>
  <r>
    <n v="7395"/>
    <s v="CA-2018-147844"/>
    <x v="743"/>
    <d v="2018-05-06T00:00:00"/>
    <s v="Standard Class"/>
    <s v="DD-13570"/>
    <s v="Dorothy Dickinson"/>
    <s v="Consumer"/>
    <s v="United States"/>
    <s v="Los Angeles"/>
    <s v="California"/>
    <n v="90049"/>
    <x v="1"/>
    <x v="320"/>
    <x v="1"/>
    <s v="Paper"/>
    <s v="Adams Phone Message Book, 200 Message Capacity, 8 1/16â€ x 11â€"/>
    <n v="34.4"/>
  </r>
  <r>
    <n v="7396"/>
    <s v="CA-2017-110975"/>
    <x v="591"/>
    <d v="2017-12-30T00:00:00"/>
    <s v="Standard Class"/>
    <s v="DB-12970"/>
    <s v="Darren Budd"/>
    <s v="Corporate"/>
    <s v="United States"/>
    <s v="New York City"/>
    <s v="New York"/>
    <n v="10024"/>
    <x v="3"/>
    <x v="971"/>
    <x v="0"/>
    <s v="Tables"/>
    <s v="Bevis Oval Conference Table, Walnut"/>
    <n v="313.17599999999999"/>
  </r>
  <r>
    <n v="7397"/>
    <s v="CA-2017-110975"/>
    <x v="591"/>
    <d v="2017-12-30T00:00:00"/>
    <s v="Standard Class"/>
    <s v="DB-12970"/>
    <s v="Darren Budd"/>
    <s v="Corporate"/>
    <s v="United States"/>
    <s v="New York City"/>
    <s v="New York"/>
    <n v="10024"/>
    <x v="3"/>
    <x v="623"/>
    <x v="0"/>
    <s v="Chairs"/>
    <s v="Hon 4070 Series Pagoda Round Back Stacking Chairs"/>
    <n v="866.64599999999996"/>
  </r>
  <r>
    <n v="7398"/>
    <s v="CA-2015-141649"/>
    <x v="587"/>
    <d v="2015-09-30T00:00:00"/>
    <s v="Same Day"/>
    <s v="DM-12955"/>
    <s v="Dario Medina"/>
    <s v="Corporate"/>
    <s v="United States"/>
    <s v="Fairfield"/>
    <s v="Ohio"/>
    <n v="45014"/>
    <x v="3"/>
    <x v="190"/>
    <x v="1"/>
    <s v="Appliances"/>
    <s v="Eureka Sanitaire  Commercial Upright"/>
    <n v="795.40800000000002"/>
  </r>
  <r>
    <n v="7399"/>
    <s v="CA-2015-124807"/>
    <x v="136"/>
    <d v="2015-07-15T00:00:00"/>
    <s v="Second Class"/>
    <s v="ME-17725"/>
    <s v="Max Engle"/>
    <s v="Consumer"/>
    <s v="United States"/>
    <s v="Chicago"/>
    <s v="Illinois"/>
    <n v="60610"/>
    <x v="2"/>
    <x v="1050"/>
    <x v="1"/>
    <s v="Paper"/>
    <s v="Xerox 1949"/>
    <n v="35.856000000000002"/>
  </r>
  <r>
    <n v="7400"/>
    <s v="CA-2015-124807"/>
    <x v="136"/>
    <d v="2015-07-15T00:00:00"/>
    <s v="Second Class"/>
    <s v="ME-17725"/>
    <s v="Max Engle"/>
    <s v="Consumer"/>
    <s v="United States"/>
    <s v="Chicago"/>
    <s v="Illinois"/>
    <n v="60610"/>
    <x v="2"/>
    <x v="540"/>
    <x v="2"/>
    <s v="Accessories"/>
    <s v="Verbatim 25 GB 6x Blu-ray Single Layer Recordable Disc, 1/Pack"/>
    <n v="23.84"/>
  </r>
  <r>
    <n v="7401"/>
    <s v="CA-2017-110009"/>
    <x v="162"/>
    <d v="2017-09-13T00:00:00"/>
    <s v="Standard Class"/>
    <s v="TR-21325"/>
    <s v="Toby Ritter"/>
    <s v="Consumer"/>
    <s v="United States"/>
    <s v="Seattle"/>
    <s v="Washington"/>
    <n v="98103"/>
    <x v="1"/>
    <x v="484"/>
    <x v="0"/>
    <s v="Furnishings"/>
    <s v="Howard Miller 11-1/2&quot; Diameter Grantwood Wall Clock"/>
    <n v="43.13"/>
  </r>
  <r>
    <n v="7402"/>
    <s v="CA-2017-110009"/>
    <x v="162"/>
    <d v="2017-09-13T00:00:00"/>
    <s v="Standard Class"/>
    <s v="TR-21325"/>
    <s v="Toby Ritter"/>
    <s v="Consumer"/>
    <s v="United States"/>
    <s v="Seattle"/>
    <s v="Washington"/>
    <n v="98103"/>
    <x v="1"/>
    <x v="249"/>
    <x v="1"/>
    <s v="Paper"/>
    <s v="Ampad Gold Fibre Wirebound Steno Books, 6&quot; x 9&quot;, Gregg Ruled"/>
    <n v="30.87"/>
  </r>
  <r>
    <n v="7403"/>
    <s v="CA-2018-168172"/>
    <x v="634"/>
    <d v="2018-08-10T00:00:00"/>
    <s v="Standard Class"/>
    <s v="SH-20395"/>
    <s v="Shahid Hopkins"/>
    <s v="Consumer"/>
    <s v="United States"/>
    <s v="New York City"/>
    <s v="New York"/>
    <n v="10011"/>
    <x v="3"/>
    <x v="354"/>
    <x v="1"/>
    <s v="Supplies"/>
    <s v="Acme 10&quot; Easy Grip Assistive Scissors"/>
    <n v="70.12"/>
  </r>
  <r>
    <n v="7404"/>
    <s v="CA-2016-100146"/>
    <x v="263"/>
    <d v="2016-05-19T00:00:00"/>
    <s v="Standard Class"/>
    <s v="CB-12535"/>
    <s v="Claudia Bergmann"/>
    <s v="Corporate"/>
    <s v="United States"/>
    <s v="Camarillo"/>
    <s v="California"/>
    <n v="93010"/>
    <x v="1"/>
    <x v="574"/>
    <x v="0"/>
    <s v="Bookcases"/>
    <s v="Bush Andora Bookcase, Maple/Graphite Gray Finish"/>
    <n v="509.95749999999998"/>
  </r>
  <r>
    <n v="7405"/>
    <s v="CA-2016-100146"/>
    <x v="263"/>
    <d v="2016-05-19T00:00:00"/>
    <s v="Standard Class"/>
    <s v="CB-12535"/>
    <s v="Claudia Bergmann"/>
    <s v="Corporate"/>
    <s v="United States"/>
    <s v="Camarillo"/>
    <s v="California"/>
    <n v="93010"/>
    <x v="1"/>
    <x v="514"/>
    <x v="0"/>
    <s v="Furnishings"/>
    <s v="Dana Halogen Swing-Arm Architect Lamp"/>
    <n v="122.91"/>
  </r>
  <r>
    <n v="7406"/>
    <s v="CA-2016-100146"/>
    <x v="263"/>
    <d v="2016-05-19T00:00:00"/>
    <s v="Standard Class"/>
    <s v="CB-12535"/>
    <s v="Claudia Bergmann"/>
    <s v="Corporate"/>
    <s v="United States"/>
    <s v="Camarillo"/>
    <s v="California"/>
    <n v="93010"/>
    <x v="1"/>
    <x v="1225"/>
    <x v="0"/>
    <s v="Chairs"/>
    <s v="Novimex Fabric Task Chair"/>
    <n v="97.567999999999998"/>
  </r>
  <r>
    <n v="7407"/>
    <s v="CA-2016-100146"/>
    <x v="263"/>
    <d v="2016-05-19T00:00:00"/>
    <s v="Standard Class"/>
    <s v="CB-12535"/>
    <s v="Claudia Bergmann"/>
    <s v="Corporate"/>
    <s v="United States"/>
    <s v="Camarillo"/>
    <s v="California"/>
    <n v="93010"/>
    <x v="1"/>
    <x v="1496"/>
    <x v="0"/>
    <s v="Chairs"/>
    <s v="Global Leather and Oak Executive Chair, Black"/>
    <n v="722.35199999999998"/>
  </r>
  <r>
    <n v="7408"/>
    <s v="CA-2018-152079"/>
    <x v="176"/>
    <d v="2018-01-21T00:00:00"/>
    <s v="First Class"/>
    <s v="ML-17410"/>
    <s v="Maris LaWare"/>
    <s v="Consumer"/>
    <s v="United States"/>
    <s v="Chicago"/>
    <s v="Illinois"/>
    <n v="60653"/>
    <x v="2"/>
    <x v="745"/>
    <x v="1"/>
    <s v="Labels"/>
    <s v="Avery File Folder Labels"/>
    <n v="11.52"/>
  </r>
  <r>
    <n v="7409"/>
    <s v="CA-2017-129728"/>
    <x v="198"/>
    <d v="2017-06-06T00:00:00"/>
    <s v="Standard Class"/>
    <s v="JG-15310"/>
    <s v="Jason Gross"/>
    <s v="Corporate"/>
    <s v="United States"/>
    <s v="Los Angeles"/>
    <s v="California"/>
    <n v="90032"/>
    <x v="1"/>
    <x v="1478"/>
    <x v="0"/>
    <s v="Furnishings"/>
    <s v="36X48 HARDFLOOR CHAIRMAT"/>
    <n v="167.84"/>
  </r>
  <r>
    <n v="7410"/>
    <s v="CA-2015-121769"/>
    <x v="918"/>
    <d v="2015-04-12T00:00:00"/>
    <s v="Standard Class"/>
    <s v="JS-15880"/>
    <s v="John Stevenson"/>
    <s v="Consumer"/>
    <s v="United States"/>
    <s v="Toledo"/>
    <s v="Ohio"/>
    <n v="43615"/>
    <x v="3"/>
    <x v="1666"/>
    <x v="0"/>
    <s v="Tables"/>
    <s v="Riverside Furniture Stanwyck Manor Table Series"/>
    <n v="172.11"/>
  </r>
  <r>
    <n v="7411"/>
    <s v="CA-2015-103058"/>
    <x v="149"/>
    <d v="2015-07-24T00:00:00"/>
    <s v="First Class"/>
    <s v="AG-10270"/>
    <s v="Alejandro Grove"/>
    <s v="Consumer"/>
    <s v="United States"/>
    <s v="New York City"/>
    <s v="New York"/>
    <n v="10011"/>
    <x v="3"/>
    <x v="959"/>
    <x v="2"/>
    <s v="Accessories"/>
    <s v="Case Logic 2.4GHz Wireless Keyboard"/>
    <n v="99.98"/>
  </r>
  <r>
    <n v="7412"/>
    <s v="CA-2018-121125"/>
    <x v="1109"/>
    <d v="2018-06-03T00:00:00"/>
    <s v="Standard Class"/>
    <s v="MG-17890"/>
    <s v="Michael Granlund"/>
    <s v="Home Office"/>
    <s v="United States"/>
    <s v="Tigard"/>
    <s v="Oregon"/>
    <n v="97224"/>
    <x v="1"/>
    <x v="1602"/>
    <x v="2"/>
    <s v="Phones"/>
    <s v="LG G3"/>
    <n v="156.792"/>
  </r>
  <r>
    <n v="7413"/>
    <s v="CA-2018-121125"/>
    <x v="1109"/>
    <d v="2018-06-03T00:00:00"/>
    <s v="Standard Class"/>
    <s v="MG-17890"/>
    <s v="Michael Granlund"/>
    <s v="Home Office"/>
    <s v="United States"/>
    <s v="Tigard"/>
    <s v="Oregon"/>
    <n v="97224"/>
    <x v="1"/>
    <x v="176"/>
    <x v="2"/>
    <s v="Accessories"/>
    <s v="SanDisk Ultra 32 GB MicroSDHC Class 10 Memory Card"/>
    <n v="35.36"/>
  </r>
  <r>
    <n v="7414"/>
    <s v="CA-2018-121125"/>
    <x v="1109"/>
    <d v="2018-06-03T00:00:00"/>
    <s v="Standard Class"/>
    <s v="MG-17890"/>
    <s v="Michael Granlund"/>
    <s v="Home Office"/>
    <s v="United States"/>
    <s v="Tigard"/>
    <s v="Oregon"/>
    <n v="97224"/>
    <x v="1"/>
    <x v="1793"/>
    <x v="0"/>
    <s v="Furnishings"/>
    <s v="Tensor Brushed Steel Torchiere Floor Lamp"/>
    <n v="13.592000000000001"/>
  </r>
  <r>
    <n v="7415"/>
    <s v="US-2017-114013"/>
    <x v="69"/>
    <d v="2017-03-15T00:00:00"/>
    <s v="Second Class"/>
    <s v="SC-20770"/>
    <s v="Stewart Carmichael"/>
    <s v="Corporate"/>
    <s v="United States"/>
    <s v="Philadelphia"/>
    <s v="Pennsylvania"/>
    <n v="19134"/>
    <x v="3"/>
    <x v="157"/>
    <x v="0"/>
    <s v="Chairs"/>
    <s v="SAFCO Arco Folding Chair"/>
    <n v="386.68"/>
  </r>
  <r>
    <n v="7416"/>
    <s v="US-2017-114013"/>
    <x v="69"/>
    <d v="2017-03-15T00:00:00"/>
    <s v="Second Class"/>
    <s v="SC-20770"/>
    <s v="Stewart Carmichael"/>
    <s v="Corporate"/>
    <s v="United States"/>
    <s v="Philadelphia"/>
    <s v="Pennsylvania"/>
    <n v="19134"/>
    <x v="3"/>
    <x v="1523"/>
    <x v="2"/>
    <s v="Accessories"/>
    <s v="Kensington Expert Mouse Optical USB Trackball for PC or Mac"/>
    <n v="379.96"/>
  </r>
  <r>
    <n v="7417"/>
    <s v="US-2017-114013"/>
    <x v="69"/>
    <d v="2017-03-15T00:00:00"/>
    <s v="Second Class"/>
    <s v="SC-20770"/>
    <s v="Stewart Carmichael"/>
    <s v="Corporate"/>
    <s v="United States"/>
    <s v="Philadelphia"/>
    <s v="Pennsylvania"/>
    <n v="19134"/>
    <x v="3"/>
    <x v="716"/>
    <x v="2"/>
    <s v="Phones"/>
    <s v="Polycom CX600 IP Phone VoIP phone"/>
    <n v="539.91"/>
  </r>
  <r>
    <n v="7418"/>
    <s v="US-2017-114013"/>
    <x v="69"/>
    <d v="2017-03-15T00:00:00"/>
    <s v="Second Class"/>
    <s v="SC-20770"/>
    <s v="Stewart Carmichael"/>
    <s v="Corporate"/>
    <s v="United States"/>
    <s v="Philadelphia"/>
    <s v="Pennsylvania"/>
    <n v="19134"/>
    <x v="3"/>
    <x v="1540"/>
    <x v="1"/>
    <s v="Paper"/>
    <s v="Speediset Carbonless Redi-Letter 7&quot; x 8 1/2&quot;"/>
    <n v="41.24"/>
  </r>
  <r>
    <n v="7419"/>
    <s v="US-2017-114013"/>
    <x v="69"/>
    <d v="2017-03-15T00:00:00"/>
    <s v="Second Class"/>
    <s v="SC-20770"/>
    <s v="Stewart Carmichael"/>
    <s v="Corporate"/>
    <s v="United States"/>
    <s v="Philadelphia"/>
    <s v="Pennsylvania"/>
    <n v="19134"/>
    <x v="3"/>
    <x v="1591"/>
    <x v="1"/>
    <s v="Binders"/>
    <s v="Ibico EB-19 Dual Function Manual Binding System"/>
    <n v="51.896999999999998"/>
  </r>
  <r>
    <n v="7420"/>
    <s v="US-2017-114013"/>
    <x v="69"/>
    <d v="2017-03-15T00:00:00"/>
    <s v="Second Class"/>
    <s v="SC-20770"/>
    <s v="Stewart Carmichael"/>
    <s v="Corporate"/>
    <s v="United States"/>
    <s v="Philadelphia"/>
    <s v="Pennsylvania"/>
    <n v="19134"/>
    <x v="3"/>
    <x v="942"/>
    <x v="1"/>
    <s v="Storage"/>
    <s v="SAFCO Commercial Wire Shelving, Black"/>
    <n v="552.55999999999995"/>
  </r>
  <r>
    <n v="7421"/>
    <s v="US-2017-114013"/>
    <x v="69"/>
    <d v="2017-03-15T00:00:00"/>
    <s v="Second Class"/>
    <s v="SC-20770"/>
    <s v="Stewart Carmichael"/>
    <s v="Corporate"/>
    <s v="United States"/>
    <s v="Philadelphia"/>
    <s v="Pennsylvania"/>
    <n v="19134"/>
    <x v="3"/>
    <x v="1087"/>
    <x v="1"/>
    <s v="Binders"/>
    <s v="GBC VeloBind Cover Sets"/>
    <n v="23.16"/>
  </r>
  <r>
    <n v="7422"/>
    <s v="US-2017-114013"/>
    <x v="69"/>
    <d v="2017-03-15T00:00:00"/>
    <s v="Second Class"/>
    <s v="SC-20770"/>
    <s v="Stewart Carmichael"/>
    <s v="Corporate"/>
    <s v="United States"/>
    <s v="Philadelphia"/>
    <s v="Pennsylvania"/>
    <n v="19134"/>
    <x v="3"/>
    <x v="1819"/>
    <x v="1"/>
    <s v="Storage"/>
    <s v="Space Solutions Industrial Galvanized Steel Shelving."/>
    <n v="126.08"/>
  </r>
  <r>
    <n v="7423"/>
    <s v="US-2017-114013"/>
    <x v="69"/>
    <d v="2017-03-15T00:00:00"/>
    <s v="Second Class"/>
    <s v="SC-20770"/>
    <s v="Stewart Carmichael"/>
    <s v="Corporate"/>
    <s v="United States"/>
    <s v="Philadelphia"/>
    <s v="Pennsylvania"/>
    <n v="19134"/>
    <x v="3"/>
    <x v="206"/>
    <x v="2"/>
    <s v="Machines"/>
    <s v="Okidata MB491 Multifunction Printer"/>
    <n v="449.1"/>
  </r>
  <r>
    <n v="7424"/>
    <s v="CA-2018-135069"/>
    <x v="318"/>
    <d v="2018-04-14T00:00:00"/>
    <s v="Standard Class"/>
    <s v="BS-11755"/>
    <s v="Bruce Stewart"/>
    <s v="Consumer"/>
    <s v="United States"/>
    <s v="Philadelphia"/>
    <s v="Pennsylvania"/>
    <n v="19143"/>
    <x v="3"/>
    <x v="1306"/>
    <x v="1"/>
    <s v="Appliances"/>
    <s v="Tripp Lite Isotel 6 Outlet Surge Protector with Fax/Modem Protection"/>
    <n v="195.10400000000001"/>
  </r>
  <r>
    <n v="7425"/>
    <s v="CA-2018-135069"/>
    <x v="318"/>
    <d v="2018-04-14T00:00:00"/>
    <s v="Standard Class"/>
    <s v="BS-11755"/>
    <s v="Bruce Stewart"/>
    <s v="Consumer"/>
    <s v="United States"/>
    <s v="Philadelphia"/>
    <s v="Pennsylvania"/>
    <n v="19143"/>
    <x v="3"/>
    <x v="677"/>
    <x v="0"/>
    <s v="Furnishings"/>
    <s v="Linden 10&quot; Round Wall Clock, Black"/>
    <n v="36.671999999999997"/>
  </r>
  <r>
    <n v="7426"/>
    <s v="CA-2017-101693"/>
    <x v="674"/>
    <d v="2017-06-27T00:00:00"/>
    <s v="Second Class"/>
    <s v="LC-17140"/>
    <s v="Logan Currie"/>
    <s v="Consumer"/>
    <s v="United States"/>
    <s v="Houston"/>
    <s v="Texas"/>
    <n v="77070"/>
    <x v="2"/>
    <x v="64"/>
    <x v="0"/>
    <s v="Chairs"/>
    <s v="Global Value Mid-Back Manager's Chair, Gray"/>
    <n v="85.245999999999995"/>
  </r>
  <r>
    <n v="7427"/>
    <s v="CA-2017-101693"/>
    <x v="674"/>
    <d v="2017-06-27T00:00:00"/>
    <s v="Second Class"/>
    <s v="LC-17140"/>
    <s v="Logan Currie"/>
    <s v="Consumer"/>
    <s v="United States"/>
    <s v="Houston"/>
    <s v="Texas"/>
    <n v="77070"/>
    <x v="2"/>
    <x v="1535"/>
    <x v="0"/>
    <s v="Furnishings"/>
    <s v="Eldon Executive Woodline II Cherry Finish Desk Accessories"/>
    <n v="32.712000000000003"/>
  </r>
  <r>
    <n v="7428"/>
    <s v="US-2015-164763"/>
    <x v="461"/>
    <d v="2015-03-21T00:00:00"/>
    <s v="Standard Class"/>
    <s v="MH-17440"/>
    <s v="Mark Haberlin"/>
    <s v="Corporate"/>
    <s v="United States"/>
    <s v="Jackson"/>
    <s v="Mississippi"/>
    <n v="39212"/>
    <x v="0"/>
    <x v="536"/>
    <x v="1"/>
    <s v="Binders"/>
    <s v="Acco Pressboard Covers with Storage Hooks, 9 1/2&quot; x 11&quot;, Executive Red"/>
    <n v="11.43"/>
  </r>
  <r>
    <n v="7429"/>
    <s v="US-2015-164763"/>
    <x v="461"/>
    <d v="2015-03-21T00:00:00"/>
    <s v="Standard Class"/>
    <s v="MH-17440"/>
    <s v="Mark Haberlin"/>
    <s v="Corporate"/>
    <s v="United States"/>
    <s v="Jackson"/>
    <s v="Mississippi"/>
    <n v="39212"/>
    <x v="0"/>
    <x v="338"/>
    <x v="1"/>
    <s v="Binders"/>
    <s v="GBC Twin Loop Wire Binding Elements, 9/16&quot; Spine, Black"/>
    <n v="30.44"/>
  </r>
  <r>
    <n v="7430"/>
    <s v="US-2015-164763"/>
    <x v="461"/>
    <d v="2015-03-21T00:00:00"/>
    <s v="Standard Class"/>
    <s v="MH-17440"/>
    <s v="Mark Haberlin"/>
    <s v="Corporate"/>
    <s v="United States"/>
    <s v="Jackson"/>
    <s v="Mississippi"/>
    <n v="39212"/>
    <x v="0"/>
    <x v="219"/>
    <x v="1"/>
    <s v="Paper"/>
    <s v="Xerox 1957"/>
    <n v="12.96"/>
  </r>
  <r>
    <n v="7431"/>
    <s v="US-2015-164763"/>
    <x v="461"/>
    <d v="2015-03-21T00:00:00"/>
    <s v="Standard Class"/>
    <s v="MH-17440"/>
    <s v="Mark Haberlin"/>
    <s v="Corporate"/>
    <s v="United States"/>
    <s v="Jackson"/>
    <s v="Mississippi"/>
    <n v="39212"/>
    <x v="0"/>
    <x v="1732"/>
    <x v="1"/>
    <s v="Paper"/>
    <s v="EcoTones Memo Sheets"/>
    <n v="16"/>
  </r>
  <r>
    <n v="7432"/>
    <s v="US-2015-164763"/>
    <x v="461"/>
    <d v="2015-03-21T00:00:00"/>
    <s v="Standard Class"/>
    <s v="MH-17440"/>
    <s v="Mark Haberlin"/>
    <s v="Corporate"/>
    <s v="United States"/>
    <s v="Jackson"/>
    <s v="Mississippi"/>
    <n v="39212"/>
    <x v="0"/>
    <x v="930"/>
    <x v="1"/>
    <s v="Appliances"/>
    <s v="Belkin 6 Outlet Metallic Surge Strip"/>
    <n v="32.67"/>
  </r>
  <r>
    <n v="7433"/>
    <s v="CA-2015-161249"/>
    <x v="128"/>
    <d v="2015-08-13T00:00:00"/>
    <s v="Standard Class"/>
    <s v="RD-19720"/>
    <s v="Roger Demir"/>
    <s v="Consumer"/>
    <s v="United States"/>
    <s v="Phoenix"/>
    <s v="Arizona"/>
    <n v="85023"/>
    <x v="1"/>
    <x v="802"/>
    <x v="1"/>
    <s v="Fasteners"/>
    <s v="Super Bands, 12/Pack"/>
    <n v="4.4640000000000004"/>
  </r>
  <r>
    <n v="7434"/>
    <s v="CA-2015-161249"/>
    <x v="128"/>
    <d v="2015-08-13T00:00:00"/>
    <s v="Standard Class"/>
    <s v="RD-19720"/>
    <s v="Roger Demir"/>
    <s v="Consumer"/>
    <s v="United States"/>
    <s v="Phoenix"/>
    <s v="Arizona"/>
    <n v="85023"/>
    <x v="1"/>
    <x v="799"/>
    <x v="1"/>
    <s v="Binders"/>
    <s v="Avery Hole Reinforcements"/>
    <n v="9.3450000000000006"/>
  </r>
  <r>
    <n v="7435"/>
    <s v="CA-2016-148180"/>
    <x v="353"/>
    <d v="2016-07-31T00:00:00"/>
    <s v="Standard Class"/>
    <s v="BP-11095"/>
    <s v="Bart Pistole"/>
    <s v="Corporate"/>
    <s v="United States"/>
    <s v="Oxnard"/>
    <s v="California"/>
    <n v="93030"/>
    <x v="1"/>
    <x v="536"/>
    <x v="1"/>
    <s v="Binders"/>
    <s v="Acco Pressboard Covers with Storage Hooks, 9 1/2&quot; x 11&quot;, Executive Red"/>
    <n v="9.1440000000000001"/>
  </r>
  <r>
    <n v="7436"/>
    <s v="CA-2016-148180"/>
    <x v="353"/>
    <d v="2016-07-31T00:00:00"/>
    <s v="Standard Class"/>
    <s v="BP-11095"/>
    <s v="Bart Pistole"/>
    <s v="Corporate"/>
    <s v="United States"/>
    <s v="Oxnard"/>
    <s v="California"/>
    <n v="93030"/>
    <x v="1"/>
    <x v="308"/>
    <x v="1"/>
    <s v="Binders"/>
    <s v="Tuff Stuff Recycled Round Ring Binders"/>
    <n v="23.135999999999999"/>
  </r>
  <r>
    <n v="7437"/>
    <s v="CA-2016-148180"/>
    <x v="353"/>
    <d v="2016-07-31T00:00:00"/>
    <s v="Standard Class"/>
    <s v="BP-11095"/>
    <s v="Bart Pistole"/>
    <s v="Corporate"/>
    <s v="United States"/>
    <s v="Oxnard"/>
    <s v="California"/>
    <n v="93030"/>
    <x v="1"/>
    <x v="1167"/>
    <x v="1"/>
    <s v="Art"/>
    <s v="Newell 334"/>
    <n v="99.2"/>
  </r>
  <r>
    <n v="7438"/>
    <s v="CA-2015-165568"/>
    <x v="1162"/>
    <d v="2015-02-19T00:00:00"/>
    <s v="Standard Class"/>
    <s v="BF-11020"/>
    <s v="Barry FranzÃ¶sisch"/>
    <s v="Corporate"/>
    <s v="United States"/>
    <s v="Seattle"/>
    <s v="Washington"/>
    <n v="98105"/>
    <x v="1"/>
    <x v="880"/>
    <x v="1"/>
    <s v="Binders"/>
    <s v="Pressboard Data Binders by Wilson Jones"/>
    <n v="21.36"/>
  </r>
  <r>
    <n v="7439"/>
    <s v="CA-2016-145457"/>
    <x v="539"/>
    <d v="2016-03-27T00:00:00"/>
    <s v="Second Class"/>
    <s v="CP-12085"/>
    <s v="Cathy Prescott"/>
    <s v="Corporate"/>
    <s v="United States"/>
    <s v="Covington"/>
    <s v="Washington"/>
    <n v="98042"/>
    <x v="1"/>
    <x v="1441"/>
    <x v="0"/>
    <s v="Furnishings"/>
    <s v="Eldon Expressions Punched Metal &amp; Wood Desk Accessories, Black &amp; Cherry"/>
    <n v="46.9"/>
  </r>
  <r>
    <n v="7440"/>
    <s v="US-2018-163657"/>
    <x v="264"/>
    <d v="2018-09-06T00:00:00"/>
    <s v="Standard Class"/>
    <s v="JL-15235"/>
    <s v="Janet Lee"/>
    <s v="Consumer"/>
    <s v="United States"/>
    <s v="Los Angeles"/>
    <s v="California"/>
    <n v="90049"/>
    <x v="1"/>
    <x v="605"/>
    <x v="1"/>
    <s v="Binders"/>
    <s v="Acco Translucent Poly Ring Binders"/>
    <n v="18.72"/>
  </r>
  <r>
    <n v="7441"/>
    <s v="US-2018-163657"/>
    <x v="264"/>
    <d v="2018-09-06T00:00:00"/>
    <s v="Standard Class"/>
    <s v="JL-15235"/>
    <s v="Janet Lee"/>
    <s v="Consumer"/>
    <s v="United States"/>
    <s v="Los Angeles"/>
    <s v="California"/>
    <n v="90049"/>
    <x v="1"/>
    <x v="1116"/>
    <x v="0"/>
    <s v="Tables"/>
    <s v="Hon 2111 Invitation Series Straight Table"/>
    <n v="236.52799999999999"/>
  </r>
  <r>
    <n v="7442"/>
    <s v="CA-2016-120446"/>
    <x v="547"/>
    <d v="2016-11-18T00:00:00"/>
    <s v="First Class"/>
    <s v="JG-15805"/>
    <s v="John Grady"/>
    <s v="Corporate"/>
    <s v="United States"/>
    <s v="San Diego"/>
    <s v="California"/>
    <n v="92105"/>
    <x v="1"/>
    <x v="165"/>
    <x v="1"/>
    <s v="Labels"/>
    <s v="Avery 51"/>
    <n v="18.899999999999999"/>
  </r>
  <r>
    <n v="7443"/>
    <s v="CA-2015-109932"/>
    <x v="337"/>
    <d v="2015-12-11T00:00:00"/>
    <s v="First Class"/>
    <s v="VP-21760"/>
    <s v="Victoria Pisteka"/>
    <s v="Corporate"/>
    <s v="United States"/>
    <s v="Brownsville"/>
    <s v="Texas"/>
    <n v="78521"/>
    <x v="2"/>
    <x v="128"/>
    <x v="1"/>
    <s v="Paper"/>
    <s v="Xerox 195"/>
    <n v="10.688000000000001"/>
  </r>
  <r>
    <n v="7444"/>
    <s v="CA-2015-109932"/>
    <x v="337"/>
    <d v="2015-12-11T00:00:00"/>
    <s v="First Class"/>
    <s v="VP-21760"/>
    <s v="Victoria Pisteka"/>
    <s v="Corporate"/>
    <s v="United States"/>
    <s v="Brownsville"/>
    <s v="Texas"/>
    <n v="78521"/>
    <x v="2"/>
    <x v="595"/>
    <x v="1"/>
    <s v="Storage"/>
    <s v="Recycled Data-Pak for Archival Bound Computer Printouts, 12-1/2 x 12-1/2 x 16"/>
    <n v="237.096"/>
  </r>
  <r>
    <n v="7445"/>
    <s v="CA-2018-127474"/>
    <x v="447"/>
    <d v="2018-02-07T00:00:00"/>
    <s v="Second Class"/>
    <s v="RD-19810"/>
    <s v="Ross DeVincentis"/>
    <s v="Home Office"/>
    <s v="United States"/>
    <s v="Chicago"/>
    <s v="Illinois"/>
    <n v="60610"/>
    <x v="2"/>
    <x v="778"/>
    <x v="1"/>
    <s v="Paper"/>
    <s v="Xerox 2"/>
    <n v="5.1840000000000002"/>
  </r>
  <r>
    <n v="7446"/>
    <s v="CA-2018-127474"/>
    <x v="447"/>
    <d v="2018-02-07T00:00:00"/>
    <s v="Second Class"/>
    <s v="RD-19810"/>
    <s v="Ross DeVincentis"/>
    <s v="Home Office"/>
    <s v="United States"/>
    <s v="Chicago"/>
    <s v="Illinois"/>
    <n v="60610"/>
    <x v="2"/>
    <x v="1522"/>
    <x v="1"/>
    <s v="Paper"/>
    <s v="Xerox 1893"/>
    <n v="65.584000000000003"/>
  </r>
  <r>
    <n v="7447"/>
    <s v="CA-2018-127474"/>
    <x v="447"/>
    <d v="2018-02-07T00:00:00"/>
    <s v="Second Class"/>
    <s v="RD-19810"/>
    <s v="Ross DeVincentis"/>
    <s v="Home Office"/>
    <s v="United States"/>
    <s v="Chicago"/>
    <s v="Illinois"/>
    <n v="60610"/>
    <x v="2"/>
    <x v="1281"/>
    <x v="0"/>
    <s v="Furnishings"/>
    <s v="Eldon Cleatmat Chair Mats for Medium Pile Carpets"/>
    <n v="22.2"/>
  </r>
  <r>
    <n v="7448"/>
    <s v="CA-2018-127474"/>
    <x v="447"/>
    <d v="2018-02-07T00:00:00"/>
    <s v="Second Class"/>
    <s v="RD-19810"/>
    <s v="Ross DeVincentis"/>
    <s v="Home Office"/>
    <s v="United States"/>
    <s v="Chicago"/>
    <s v="Illinois"/>
    <n v="60610"/>
    <x v="2"/>
    <x v="976"/>
    <x v="1"/>
    <s v="Paper"/>
    <s v="Xerox 189"/>
    <n v="419.4"/>
  </r>
  <r>
    <n v="7449"/>
    <s v="CA-2018-115448"/>
    <x v="343"/>
    <d v="2018-11-14T00:00:00"/>
    <s v="First Class"/>
    <s v="MH-18025"/>
    <s v="Michelle Huthwaite"/>
    <s v="Consumer"/>
    <s v="United States"/>
    <s v="Knoxville"/>
    <s v="Tennessee"/>
    <n v="37918"/>
    <x v="0"/>
    <x v="642"/>
    <x v="0"/>
    <s v="Furnishings"/>
    <s v="Executive Impressions 14&quot; Contract Wall Clock"/>
    <n v="88.92"/>
  </r>
  <r>
    <n v="7450"/>
    <s v="CA-2018-105669"/>
    <x v="697"/>
    <d v="2018-09-22T00:00:00"/>
    <s v="Second Class"/>
    <s v="SJ-20125"/>
    <s v="Sanjit Jacobs"/>
    <s v="Home Office"/>
    <s v="United States"/>
    <s v="Houston"/>
    <s v="Texas"/>
    <n v="77036"/>
    <x v="2"/>
    <x v="105"/>
    <x v="1"/>
    <s v="Art"/>
    <s v="Newell Chalk Holder"/>
    <n v="9.9120000000000008"/>
  </r>
  <r>
    <n v="7451"/>
    <s v="CA-2018-105669"/>
    <x v="697"/>
    <d v="2018-09-22T00:00:00"/>
    <s v="Second Class"/>
    <s v="SJ-20125"/>
    <s v="Sanjit Jacobs"/>
    <s v="Home Office"/>
    <s v="United States"/>
    <s v="Houston"/>
    <s v="Texas"/>
    <n v="77036"/>
    <x v="2"/>
    <x v="1209"/>
    <x v="0"/>
    <s v="Chairs"/>
    <s v="Global Wood Trimmed Manager's Task Chair, Khaki"/>
    <n v="318.43"/>
  </r>
  <r>
    <n v="7452"/>
    <s v="CA-2018-105669"/>
    <x v="697"/>
    <d v="2018-09-22T00:00:00"/>
    <s v="Second Class"/>
    <s v="SJ-20125"/>
    <s v="Sanjit Jacobs"/>
    <s v="Home Office"/>
    <s v="United States"/>
    <s v="Houston"/>
    <s v="Texas"/>
    <n v="77036"/>
    <x v="2"/>
    <x v="326"/>
    <x v="1"/>
    <s v="Binders"/>
    <s v="Wilson Jones â€œSnapâ€ Scratch Pad Binder Tool for Ring Binders"/>
    <n v="5.8"/>
  </r>
  <r>
    <n v="7453"/>
    <s v="CA-2018-105669"/>
    <x v="697"/>
    <d v="2018-09-22T00:00:00"/>
    <s v="Second Class"/>
    <s v="SJ-20125"/>
    <s v="Sanjit Jacobs"/>
    <s v="Home Office"/>
    <s v="United States"/>
    <s v="Houston"/>
    <s v="Texas"/>
    <n v="77036"/>
    <x v="2"/>
    <x v="1538"/>
    <x v="2"/>
    <s v="Phones"/>
    <s v="Polycom VoiceStation 500 ConferenceÂ phone"/>
    <n v="1415.76"/>
  </r>
  <r>
    <n v="7454"/>
    <s v="CA-2018-134796"/>
    <x v="643"/>
    <d v="2018-07-01T00:00:00"/>
    <s v="Standard Class"/>
    <s v="FM-14380"/>
    <s v="Fred McMath"/>
    <s v="Consumer"/>
    <s v="United States"/>
    <s v="Bolingbrook"/>
    <s v="Illinois"/>
    <n v="60440"/>
    <x v="2"/>
    <x v="918"/>
    <x v="2"/>
    <s v="Phones"/>
    <s v="Geemarc AmpliPOWER60"/>
    <n v="148.47999999999999"/>
  </r>
  <r>
    <n v="7455"/>
    <s v="CA-2017-137743"/>
    <x v="679"/>
    <d v="2017-08-04T00:00:00"/>
    <s v="Standard Class"/>
    <s v="KH-16360"/>
    <s v="Katherine Hughes"/>
    <s v="Consumer"/>
    <s v="United States"/>
    <s v="Chicago"/>
    <s v="Illinois"/>
    <n v="60623"/>
    <x v="2"/>
    <x v="1387"/>
    <x v="1"/>
    <s v="Labels"/>
    <s v="Avery 498"/>
    <n v="9.2479999999999993"/>
  </r>
  <r>
    <n v="7456"/>
    <s v="CA-2017-137743"/>
    <x v="679"/>
    <d v="2017-08-04T00:00:00"/>
    <s v="Standard Class"/>
    <s v="KH-16360"/>
    <s v="Katherine Hughes"/>
    <s v="Consumer"/>
    <s v="United States"/>
    <s v="Chicago"/>
    <s v="Illinois"/>
    <n v="60623"/>
    <x v="2"/>
    <x v="486"/>
    <x v="1"/>
    <s v="Storage"/>
    <s v="Tennsco 16-Compartment Lockers with Coat Rack"/>
    <n v="1036.624"/>
  </r>
  <r>
    <n v="7457"/>
    <s v="CA-2016-137974"/>
    <x v="392"/>
    <d v="2016-04-18T00:00:00"/>
    <s v="First Class"/>
    <s v="LL-16840"/>
    <s v="Lauren Leatherbury"/>
    <s v="Consumer"/>
    <s v="United States"/>
    <s v="Waynesboro"/>
    <s v="Virginia"/>
    <n v="22980"/>
    <x v="0"/>
    <x v="11"/>
    <x v="2"/>
    <s v="Phones"/>
    <s v="Konftel 250 ConferenceÂ phoneÂ - Charcoal black"/>
    <n v="569.64"/>
  </r>
  <r>
    <n v="7458"/>
    <s v="CA-2016-137974"/>
    <x v="392"/>
    <d v="2016-04-18T00:00:00"/>
    <s v="First Class"/>
    <s v="LL-16840"/>
    <s v="Lauren Leatherbury"/>
    <s v="Consumer"/>
    <s v="United States"/>
    <s v="Waynesboro"/>
    <s v="Virginia"/>
    <n v="22980"/>
    <x v="0"/>
    <x v="624"/>
    <x v="1"/>
    <s v="Binders"/>
    <s v="Cardinal EasyOpen D-Ring Binders"/>
    <n v="9.14"/>
  </r>
  <r>
    <n v="7459"/>
    <s v="CA-2016-137974"/>
    <x v="392"/>
    <d v="2016-04-18T00:00:00"/>
    <s v="First Class"/>
    <s v="LL-16840"/>
    <s v="Lauren Leatherbury"/>
    <s v="Consumer"/>
    <s v="United States"/>
    <s v="Waynesboro"/>
    <s v="Virginia"/>
    <n v="22980"/>
    <x v="0"/>
    <x v="1304"/>
    <x v="0"/>
    <s v="Furnishings"/>
    <s v="Tenex Antistatic Computer Chair Mats"/>
    <n v="1196.8599999999999"/>
  </r>
  <r>
    <n v="7460"/>
    <s v="CA-2016-137974"/>
    <x v="392"/>
    <d v="2016-04-18T00:00:00"/>
    <s v="First Class"/>
    <s v="LL-16840"/>
    <s v="Lauren Leatherbury"/>
    <s v="Consumer"/>
    <s v="United States"/>
    <s v="Waynesboro"/>
    <s v="Virginia"/>
    <n v="22980"/>
    <x v="0"/>
    <x v="672"/>
    <x v="0"/>
    <s v="Bookcases"/>
    <s v="O'Sullivan 3-Shelf Heavy-Duty Bookcases"/>
    <n v="523.26"/>
  </r>
  <r>
    <n v="7461"/>
    <s v="US-2016-136987"/>
    <x v="347"/>
    <d v="2016-04-14T00:00:00"/>
    <s v="Second Class"/>
    <s v="AR-10540"/>
    <s v="Andy Reiter"/>
    <s v="Consumer"/>
    <s v="United States"/>
    <s v="Los Angeles"/>
    <s v="California"/>
    <n v="90004"/>
    <x v="1"/>
    <x v="1687"/>
    <x v="2"/>
    <s v="Copiers"/>
    <s v="Canon PC-428 Personal Copier"/>
    <n v="639.96799999999996"/>
  </r>
  <r>
    <n v="7462"/>
    <s v="US-2016-136987"/>
    <x v="347"/>
    <d v="2016-04-14T00:00:00"/>
    <s v="Second Class"/>
    <s v="AR-10540"/>
    <s v="Andy Reiter"/>
    <s v="Consumer"/>
    <s v="United States"/>
    <s v="Los Angeles"/>
    <s v="California"/>
    <n v="90004"/>
    <x v="1"/>
    <x v="813"/>
    <x v="1"/>
    <s v="Paper"/>
    <s v="Easy-staple paper"/>
    <n v="52.76"/>
  </r>
  <r>
    <n v="7463"/>
    <s v="CA-2016-138485"/>
    <x v="914"/>
    <d v="2016-03-01T00:00:00"/>
    <s v="Second Class"/>
    <s v="NP-18670"/>
    <s v="Nora Paige"/>
    <s v="Consumer"/>
    <s v="United States"/>
    <s v="Seattle"/>
    <s v="Washington"/>
    <n v="98105"/>
    <x v="1"/>
    <x v="333"/>
    <x v="2"/>
    <s v="Accessories"/>
    <s v="Microsoft Natural Keyboard Elite"/>
    <n v="538.91999999999996"/>
  </r>
  <r>
    <n v="7464"/>
    <s v="CA-2017-103709"/>
    <x v="162"/>
    <d v="2017-09-15T00:00:00"/>
    <s v="Standard Class"/>
    <s v="LP-17095"/>
    <s v="Liz Preis"/>
    <s v="Consumer"/>
    <s v="United States"/>
    <s v="Visalia"/>
    <s v="California"/>
    <n v="93277"/>
    <x v="1"/>
    <x v="1453"/>
    <x v="1"/>
    <s v="Art"/>
    <s v="Eberhard Faber 3 1/2&quot; Golf Pencils"/>
    <n v="14.88"/>
  </r>
  <r>
    <n v="7465"/>
    <s v="CA-2017-103709"/>
    <x v="162"/>
    <d v="2017-09-15T00:00:00"/>
    <s v="Standard Class"/>
    <s v="LP-17095"/>
    <s v="Liz Preis"/>
    <s v="Consumer"/>
    <s v="United States"/>
    <s v="Visalia"/>
    <s v="California"/>
    <n v="93277"/>
    <x v="1"/>
    <x v="1532"/>
    <x v="1"/>
    <s v="Paper"/>
    <s v="Xerox 1900"/>
    <n v="34.24"/>
  </r>
  <r>
    <n v="7466"/>
    <s v="CA-2017-103709"/>
    <x v="162"/>
    <d v="2017-09-15T00:00:00"/>
    <s v="Standard Class"/>
    <s v="LP-17095"/>
    <s v="Liz Preis"/>
    <s v="Consumer"/>
    <s v="United States"/>
    <s v="Visalia"/>
    <s v="California"/>
    <n v="93277"/>
    <x v="1"/>
    <x v="533"/>
    <x v="1"/>
    <s v="Storage"/>
    <s v="Mini 13-1/2 Capacity Data Binder Rack, Pearl"/>
    <n v="261.74"/>
  </r>
  <r>
    <n v="7467"/>
    <s v="CA-2017-138282"/>
    <x v="288"/>
    <d v="2017-05-23T00:00:00"/>
    <s v="Standard Class"/>
    <s v="AH-10690"/>
    <s v="Anna HÃ¤berlin"/>
    <s v="Corporate"/>
    <s v="United States"/>
    <s v="Los Angeles"/>
    <s v="California"/>
    <n v="90008"/>
    <x v="1"/>
    <x v="1644"/>
    <x v="1"/>
    <s v="Appliances"/>
    <s v="Staple holder"/>
    <n v="87.84"/>
  </r>
  <r>
    <n v="7468"/>
    <s v="CA-2018-148985"/>
    <x v="343"/>
    <d v="2018-11-15T00:00:00"/>
    <s v="Second Class"/>
    <s v="TB-21190"/>
    <s v="Thomas Brumley"/>
    <s v="Home Office"/>
    <s v="United States"/>
    <s v="Los Angeles"/>
    <s v="California"/>
    <n v="90045"/>
    <x v="1"/>
    <x v="698"/>
    <x v="0"/>
    <s v="Furnishings"/>
    <s v="Dax Clear Box Frame"/>
    <n v="34.92"/>
  </r>
  <r>
    <n v="7469"/>
    <s v="CA-2015-138100"/>
    <x v="1114"/>
    <d v="2015-09-20T00:00:00"/>
    <s v="Standard Class"/>
    <s v="AA-10315"/>
    <s v="Alex Avila"/>
    <s v="Consumer"/>
    <s v="United States"/>
    <s v="New York City"/>
    <s v="New York"/>
    <n v="10011"/>
    <x v="3"/>
    <x v="811"/>
    <x v="1"/>
    <s v="Paper"/>
    <s v="Easy-staple paper"/>
    <n v="14.94"/>
  </r>
  <r>
    <n v="7470"/>
    <s v="CA-2015-138100"/>
    <x v="1114"/>
    <d v="2015-09-20T00:00:00"/>
    <s v="Standard Class"/>
    <s v="AA-10315"/>
    <s v="Alex Avila"/>
    <s v="Consumer"/>
    <s v="United States"/>
    <s v="New York City"/>
    <s v="New York"/>
    <n v="10011"/>
    <x v="3"/>
    <x v="1027"/>
    <x v="0"/>
    <s v="Furnishings"/>
    <s v="Master Caster Door Stop, Large Neon Orange"/>
    <n v="14.56"/>
  </r>
  <r>
    <n v="7471"/>
    <s v="CA-2016-100734"/>
    <x v="426"/>
    <d v="2016-09-20T00:00:00"/>
    <s v="Standard Class"/>
    <s v="AC-10615"/>
    <s v="Ann Chong"/>
    <s v="Corporate"/>
    <s v="United States"/>
    <s v="Philadelphia"/>
    <s v="Pennsylvania"/>
    <n v="19143"/>
    <x v="3"/>
    <x v="98"/>
    <x v="1"/>
    <s v="Binders"/>
    <s v="Avery Hidden Tab Dividers for Binding Systems"/>
    <n v="3.5760000000000001"/>
  </r>
  <r>
    <n v="7472"/>
    <s v="CA-2016-100734"/>
    <x v="426"/>
    <d v="2016-09-20T00:00:00"/>
    <s v="Standard Class"/>
    <s v="AC-10615"/>
    <s v="Ann Chong"/>
    <s v="Corporate"/>
    <s v="United States"/>
    <s v="Philadelphia"/>
    <s v="Pennsylvania"/>
    <n v="19143"/>
    <x v="3"/>
    <x v="196"/>
    <x v="1"/>
    <s v="Storage"/>
    <s v="Gould Plastics 18-Pocket Panel Bin, 34w x 5-1/4d x 20-1/2h"/>
    <n v="147.184"/>
  </r>
  <r>
    <n v="7473"/>
    <s v="CA-2017-139997"/>
    <x v="949"/>
    <d v="2017-07-03T00:00:00"/>
    <s v="First Class"/>
    <s v="EM-14140"/>
    <s v="Eugene Moren"/>
    <s v="Home Office"/>
    <s v="United States"/>
    <s v="Lehi"/>
    <s v="Utah"/>
    <n v="84043"/>
    <x v="1"/>
    <x v="1327"/>
    <x v="2"/>
    <s v="Copiers"/>
    <s v="Hewlett Packard 310 Color Digital Copier"/>
    <n v="1499.95"/>
  </r>
  <r>
    <n v="7474"/>
    <s v="CA-2017-109652"/>
    <x v="342"/>
    <d v="2017-04-15T00:00:00"/>
    <s v="Standard Class"/>
    <s v="QJ-19255"/>
    <s v="Quincy Jones"/>
    <s v="Corporate"/>
    <s v="United States"/>
    <s v="Chicago"/>
    <s v="Illinois"/>
    <n v="60653"/>
    <x v="2"/>
    <x v="753"/>
    <x v="1"/>
    <s v="Art"/>
    <s v="BIC Brite Liner Grip Highlighters, Assorted, 5/Pack"/>
    <n v="13.568"/>
  </r>
  <r>
    <n v="7475"/>
    <s v="CA-2015-167199"/>
    <x v="1037"/>
    <d v="2015-01-10T00:00:00"/>
    <s v="Standard Class"/>
    <s v="ME-17320"/>
    <s v="Maria Etezadi"/>
    <s v="Home Office"/>
    <s v="United States"/>
    <s v="Henderson"/>
    <s v="Kentucky"/>
    <n v="42420"/>
    <x v="0"/>
    <x v="120"/>
    <x v="0"/>
    <s v="Chairs"/>
    <s v="Global Deluxe High-Back Manager's Chair"/>
    <n v="2573.8200000000002"/>
  </r>
  <r>
    <n v="7476"/>
    <s v="CA-2015-167199"/>
    <x v="1037"/>
    <d v="2015-01-10T00:00:00"/>
    <s v="Standard Class"/>
    <s v="ME-17320"/>
    <s v="Maria Etezadi"/>
    <s v="Home Office"/>
    <s v="United States"/>
    <s v="Henderson"/>
    <s v="Kentucky"/>
    <n v="42420"/>
    <x v="0"/>
    <x v="569"/>
    <x v="1"/>
    <s v="Binders"/>
    <s v="Ibico Hi-Tech Manual Binding System"/>
    <n v="609.98"/>
  </r>
  <r>
    <n v="7477"/>
    <s v="CA-2015-167199"/>
    <x v="1037"/>
    <d v="2015-01-10T00:00:00"/>
    <s v="Standard Class"/>
    <s v="ME-17320"/>
    <s v="Maria Etezadi"/>
    <s v="Home Office"/>
    <s v="United States"/>
    <s v="Henderson"/>
    <s v="Kentucky"/>
    <n v="42420"/>
    <x v="0"/>
    <x v="448"/>
    <x v="1"/>
    <s v="Art"/>
    <s v="Rogers Handheld Barrel Pencil Sharpener"/>
    <n v="5.48"/>
  </r>
  <r>
    <n v="7478"/>
    <s v="CA-2015-167199"/>
    <x v="1037"/>
    <d v="2015-01-10T00:00:00"/>
    <s v="Standard Class"/>
    <s v="ME-17320"/>
    <s v="Maria Etezadi"/>
    <s v="Home Office"/>
    <s v="United States"/>
    <s v="Henderson"/>
    <s v="Kentucky"/>
    <n v="42420"/>
    <x v="0"/>
    <x v="34"/>
    <x v="2"/>
    <s v="Phones"/>
    <s v="GE 30524EE4"/>
    <n v="391.98"/>
  </r>
  <r>
    <n v="7479"/>
    <s v="CA-2015-167199"/>
    <x v="1037"/>
    <d v="2015-01-10T00:00:00"/>
    <s v="Standard Class"/>
    <s v="ME-17320"/>
    <s v="Maria Etezadi"/>
    <s v="Home Office"/>
    <s v="United States"/>
    <s v="Henderson"/>
    <s v="Kentucky"/>
    <n v="42420"/>
    <x v="0"/>
    <x v="867"/>
    <x v="2"/>
    <s v="Phones"/>
    <s v="Wireless Extenders zBoost YX545 SOHO Signal Booster"/>
    <n v="755.96"/>
  </r>
  <r>
    <n v="7480"/>
    <s v="CA-2015-167199"/>
    <x v="1037"/>
    <d v="2015-01-10T00:00:00"/>
    <s v="Standard Class"/>
    <s v="ME-17320"/>
    <s v="Maria Etezadi"/>
    <s v="Home Office"/>
    <s v="United States"/>
    <s v="Henderson"/>
    <s v="Kentucky"/>
    <n v="42420"/>
    <x v="0"/>
    <x v="1506"/>
    <x v="1"/>
    <s v="Fasteners"/>
    <s v="Alliance Super-Size Bands, Assorted Sizes"/>
    <n v="31.12"/>
  </r>
  <r>
    <n v="7481"/>
    <s v="CA-2015-167199"/>
    <x v="1037"/>
    <d v="2015-01-10T00:00:00"/>
    <s v="Standard Class"/>
    <s v="ME-17320"/>
    <s v="Maria Etezadi"/>
    <s v="Home Office"/>
    <s v="United States"/>
    <s v="Henderson"/>
    <s v="Kentucky"/>
    <n v="42420"/>
    <x v="0"/>
    <x v="783"/>
    <x v="1"/>
    <s v="Paper"/>
    <s v="Southworth 25% Cotton Granite Paper &amp; Envelopes"/>
    <n v="6.54"/>
  </r>
  <r>
    <n v="7482"/>
    <s v="CA-2017-124583"/>
    <x v="142"/>
    <d v="2017-09-03T00:00:00"/>
    <s v="Second Class"/>
    <s v="LB-16795"/>
    <s v="Laurel Beltran"/>
    <s v="Home Office"/>
    <s v="United States"/>
    <s v="Huntington Beach"/>
    <s v="California"/>
    <n v="92646"/>
    <x v="1"/>
    <x v="118"/>
    <x v="1"/>
    <s v="Envelopes"/>
    <s v="Globe Weis Peel &amp; Seel First Class Envelopes"/>
    <n v="12.78"/>
  </r>
  <r>
    <n v="7483"/>
    <s v="CA-2015-113964"/>
    <x v="865"/>
    <d v="2015-09-30T00:00:00"/>
    <s v="Standard Class"/>
    <s v="JP-16135"/>
    <s v="Julie Prescott"/>
    <s v="Home Office"/>
    <s v="United States"/>
    <s v="New York City"/>
    <s v="New York"/>
    <n v="10011"/>
    <x v="3"/>
    <x v="68"/>
    <x v="1"/>
    <s v="Binders"/>
    <s v="Avery Binding System Hidden Tab Executive Style Index Sets"/>
    <n v="18.463999999999999"/>
  </r>
  <r>
    <n v="7484"/>
    <s v="CA-2015-129938"/>
    <x v="534"/>
    <d v="2015-12-17T00:00:00"/>
    <s v="Second Class"/>
    <s v="EB-13705"/>
    <s v="Ed Braxton"/>
    <s v="Corporate"/>
    <s v="United States"/>
    <s v="Philadelphia"/>
    <s v="Pennsylvania"/>
    <n v="19140"/>
    <x v="3"/>
    <x v="1209"/>
    <x v="0"/>
    <s v="Chairs"/>
    <s v="Global Wood Trimmed Manager's Task Chair, Khaki"/>
    <n v="445.80200000000002"/>
  </r>
  <r>
    <n v="7485"/>
    <s v="CA-2018-135111"/>
    <x v="116"/>
    <d v="2019-01-02T00:00:00"/>
    <s v="Standard Class"/>
    <s v="CS-12400"/>
    <s v="Christopher Schild"/>
    <s v="Home Office"/>
    <s v="United States"/>
    <s v="Fargo"/>
    <s v="North Dakota"/>
    <n v="58103"/>
    <x v="2"/>
    <x v="1820"/>
    <x v="1"/>
    <s v="Art"/>
    <s v="Staples in misc. colors"/>
    <n v="2.48"/>
  </r>
  <r>
    <n v="7486"/>
    <s v="CA-2018-135111"/>
    <x v="116"/>
    <d v="2019-01-02T00:00:00"/>
    <s v="Standard Class"/>
    <s v="CS-12400"/>
    <s v="Christopher Schild"/>
    <s v="Home Office"/>
    <s v="United States"/>
    <s v="Fargo"/>
    <s v="North Dakota"/>
    <n v="58103"/>
    <x v="2"/>
    <x v="1499"/>
    <x v="1"/>
    <s v="Binders"/>
    <s v="Wilson Jones Impact Binders"/>
    <n v="25.9"/>
  </r>
  <r>
    <n v="7487"/>
    <s v="US-2016-134558"/>
    <x v="546"/>
    <d v="2016-12-24T00:00:00"/>
    <s v="Second Class"/>
    <s v="PM-19135"/>
    <s v="Peter McVee"/>
    <s v="Home Office"/>
    <s v="United States"/>
    <s v="Dover"/>
    <s v="New Hampshire"/>
    <n v="3820"/>
    <x v="3"/>
    <x v="1331"/>
    <x v="1"/>
    <s v="Paper"/>
    <s v="Xerox 1903"/>
    <n v="29.9"/>
  </r>
  <r>
    <n v="7488"/>
    <s v="US-2016-134558"/>
    <x v="546"/>
    <d v="2016-12-24T00:00:00"/>
    <s v="Second Class"/>
    <s v="PM-19135"/>
    <s v="Peter McVee"/>
    <s v="Home Office"/>
    <s v="United States"/>
    <s v="Dover"/>
    <s v="New Hampshire"/>
    <n v="3820"/>
    <x v="3"/>
    <x v="1287"/>
    <x v="2"/>
    <s v="Accessories"/>
    <s v="Logitech diNovo Edge Keyboard"/>
    <n v="2249.91"/>
  </r>
  <r>
    <n v="7489"/>
    <s v="US-2016-134558"/>
    <x v="546"/>
    <d v="2016-12-24T00:00:00"/>
    <s v="Second Class"/>
    <s v="PM-19135"/>
    <s v="Peter McVee"/>
    <s v="Home Office"/>
    <s v="United States"/>
    <s v="Dover"/>
    <s v="New Hampshire"/>
    <n v="3820"/>
    <x v="3"/>
    <x v="215"/>
    <x v="0"/>
    <s v="Tables"/>
    <s v="Bretford Rectangular Conference Table Tops"/>
    <n v="1053.164"/>
  </r>
  <r>
    <n v="7490"/>
    <s v="CA-2018-157196"/>
    <x v="60"/>
    <d v="2018-11-09T00:00:00"/>
    <s v="Standard Class"/>
    <s v="AA-10645"/>
    <s v="Anna Andreadi"/>
    <s v="Consumer"/>
    <s v="United States"/>
    <s v="San Diego"/>
    <s v="California"/>
    <n v="92105"/>
    <x v="1"/>
    <x v="860"/>
    <x v="1"/>
    <s v="Paper"/>
    <s v="Xerox 1996"/>
    <n v="12.96"/>
  </r>
  <r>
    <n v="7491"/>
    <s v="CA-2016-108672"/>
    <x v="229"/>
    <d v="2016-09-16T00:00:00"/>
    <s v="Standard Class"/>
    <s v="FA-14230"/>
    <s v="Frank Atkinson"/>
    <s v="Corporate"/>
    <s v="United States"/>
    <s v="Los Angeles"/>
    <s v="California"/>
    <n v="90032"/>
    <x v="1"/>
    <x v="90"/>
    <x v="0"/>
    <s v="Furnishings"/>
    <s v="Seth Thomas 13 1/2&quot; Wall Clock"/>
    <n v="106.68"/>
  </r>
  <r>
    <n v="7492"/>
    <s v="US-2018-118598"/>
    <x v="673"/>
    <d v="2018-11-16T00:00:00"/>
    <s v="Same Day"/>
    <s v="CM-12190"/>
    <s v="Charlotte Melton"/>
    <s v="Consumer"/>
    <s v="United States"/>
    <s v="Utica"/>
    <s v="New York"/>
    <n v="13501"/>
    <x v="3"/>
    <x v="1730"/>
    <x v="2"/>
    <s v="Phones"/>
    <s v="iOttie HLCRIO102 Car Mount"/>
    <n v="119.94"/>
  </r>
  <r>
    <n v="7493"/>
    <s v="US-2018-160836"/>
    <x v="220"/>
    <d v="2018-09-16T00:00:00"/>
    <s v="Standard Class"/>
    <s v="CC-12475"/>
    <s v="Cindy Chapman"/>
    <s v="Consumer"/>
    <s v="United States"/>
    <s v="Houston"/>
    <s v="Texas"/>
    <n v="77070"/>
    <x v="2"/>
    <x v="1433"/>
    <x v="1"/>
    <s v="Paper"/>
    <s v="Xerox 1953"/>
    <n v="10.272"/>
  </r>
  <r>
    <n v="7494"/>
    <s v="US-2018-160836"/>
    <x v="220"/>
    <d v="2018-09-16T00:00:00"/>
    <s v="Standard Class"/>
    <s v="CC-12475"/>
    <s v="Cindy Chapman"/>
    <s v="Consumer"/>
    <s v="United States"/>
    <s v="Houston"/>
    <s v="Texas"/>
    <n v="77070"/>
    <x v="2"/>
    <x v="1213"/>
    <x v="0"/>
    <s v="Tables"/>
    <s v="Bevis Round Conference Table Top &amp; Single Column Base"/>
    <n v="512.19000000000005"/>
  </r>
  <r>
    <n v="7495"/>
    <s v="US-2018-160836"/>
    <x v="220"/>
    <d v="2018-09-16T00:00:00"/>
    <s v="Standard Class"/>
    <s v="CC-12475"/>
    <s v="Cindy Chapman"/>
    <s v="Consumer"/>
    <s v="United States"/>
    <s v="Houston"/>
    <s v="Texas"/>
    <n v="77070"/>
    <x v="2"/>
    <x v="1034"/>
    <x v="1"/>
    <s v="Appliances"/>
    <s v="Commercial WindTunnel Clean Air Upright Vacuum, Replacement Belts, Filtration Bags"/>
    <n v="1.556"/>
  </r>
  <r>
    <n v="7496"/>
    <s v="CA-2018-121048"/>
    <x v="1163"/>
    <d v="2018-07-18T00:00:00"/>
    <s v="Standard Class"/>
    <s v="TC-21295"/>
    <s v="Toby Carlisle"/>
    <s v="Consumer"/>
    <s v="United States"/>
    <s v="Westminster"/>
    <s v="California"/>
    <n v="92683"/>
    <x v="1"/>
    <x v="757"/>
    <x v="1"/>
    <s v="Binders"/>
    <s v="Acco Suede Grain Vinyl Round Ring Binder"/>
    <n v="4.4480000000000004"/>
  </r>
  <r>
    <n v="7497"/>
    <s v="CA-2018-121048"/>
    <x v="1163"/>
    <d v="2018-07-18T00:00:00"/>
    <s v="Standard Class"/>
    <s v="TC-21295"/>
    <s v="Toby Carlisle"/>
    <s v="Consumer"/>
    <s v="United States"/>
    <s v="Westminster"/>
    <s v="California"/>
    <n v="92683"/>
    <x v="1"/>
    <x v="737"/>
    <x v="0"/>
    <s v="Furnishings"/>
    <s v="Deflect-o RollaMat Studded, Beveled Mat for Medium Pile Carpeting"/>
    <n v="276.69"/>
  </r>
  <r>
    <n v="7498"/>
    <s v="CA-2018-121048"/>
    <x v="1163"/>
    <d v="2018-07-18T00:00:00"/>
    <s v="Standard Class"/>
    <s v="TC-21295"/>
    <s v="Toby Carlisle"/>
    <s v="Consumer"/>
    <s v="United States"/>
    <s v="Westminster"/>
    <s v="California"/>
    <n v="92683"/>
    <x v="1"/>
    <x v="310"/>
    <x v="1"/>
    <s v="Fasteners"/>
    <s v="OIC Binder Clips, Mini, 1/4&quot; Capacity, Black"/>
    <n v="4.96"/>
  </r>
  <r>
    <n v="7499"/>
    <s v="CA-2018-121048"/>
    <x v="1163"/>
    <d v="2018-07-18T00:00:00"/>
    <s v="Standard Class"/>
    <s v="TC-21295"/>
    <s v="Toby Carlisle"/>
    <s v="Consumer"/>
    <s v="United States"/>
    <s v="Westminster"/>
    <s v="California"/>
    <n v="92683"/>
    <x v="1"/>
    <x v="30"/>
    <x v="1"/>
    <s v="Art"/>
    <s v="BOSTON Model 1800 Electric Pencil Sharpeners, Putty/Woodgrain"/>
    <n v="71.92"/>
  </r>
  <r>
    <n v="7500"/>
    <s v="CA-2018-121048"/>
    <x v="1163"/>
    <d v="2018-07-18T00:00:00"/>
    <s v="Standard Class"/>
    <s v="TC-21295"/>
    <s v="Toby Carlisle"/>
    <s v="Consumer"/>
    <s v="United States"/>
    <s v="Westminster"/>
    <s v="California"/>
    <n v="92683"/>
    <x v="1"/>
    <x v="191"/>
    <x v="0"/>
    <s v="Furnishings"/>
    <s v="Eldon 200 Class Desk Accessories, Burgundy"/>
    <n v="18.84"/>
  </r>
  <r>
    <n v="7501"/>
    <s v="CA-2018-121048"/>
    <x v="1163"/>
    <d v="2018-07-18T00:00:00"/>
    <s v="Standard Class"/>
    <s v="TC-21295"/>
    <s v="Toby Carlisle"/>
    <s v="Consumer"/>
    <s v="United States"/>
    <s v="Westminster"/>
    <s v="California"/>
    <n v="92683"/>
    <x v="1"/>
    <x v="437"/>
    <x v="2"/>
    <s v="Accessories"/>
    <s v="Sony Micro Vault Click 8 GB USB 2.0 Flash Drive"/>
    <n v="140.97"/>
  </r>
  <r>
    <n v="7502"/>
    <s v="CA-2018-121048"/>
    <x v="1163"/>
    <d v="2018-07-18T00:00:00"/>
    <s v="Standard Class"/>
    <s v="TC-21295"/>
    <s v="Toby Carlisle"/>
    <s v="Consumer"/>
    <s v="United States"/>
    <s v="Westminster"/>
    <s v="California"/>
    <n v="92683"/>
    <x v="1"/>
    <x v="34"/>
    <x v="2"/>
    <s v="Phones"/>
    <s v="GE 30524EE4"/>
    <n v="470.37599999999998"/>
  </r>
  <r>
    <n v="7503"/>
    <s v="US-2018-120147"/>
    <x v="983"/>
    <d v="2018-03-30T00:00:00"/>
    <s v="Same Day"/>
    <s v="TB-21400"/>
    <s v="Tom Boeckenhauer"/>
    <s v="Consumer"/>
    <s v="United States"/>
    <s v="Los Angeles"/>
    <s v="California"/>
    <n v="90036"/>
    <x v="1"/>
    <x v="1279"/>
    <x v="1"/>
    <s v="Art"/>
    <s v="Manco Dry-Lighter Erasable Highlighter"/>
    <n v="6.08"/>
  </r>
  <r>
    <n v="7504"/>
    <s v="US-2018-120147"/>
    <x v="983"/>
    <d v="2018-03-30T00:00:00"/>
    <s v="Same Day"/>
    <s v="TB-21400"/>
    <s v="Tom Boeckenhauer"/>
    <s v="Consumer"/>
    <s v="United States"/>
    <s v="Los Angeles"/>
    <s v="California"/>
    <n v="90036"/>
    <x v="1"/>
    <x v="53"/>
    <x v="2"/>
    <s v="Phones"/>
    <s v="AT&amp;T CL83451 4-Handset Telephone"/>
    <n v="164.792"/>
  </r>
  <r>
    <n v="7505"/>
    <s v="CA-2017-158043"/>
    <x v="1011"/>
    <d v="2017-02-04T00:00:00"/>
    <s v="Second Class"/>
    <s v="JK-15325"/>
    <s v="Jason Klamczynski"/>
    <s v="Corporate"/>
    <s v="United States"/>
    <s v="Atlantic City"/>
    <s v="New Jersey"/>
    <n v="8401"/>
    <x v="3"/>
    <x v="1040"/>
    <x v="1"/>
    <s v="Envelopes"/>
    <s v="Staple envelope"/>
    <n v="23.36"/>
  </r>
  <r>
    <n v="7506"/>
    <s v="US-2018-106579"/>
    <x v="110"/>
    <d v="2018-06-13T00:00:00"/>
    <s v="Standard Class"/>
    <s v="BW-11200"/>
    <s v="Ben Wallace"/>
    <s v="Consumer"/>
    <s v="United States"/>
    <s v="Skokie"/>
    <s v="Illinois"/>
    <n v="60076"/>
    <x v="2"/>
    <x v="338"/>
    <x v="1"/>
    <s v="Binders"/>
    <s v="GBC Twin Loop Wire Binding Elements, 9/16&quot; Spine, Black"/>
    <n v="12.176"/>
  </r>
  <r>
    <n v="7507"/>
    <s v="CA-2015-115889"/>
    <x v="981"/>
    <d v="2015-11-06T00:00:00"/>
    <s v="Standard Class"/>
    <s v="SH-20395"/>
    <s v="Shahid Hopkins"/>
    <s v="Consumer"/>
    <s v="United States"/>
    <s v="San Francisco"/>
    <s v="California"/>
    <n v="94122"/>
    <x v="1"/>
    <x v="1129"/>
    <x v="2"/>
    <s v="Phones"/>
    <s v="AT&amp;T CL82213"/>
    <n v="46.384"/>
  </r>
  <r>
    <n v="7508"/>
    <s v="CA-2015-115889"/>
    <x v="981"/>
    <d v="2015-11-06T00:00:00"/>
    <s v="Standard Class"/>
    <s v="SH-20395"/>
    <s v="Shahid Hopkins"/>
    <s v="Consumer"/>
    <s v="United States"/>
    <s v="San Francisco"/>
    <s v="California"/>
    <n v="94122"/>
    <x v="1"/>
    <x v="245"/>
    <x v="1"/>
    <s v="Storage"/>
    <s v="Adjustable Depth Letter/Legal Cart"/>
    <n v="362.92"/>
  </r>
  <r>
    <n v="7509"/>
    <s v="US-2018-161935"/>
    <x v="1163"/>
    <d v="2018-07-18T00:00:00"/>
    <s v="Standard Class"/>
    <s v="JL-15835"/>
    <s v="John Lee"/>
    <s v="Consumer"/>
    <s v="United States"/>
    <s v="Columbus"/>
    <s v="Ohio"/>
    <n v="43229"/>
    <x v="3"/>
    <x v="820"/>
    <x v="1"/>
    <s v="Paper"/>
    <s v="Xerox 1950"/>
    <n v="9.2479999999999993"/>
  </r>
  <r>
    <n v="7510"/>
    <s v="US-2018-161935"/>
    <x v="1163"/>
    <d v="2018-07-18T00:00:00"/>
    <s v="Standard Class"/>
    <s v="JL-15835"/>
    <s v="John Lee"/>
    <s v="Consumer"/>
    <s v="United States"/>
    <s v="Columbus"/>
    <s v="Ohio"/>
    <n v="43229"/>
    <x v="3"/>
    <x v="754"/>
    <x v="2"/>
    <s v="Phones"/>
    <s v="Samsung Galaxy S III - 16GB - pebble blue (T-Mobile)"/>
    <n v="1889.9459999999999"/>
  </r>
  <r>
    <n v="7511"/>
    <s v="US-2018-161935"/>
    <x v="1163"/>
    <d v="2018-07-18T00:00:00"/>
    <s v="Standard Class"/>
    <s v="JL-15835"/>
    <s v="John Lee"/>
    <s v="Consumer"/>
    <s v="United States"/>
    <s v="Columbus"/>
    <s v="Ohio"/>
    <n v="43229"/>
    <x v="3"/>
    <x v="170"/>
    <x v="1"/>
    <s v="Storage"/>
    <s v="Tenex File Box, Personal Filing Tote with Lid, Black"/>
    <n v="62.04"/>
  </r>
  <r>
    <n v="7512"/>
    <s v="US-2018-161935"/>
    <x v="1163"/>
    <d v="2018-07-18T00:00:00"/>
    <s v="Standard Class"/>
    <s v="JL-15835"/>
    <s v="John Lee"/>
    <s v="Consumer"/>
    <s v="United States"/>
    <s v="Columbus"/>
    <s v="Ohio"/>
    <n v="43229"/>
    <x v="3"/>
    <x v="1071"/>
    <x v="0"/>
    <s v="Furnishings"/>
    <s v="GE 48&quot; Fluorescent Tube, Cool White Energy Saver, 34 Watts, 30/Box"/>
    <n v="396.92"/>
  </r>
  <r>
    <n v="7513"/>
    <s v="US-2018-161935"/>
    <x v="1163"/>
    <d v="2018-07-18T00:00:00"/>
    <s v="Standard Class"/>
    <s v="JL-15835"/>
    <s v="John Lee"/>
    <s v="Consumer"/>
    <s v="United States"/>
    <s v="Columbus"/>
    <s v="Ohio"/>
    <n v="43229"/>
    <x v="3"/>
    <x v="1354"/>
    <x v="1"/>
    <s v="Storage"/>
    <s v="SAFCO Mobile Desk Side File, Wire Frame"/>
    <n v="239.45599999999999"/>
  </r>
  <r>
    <n v="7514"/>
    <s v="US-2018-161935"/>
    <x v="1163"/>
    <d v="2018-07-18T00:00:00"/>
    <s v="Standard Class"/>
    <s v="JL-15835"/>
    <s v="John Lee"/>
    <s v="Consumer"/>
    <s v="United States"/>
    <s v="Columbus"/>
    <s v="Ohio"/>
    <n v="43229"/>
    <x v="3"/>
    <x v="346"/>
    <x v="1"/>
    <s v="Art"/>
    <s v="Crayola Colored Pencils"/>
    <n v="13.12"/>
  </r>
  <r>
    <n v="7515"/>
    <s v="US-2018-167920"/>
    <x v="34"/>
    <d v="2018-12-12T00:00:00"/>
    <s v="Second Class"/>
    <s v="JL-15835"/>
    <s v="John Lee"/>
    <s v="Consumer"/>
    <s v="United States"/>
    <s v="Richmond"/>
    <s v="Kentucky"/>
    <n v="40475"/>
    <x v="0"/>
    <x v="908"/>
    <x v="1"/>
    <s v="Binders"/>
    <s v="XtraLife ClearVue Slant-D Ring Binder, White, 3&quot;"/>
    <n v="29.36"/>
  </r>
  <r>
    <n v="7516"/>
    <s v="US-2018-167920"/>
    <x v="34"/>
    <d v="2018-12-12T00:00:00"/>
    <s v="Second Class"/>
    <s v="JL-15835"/>
    <s v="John Lee"/>
    <s v="Consumer"/>
    <s v="United States"/>
    <s v="Richmond"/>
    <s v="Kentucky"/>
    <n v="40475"/>
    <x v="0"/>
    <x v="1428"/>
    <x v="1"/>
    <s v="Appliances"/>
    <s v="Belkin F9M820V08 8 Outlet Surge"/>
    <n v="214.9"/>
  </r>
  <r>
    <n v="7517"/>
    <s v="US-2018-167920"/>
    <x v="34"/>
    <d v="2018-12-12T00:00:00"/>
    <s v="Second Class"/>
    <s v="JL-15835"/>
    <s v="John Lee"/>
    <s v="Consumer"/>
    <s v="United States"/>
    <s v="Richmond"/>
    <s v="Kentucky"/>
    <n v="40475"/>
    <x v="0"/>
    <x v="122"/>
    <x v="1"/>
    <s v="Binders"/>
    <s v="Avery Durable Slant Ring Binders, No Labels"/>
    <n v="15.92"/>
  </r>
  <r>
    <n v="7518"/>
    <s v="US-2018-167920"/>
    <x v="34"/>
    <d v="2018-12-12T00:00:00"/>
    <s v="Second Class"/>
    <s v="JL-15835"/>
    <s v="John Lee"/>
    <s v="Consumer"/>
    <s v="United States"/>
    <s v="Richmond"/>
    <s v="Kentucky"/>
    <n v="40475"/>
    <x v="0"/>
    <x v="825"/>
    <x v="2"/>
    <s v="Accessories"/>
    <s v="Logitech ClearChat Comfort/USB Headset H390"/>
    <n v="146.44999999999999"/>
  </r>
  <r>
    <n v="7519"/>
    <s v="US-2018-167920"/>
    <x v="34"/>
    <d v="2018-12-12T00:00:00"/>
    <s v="Second Class"/>
    <s v="JL-15835"/>
    <s v="John Lee"/>
    <s v="Consumer"/>
    <s v="United States"/>
    <s v="Richmond"/>
    <s v="Kentucky"/>
    <n v="40475"/>
    <x v="0"/>
    <x v="464"/>
    <x v="1"/>
    <s v="Storage"/>
    <s v="Eldon Gobal File Keepers"/>
    <n v="15.14"/>
  </r>
  <r>
    <n v="7520"/>
    <s v="US-2018-167920"/>
    <x v="34"/>
    <d v="2018-12-12T00:00:00"/>
    <s v="Second Class"/>
    <s v="JL-15835"/>
    <s v="John Lee"/>
    <s v="Consumer"/>
    <s v="United States"/>
    <s v="Richmond"/>
    <s v="Kentucky"/>
    <n v="40475"/>
    <x v="0"/>
    <x v="1568"/>
    <x v="1"/>
    <s v="Labels"/>
    <s v="Avery 492"/>
    <n v="5.76"/>
  </r>
  <r>
    <n v="7521"/>
    <s v="US-2018-167920"/>
    <x v="34"/>
    <d v="2018-12-12T00:00:00"/>
    <s v="Second Class"/>
    <s v="JL-15835"/>
    <s v="John Lee"/>
    <s v="Consumer"/>
    <s v="United States"/>
    <s v="Richmond"/>
    <s v="Kentucky"/>
    <n v="40475"/>
    <x v="0"/>
    <x v="890"/>
    <x v="2"/>
    <s v="Copiers"/>
    <s v="Canon Imageclass D680 Copier / Fax"/>
    <n v="1399.98"/>
  </r>
  <r>
    <n v="7522"/>
    <s v="CA-2017-162383"/>
    <x v="64"/>
    <d v="2017-09-11T00:00:00"/>
    <s v="Standard Class"/>
    <s v="MD-17350"/>
    <s v="Maribeth Dona"/>
    <s v="Consumer"/>
    <s v="United States"/>
    <s v="Lancaster"/>
    <s v="Ohio"/>
    <n v="43130"/>
    <x v="3"/>
    <x v="528"/>
    <x v="1"/>
    <s v="Binders"/>
    <s v="Recycled Easel Ring Binders"/>
    <n v="8.952"/>
  </r>
  <r>
    <n v="7523"/>
    <s v="CA-2017-162383"/>
    <x v="64"/>
    <d v="2017-09-11T00:00:00"/>
    <s v="Standard Class"/>
    <s v="MD-17350"/>
    <s v="Maribeth Dona"/>
    <s v="Consumer"/>
    <s v="United States"/>
    <s v="Lancaster"/>
    <s v="Ohio"/>
    <n v="43130"/>
    <x v="3"/>
    <x v="1181"/>
    <x v="1"/>
    <s v="Binders"/>
    <s v="Pressboard Hanging Data Binders for Unburst Sheets"/>
    <n v="8.8559999999999999"/>
  </r>
  <r>
    <n v="7524"/>
    <s v="CA-2017-162383"/>
    <x v="64"/>
    <d v="2017-09-11T00:00:00"/>
    <s v="Standard Class"/>
    <s v="MD-17350"/>
    <s v="Maribeth Dona"/>
    <s v="Consumer"/>
    <s v="United States"/>
    <s v="Lancaster"/>
    <s v="Ohio"/>
    <n v="43130"/>
    <x v="3"/>
    <x v="212"/>
    <x v="0"/>
    <s v="Chairs"/>
    <s v="Global Push Button Manager's Chair, Indigo"/>
    <n v="85.245999999999995"/>
  </r>
  <r>
    <n v="7525"/>
    <s v="CA-2015-125731"/>
    <x v="1076"/>
    <d v="2015-09-16T00:00:00"/>
    <s v="Standard Class"/>
    <s v="CL-12565"/>
    <s v="Clay Ludtke"/>
    <s v="Consumer"/>
    <s v="United States"/>
    <s v="Gresham"/>
    <s v="Oregon"/>
    <n v="97030"/>
    <x v="1"/>
    <x v="776"/>
    <x v="1"/>
    <s v="Envelopes"/>
    <s v="Peel &amp; Seel Envelopes"/>
    <n v="21.728000000000002"/>
  </r>
  <r>
    <n v="7526"/>
    <s v="CA-2015-125731"/>
    <x v="1076"/>
    <d v="2015-09-16T00:00:00"/>
    <s v="Standard Class"/>
    <s v="CL-12565"/>
    <s v="Clay Ludtke"/>
    <s v="Consumer"/>
    <s v="United States"/>
    <s v="Gresham"/>
    <s v="Oregon"/>
    <n v="97030"/>
    <x v="1"/>
    <x v="873"/>
    <x v="0"/>
    <s v="Chairs"/>
    <s v="GuestStacker Chair with Chrome Finish Legs"/>
    <n v="1487.04"/>
  </r>
  <r>
    <n v="7527"/>
    <s v="US-2018-106145"/>
    <x v="986"/>
    <d v="2018-09-26T00:00:00"/>
    <s v="Same Day"/>
    <s v="RA-19885"/>
    <s v="Ruben Ausman"/>
    <s v="Corporate"/>
    <s v="United States"/>
    <s v="San Francisco"/>
    <s v="California"/>
    <n v="94109"/>
    <x v="1"/>
    <x v="1606"/>
    <x v="1"/>
    <s v="Envelopes"/>
    <s v="Staple envelope"/>
    <n v="71.88"/>
  </r>
  <r>
    <n v="7528"/>
    <s v="US-2018-106145"/>
    <x v="986"/>
    <d v="2018-09-26T00:00:00"/>
    <s v="Same Day"/>
    <s v="RA-19885"/>
    <s v="Ruben Ausman"/>
    <s v="Corporate"/>
    <s v="United States"/>
    <s v="San Francisco"/>
    <s v="California"/>
    <n v="94109"/>
    <x v="1"/>
    <x v="1392"/>
    <x v="0"/>
    <s v="Furnishings"/>
    <s v="Stackable Trays"/>
    <n v="9.24"/>
  </r>
  <r>
    <n v="7529"/>
    <s v="US-2018-106145"/>
    <x v="986"/>
    <d v="2018-09-26T00:00:00"/>
    <s v="Same Day"/>
    <s v="RA-19885"/>
    <s v="Ruben Ausman"/>
    <s v="Corporate"/>
    <s v="United States"/>
    <s v="San Francisco"/>
    <s v="California"/>
    <n v="94109"/>
    <x v="1"/>
    <x v="1357"/>
    <x v="1"/>
    <s v="Paper"/>
    <s v="Xerox 1895"/>
    <n v="35.880000000000003"/>
  </r>
  <r>
    <n v="7530"/>
    <s v="US-2018-106145"/>
    <x v="986"/>
    <d v="2018-09-26T00:00:00"/>
    <s v="Same Day"/>
    <s v="RA-19885"/>
    <s v="Ruben Ausman"/>
    <s v="Corporate"/>
    <s v="United States"/>
    <s v="San Francisco"/>
    <s v="California"/>
    <n v="94109"/>
    <x v="1"/>
    <x v="20"/>
    <x v="1"/>
    <s v="Binders"/>
    <s v="Wilson Jones Hanging View Binder, White, 1&quot;"/>
    <n v="17.04"/>
  </r>
  <r>
    <n v="7531"/>
    <s v="US-2018-106145"/>
    <x v="986"/>
    <d v="2018-09-26T00:00:00"/>
    <s v="Same Day"/>
    <s v="RA-19885"/>
    <s v="Ruben Ausman"/>
    <s v="Corporate"/>
    <s v="United States"/>
    <s v="San Francisco"/>
    <s v="California"/>
    <n v="94109"/>
    <x v="1"/>
    <x v="760"/>
    <x v="1"/>
    <s v="Binders"/>
    <s v="Fellowes PB300 Plastic Comb Binding Machine"/>
    <n v="931.17600000000004"/>
  </r>
  <r>
    <n v="7532"/>
    <s v="CA-2017-107146"/>
    <x v="26"/>
    <d v="2017-06-19T00:00:00"/>
    <s v="First Class"/>
    <s v="LC-16885"/>
    <s v="Lena Creighton"/>
    <s v="Consumer"/>
    <s v="United States"/>
    <s v="Longmont"/>
    <s v="Colorado"/>
    <n v="80501"/>
    <x v="1"/>
    <x v="1319"/>
    <x v="0"/>
    <s v="Furnishings"/>
    <s v="Rubbermaid ClusterMat Chairmats, Mat Size- 66&quot; x 60&quot;, Lip 20&quot; x 11&quot; -90 Degree Angle"/>
    <n v="266.35199999999998"/>
  </r>
  <r>
    <n v="7533"/>
    <s v="CA-2017-107146"/>
    <x v="26"/>
    <d v="2017-06-19T00:00:00"/>
    <s v="First Class"/>
    <s v="LC-16885"/>
    <s v="Lena Creighton"/>
    <s v="Consumer"/>
    <s v="United States"/>
    <s v="Longmont"/>
    <s v="Colorado"/>
    <n v="80501"/>
    <x v="1"/>
    <x v="531"/>
    <x v="0"/>
    <s v="Chairs"/>
    <s v="Global Manager's Adjustable Task Chair, Storm"/>
    <n v="483.13600000000002"/>
  </r>
  <r>
    <n v="7534"/>
    <s v="US-2018-134642"/>
    <x v="906"/>
    <d v="2018-03-01T00:00:00"/>
    <s v="Standard Class"/>
    <s v="SW-20245"/>
    <s v="Scot Wooten"/>
    <s v="Consumer"/>
    <s v="United States"/>
    <s v="Greenville"/>
    <s v="North Carolina"/>
    <n v="27834"/>
    <x v="0"/>
    <x v="812"/>
    <x v="0"/>
    <s v="Chairs"/>
    <s v="Global High-Back Leather Tilter, Burgundy"/>
    <n v="196.78399999999999"/>
  </r>
  <r>
    <n v="7535"/>
    <s v="US-2018-134642"/>
    <x v="906"/>
    <d v="2018-03-01T00:00:00"/>
    <s v="Standard Class"/>
    <s v="SW-20245"/>
    <s v="Scot Wooten"/>
    <s v="Consumer"/>
    <s v="United States"/>
    <s v="Greenville"/>
    <s v="North Carolina"/>
    <n v="27834"/>
    <x v="0"/>
    <x v="266"/>
    <x v="0"/>
    <s v="Bookcases"/>
    <s v="Bush Westfield Collection Bookcases, Medium Cherry Finish"/>
    <n v="231.92"/>
  </r>
  <r>
    <n v="7536"/>
    <s v="US-2018-160143"/>
    <x v="185"/>
    <d v="2018-04-07T00:00:00"/>
    <s v="Standard Class"/>
    <s v="HG-14965"/>
    <s v="Henry Goldwyn"/>
    <s v="Corporate"/>
    <s v="United States"/>
    <s v="Los Angeles"/>
    <s v="California"/>
    <n v="90004"/>
    <x v="1"/>
    <x v="558"/>
    <x v="1"/>
    <s v="Supplies"/>
    <s v="Acme Tagit Stainless Steel Antibacterial Scissors"/>
    <n v="29.7"/>
  </r>
  <r>
    <n v="7537"/>
    <s v="CA-2018-103415"/>
    <x v="734"/>
    <d v="2018-12-08T00:00:00"/>
    <s v="Standard Class"/>
    <s v="MV-17485"/>
    <s v="Mark Van Huff"/>
    <s v="Consumer"/>
    <s v="United States"/>
    <s v="Houston"/>
    <s v="Texas"/>
    <n v="77041"/>
    <x v="2"/>
    <x v="1793"/>
    <x v="0"/>
    <s v="Furnishings"/>
    <s v="Tensor Brushed Steel Torchiere Floor Lamp"/>
    <n v="13.592000000000001"/>
  </r>
  <r>
    <n v="7538"/>
    <s v="CA-2017-106460"/>
    <x v="317"/>
    <d v="2017-02-22T00:00:00"/>
    <s v="Second Class"/>
    <s v="GT-14710"/>
    <s v="Greg Tran"/>
    <s v="Consumer"/>
    <s v="United States"/>
    <s v="San Francisco"/>
    <s v="California"/>
    <n v="94109"/>
    <x v="1"/>
    <x v="129"/>
    <x v="1"/>
    <s v="Paper"/>
    <s v="Xerox 1880"/>
    <n v="70.88"/>
  </r>
  <r>
    <n v="7539"/>
    <s v="US-2018-112347"/>
    <x v="574"/>
    <d v="2018-12-06T00:00:00"/>
    <s v="Standard Class"/>
    <s v="BS-11380"/>
    <s v="Bill Stewart"/>
    <s v="Corporate"/>
    <s v="United States"/>
    <s v="Denver"/>
    <s v="Colorado"/>
    <n v="80219"/>
    <x v="1"/>
    <x v="384"/>
    <x v="1"/>
    <s v="Storage"/>
    <s v="Letter Size Cart"/>
    <n v="114.288"/>
  </r>
  <r>
    <n v="7540"/>
    <s v="US-2018-112347"/>
    <x v="574"/>
    <d v="2018-12-06T00:00:00"/>
    <s v="Standard Class"/>
    <s v="BS-11380"/>
    <s v="Bill Stewart"/>
    <s v="Corporate"/>
    <s v="United States"/>
    <s v="Denver"/>
    <s v="Colorado"/>
    <n v="80219"/>
    <x v="1"/>
    <x v="785"/>
    <x v="1"/>
    <s v="Binders"/>
    <s v="Aluminum Screw Posts"/>
    <n v="36.624000000000002"/>
  </r>
  <r>
    <n v="7541"/>
    <s v="US-2018-112347"/>
    <x v="574"/>
    <d v="2018-12-06T00:00:00"/>
    <s v="Standard Class"/>
    <s v="BS-11380"/>
    <s v="Bill Stewart"/>
    <s v="Corporate"/>
    <s v="United States"/>
    <s v="Denver"/>
    <s v="Colorado"/>
    <n v="80219"/>
    <x v="1"/>
    <x v="1659"/>
    <x v="0"/>
    <s v="Bookcases"/>
    <s v="Hon 4-Shelf Metal Bookcases"/>
    <n v="242.352"/>
  </r>
  <r>
    <n v="7542"/>
    <s v="US-2018-112347"/>
    <x v="574"/>
    <d v="2018-12-06T00:00:00"/>
    <s v="Standard Class"/>
    <s v="BS-11380"/>
    <s v="Bill Stewart"/>
    <s v="Corporate"/>
    <s v="United States"/>
    <s v="Denver"/>
    <s v="Colorado"/>
    <n v="80219"/>
    <x v="1"/>
    <x v="1670"/>
    <x v="2"/>
    <s v="Phones"/>
    <s v="Seidio BD2-HK3IPH5-BK DILEX Case and Holster Combo for Apple iPhone 5/5s - Black"/>
    <n v="49.616"/>
  </r>
  <r>
    <n v="7543"/>
    <s v="US-2018-112347"/>
    <x v="574"/>
    <d v="2018-12-06T00:00:00"/>
    <s v="Standard Class"/>
    <s v="BS-11380"/>
    <s v="Bill Stewart"/>
    <s v="Corporate"/>
    <s v="United States"/>
    <s v="Denver"/>
    <s v="Colorado"/>
    <n v="80219"/>
    <x v="1"/>
    <x v="1060"/>
    <x v="0"/>
    <s v="Furnishings"/>
    <s v="Tenex 46&quot; x 60&quot; Computer Anti-Static Chairmat, Rectangular Shaped"/>
    <n v="508.70400000000001"/>
  </r>
  <r>
    <n v="7544"/>
    <s v="US-2018-112347"/>
    <x v="574"/>
    <d v="2018-12-06T00:00:00"/>
    <s v="Standard Class"/>
    <s v="BS-11380"/>
    <s v="Bill Stewart"/>
    <s v="Corporate"/>
    <s v="United States"/>
    <s v="Denver"/>
    <s v="Colorado"/>
    <n v="80219"/>
    <x v="1"/>
    <x v="1378"/>
    <x v="2"/>
    <s v="Phones"/>
    <s v="Macally Suction Cup Mount"/>
    <n v="57.36"/>
  </r>
  <r>
    <n v="7545"/>
    <s v="US-2018-112347"/>
    <x v="574"/>
    <d v="2018-12-06T00:00:00"/>
    <s v="Standard Class"/>
    <s v="BS-11380"/>
    <s v="Bill Stewart"/>
    <s v="Corporate"/>
    <s v="United States"/>
    <s v="Denver"/>
    <s v="Colorado"/>
    <n v="80219"/>
    <x v="1"/>
    <x v="629"/>
    <x v="0"/>
    <s v="Chairs"/>
    <s v="Hon GuestStacker Chair"/>
    <n v="906.68"/>
  </r>
  <r>
    <n v="7546"/>
    <s v="CA-2015-103492"/>
    <x v="982"/>
    <d v="2015-10-15T00:00:00"/>
    <s v="Standard Class"/>
    <s v="CM-12715"/>
    <s v="Craig Molinari"/>
    <s v="Corporate"/>
    <s v="United States"/>
    <s v="Huntsville"/>
    <s v="Texas"/>
    <n v="77340"/>
    <x v="2"/>
    <x v="1521"/>
    <x v="2"/>
    <s v="Phones"/>
    <s v="Motorola Droid Maxx"/>
    <n v="719.952"/>
  </r>
  <r>
    <n v="7547"/>
    <s v="CA-2015-103492"/>
    <x v="982"/>
    <d v="2015-10-15T00:00:00"/>
    <s v="Standard Class"/>
    <s v="CM-12715"/>
    <s v="Craig Molinari"/>
    <s v="Corporate"/>
    <s v="United States"/>
    <s v="Huntsville"/>
    <s v="Texas"/>
    <n v="77340"/>
    <x v="2"/>
    <x v="524"/>
    <x v="2"/>
    <s v="Phones"/>
    <s v="Cisco 8x8 Inc. 6753i IP Business Phone System"/>
    <n v="755.94399999999996"/>
  </r>
  <r>
    <n v="7548"/>
    <s v="CA-2015-103492"/>
    <x v="982"/>
    <d v="2015-10-15T00:00:00"/>
    <s v="Standard Class"/>
    <s v="CM-12715"/>
    <s v="Craig Molinari"/>
    <s v="Corporate"/>
    <s v="United States"/>
    <s v="Huntsville"/>
    <s v="Texas"/>
    <n v="77340"/>
    <x v="2"/>
    <x v="1224"/>
    <x v="1"/>
    <s v="Binders"/>
    <s v="GBC Personal VeloBind Strips"/>
    <n v="11.98"/>
  </r>
  <r>
    <n v="7549"/>
    <s v="CA-2015-103492"/>
    <x v="982"/>
    <d v="2015-10-15T00:00:00"/>
    <s v="Standard Class"/>
    <s v="CM-12715"/>
    <s v="Craig Molinari"/>
    <s v="Corporate"/>
    <s v="United States"/>
    <s v="Huntsville"/>
    <s v="Texas"/>
    <n v="77340"/>
    <x v="2"/>
    <x v="307"/>
    <x v="1"/>
    <s v="Binders"/>
    <s v="Avery Non-Stick Binders"/>
    <n v="0.89800000000000002"/>
  </r>
  <r>
    <n v="7550"/>
    <s v="CA-2017-136595"/>
    <x v="64"/>
    <d v="2017-09-07T00:00:00"/>
    <s v="First Class"/>
    <s v="EM-13825"/>
    <s v="Elizabeth Moffitt"/>
    <s v="Corporate"/>
    <s v="United States"/>
    <s v="Houston"/>
    <s v="Texas"/>
    <n v="77036"/>
    <x v="2"/>
    <x v="1381"/>
    <x v="0"/>
    <s v="Furnishings"/>
    <s v="Executive Impressions 12&quot; Wall Clock"/>
    <n v="21.204000000000001"/>
  </r>
  <r>
    <n v="7551"/>
    <s v="CA-2015-140396"/>
    <x v="1164"/>
    <d v="2015-11-25T00:00:00"/>
    <s v="Standard Class"/>
    <s v="KH-16330"/>
    <s v="Katharine Harms"/>
    <s v="Corporate"/>
    <s v="United States"/>
    <s v="New York City"/>
    <s v="New York"/>
    <n v="10024"/>
    <x v="3"/>
    <x v="1758"/>
    <x v="1"/>
    <s v="Envelopes"/>
    <s v="Peel &amp; Seel Recycled Catalog Envelopes, Brown"/>
    <n v="34.74"/>
  </r>
  <r>
    <n v="7552"/>
    <s v="CA-2015-140396"/>
    <x v="1164"/>
    <d v="2015-11-25T00:00:00"/>
    <s v="Standard Class"/>
    <s v="KH-16330"/>
    <s v="Katharine Harms"/>
    <s v="Corporate"/>
    <s v="United States"/>
    <s v="New York City"/>
    <s v="New York"/>
    <n v="10024"/>
    <x v="3"/>
    <x v="872"/>
    <x v="2"/>
    <s v="Phones"/>
    <s v="Toshiba IPT2010-SD IPÂ Telephone"/>
    <n v="833.94"/>
  </r>
  <r>
    <n v="7553"/>
    <s v="CA-2015-140396"/>
    <x v="1164"/>
    <d v="2015-11-25T00:00:00"/>
    <s v="Standard Class"/>
    <s v="KH-16330"/>
    <s v="Katharine Harms"/>
    <s v="Corporate"/>
    <s v="United States"/>
    <s v="New York City"/>
    <s v="New York"/>
    <n v="10024"/>
    <x v="3"/>
    <x v="806"/>
    <x v="1"/>
    <s v="Binders"/>
    <s v="3M Organizer Strips"/>
    <n v="12.96"/>
  </r>
  <r>
    <n v="7554"/>
    <s v="CA-2015-140396"/>
    <x v="1164"/>
    <d v="2015-11-25T00:00:00"/>
    <s v="Standard Class"/>
    <s v="KH-16330"/>
    <s v="Katharine Harms"/>
    <s v="Corporate"/>
    <s v="United States"/>
    <s v="New York City"/>
    <s v="New York"/>
    <n v="10024"/>
    <x v="3"/>
    <x v="1396"/>
    <x v="1"/>
    <s v="Paper"/>
    <s v="Xerox 2000"/>
    <n v="25.92"/>
  </r>
  <r>
    <n v="7555"/>
    <s v="CA-2015-114181"/>
    <x v="1025"/>
    <d v="2015-05-14T00:00:00"/>
    <s v="Second Class"/>
    <s v="AF-10885"/>
    <s v="Art Foster"/>
    <s v="Consumer"/>
    <s v="United States"/>
    <s v="Philadelphia"/>
    <s v="Pennsylvania"/>
    <n v="19134"/>
    <x v="3"/>
    <x v="899"/>
    <x v="0"/>
    <s v="Bookcases"/>
    <s v="Bestar Classic Bookcase"/>
    <n v="349.96499999999997"/>
  </r>
  <r>
    <n v="7556"/>
    <s v="CA-2015-114181"/>
    <x v="1025"/>
    <d v="2015-05-14T00:00:00"/>
    <s v="Second Class"/>
    <s v="AF-10885"/>
    <s v="Art Foster"/>
    <s v="Consumer"/>
    <s v="United States"/>
    <s v="Philadelphia"/>
    <s v="Pennsylvania"/>
    <n v="19134"/>
    <x v="3"/>
    <x v="796"/>
    <x v="1"/>
    <s v="Art"/>
    <s v="DIXON Ticonderoga Erasable Checking Pencils"/>
    <n v="22.32"/>
  </r>
  <r>
    <n v="7557"/>
    <s v="CA-2018-159506"/>
    <x v="344"/>
    <d v="2018-12-02T00:00:00"/>
    <s v="Standard Class"/>
    <s v="JR-16210"/>
    <s v="Justin Ritter"/>
    <s v="Corporate"/>
    <s v="United States"/>
    <s v="Columbus"/>
    <s v="Indiana"/>
    <n v="47201"/>
    <x v="2"/>
    <x v="954"/>
    <x v="1"/>
    <s v="Paper"/>
    <s v="Xerox 1909"/>
    <n v="158.28"/>
  </r>
  <r>
    <n v="7558"/>
    <s v="CA-2018-159506"/>
    <x v="344"/>
    <d v="2018-12-02T00:00:00"/>
    <s v="Standard Class"/>
    <s v="JR-16210"/>
    <s v="Justin Ritter"/>
    <s v="Corporate"/>
    <s v="United States"/>
    <s v="Columbus"/>
    <s v="Indiana"/>
    <n v="47201"/>
    <x v="2"/>
    <x v="896"/>
    <x v="1"/>
    <s v="Binders"/>
    <s v="GBC DocuBind P100 Manual Binding Machine"/>
    <n v="497.94"/>
  </r>
  <r>
    <n v="7559"/>
    <s v="US-2015-137155"/>
    <x v="301"/>
    <d v="2015-11-05T00:00:00"/>
    <s v="Standard Class"/>
    <s v="DL-12925"/>
    <s v="Daniel Lacy"/>
    <s v="Consumer"/>
    <s v="United States"/>
    <s v="Long Beach"/>
    <s v="New York"/>
    <n v="11561"/>
    <x v="3"/>
    <x v="159"/>
    <x v="1"/>
    <s v="Appliances"/>
    <s v="Kensington 7 Outlet MasterPiece Power Center"/>
    <n v="533.94000000000005"/>
  </r>
  <r>
    <n v="7560"/>
    <s v="US-2015-137155"/>
    <x v="301"/>
    <d v="2015-11-05T00:00:00"/>
    <s v="Standard Class"/>
    <s v="DL-12925"/>
    <s v="Daniel Lacy"/>
    <s v="Consumer"/>
    <s v="United States"/>
    <s v="Long Beach"/>
    <s v="New York"/>
    <n v="11561"/>
    <x v="3"/>
    <x v="964"/>
    <x v="1"/>
    <s v="Paper"/>
    <s v="Xerox 1934"/>
    <n v="167.94"/>
  </r>
  <r>
    <n v="7561"/>
    <s v="US-2015-137155"/>
    <x v="301"/>
    <d v="2015-11-05T00:00:00"/>
    <s v="Standard Class"/>
    <s v="DL-12925"/>
    <s v="Daniel Lacy"/>
    <s v="Consumer"/>
    <s v="United States"/>
    <s v="Long Beach"/>
    <s v="New York"/>
    <n v="11561"/>
    <x v="3"/>
    <x v="1226"/>
    <x v="0"/>
    <s v="Furnishings"/>
    <s v="Master Big Foot Doorstop, Beige"/>
    <n v="31.68"/>
  </r>
  <r>
    <n v="7562"/>
    <s v="CA-2017-105746"/>
    <x v="945"/>
    <d v="2018-01-01T00:00:00"/>
    <s v="First Class"/>
    <s v="BD-11605"/>
    <s v="Brian Dahlen"/>
    <s v="Consumer"/>
    <s v="United States"/>
    <s v="Lancaster"/>
    <s v="Pennsylvania"/>
    <n v="17602"/>
    <x v="3"/>
    <x v="1"/>
    <x v="0"/>
    <s v="Chairs"/>
    <s v="Hon Deluxe Fabric Upholstered Stacking Chairs, Rounded Back"/>
    <n v="170.786"/>
  </r>
  <r>
    <n v="7563"/>
    <s v="US-2017-104815"/>
    <x v="323"/>
    <d v="2017-09-07T00:00:00"/>
    <s v="Standard Class"/>
    <s v="RB-19570"/>
    <s v="Rob Beeghly"/>
    <s v="Consumer"/>
    <s v="United States"/>
    <s v="Chicago"/>
    <s v="Illinois"/>
    <n v="60610"/>
    <x v="2"/>
    <x v="1638"/>
    <x v="0"/>
    <s v="Bookcases"/>
    <s v="Safco Value Mate Steel Bookcase, Baked Enamel Finish on Steel, Black"/>
    <n v="198.744"/>
  </r>
  <r>
    <n v="7564"/>
    <s v="CA-2018-157672"/>
    <x v="361"/>
    <d v="2018-10-07T00:00:00"/>
    <s v="First Class"/>
    <s v="RB-19795"/>
    <s v="Ross Baird"/>
    <s v="Home Office"/>
    <s v="United States"/>
    <s v="Denver"/>
    <s v="Colorado"/>
    <n v="80219"/>
    <x v="1"/>
    <x v="685"/>
    <x v="2"/>
    <s v="Accessories"/>
    <s v="LogitechÂ MX Performance Wireless Mouse"/>
    <n v="63.823999999999998"/>
  </r>
  <r>
    <n v="7565"/>
    <s v="US-2017-166660"/>
    <x v="806"/>
    <d v="2017-02-01T00:00:00"/>
    <s v="Second Class"/>
    <s v="TB-21250"/>
    <s v="Tim Brockman"/>
    <s v="Consumer"/>
    <s v="United States"/>
    <s v="Seattle"/>
    <s v="Washington"/>
    <n v="98103"/>
    <x v="1"/>
    <x v="1349"/>
    <x v="0"/>
    <s v="Chairs"/>
    <s v="Global Deluxe High-Back Office Chair in Storm"/>
    <n v="435.16800000000001"/>
  </r>
  <r>
    <n v="7566"/>
    <s v="US-2017-166660"/>
    <x v="806"/>
    <d v="2017-02-01T00:00:00"/>
    <s v="Second Class"/>
    <s v="TB-21250"/>
    <s v="Tim Brockman"/>
    <s v="Consumer"/>
    <s v="United States"/>
    <s v="Seattle"/>
    <s v="Washington"/>
    <n v="98103"/>
    <x v="1"/>
    <x v="1195"/>
    <x v="0"/>
    <s v="Bookcases"/>
    <s v="O'Sullivan 2-Shelf Heavy-Duty Bookcases"/>
    <n v="48.58"/>
  </r>
  <r>
    <n v="7567"/>
    <s v="CA-2018-140802"/>
    <x v="81"/>
    <d v="2018-04-23T00:00:00"/>
    <s v="First Class"/>
    <s v="KN-16390"/>
    <s v="Katherine Nockton"/>
    <s v="Corporate"/>
    <s v="United States"/>
    <s v="Houston"/>
    <s v="Texas"/>
    <n v="77070"/>
    <x v="2"/>
    <x v="84"/>
    <x v="2"/>
    <s v="Accessories"/>
    <s v="LogitechÂ LS21 Speaker System - PC Multimedia - 2.1-CH - Wired"/>
    <n v="47.975999999999999"/>
  </r>
  <r>
    <n v="7568"/>
    <s v="CA-2018-140802"/>
    <x v="81"/>
    <d v="2018-04-23T00:00:00"/>
    <s v="First Class"/>
    <s v="KN-16390"/>
    <s v="Katherine Nockton"/>
    <s v="Corporate"/>
    <s v="United States"/>
    <s v="Houston"/>
    <s v="Texas"/>
    <n v="77070"/>
    <x v="2"/>
    <x v="1483"/>
    <x v="1"/>
    <s v="Paper"/>
    <s v="Xerox 230"/>
    <n v="20.736000000000001"/>
  </r>
  <r>
    <n v="7569"/>
    <s v="CA-2015-133830"/>
    <x v="29"/>
    <d v="2015-12-10T00:00:00"/>
    <s v="Standard Class"/>
    <s v="RL-19615"/>
    <s v="Rob Lucas"/>
    <s v="Consumer"/>
    <s v="United States"/>
    <s v="Los Angeles"/>
    <s v="California"/>
    <n v="90045"/>
    <x v="1"/>
    <x v="425"/>
    <x v="1"/>
    <s v="Art"/>
    <s v="Prang Colored Pencils"/>
    <n v="26.46"/>
  </r>
  <r>
    <n v="7570"/>
    <s v="CA-2015-133830"/>
    <x v="29"/>
    <d v="2015-12-10T00:00:00"/>
    <s v="Standard Class"/>
    <s v="RL-19615"/>
    <s v="Rob Lucas"/>
    <s v="Consumer"/>
    <s v="United States"/>
    <s v="Los Angeles"/>
    <s v="California"/>
    <n v="90045"/>
    <x v="1"/>
    <x v="1635"/>
    <x v="1"/>
    <s v="Paper"/>
    <s v="Xerox 1933"/>
    <n v="49.12"/>
  </r>
  <r>
    <n v="7571"/>
    <s v="CA-2015-133830"/>
    <x v="29"/>
    <d v="2015-12-10T00:00:00"/>
    <s v="Standard Class"/>
    <s v="RL-19615"/>
    <s v="Rob Lucas"/>
    <s v="Consumer"/>
    <s v="United States"/>
    <s v="Los Angeles"/>
    <s v="California"/>
    <n v="90045"/>
    <x v="1"/>
    <x v="659"/>
    <x v="1"/>
    <s v="Fasteners"/>
    <s v="Advantus Plastic Paper Clips"/>
    <n v="15"/>
  </r>
  <r>
    <n v="7572"/>
    <s v="CA-2015-100916"/>
    <x v="618"/>
    <d v="2015-10-26T00:00:00"/>
    <s v="Standard Class"/>
    <s v="FH-14275"/>
    <s v="Frank Hawley"/>
    <s v="Corporate"/>
    <s v="United States"/>
    <s v="Newport News"/>
    <s v="Virginia"/>
    <n v="23602"/>
    <x v="0"/>
    <x v="41"/>
    <x v="1"/>
    <s v="Storage"/>
    <s v="Eldon Base for stackable storage shelf, platinum"/>
    <n v="194.7"/>
  </r>
  <r>
    <n v="7573"/>
    <s v="CA-2015-100916"/>
    <x v="618"/>
    <d v="2015-10-26T00:00:00"/>
    <s v="Standard Class"/>
    <s v="FH-14275"/>
    <s v="Frank Hawley"/>
    <s v="Corporate"/>
    <s v="United States"/>
    <s v="Newport News"/>
    <s v="Virginia"/>
    <n v="23602"/>
    <x v="0"/>
    <x v="1116"/>
    <x v="0"/>
    <s v="Tables"/>
    <s v="Hon 2111 Invitation Series Straight Table"/>
    <n v="591.32000000000005"/>
  </r>
  <r>
    <n v="7574"/>
    <s v="CA-2015-100916"/>
    <x v="618"/>
    <d v="2015-10-26T00:00:00"/>
    <s v="Standard Class"/>
    <s v="FH-14275"/>
    <s v="Frank Hawley"/>
    <s v="Corporate"/>
    <s v="United States"/>
    <s v="Newport News"/>
    <s v="Virginia"/>
    <n v="23602"/>
    <x v="0"/>
    <x v="888"/>
    <x v="1"/>
    <s v="Art"/>
    <s v="SANFORD Liquid Accent Tank-Style Highlighters"/>
    <n v="2.84"/>
  </r>
  <r>
    <n v="7575"/>
    <s v="CA-2016-129532"/>
    <x v="575"/>
    <d v="2016-12-12T00:00:00"/>
    <s v="Standard Class"/>
    <s v="YS-21880"/>
    <s v="Yana Sorensen"/>
    <s v="Corporate"/>
    <s v="United States"/>
    <s v="Los Angeles"/>
    <s v="California"/>
    <n v="90036"/>
    <x v="1"/>
    <x v="16"/>
    <x v="1"/>
    <s v="Storage"/>
    <s v="Stur-D-Stor Shelving, Vertical 5-Shelf: 72&quot;H x 36&quot;W x 18 1/2&quot;D"/>
    <n v="221.96"/>
  </r>
  <r>
    <n v="7576"/>
    <s v="CA-2016-129532"/>
    <x v="575"/>
    <d v="2016-12-12T00:00:00"/>
    <s v="Standard Class"/>
    <s v="YS-21880"/>
    <s v="Yana Sorensen"/>
    <s v="Corporate"/>
    <s v="United States"/>
    <s v="Los Angeles"/>
    <s v="California"/>
    <n v="90036"/>
    <x v="1"/>
    <x v="1013"/>
    <x v="2"/>
    <s v="Accessories"/>
    <s v="WD My Passport Ultra 500GB Portable External Hard Drive"/>
    <n v="236"/>
  </r>
  <r>
    <n v="7577"/>
    <s v="CA-2015-134726"/>
    <x v="981"/>
    <d v="2015-11-07T00:00:00"/>
    <s v="Second Class"/>
    <s v="SW-20755"/>
    <s v="Steven Ward"/>
    <s v="Corporate"/>
    <s v="United States"/>
    <s v="Seattle"/>
    <s v="Washington"/>
    <n v="98115"/>
    <x v="1"/>
    <x v="917"/>
    <x v="2"/>
    <s v="Accessories"/>
    <s v="Maxell 74 Minute CD-R Spindle, 50/Pack"/>
    <n v="41.94"/>
  </r>
  <r>
    <n v="7578"/>
    <s v="CA-2015-134726"/>
    <x v="981"/>
    <d v="2015-11-07T00:00:00"/>
    <s v="Second Class"/>
    <s v="SW-20755"/>
    <s v="Steven Ward"/>
    <s v="Corporate"/>
    <s v="United States"/>
    <s v="Seattle"/>
    <s v="Washington"/>
    <n v="98115"/>
    <x v="1"/>
    <x v="984"/>
    <x v="2"/>
    <s v="Phones"/>
    <s v="Samsung Rugby III"/>
    <n v="52.792000000000002"/>
  </r>
  <r>
    <n v="7579"/>
    <s v="CA-2017-138597"/>
    <x v="122"/>
    <d v="2017-12-21T00:00:00"/>
    <s v="First Class"/>
    <s v="PN-18775"/>
    <s v="Parhena Norris"/>
    <s v="Home Office"/>
    <s v="United States"/>
    <s v="Omaha"/>
    <s v="Nebraska"/>
    <n v="68104"/>
    <x v="2"/>
    <x v="499"/>
    <x v="0"/>
    <s v="Chairs"/>
    <s v="Hon Every-Day Series Multi-Task Chairs"/>
    <n v="563.94000000000005"/>
  </r>
  <r>
    <n v="7580"/>
    <s v="CA-2016-123113"/>
    <x v="521"/>
    <d v="2016-11-27T00:00:00"/>
    <s v="Second Class"/>
    <s v="AT-10735"/>
    <s v="Annie Thurman"/>
    <s v="Consumer"/>
    <s v="United States"/>
    <s v="Morristown"/>
    <s v="New Jersey"/>
    <n v="7960"/>
    <x v="3"/>
    <x v="1739"/>
    <x v="1"/>
    <s v="Appliances"/>
    <s v="Sanyo Counter Height Refrigerator with Crisper, 3.6 Cubic Foot, Stainless Steel/Black"/>
    <n v="2625.12"/>
  </r>
  <r>
    <n v="7581"/>
    <s v="CA-2016-123113"/>
    <x v="521"/>
    <d v="2016-11-27T00:00:00"/>
    <s v="Second Class"/>
    <s v="AT-10735"/>
    <s v="Annie Thurman"/>
    <s v="Consumer"/>
    <s v="United States"/>
    <s v="Morristown"/>
    <s v="New Jersey"/>
    <n v="7960"/>
    <x v="3"/>
    <x v="879"/>
    <x v="1"/>
    <s v="Art"/>
    <s v="Newell 315"/>
    <n v="17.940000000000001"/>
  </r>
  <r>
    <n v="7582"/>
    <s v="CA-2016-169656"/>
    <x v="863"/>
    <d v="2016-08-16T00:00:00"/>
    <s v="First Class"/>
    <s v="EJ-13720"/>
    <s v="Ed Jacobs"/>
    <s v="Consumer"/>
    <s v="United States"/>
    <s v="Philadelphia"/>
    <s v="Pennsylvania"/>
    <n v="19143"/>
    <x v="3"/>
    <x v="718"/>
    <x v="1"/>
    <s v="Storage"/>
    <s v="Fellowes High-Stak Drawer Files"/>
    <n v="422.85599999999999"/>
  </r>
  <r>
    <n v="7583"/>
    <s v="CA-2016-142734"/>
    <x v="392"/>
    <d v="2016-04-21T00:00:00"/>
    <s v="Standard Class"/>
    <s v="DM-13345"/>
    <s v="Denise Monton"/>
    <s v="Corporate"/>
    <s v="United States"/>
    <s v="New York City"/>
    <s v="New York"/>
    <n v="10024"/>
    <x v="3"/>
    <x v="56"/>
    <x v="0"/>
    <s v="Chairs"/>
    <s v="Novimex Turbo Task Chair"/>
    <n v="127.764"/>
  </r>
  <r>
    <n v="7584"/>
    <s v="CA-2015-163223"/>
    <x v="90"/>
    <d v="2015-03-25T00:00:00"/>
    <s v="Standard Class"/>
    <s v="KH-16690"/>
    <s v="Kristen Hastings"/>
    <s v="Corporate"/>
    <s v="United States"/>
    <s v="Springfield"/>
    <s v="Virginia"/>
    <n v="22153"/>
    <x v="0"/>
    <x v="1577"/>
    <x v="2"/>
    <s v="Phones"/>
    <s v="Samsung Galaxy S4 Active"/>
    <n v="3499.93"/>
  </r>
  <r>
    <n v="7585"/>
    <s v="CA-2015-163223"/>
    <x v="90"/>
    <d v="2015-03-25T00:00:00"/>
    <s v="Standard Class"/>
    <s v="KH-16690"/>
    <s v="Kristen Hastings"/>
    <s v="Corporate"/>
    <s v="United States"/>
    <s v="Springfield"/>
    <s v="Virginia"/>
    <n v="22153"/>
    <x v="0"/>
    <x v="1568"/>
    <x v="1"/>
    <s v="Labels"/>
    <s v="Avery 492"/>
    <n v="14.4"/>
  </r>
  <r>
    <n v="7586"/>
    <s v="CA-2015-163223"/>
    <x v="90"/>
    <d v="2015-03-25T00:00:00"/>
    <s v="Standard Class"/>
    <s v="KH-16690"/>
    <s v="Kristen Hastings"/>
    <s v="Corporate"/>
    <s v="United States"/>
    <s v="Springfield"/>
    <s v="Virginia"/>
    <n v="22153"/>
    <x v="0"/>
    <x v="1127"/>
    <x v="1"/>
    <s v="Paper"/>
    <s v="Xerox 1919"/>
    <n v="122.97"/>
  </r>
  <r>
    <n v="7587"/>
    <s v="CA-2015-163223"/>
    <x v="90"/>
    <d v="2015-03-25T00:00:00"/>
    <s v="Standard Class"/>
    <s v="KH-16690"/>
    <s v="Kristen Hastings"/>
    <s v="Corporate"/>
    <s v="United States"/>
    <s v="Springfield"/>
    <s v="Virginia"/>
    <n v="22153"/>
    <x v="0"/>
    <x v="372"/>
    <x v="1"/>
    <s v="Art"/>
    <s v="American Pencil"/>
    <n v="9.32"/>
  </r>
  <r>
    <n v="7588"/>
    <s v="CA-2015-163223"/>
    <x v="90"/>
    <d v="2015-03-25T00:00:00"/>
    <s v="Standard Class"/>
    <s v="KH-16690"/>
    <s v="Kristen Hastings"/>
    <s v="Corporate"/>
    <s v="United States"/>
    <s v="Springfield"/>
    <s v="Virginia"/>
    <n v="22153"/>
    <x v="0"/>
    <x v="800"/>
    <x v="1"/>
    <s v="Binders"/>
    <s v="Wilson Jones Ledger-Size, Piano-Hinge Binder, 2&quot;, Blue"/>
    <n v="122.94"/>
  </r>
  <r>
    <n v="7589"/>
    <s v="CA-2018-122945"/>
    <x v="673"/>
    <d v="2018-11-22T00:00:00"/>
    <s v="Standard Class"/>
    <s v="MB-18085"/>
    <s v="Mick Brown"/>
    <s v="Consumer"/>
    <s v="United States"/>
    <s v="Roseville"/>
    <s v="California"/>
    <n v="95661"/>
    <x v="1"/>
    <x v="1137"/>
    <x v="0"/>
    <s v="Furnishings"/>
    <s v="DAX Cubicle Frames - 8x10"/>
    <n v="17.309999999999999"/>
  </r>
  <r>
    <n v="7590"/>
    <s v="CA-2016-139738"/>
    <x v="12"/>
    <d v="2016-09-29T00:00:00"/>
    <s v="Standard Class"/>
    <s v="DK-12895"/>
    <s v="Dana Kaydos"/>
    <s v="Consumer"/>
    <s v="United States"/>
    <s v="Rockford"/>
    <s v="Illinois"/>
    <n v="61107"/>
    <x v="2"/>
    <x v="1243"/>
    <x v="1"/>
    <s v="Art"/>
    <s v="Boston KS Multi-Size Manual Pencil Sharpener"/>
    <n v="128.744"/>
  </r>
  <r>
    <n v="7591"/>
    <s v="CA-2017-158778"/>
    <x v="64"/>
    <d v="2017-09-09T00:00:00"/>
    <s v="Standard Class"/>
    <s v="DB-13210"/>
    <s v="Dean Braden"/>
    <s v="Consumer"/>
    <s v="United States"/>
    <s v="Philadelphia"/>
    <s v="Pennsylvania"/>
    <n v="19134"/>
    <x v="3"/>
    <x v="74"/>
    <x v="0"/>
    <s v="Furnishings"/>
    <s v="6&quot; Cubicle Wall Clock, Black"/>
    <n v="58.247999999999998"/>
  </r>
  <r>
    <n v="7592"/>
    <s v="CA-2017-158778"/>
    <x v="64"/>
    <d v="2017-09-09T00:00:00"/>
    <s v="Standard Class"/>
    <s v="DB-13210"/>
    <s v="Dean Braden"/>
    <s v="Consumer"/>
    <s v="United States"/>
    <s v="Philadelphia"/>
    <s v="Pennsylvania"/>
    <n v="19134"/>
    <x v="3"/>
    <x v="64"/>
    <x v="0"/>
    <s v="Chairs"/>
    <s v="Global Task Chair, Black"/>
    <n v="71.245999999999995"/>
  </r>
  <r>
    <n v="7593"/>
    <s v="CA-2017-158778"/>
    <x v="64"/>
    <d v="2017-09-09T00:00:00"/>
    <s v="Standard Class"/>
    <s v="DB-13210"/>
    <s v="Dean Braden"/>
    <s v="Consumer"/>
    <s v="United States"/>
    <s v="Philadelphia"/>
    <s v="Pennsylvania"/>
    <n v="19134"/>
    <x v="3"/>
    <x v="965"/>
    <x v="1"/>
    <s v="Art"/>
    <s v="Newell 329"/>
    <n v="7.8719999999999999"/>
  </r>
  <r>
    <n v="7594"/>
    <s v="CA-2017-158778"/>
    <x v="64"/>
    <d v="2017-09-09T00:00:00"/>
    <s v="Standard Class"/>
    <s v="DB-13210"/>
    <s v="Dean Braden"/>
    <s v="Consumer"/>
    <s v="United States"/>
    <s v="Philadelphia"/>
    <s v="Pennsylvania"/>
    <n v="19134"/>
    <x v="3"/>
    <x v="774"/>
    <x v="0"/>
    <s v="Chairs"/>
    <s v="Global Comet Stacking Arm Chair"/>
    <n v="887.27099999999996"/>
  </r>
  <r>
    <n v="7595"/>
    <s v="CA-2018-119655"/>
    <x v="693"/>
    <d v="2018-04-24T00:00:00"/>
    <s v="Standard Class"/>
    <s v="CV-12295"/>
    <s v="Christina VanderZanden"/>
    <s v="Consumer"/>
    <s v="United States"/>
    <s v="Detroit"/>
    <s v="Michigan"/>
    <n v="48234"/>
    <x v="2"/>
    <x v="542"/>
    <x v="1"/>
    <s v="Binders"/>
    <s v="Premium Transparent Presentation Covers by GBC"/>
    <n v="146.86000000000001"/>
  </r>
  <r>
    <n v="7596"/>
    <s v="CA-2018-119655"/>
    <x v="693"/>
    <d v="2018-04-24T00:00:00"/>
    <s v="Standard Class"/>
    <s v="CV-12295"/>
    <s v="Christina VanderZanden"/>
    <s v="Consumer"/>
    <s v="United States"/>
    <s v="Detroit"/>
    <s v="Michigan"/>
    <n v="48234"/>
    <x v="2"/>
    <x v="624"/>
    <x v="1"/>
    <s v="Binders"/>
    <s v="Cardinal EasyOpen D-Ring Binders"/>
    <n v="36.56"/>
  </r>
  <r>
    <n v="7597"/>
    <s v="CA-2016-164567"/>
    <x v="925"/>
    <d v="2016-06-19T00:00:00"/>
    <s v="Standard Class"/>
    <s v="GK-14620"/>
    <s v="Grace Kelly"/>
    <s v="Corporate"/>
    <s v="United States"/>
    <s v="Los Angeles"/>
    <s v="California"/>
    <n v="90004"/>
    <x v="1"/>
    <x v="539"/>
    <x v="2"/>
    <s v="Phones"/>
    <s v="Jabra SPEAK 410"/>
    <n v="225.57599999999999"/>
  </r>
  <r>
    <n v="7598"/>
    <s v="CA-2015-131947"/>
    <x v="328"/>
    <d v="2015-09-22T00:00:00"/>
    <s v="Standard Class"/>
    <s v="JA-15970"/>
    <s v="Joseph Airdo"/>
    <s v="Consumer"/>
    <s v="United States"/>
    <s v="Springfield"/>
    <s v="Oregon"/>
    <n v="97477"/>
    <x v="1"/>
    <x v="1355"/>
    <x v="1"/>
    <s v="Art"/>
    <s v="Newell 313"/>
    <n v="5.2480000000000002"/>
  </r>
  <r>
    <n v="7599"/>
    <s v="CA-2015-131947"/>
    <x v="328"/>
    <d v="2015-09-22T00:00:00"/>
    <s v="Standard Class"/>
    <s v="JA-15970"/>
    <s v="Joseph Airdo"/>
    <s v="Consumer"/>
    <s v="United States"/>
    <s v="Springfield"/>
    <s v="Oregon"/>
    <n v="97477"/>
    <x v="1"/>
    <x v="947"/>
    <x v="1"/>
    <s v="Art"/>
    <s v="Boston 16701 Slimline Battery Pencil Sharpener"/>
    <n v="38.256"/>
  </r>
  <r>
    <n v="7600"/>
    <s v="CA-2015-131947"/>
    <x v="328"/>
    <d v="2015-09-22T00:00:00"/>
    <s v="Standard Class"/>
    <s v="JA-15970"/>
    <s v="Joseph Airdo"/>
    <s v="Consumer"/>
    <s v="United States"/>
    <s v="Springfield"/>
    <s v="Oregon"/>
    <n v="97477"/>
    <x v="1"/>
    <x v="1603"/>
    <x v="1"/>
    <s v="Paper"/>
    <s v="Riverleaf Stik-Withit Designer Note Cubes"/>
    <n v="40.24"/>
  </r>
  <r>
    <n v="7601"/>
    <s v="CA-2015-131947"/>
    <x v="328"/>
    <d v="2015-09-22T00:00:00"/>
    <s v="Standard Class"/>
    <s v="JA-15970"/>
    <s v="Joseph Airdo"/>
    <s v="Consumer"/>
    <s v="United States"/>
    <s v="Springfield"/>
    <s v="Oregon"/>
    <n v="97477"/>
    <x v="1"/>
    <x v="1821"/>
    <x v="2"/>
    <s v="Machines"/>
    <s v="Plantronics Single Ear Headset"/>
    <n v="29.925000000000001"/>
  </r>
  <r>
    <n v="7602"/>
    <s v="CA-2015-131947"/>
    <x v="328"/>
    <d v="2015-09-22T00:00:00"/>
    <s v="Standard Class"/>
    <s v="JA-15970"/>
    <s v="Joseph Airdo"/>
    <s v="Consumer"/>
    <s v="United States"/>
    <s v="Springfield"/>
    <s v="Oregon"/>
    <n v="97477"/>
    <x v="1"/>
    <x v="334"/>
    <x v="1"/>
    <s v="Paper"/>
    <s v="Xerox 1960"/>
    <n v="148.70400000000001"/>
  </r>
  <r>
    <n v="7603"/>
    <s v="CA-2015-131947"/>
    <x v="328"/>
    <d v="2015-09-22T00:00:00"/>
    <s v="Standard Class"/>
    <s v="JA-15970"/>
    <s v="Joseph Airdo"/>
    <s v="Consumer"/>
    <s v="United States"/>
    <s v="Springfield"/>
    <s v="Oregon"/>
    <n v="97477"/>
    <x v="1"/>
    <x v="60"/>
    <x v="2"/>
    <s v="Accessories"/>
    <s v="Verbatim 25 GB 6x Blu-ray Single Layer Recordable Disc, 3/Pack"/>
    <n v="55.92"/>
  </r>
  <r>
    <n v="7604"/>
    <s v="CA-2017-152520"/>
    <x v="630"/>
    <d v="2017-07-12T00:00:00"/>
    <s v="Standard Class"/>
    <s v="TH-21115"/>
    <s v="Thea Hudgings"/>
    <s v="Corporate"/>
    <s v="United States"/>
    <s v="Providence"/>
    <s v="Rhode Island"/>
    <n v="2908"/>
    <x v="3"/>
    <x v="730"/>
    <x v="1"/>
    <s v="Paper"/>
    <s v="Xerox 213"/>
    <n v="12.96"/>
  </r>
  <r>
    <n v="7605"/>
    <s v="CA-2017-101791"/>
    <x v="1022"/>
    <d v="2017-05-31T00:00:00"/>
    <s v="Standard Class"/>
    <s v="BS-11665"/>
    <s v="Brian Stugart"/>
    <s v="Consumer"/>
    <s v="United States"/>
    <s v="Chicago"/>
    <s v="Illinois"/>
    <n v="60623"/>
    <x v="2"/>
    <x v="1478"/>
    <x v="0"/>
    <s v="Furnishings"/>
    <s v="36X48 HARDFLOOR CHAIRMAT"/>
    <n v="25.175999999999998"/>
  </r>
  <r>
    <n v="7606"/>
    <s v="CA-2017-101791"/>
    <x v="1022"/>
    <d v="2017-05-31T00:00:00"/>
    <s v="Standard Class"/>
    <s v="BS-11665"/>
    <s v="Brian Stugart"/>
    <s v="Consumer"/>
    <s v="United States"/>
    <s v="Chicago"/>
    <s v="Illinois"/>
    <n v="60623"/>
    <x v="2"/>
    <x v="770"/>
    <x v="0"/>
    <s v="Furnishings"/>
    <s v="G.E. Halogen Desk Lamp Bulbs"/>
    <n v="5.5839999999999996"/>
  </r>
  <r>
    <n v="7607"/>
    <s v="CA-2017-101791"/>
    <x v="1022"/>
    <d v="2017-05-31T00:00:00"/>
    <s v="Standard Class"/>
    <s v="BS-11665"/>
    <s v="Brian Stugart"/>
    <s v="Consumer"/>
    <s v="United States"/>
    <s v="Chicago"/>
    <s v="Illinois"/>
    <n v="60623"/>
    <x v="2"/>
    <x v="734"/>
    <x v="1"/>
    <s v="Storage"/>
    <s v="Standard Rollaway File with Lock"/>
    <n v="1297.3679999999999"/>
  </r>
  <r>
    <n v="7608"/>
    <s v="CA-2018-121195"/>
    <x v="165"/>
    <d v="2018-12-27T00:00:00"/>
    <s v="First Class"/>
    <s v="NS-18505"/>
    <s v="Neola Schneider"/>
    <s v="Consumer"/>
    <s v="United States"/>
    <s v="Dallas"/>
    <s v="Texas"/>
    <n v="75220"/>
    <x v="2"/>
    <x v="546"/>
    <x v="1"/>
    <s v="Storage"/>
    <s v="Economy Rollaway Files"/>
    <n v="264.32"/>
  </r>
  <r>
    <n v="7609"/>
    <s v="CA-2018-163209"/>
    <x v="898"/>
    <d v="2018-05-07T00:00:00"/>
    <s v="Standard Class"/>
    <s v="MK-18160"/>
    <s v="Mike Kennedy"/>
    <s v="Consumer"/>
    <s v="United States"/>
    <s v="San Francisco"/>
    <s v="California"/>
    <n v="94122"/>
    <x v="1"/>
    <x v="778"/>
    <x v="1"/>
    <s v="Paper"/>
    <s v="Xerox 2"/>
    <n v="25.92"/>
  </r>
  <r>
    <n v="7610"/>
    <s v="CA-2018-163209"/>
    <x v="898"/>
    <d v="2018-05-07T00:00:00"/>
    <s v="Standard Class"/>
    <s v="MK-18160"/>
    <s v="Mike Kennedy"/>
    <s v="Consumer"/>
    <s v="United States"/>
    <s v="San Francisco"/>
    <s v="California"/>
    <n v="94122"/>
    <x v="1"/>
    <x v="279"/>
    <x v="1"/>
    <s v="Art"/>
    <s v="Newell 350"/>
    <n v="22.96"/>
  </r>
  <r>
    <n v="7611"/>
    <s v="CA-2015-133354"/>
    <x v="1165"/>
    <d v="2015-02-24T00:00:00"/>
    <s v="First Class"/>
    <s v="SA-20830"/>
    <s v="Sue Ann Reed"/>
    <s v="Consumer"/>
    <s v="United States"/>
    <s v="Moreno Valley"/>
    <s v="California"/>
    <n v="92553"/>
    <x v="1"/>
    <x v="585"/>
    <x v="1"/>
    <s v="Paper"/>
    <s v="Xerox 220"/>
    <n v="19.440000000000001"/>
  </r>
  <r>
    <n v="7612"/>
    <s v="US-2016-130491"/>
    <x v="285"/>
    <d v="2016-02-11T00:00:00"/>
    <s v="First Class"/>
    <s v="BH-11710"/>
    <s v="Brosina Hoffman"/>
    <s v="Consumer"/>
    <s v="United States"/>
    <s v="Garden City"/>
    <s v="Kansas"/>
    <n v="67846"/>
    <x v="2"/>
    <x v="1446"/>
    <x v="1"/>
    <s v="Paper"/>
    <s v="Wirebound Message Books, Four 2 3/4 x 5 Forms per Page, 200 Sets per Book"/>
    <n v="9.5399999999999991"/>
  </r>
  <r>
    <n v="7613"/>
    <s v="US-2016-130491"/>
    <x v="285"/>
    <d v="2016-02-11T00:00:00"/>
    <s v="First Class"/>
    <s v="BH-11710"/>
    <s v="Brosina Hoffman"/>
    <s v="Consumer"/>
    <s v="United States"/>
    <s v="Garden City"/>
    <s v="Kansas"/>
    <n v="67846"/>
    <x v="2"/>
    <x v="195"/>
    <x v="1"/>
    <s v="Fasteners"/>
    <s v="Advantus Push Pins, Aluminum Head"/>
    <n v="5.81"/>
  </r>
  <r>
    <n v="7614"/>
    <s v="US-2016-130491"/>
    <x v="285"/>
    <d v="2016-02-11T00:00:00"/>
    <s v="First Class"/>
    <s v="BH-11710"/>
    <s v="Brosina Hoffman"/>
    <s v="Consumer"/>
    <s v="United States"/>
    <s v="Garden City"/>
    <s v="Kansas"/>
    <n v="67846"/>
    <x v="2"/>
    <x v="130"/>
    <x v="1"/>
    <s v="Art"/>
    <s v="Sanford Colorific Colored Pencils, 12/Box"/>
    <n v="5.76"/>
  </r>
  <r>
    <n v="7615"/>
    <s v="CA-2016-113740"/>
    <x v="252"/>
    <d v="2016-08-28T00:00:00"/>
    <s v="Second Class"/>
    <s v="SC-20380"/>
    <s v="Shahid Collister"/>
    <s v="Consumer"/>
    <s v="United States"/>
    <s v="New York City"/>
    <s v="New York"/>
    <n v="10035"/>
    <x v="3"/>
    <x v="527"/>
    <x v="0"/>
    <s v="Furnishings"/>
    <s v="DAX Value U-Channel Document Frames, Easel Back"/>
    <n v="14.91"/>
  </r>
  <r>
    <n v="7616"/>
    <s v="CA-2015-148425"/>
    <x v="953"/>
    <d v="2015-12-04T00:00:00"/>
    <s v="Standard Class"/>
    <s v="RF-19345"/>
    <s v="Randy Ferguson"/>
    <s v="Corporate"/>
    <s v="United States"/>
    <s v="Orlando"/>
    <s v="Florida"/>
    <n v="32839"/>
    <x v="0"/>
    <x v="1699"/>
    <x v="1"/>
    <s v="Binders"/>
    <s v="Avery Triangle Shaped Sheet Lifters, Black, 2/Pack"/>
    <n v="6.6420000000000003"/>
  </r>
  <r>
    <n v="7617"/>
    <s v="CA-2017-144309"/>
    <x v="107"/>
    <d v="2017-12-16T00:00:00"/>
    <s v="Standard Class"/>
    <s v="CM-12235"/>
    <s v="Chris McAfee"/>
    <s v="Consumer"/>
    <s v="United States"/>
    <s v="Watertown"/>
    <s v="New York"/>
    <n v="13601"/>
    <x v="3"/>
    <x v="1286"/>
    <x v="1"/>
    <s v="Paper"/>
    <s v="Wirebound Message Books, Four 2 3/4&quot; x 5&quot; Forms per Page, 600 Sets per Book"/>
    <n v="18.54"/>
  </r>
  <r>
    <n v="7618"/>
    <s v="CA-2017-144309"/>
    <x v="107"/>
    <d v="2017-12-16T00:00:00"/>
    <s v="Standard Class"/>
    <s v="CM-12235"/>
    <s v="Chris McAfee"/>
    <s v="Consumer"/>
    <s v="United States"/>
    <s v="Watertown"/>
    <s v="New York"/>
    <n v="13601"/>
    <x v="3"/>
    <x v="13"/>
    <x v="1"/>
    <s v="Binders"/>
    <s v="Fellowes PB200 Plastic Comb Binding Machine"/>
    <n v="679.96"/>
  </r>
  <r>
    <n v="7619"/>
    <s v="CA-2018-151225"/>
    <x v="855"/>
    <d v="2018-10-29T00:00:00"/>
    <s v="First Class"/>
    <s v="JM-15655"/>
    <s v="Jim Mitchum"/>
    <s v="Corporate"/>
    <s v="United States"/>
    <s v="Los Angeles"/>
    <s v="California"/>
    <n v="90032"/>
    <x v="1"/>
    <x v="10"/>
    <x v="0"/>
    <s v="Tables"/>
    <s v="Chromcraft Rectangular Conference Tables"/>
    <n v="189.57599999999999"/>
  </r>
  <r>
    <n v="7620"/>
    <s v="CA-2018-151225"/>
    <x v="855"/>
    <d v="2018-10-29T00:00:00"/>
    <s v="First Class"/>
    <s v="JM-15655"/>
    <s v="Jim Mitchum"/>
    <s v="Corporate"/>
    <s v="United States"/>
    <s v="Los Angeles"/>
    <s v="California"/>
    <n v="90032"/>
    <x v="1"/>
    <x v="1763"/>
    <x v="2"/>
    <s v="Phones"/>
    <s v="Griffin GC17055 Auxiliary Audio Cable"/>
    <n v="71.959999999999994"/>
  </r>
  <r>
    <n v="7621"/>
    <s v="US-2015-144078"/>
    <x v="641"/>
    <d v="2015-11-29T00:00:00"/>
    <s v="Standard Class"/>
    <s v="RB-19435"/>
    <s v="Richard Bierner"/>
    <s v="Consumer"/>
    <s v="United States"/>
    <s v="Los Angeles"/>
    <s v="California"/>
    <n v="90004"/>
    <x v="1"/>
    <x v="233"/>
    <x v="2"/>
    <s v="Phones"/>
    <s v="Logitech Mobile Speakerphone P710e -Â speaker phone"/>
    <n v="539.91999999999996"/>
  </r>
  <r>
    <n v="7622"/>
    <s v="US-2015-144078"/>
    <x v="641"/>
    <d v="2015-11-29T00:00:00"/>
    <s v="Standard Class"/>
    <s v="RB-19435"/>
    <s v="Richard Bierner"/>
    <s v="Consumer"/>
    <s v="United States"/>
    <s v="Los Angeles"/>
    <s v="California"/>
    <n v="90004"/>
    <x v="1"/>
    <x v="629"/>
    <x v="0"/>
    <s v="Chairs"/>
    <s v="Hon GuestStacker Chair"/>
    <n v="725.34400000000005"/>
  </r>
  <r>
    <n v="7623"/>
    <s v="US-2015-144078"/>
    <x v="641"/>
    <d v="2015-11-29T00:00:00"/>
    <s v="Standard Class"/>
    <s v="RB-19435"/>
    <s v="Richard Bierner"/>
    <s v="Consumer"/>
    <s v="United States"/>
    <s v="Los Angeles"/>
    <s v="California"/>
    <n v="90004"/>
    <x v="1"/>
    <x v="1820"/>
    <x v="1"/>
    <s v="Art"/>
    <s v="Staples in misc. colors"/>
    <n v="7.44"/>
  </r>
  <r>
    <n v="7624"/>
    <s v="CA-2015-124464"/>
    <x v="686"/>
    <d v="2015-07-20T00:00:00"/>
    <s v="Standard Class"/>
    <s v="SS-20515"/>
    <s v="Shirley Schmidt"/>
    <s v="Home Office"/>
    <s v="United States"/>
    <s v="Newark"/>
    <s v="Delaware"/>
    <n v="19711"/>
    <x v="3"/>
    <x v="643"/>
    <x v="1"/>
    <s v="Appliances"/>
    <s v="Belkin 7 Outlet SurgeMaster II"/>
    <n v="39.479999999999997"/>
  </r>
  <r>
    <n v="7625"/>
    <s v="CA-2016-136805"/>
    <x v="293"/>
    <d v="2016-05-27T00:00:00"/>
    <s v="Second Class"/>
    <s v="NM-18445"/>
    <s v="Nathan Mautz"/>
    <s v="Home Office"/>
    <s v="United States"/>
    <s v="Detroit"/>
    <s v="Michigan"/>
    <n v="48234"/>
    <x v="2"/>
    <x v="1141"/>
    <x v="1"/>
    <s v="Appliances"/>
    <s v="Harmony Air Purifier"/>
    <n v="850.5"/>
  </r>
  <r>
    <n v="7626"/>
    <s v="CA-2016-136805"/>
    <x v="293"/>
    <d v="2016-05-27T00:00:00"/>
    <s v="Second Class"/>
    <s v="NM-18445"/>
    <s v="Nathan Mautz"/>
    <s v="Home Office"/>
    <s v="United States"/>
    <s v="Detroit"/>
    <s v="Michigan"/>
    <n v="48234"/>
    <x v="2"/>
    <x v="904"/>
    <x v="0"/>
    <s v="Furnishings"/>
    <s v="Westinghouse Clip-On Gooseneck Lamps"/>
    <n v="75.33"/>
  </r>
  <r>
    <n v="7627"/>
    <s v="US-2016-159499"/>
    <x v="82"/>
    <d v="2016-11-23T00:00:00"/>
    <s v="Second Class"/>
    <s v="EM-14095"/>
    <s v="Eudokia Martin"/>
    <s v="Corporate"/>
    <s v="United States"/>
    <s v="Phoenix"/>
    <s v="Arizona"/>
    <n v="85023"/>
    <x v="1"/>
    <x v="1527"/>
    <x v="1"/>
    <s v="Appliances"/>
    <s v="Fellowes Command Center 5-outlet power strip"/>
    <n v="325.63200000000001"/>
  </r>
  <r>
    <n v="7628"/>
    <s v="US-2016-159499"/>
    <x v="82"/>
    <d v="2016-11-23T00:00:00"/>
    <s v="Second Class"/>
    <s v="EM-14095"/>
    <s v="Eudokia Martin"/>
    <s v="Corporate"/>
    <s v="United States"/>
    <s v="Phoenix"/>
    <s v="Arizona"/>
    <n v="85023"/>
    <x v="1"/>
    <x v="1207"/>
    <x v="2"/>
    <s v="Accessories"/>
    <s v="Belkin Standard 104 key USB Keyboard"/>
    <n v="23.344000000000001"/>
  </r>
  <r>
    <n v="7629"/>
    <s v="US-2016-159499"/>
    <x v="82"/>
    <d v="2016-11-23T00:00:00"/>
    <s v="Second Class"/>
    <s v="EM-14095"/>
    <s v="Eudokia Martin"/>
    <s v="Corporate"/>
    <s v="United States"/>
    <s v="Phoenix"/>
    <s v="Arizona"/>
    <n v="85023"/>
    <x v="1"/>
    <x v="1008"/>
    <x v="1"/>
    <s v="Labels"/>
    <s v="Avery 506"/>
    <n v="16.52"/>
  </r>
  <r>
    <n v="7630"/>
    <s v="CA-2015-162089"/>
    <x v="809"/>
    <d v="2015-04-01T00:00:00"/>
    <s v="First Class"/>
    <s v="MP-17470"/>
    <s v="Mark Packer"/>
    <s v="Home Office"/>
    <s v="United States"/>
    <s v="Brownsville"/>
    <s v="Texas"/>
    <n v="78521"/>
    <x v="2"/>
    <x v="556"/>
    <x v="1"/>
    <s v="Envelopes"/>
    <s v="Airmail Envelopes"/>
    <n v="335.72"/>
  </r>
  <r>
    <n v="7631"/>
    <s v="CA-2015-162089"/>
    <x v="809"/>
    <d v="2015-04-01T00:00:00"/>
    <s v="First Class"/>
    <s v="MP-17470"/>
    <s v="Mark Packer"/>
    <s v="Home Office"/>
    <s v="United States"/>
    <s v="Brownsville"/>
    <s v="Texas"/>
    <n v="78521"/>
    <x v="2"/>
    <x v="817"/>
    <x v="2"/>
    <s v="Phones"/>
    <s v="Innergie mMini Combo Duo USB Travel Charging Kit"/>
    <n v="251.94399999999999"/>
  </r>
  <r>
    <n v="7632"/>
    <s v="CA-2015-162089"/>
    <x v="809"/>
    <d v="2015-04-01T00:00:00"/>
    <s v="First Class"/>
    <s v="MP-17470"/>
    <s v="Mark Packer"/>
    <s v="Home Office"/>
    <s v="United States"/>
    <s v="Brownsville"/>
    <s v="Texas"/>
    <n v="78521"/>
    <x v="2"/>
    <x v="792"/>
    <x v="0"/>
    <s v="Chairs"/>
    <s v="Global Stack Chair without Arms, Black"/>
    <n v="127.30200000000001"/>
  </r>
  <r>
    <n v="7633"/>
    <s v="US-2018-158526"/>
    <x v="614"/>
    <d v="2019-01-01T00:00:00"/>
    <s v="Second Class"/>
    <s v="KH-16360"/>
    <s v="Katherine Hughes"/>
    <s v="Consumer"/>
    <s v="United States"/>
    <s v="Louisville"/>
    <s v="Kentucky"/>
    <n v="40214"/>
    <x v="0"/>
    <x v="291"/>
    <x v="0"/>
    <s v="Chairs"/>
    <s v="DMI Arturo Collection Mission-style Design Wood Chair"/>
    <n v="1207.8399999999999"/>
  </r>
  <r>
    <n v="7634"/>
    <s v="US-2018-158526"/>
    <x v="614"/>
    <d v="2019-01-01T00:00:00"/>
    <s v="Second Class"/>
    <s v="KH-16360"/>
    <s v="Katherine Hughes"/>
    <s v="Consumer"/>
    <s v="United States"/>
    <s v="Louisville"/>
    <s v="Kentucky"/>
    <n v="40214"/>
    <x v="0"/>
    <x v="1095"/>
    <x v="1"/>
    <s v="Binders"/>
    <s v="GBC ProClick Spines for 32-Hole Punch"/>
    <n v="12.53"/>
  </r>
  <r>
    <n v="7635"/>
    <s v="US-2018-158526"/>
    <x v="614"/>
    <d v="2019-01-01T00:00:00"/>
    <s v="Second Class"/>
    <s v="KH-16360"/>
    <s v="Katherine Hughes"/>
    <s v="Consumer"/>
    <s v="United States"/>
    <s v="Louisville"/>
    <s v="Kentucky"/>
    <n v="40214"/>
    <x v="0"/>
    <x v="1261"/>
    <x v="1"/>
    <s v="Art"/>
    <s v="Panasonic KP-350BK Electric Pencil Sharpener with Auto Stop"/>
    <n v="34.58"/>
  </r>
  <r>
    <n v="7636"/>
    <s v="US-2018-158526"/>
    <x v="614"/>
    <d v="2019-01-01T00:00:00"/>
    <s v="Second Class"/>
    <s v="KH-16360"/>
    <s v="Katherine Hughes"/>
    <s v="Consumer"/>
    <s v="United States"/>
    <s v="Louisville"/>
    <s v="Kentucky"/>
    <n v="40214"/>
    <x v="0"/>
    <x v="1496"/>
    <x v="0"/>
    <s v="Chairs"/>
    <s v="Global Leather and Oak Executive Chair, Black"/>
    <n v="300.98"/>
  </r>
  <r>
    <n v="7637"/>
    <s v="US-2018-158526"/>
    <x v="614"/>
    <d v="2019-01-01T00:00:00"/>
    <s v="Second Class"/>
    <s v="KH-16360"/>
    <s v="Katherine Hughes"/>
    <s v="Consumer"/>
    <s v="United States"/>
    <s v="Louisville"/>
    <s v="Kentucky"/>
    <n v="40214"/>
    <x v="0"/>
    <x v="866"/>
    <x v="0"/>
    <s v="Chairs"/>
    <s v="Harbour Creations Steel Folding Chair"/>
    <n v="258.75"/>
  </r>
  <r>
    <n v="7638"/>
    <s v="CA-2018-104885"/>
    <x v="580"/>
    <d v="2018-03-08T00:00:00"/>
    <s v="Standard Class"/>
    <s v="DB-13555"/>
    <s v="Dorothy Badders"/>
    <s v="Corporate"/>
    <s v="United States"/>
    <s v="Newark"/>
    <s v="Delaware"/>
    <n v="19711"/>
    <x v="3"/>
    <x v="1500"/>
    <x v="1"/>
    <s v="Art"/>
    <s v="Newell 34"/>
    <n v="59.52"/>
  </r>
  <r>
    <n v="7639"/>
    <s v="CA-2018-104885"/>
    <x v="580"/>
    <d v="2018-03-08T00:00:00"/>
    <s v="Standard Class"/>
    <s v="DB-13555"/>
    <s v="Dorothy Badders"/>
    <s v="Corporate"/>
    <s v="United States"/>
    <s v="Newark"/>
    <s v="Delaware"/>
    <n v="19711"/>
    <x v="3"/>
    <x v="1451"/>
    <x v="1"/>
    <s v="Envelopes"/>
    <s v="Staple envelope"/>
    <n v="57.96"/>
  </r>
  <r>
    <n v="7640"/>
    <s v="CA-2018-104885"/>
    <x v="580"/>
    <d v="2018-03-08T00:00:00"/>
    <s v="Standard Class"/>
    <s v="DB-13555"/>
    <s v="Dorothy Badders"/>
    <s v="Corporate"/>
    <s v="United States"/>
    <s v="Newark"/>
    <s v="Delaware"/>
    <n v="19711"/>
    <x v="3"/>
    <x v="1487"/>
    <x v="0"/>
    <s v="Bookcases"/>
    <s v="Bush Cubix Collection Bookcases, Fully Assembled"/>
    <n v="441.96"/>
  </r>
  <r>
    <n v="7641"/>
    <s v="CA-2018-104885"/>
    <x v="580"/>
    <d v="2018-03-08T00:00:00"/>
    <s v="Standard Class"/>
    <s v="DB-13555"/>
    <s v="Dorothy Badders"/>
    <s v="Corporate"/>
    <s v="United States"/>
    <s v="Newark"/>
    <s v="Delaware"/>
    <n v="19711"/>
    <x v="3"/>
    <x v="1713"/>
    <x v="1"/>
    <s v="Paper"/>
    <s v="Easy-staple paper"/>
    <n v="68.040000000000006"/>
  </r>
  <r>
    <n v="7642"/>
    <s v="US-2017-157490"/>
    <x v="1099"/>
    <d v="2017-10-07T00:00:00"/>
    <s v="First Class"/>
    <s v="LB-16795"/>
    <s v="Laurel Beltran"/>
    <s v="Home Office"/>
    <s v="United States"/>
    <s v="Pueblo"/>
    <s v="Colorado"/>
    <n v="81001"/>
    <x v="1"/>
    <x v="1822"/>
    <x v="2"/>
    <s v="Machines"/>
    <s v="Zebra GK420t Direct Thermal/Thermal Transfer Printer"/>
    <n v="703.71"/>
  </r>
  <r>
    <n v="7643"/>
    <s v="US-2017-157490"/>
    <x v="1099"/>
    <d v="2017-10-07T00:00:00"/>
    <s v="First Class"/>
    <s v="LB-16795"/>
    <s v="Laurel Beltran"/>
    <s v="Home Office"/>
    <s v="United States"/>
    <s v="Pueblo"/>
    <s v="Colorado"/>
    <n v="81001"/>
    <x v="1"/>
    <x v="528"/>
    <x v="1"/>
    <s v="Binders"/>
    <s v="Recycled Easel Ring Binders"/>
    <n v="17.904"/>
  </r>
  <r>
    <n v="7644"/>
    <s v="US-2017-157490"/>
    <x v="1099"/>
    <d v="2017-10-07T00:00:00"/>
    <s v="First Class"/>
    <s v="LB-16795"/>
    <s v="Laurel Beltran"/>
    <s v="Home Office"/>
    <s v="United States"/>
    <s v="Pueblo"/>
    <s v="Colorado"/>
    <n v="81001"/>
    <x v="1"/>
    <x v="1230"/>
    <x v="1"/>
    <s v="Binders"/>
    <s v="Avery Framed View Binder, EZD Ring (Locking), Navy, 1 1/2&quot;"/>
    <n v="11.976000000000001"/>
  </r>
  <r>
    <n v="7645"/>
    <s v="US-2017-157490"/>
    <x v="1099"/>
    <d v="2017-10-07T00:00:00"/>
    <s v="First Class"/>
    <s v="LB-16795"/>
    <s v="Laurel Beltran"/>
    <s v="Home Office"/>
    <s v="United States"/>
    <s v="Pueblo"/>
    <s v="Colorado"/>
    <n v="81001"/>
    <x v="1"/>
    <x v="1617"/>
    <x v="2"/>
    <s v="Accessories"/>
    <s v="Memorex 25GB 6X Branded Blu-Ray Recordable Disc, 15/Pack"/>
    <n v="67.959999999999994"/>
  </r>
  <r>
    <n v="7646"/>
    <s v="CA-2016-161452"/>
    <x v="57"/>
    <d v="2016-04-11T00:00:00"/>
    <s v="Standard Class"/>
    <s v="CA-11965"/>
    <s v="Carol Adams"/>
    <s v="Corporate"/>
    <s v="United States"/>
    <s v="Los Angeles"/>
    <s v="California"/>
    <n v="90036"/>
    <x v="1"/>
    <x v="873"/>
    <x v="0"/>
    <s v="Chairs"/>
    <s v="GuestStacker Chair with Chrome Finish Legs"/>
    <n v="892.22400000000005"/>
  </r>
  <r>
    <n v="7647"/>
    <s v="US-2015-115196"/>
    <x v="340"/>
    <d v="2015-09-13T00:00:00"/>
    <s v="Standard Class"/>
    <s v="DL-12925"/>
    <s v="Daniel Lacy"/>
    <s v="Consumer"/>
    <s v="United States"/>
    <s v="Greenville"/>
    <s v="North Carolina"/>
    <n v="27834"/>
    <x v="0"/>
    <x v="1782"/>
    <x v="2"/>
    <s v="Machines"/>
    <s v="3D Systems Cube Printer, 2nd Generation, White"/>
    <n v="1299.99"/>
  </r>
  <r>
    <n v="7648"/>
    <s v="CA-2017-138968"/>
    <x v="543"/>
    <d v="2017-03-16T00:00:00"/>
    <s v="First Class"/>
    <s v="FC-14335"/>
    <s v="Fred Chung"/>
    <s v="Corporate"/>
    <s v="United States"/>
    <s v="San Francisco"/>
    <s v="California"/>
    <n v="94110"/>
    <x v="1"/>
    <x v="798"/>
    <x v="1"/>
    <s v="Binders"/>
    <s v="Avery Round Ring Poly Binders"/>
    <n v="4.5439999999999996"/>
  </r>
  <r>
    <n v="7649"/>
    <s v="CA-2017-138968"/>
    <x v="543"/>
    <d v="2017-03-16T00:00:00"/>
    <s v="First Class"/>
    <s v="FC-14335"/>
    <s v="Fred Chung"/>
    <s v="Corporate"/>
    <s v="United States"/>
    <s v="San Francisco"/>
    <s v="California"/>
    <n v="94110"/>
    <x v="1"/>
    <x v="774"/>
    <x v="0"/>
    <s v="Chairs"/>
    <s v="Global Comet Stacking Arm Chair"/>
    <n v="1352.0319999999999"/>
  </r>
  <r>
    <n v="7650"/>
    <s v="CA-2016-101889"/>
    <x v="17"/>
    <d v="2016-12-31T00:00:00"/>
    <s v="Standard Class"/>
    <s v="DB-13120"/>
    <s v="David Bremer"/>
    <s v="Corporate"/>
    <s v="United States"/>
    <s v="Marion"/>
    <s v="Ohio"/>
    <n v="43302"/>
    <x v="3"/>
    <x v="738"/>
    <x v="0"/>
    <s v="Tables"/>
    <s v="Riverside Furniture Oval Coffee Table, Oval End Table, End Table with Drawer"/>
    <n v="1548.99"/>
  </r>
  <r>
    <n v="7651"/>
    <s v="CA-2016-101889"/>
    <x v="17"/>
    <d v="2016-12-31T00:00:00"/>
    <s v="Standard Class"/>
    <s v="DB-13120"/>
    <s v="David Bremer"/>
    <s v="Corporate"/>
    <s v="United States"/>
    <s v="Marion"/>
    <s v="Ohio"/>
    <n v="43302"/>
    <x v="3"/>
    <x v="1451"/>
    <x v="1"/>
    <s v="Envelopes"/>
    <s v="Staple envelope"/>
    <n v="19.872"/>
  </r>
  <r>
    <n v="7652"/>
    <s v="CA-2018-110821"/>
    <x v="783"/>
    <d v="2018-08-08T00:00:00"/>
    <s v="First Class"/>
    <s v="CK-12205"/>
    <s v="Chloris Kastensmidt"/>
    <s v="Consumer"/>
    <s v="United States"/>
    <s v="Dallas"/>
    <s v="Texas"/>
    <n v="75081"/>
    <x v="2"/>
    <x v="100"/>
    <x v="2"/>
    <s v="Accessories"/>
    <s v="Logitech K350 2.4Ghz Wireless Keyboard"/>
    <n v="119.44799999999999"/>
  </r>
  <r>
    <n v="7653"/>
    <s v="CA-2018-110821"/>
    <x v="783"/>
    <d v="2018-08-08T00:00:00"/>
    <s v="First Class"/>
    <s v="CK-12205"/>
    <s v="Chloris Kastensmidt"/>
    <s v="Consumer"/>
    <s v="United States"/>
    <s v="Dallas"/>
    <s v="Texas"/>
    <n v="75081"/>
    <x v="2"/>
    <x v="235"/>
    <x v="1"/>
    <s v="Storage"/>
    <s v="Safco Industrial Shelving"/>
    <n v="118.16"/>
  </r>
  <r>
    <n v="7654"/>
    <s v="CA-2016-121552"/>
    <x v="204"/>
    <d v="2016-03-27T00:00:00"/>
    <s v="Standard Class"/>
    <s v="FW-14395"/>
    <s v="Fred Wasserman"/>
    <s v="Corporate"/>
    <s v="United States"/>
    <s v="Huntsville"/>
    <s v="Alabama"/>
    <n v="35810"/>
    <x v="0"/>
    <x v="1661"/>
    <x v="1"/>
    <s v="Art"/>
    <s v="Newell 316"/>
    <n v="19.559999999999999"/>
  </r>
  <r>
    <n v="7655"/>
    <s v="CA-2016-107685"/>
    <x v="672"/>
    <d v="2016-12-02T00:00:00"/>
    <s v="Second Class"/>
    <s v="JM-15865"/>
    <s v="John Murray"/>
    <s v="Consumer"/>
    <s v="United States"/>
    <s v="Las Vegas"/>
    <s v="Nevada"/>
    <n v="89115"/>
    <x v="1"/>
    <x v="1702"/>
    <x v="0"/>
    <s v="Furnishings"/>
    <s v="DAX Contemporary Wood Frame with Silver Metal Mat, Desktop, 11 x 14 Size"/>
    <n v="80.959999999999994"/>
  </r>
  <r>
    <n v="7656"/>
    <s v="CA-2016-107685"/>
    <x v="672"/>
    <d v="2016-12-02T00:00:00"/>
    <s v="Second Class"/>
    <s v="JM-15865"/>
    <s v="John Murray"/>
    <s v="Consumer"/>
    <s v="United States"/>
    <s v="Las Vegas"/>
    <s v="Nevada"/>
    <n v="89115"/>
    <x v="1"/>
    <x v="1465"/>
    <x v="1"/>
    <s v="Paper"/>
    <s v="Xerox 1997"/>
    <n v="25.92"/>
  </r>
  <r>
    <n v="7657"/>
    <s v="US-2015-120740"/>
    <x v="1166"/>
    <d v="2015-04-15T00:00:00"/>
    <s v="Same Day"/>
    <s v="PS-18970"/>
    <s v="Paul Stevenson"/>
    <s v="Home Office"/>
    <s v="United States"/>
    <s v="Los Angeles"/>
    <s v="California"/>
    <n v="90049"/>
    <x v="1"/>
    <x v="650"/>
    <x v="1"/>
    <s v="Appliances"/>
    <s v="Belkin F9G930V10-GRY 9 Outlet Surge"/>
    <n v="106.96"/>
  </r>
  <r>
    <n v="7658"/>
    <s v="US-2015-120740"/>
    <x v="1166"/>
    <d v="2015-04-15T00:00:00"/>
    <s v="Same Day"/>
    <s v="PS-18970"/>
    <s v="Paul Stevenson"/>
    <s v="Home Office"/>
    <s v="United States"/>
    <s v="Los Angeles"/>
    <s v="California"/>
    <n v="90049"/>
    <x v="1"/>
    <x v="267"/>
    <x v="0"/>
    <s v="Furnishings"/>
    <s v="Howard Miller 13&quot; Diameter Goldtone Round Wall Clock"/>
    <n v="187.76"/>
  </r>
  <r>
    <n v="7659"/>
    <s v="CA-2018-155740"/>
    <x v="245"/>
    <d v="2018-08-02T00:00:00"/>
    <s v="First Class"/>
    <s v="TC-21475"/>
    <s v="Tony Chapman"/>
    <s v="Home Office"/>
    <s v="United States"/>
    <s v="Lakewood"/>
    <s v="Ohio"/>
    <n v="44107"/>
    <x v="3"/>
    <x v="669"/>
    <x v="1"/>
    <s v="Binders"/>
    <s v="GBC ProClick Punch Binding System"/>
    <n v="76.775999999999996"/>
  </r>
  <r>
    <n v="7660"/>
    <s v="CA-2018-146493"/>
    <x v="702"/>
    <d v="2018-06-05T00:00:00"/>
    <s v="Standard Class"/>
    <s v="CV-12805"/>
    <s v="Cynthia Voltz"/>
    <s v="Corporate"/>
    <s v="United States"/>
    <s v="Fremont"/>
    <s v="Nebraska"/>
    <n v="68025"/>
    <x v="2"/>
    <x v="828"/>
    <x v="1"/>
    <s v="Binders"/>
    <s v="GBC Standard Recycled Report Covers, Clear Plastic Sheets"/>
    <n v="53.9"/>
  </r>
  <r>
    <n v="7661"/>
    <s v="CA-2015-105417"/>
    <x v="1167"/>
    <d v="2015-01-12T00:00:00"/>
    <s v="Standard Class"/>
    <s v="VS-21820"/>
    <s v="Vivek Sundaresam"/>
    <s v="Consumer"/>
    <s v="United States"/>
    <s v="Huntsville"/>
    <s v="Texas"/>
    <n v="77340"/>
    <x v="2"/>
    <x v="441"/>
    <x v="0"/>
    <s v="Furnishings"/>
    <s v="Howard Miller 14-1/2&quot; Diameter Chrome Round Wall Clock"/>
    <n v="76.727999999999994"/>
  </r>
  <r>
    <n v="7662"/>
    <s v="CA-2015-105417"/>
    <x v="1167"/>
    <d v="2015-01-12T00:00:00"/>
    <s v="Standard Class"/>
    <s v="VS-21820"/>
    <s v="Vivek Sundaresam"/>
    <s v="Consumer"/>
    <s v="United States"/>
    <s v="Huntsville"/>
    <s v="Texas"/>
    <n v="77340"/>
    <x v="2"/>
    <x v="985"/>
    <x v="1"/>
    <s v="Binders"/>
    <s v="Acco Four Pocket Poly Ring Binder with Label Holder, Smoke, 1&quot;"/>
    <n v="10.43"/>
  </r>
  <r>
    <n v="7663"/>
    <s v="US-2018-141509"/>
    <x v="365"/>
    <d v="2018-10-01T00:00:00"/>
    <s v="First Class"/>
    <s v="SC-20575"/>
    <s v="Sonia Cooley"/>
    <s v="Consumer"/>
    <s v="United States"/>
    <s v="Los Angeles"/>
    <s v="California"/>
    <n v="90036"/>
    <x v="1"/>
    <x v="1167"/>
    <x v="1"/>
    <s v="Art"/>
    <s v="Newell 334"/>
    <n v="99.2"/>
  </r>
  <r>
    <n v="7664"/>
    <s v="CA-2018-139493"/>
    <x v="1168"/>
    <d v="2018-09-19T00:00:00"/>
    <s v="Standard Class"/>
    <s v="SG-20605"/>
    <s v="Speros Goranitis"/>
    <s v="Consumer"/>
    <s v="United States"/>
    <s v="Asheville"/>
    <s v="North Carolina"/>
    <n v="28806"/>
    <x v="0"/>
    <x v="703"/>
    <x v="1"/>
    <s v="Art"/>
    <s v="Fluorescent Highlighters by Dixon"/>
    <n v="15.92"/>
  </r>
  <r>
    <n v="7665"/>
    <s v="CA-2015-151967"/>
    <x v="68"/>
    <d v="2015-10-26T00:00:00"/>
    <s v="Standard Class"/>
    <s v="NB-18580"/>
    <s v="Nicole Brennan"/>
    <s v="Corporate"/>
    <s v="United States"/>
    <s v="Bossier City"/>
    <s v="Louisiana"/>
    <n v="71111"/>
    <x v="0"/>
    <x v="1525"/>
    <x v="0"/>
    <s v="Furnishings"/>
    <s v="Tenex Chairmats For Use with Hard Floors"/>
    <n v="129.91999999999999"/>
  </r>
  <r>
    <n v="7666"/>
    <s v="US-2017-140158"/>
    <x v="964"/>
    <d v="2017-10-08T00:00:00"/>
    <s v="Standard Class"/>
    <s v="DR-12940"/>
    <s v="Daniel Raglin"/>
    <s v="Home Office"/>
    <s v="United States"/>
    <s v="Providence"/>
    <s v="Rhode Island"/>
    <n v="2908"/>
    <x v="3"/>
    <x v="999"/>
    <x v="1"/>
    <s v="Binders"/>
    <s v="Ibico Plastic Spiral Binding Combs"/>
    <n v="30.4"/>
  </r>
  <r>
    <n v="7667"/>
    <s v="US-2017-140158"/>
    <x v="964"/>
    <d v="2017-10-08T00:00:00"/>
    <s v="Standard Class"/>
    <s v="DR-12940"/>
    <s v="Daniel Raglin"/>
    <s v="Home Office"/>
    <s v="United States"/>
    <s v="Providence"/>
    <s v="Rhode Island"/>
    <n v="2908"/>
    <x v="3"/>
    <x v="306"/>
    <x v="2"/>
    <s v="Copiers"/>
    <s v="Hewlett Packard LaserJet 3310 Copier"/>
    <n v="5399.91"/>
  </r>
  <r>
    <n v="7668"/>
    <s v="US-2017-140158"/>
    <x v="964"/>
    <d v="2017-10-08T00:00:00"/>
    <s v="Standard Class"/>
    <s v="DR-12940"/>
    <s v="Daniel Raglin"/>
    <s v="Home Office"/>
    <s v="United States"/>
    <s v="Providence"/>
    <s v="Rhode Island"/>
    <n v="2908"/>
    <x v="3"/>
    <x v="1716"/>
    <x v="1"/>
    <s v="Storage"/>
    <s v="Letter Size File"/>
    <n v="119.1"/>
  </r>
  <r>
    <n v="7669"/>
    <s v="CA-2016-130974"/>
    <x v="154"/>
    <d v="2016-11-29T00:00:00"/>
    <s v="Second Class"/>
    <s v="MA-17560"/>
    <s v="Matt Abelman"/>
    <s v="Home Office"/>
    <s v="United States"/>
    <s v="Everett"/>
    <s v="Massachusetts"/>
    <n v="2149"/>
    <x v="3"/>
    <x v="578"/>
    <x v="1"/>
    <s v="Paper"/>
    <s v="Xerox 1977"/>
    <n v="40.08"/>
  </r>
  <r>
    <n v="7670"/>
    <s v="CA-2016-130974"/>
    <x v="154"/>
    <d v="2016-11-29T00:00:00"/>
    <s v="Second Class"/>
    <s v="MA-17560"/>
    <s v="Matt Abelman"/>
    <s v="Home Office"/>
    <s v="United States"/>
    <s v="Everett"/>
    <s v="Massachusetts"/>
    <n v="2149"/>
    <x v="3"/>
    <x v="681"/>
    <x v="1"/>
    <s v="Paper"/>
    <s v="Xerox 1884"/>
    <n v="59.94"/>
  </r>
  <r>
    <n v="7671"/>
    <s v="CA-2016-130974"/>
    <x v="154"/>
    <d v="2016-11-29T00:00:00"/>
    <s v="Second Class"/>
    <s v="MA-17560"/>
    <s v="Matt Abelman"/>
    <s v="Home Office"/>
    <s v="United States"/>
    <s v="Everett"/>
    <s v="Massachusetts"/>
    <n v="2149"/>
    <x v="3"/>
    <x v="1301"/>
    <x v="2"/>
    <s v="Accessories"/>
    <s v="Logitech G35 7.1-Channel Surround Sound Headset"/>
    <n v="259.98"/>
  </r>
  <r>
    <n v="7672"/>
    <s v="CA-2016-130974"/>
    <x v="154"/>
    <d v="2016-11-29T00:00:00"/>
    <s v="Second Class"/>
    <s v="MA-17560"/>
    <s v="Matt Abelman"/>
    <s v="Home Office"/>
    <s v="United States"/>
    <s v="Everett"/>
    <s v="Massachusetts"/>
    <n v="2149"/>
    <x v="3"/>
    <x v="1528"/>
    <x v="0"/>
    <s v="Bookcases"/>
    <s v="Rush Hierlooms Collection 1&quot; Thick Stackable Bookcases"/>
    <n v="170.98"/>
  </r>
  <r>
    <n v="7673"/>
    <s v="CA-2016-130974"/>
    <x v="154"/>
    <d v="2016-11-29T00:00:00"/>
    <s v="Second Class"/>
    <s v="MA-17560"/>
    <s v="Matt Abelman"/>
    <s v="Home Office"/>
    <s v="United States"/>
    <s v="Everett"/>
    <s v="Massachusetts"/>
    <n v="2149"/>
    <x v="3"/>
    <x v="1823"/>
    <x v="0"/>
    <s v="Furnishings"/>
    <s v="Tensor &quot;Hersey Kiss&quot; Styled Floor Lamp"/>
    <n v="38.97"/>
  </r>
  <r>
    <n v="7674"/>
    <s v="CA-2016-130974"/>
    <x v="154"/>
    <d v="2016-11-29T00:00:00"/>
    <s v="Second Class"/>
    <s v="MA-17560"/>
    <s v="Matt Abelman"/>
    <s v="Home Office"/>
    <s v="United States"/>
    <s v="Everett"/>
    <s v="Massachusetts"/>
    <n v="2149"/>
    <x v="3"/>
    <x v="1019"/>
    <x v="1"/>
    <s v="Paper"/>
    <s v="Xerox 197"/>
    <n v="154.9"/>
  </r>
  <r>
    <n v="7675"/>
    <s v="CA-2016-130974"/>
    <x v="154"/>
    <d v="2016-11-29T00:00:00"/>
    <s v="Second Class"/>
    <s v="MA-17560"/>
    <s v="Matt Abelman"/>
    <s v="Home Office"/>
    <s v="United States"/>
    <s v="Everett"/>
    <s v="Massachusetts"/>
    <n v="2149"/>
    <x v="3"/>
    <x v="898"/>
    <x v="0"/>
    <s v="Tables"/>
    <s v="Hon Non-Folding Utility Tables"/>
    <n v="446.06799999999998"/>
  </r>
  <r>
    <n v="7676"/>
    <s v="CA-2018-133487"/>
    <x v="636"/>
    <d v="2018-05-09T00:00:00"/>
    <s v="Second Class"/>
    <s v="TS-21655"/>
    <s v="Trudy Schmidt"/>
    <s v="Consumer"/>
    <s v="United States"/>
    <s v="Rancho Cucamonga"/>
    <s v="California"/>
    <n v="91730"/>
    <x v="1"/>
    <x v="473"/>
    <x v="1"/>
    <s v="Appliances"/>
    <s v="Eureka The Boss Cordless Rechargeable Stick Vac"/>
    <n v="152.94"/>
  </r>
  <r>
    <n v="7677"/>
    <s v="CA-2015-142951"/>
    <x v="1169"/>
    <d v="2015-10-08T00:00:00"/>
    <s v="Same Day"/>
    <s v="JG-15115"/>
    <s v="Jack Garza"/>
    <s v="Consumer"/>
    <s v="United States"/>
    <s v="Charlotte"/>
    <s v="North Carolina"/>
    <n v="28205"/>
    <x v="0"/>
    <x v="1599"/>
    <x v="2"/>
    <s v="Accessories"/>
    <s v="Maxell 74 Minute CDR, 10/Pack"/>
    <n v="23.472000000000001"/>
  </r>
  <r>
    <n v="7678"/>
    <s v="CA-2015-133592"/>
    <x v="520"/>
    <d v="2016-01-07T00:00:00"/>
    <s v="Standard Class"/>
    <s v="KM-16375"/>
    <s v="Katherine Murray"/>
    <s v="Home Office"/>
    <s v="United States"/>
    <s v="Providence"/>
    <s v="Rhode Island"/>
    <n v="2908"/>
    <x v="3"/>
    <x v="1689"/>
    <x v="1"/>
    <s v="Paper"/>
    <s v="Xerox 1917"/>
    <n v="195.64"/>
  </r>
  <r>
    <n v="7679"/>
    <s v="CA-2015-133592"/>
    <x v="520"/>
    <d v="2016-01-07T00:00:00"/>
    <s v="Standard Class"/>
    <s v="KM-16375"/>
    <s v="Katherine Murray"/>
    <s v="Home Office"/>
    <s v="United States"/>
    <s v="Providence"/>
    <s v="Rhode Island"/>
    <n v="2908"/>
    <x v="3"/>
    <x v="1025"/>
    <x v="1"/>
    <s v="Paper"/>
    <s v="Xerox 1970"/>
    <n v="14.94"/>
  </r>
  <r>
    <n v="7680"/>
    <s v="CA-2015-133592"/>
    <x v="520"/>
    <d v="2016-01-07T00:00:00"/>
    <s v="Standard Class"/>
    <s v="KM-16375"/>
    <s v="Katherine Murray"/>
    <s v="Home Office"/>
    <s v="United States"/>
    <s v="Providence"/>
    <s v="Rhode Island"/>
    <n v="2908"/>
    <x v="3"/>
    <x v="695"/>
    <x v="2"/>
    <s v="Accessories"/>
    <s v="Plantronics Savi W720 Multi-Device Wireless Headset System"/>
    <n v="1687.8"/>
  </r>
  <r>
    <n v="7681"/>
    <s v="CA-2015-133592"/>
    <x v="520"/>
    <d v="2016-01-07T00:00:00"/>
    <s v="Standard Class"/>
    <s v="KM-16375"/>
    <s v="Katherine Murray"/>
    <s v="Home Office"/>
    <s v="United States"/>
    <s v="Providence"/>
    <s v="Rhode Island"/>
    <n v="2908"/>
    <x v="3"/>
    <x v="1057"/>
    <x v="0"/>
    <s v="Bookcases"/>
    <s v="Sauder Inglewood Library Bookcases"/>
    <n v="341.96"/>
  </r>
  <r>
    <n v="7682"/>
    <s v="CA-2015-133592"/>
    <x v="520"/>
    <d v="2016-01-07T00:00:00"/>
    <s v="Standard Class"/>
    <s v="KM-16375"/>
    <s v="Katherine Murray"/>
    <s v="Home Office"/>
    <s v="United States"/>
    <s v="Providence"/>
    <s v="Rhode Island"/>
    <n v="2908"/>
    <x v="3"/>
    <x v="38"/>
    <x v="0"/>
    <s v="Chairs"/>
    <s v="Global Fabric Manager's Chair, Dark Gray"/>
    <n v="605.88"/>
  </r>
  <r>
    <n v="7683"/>
    <s v="CA-2016-120782"/>
    <x v="152"/>
    <d v="2016-05-01T00:00:00"/>
    <s v="First Class"/>
    <s v="SD-20485"/>
    <s v="Shirley Daniels"/>
    <s v="Home Office"/>
    <s v="United States"/>
    <s v="Midland"/>
    <s v="Michigan"/>
    <n v="48640"/>
    <x v="2"/>
    <x v="1470"/>
    <x v="1"/>
    <s v="Appliances"/>
    <s v="Kensington 7 Outlet MasterPiece Power Center with Fax/Phone Line Protection"/>
    <n v="186.732"/>
  </r>
  <r>
    <n v="7684"/>
    <s v="CA-2016-120782"/>
    <x v="152"/>
    <d v="2016-05-01T00:00:00"/>
    <s v="First Class"/>
    <s v="SD-20485"/>
    <s v="Shirley Daniels"/>
    <s v="Home Office"/>
    <s v="United States"/>
    <s v="Midland"/>
    <s v="Michigan"/>
    <n v="48640"/>
    <x v="2"/>
    <x v="450"/>
    <x v="1"/>
    <s v="Binders"/>
    <s v="Fellowes PB500 Electric Punch Plastic Comb Binding Machine with Manual Bind"/>
    <n v="3812.97"/>
  </r>
  <r>
    <n v="7685"/>
    <s v="CA-2016-116876"/>
    <x v="966"/>
    <d v="2016-02-21T00:00:00"/>
    <s v="Standard Class"/>
    <s v="TT-21070"/>
    <s v="Ted Trevino"/>
    <s v="Consumer"/>
    <s v="United States"/>
    <s v="Rochester"/>
    <s v="New York"/>
    <n v="14609"/>
    <x v="3"/>
    <x v="1812"/>
    <x v="1"/>
    <s v="Binders"/>
    <s v="Black Avery Memo-Size 3-Ring Binder, 5 1/2&quot; x 8 1/2&quot;"/>
    <n v="26.423999999999999"/>
  </r>
  <r>
    <n v="7686"/>
    <s v="CA-2016-116876"/>
    <x v="966"/>
    <d v="2016-02-21T00:00:00"/>
    <s v="Standard Class"/>
    <s v="TT-21070"/>
    <s v="Ted Trevino"/>
    <s v="Consumer"/>
    <s v="United States"/>
    <s v="Rochester"/>
    <s v="New York"/>
    <n v="14609"/>
    <x v="3"/>
    <x v="1718"/>
    <x v="2"/>
    <s v="Phones"/>
    <s v="Samsung Galaxy S4"/>
    <n v="625.99"/>
  </r>
  <r>
    <n v="7687"/>
    <s v="CA-2017-169838"/>
    <x v="881"/>
    <d v="2017-11-29T00:00:00"/>
    <s v="Standard Class"/>
    <s v="BB-11545"/>
    <s v="Brenda Bowman"/>
    <s v="Corporate"/>
    <s v="United States"/>
    <s v="Jackson"/>
    <s v="Michigan"/>
    <n v="49201"/>
    <x v="2"/>
    <x v="616"/>
    <x v="0"/>
    <s v="Tables"/>
    <s v="Chromcraft Round Conference Tables"/>
    <n v="1568.61"/>
  </r>
  <r>
    <n v="7688"/>
    <s v="CA-2017-169838"/>
    <x v="881"/>
    <d v="2017-11-29T00:00:00"/>
    <s v="Standard Class"/>
    <s v="BB-11545"/>
    <s v="Brenda Bowman"/>
    <s v="Corporate"/>
    <s v="United States"/>
    <s v="Jackson"/>
    <s v="Michigan"/>
    <n v="49201"/>
    <x v="2"/>
    <x v="153"/>
    <x v="1"/>
    <s v="Binders"/>
    <s v="Wilson Jones International Size A4 Ring Binders"/>
    <n v="17.3"/>
  </r>
  <r>
    <n v="7689"/>
    <s v="CA-2017-169838"/>
    <x v="881"/>
    <d v="2017-11-29T00:00:00"/>
    <s v="Standard Class"/>
    <s v="BB-11545"/>
    <s v="Brenda Bowman"/>
    <s v="Corporate"/>
    <s v="United States"/>
    <s v="Jackson"/>
    <s v="Michigan"/>
    <n v="49201"/>
    <x v="2"/>
    <x v="1824"/>
    <x v="2"/>
    <s v="Accessories"/>
    <s v="Memorex Mini Travel Drive 32 GB USB 2.0 Flash Drive"/>
    <n v="160"/>
  </r>
  <r>
    <n v="7690"/>
    <s v="US-2018-128951"/>
    <x v="663"/>
    <d v="2018-07-17T00:00:00"/>
    <s v="First Class"/>
    <s v="RS-19420"/>
    <s v="Ricardo Sperren"/>
    <s v="Corporate"/>
    <s v="United States"/>
    <s v="Suffolk"/>
    <s v="Virginia"/>
    <n v="23434"/>
    <x v="0"/>
    <x v="810"/>
    <x v="1"/>
    <s v="Appliances"/>
    <s v="Belkin 8 Outlet SurgeMaster II Gold Surge Protector"/>
    <n v="179.94"/>
  </r>
  <r>
    <n v="7691"/>
    <s v="US-2018-128951"/>
    <x v="663"/>
    <d v="2018-07-17T00:00:00"/>
    <s v="First Class"/>
    <s v="RS-19420"/>
    <s v="Ricardo Sperren"/>
    <s v="Corporate"/>
    <s v="United States"/>
    <s v="Suffolk"/>
    <s v="Virginia"/>
    <n v="23434"/>
    <x v="0"/>
    <x v="309"/>
    <x v="0"/>
    <s v="Tables"/>
    <s v="Hon 5100 Series Wood Tables"/>
    <n v="872.94"/>
  </r>
  <r>
    <n v="7692"/>
    <s v="US-2018-128951"/>
    <x v="663"/>
    <d v="2018-07-17T00:00:00"/>
    <s v="First Class"/>
    <s v="RS-19420"/>
    <s v="Ricardo Sperren"/>
    <s v="Corporate"/>
    <s v="United States"/>
    <s v="Suffolk"/>
    <s v="Virginia"/>
    <n v="23434"/>
    <x v="0"/>
    <x v="89"/>
    <x v="1"/>
    <s v="Paper"/>
    <s v="Xerox 1999"/>
    <n v="12.96"/>
  </r>
  <r>
    <n v="7693"/>
    <s v="CA-2015-102330"/>
    <x v="282"/>
    <d v="2016-01-03T00:00:00"/>
    <s v="Standard Class"/>
    <s v="AI-10855"/>
    <s v="Arianne Irving"/>
    <s v="Consumer"/>
    <s v="United States"/>
    <s v="Brentwood"/>
    <s v="California"/>
    <n v="94513"/>
    <x v="1"/>
    <x v="429"/>
    <x v="1"/>
    <s v="Labels"/>
    <s v="Alphabetical Labels for Top Tab Filing"/>
    <n v="88.8"/>
  </r>
  <r>
    <n v="7694"/>
    <s v="CA-2015-102330"/>
    <x v="282"/>
    <d v="2016-01-03T00:00:00"/>
    <s v="Standard Class"/>
    <s v="AI-10855"/>
    <s v="Arianne Irving"/>
    <s v="Consumer"/>
    <s v="United States"/>
    <s v="Brentwood"/>
    <s v="California"/>
    <n v="94513"/>
    <x v="1"/>
    <x v="1278"/>
    <x v="2"/>
    <s v="Phones"/>
    <s v="HTC One"/>
    <n v="319.96800000000002"/>
  </r>
  <r>
    <n v="7695"/>
    <s v="CA-2017-118899"/>
    <x v="554"/>
    <d v="2017-03-22T00:00:00"/>
    <s v="Same Day"/>
    <s v="MC-17275"/>
    <s v="Marc Crier"/>
    <s v="Consumer"/>
    <s v="United States"/>
    <s v="Seattle"/>
    <s v="Washington"/>
    <n v="98103"/>
    <x v="1"/>
    <x v="1144"/>
    <x v="0"/>
    <s v="Chairs"/>
    <s v="Global Stack Chair with Arms, Black"/>
    <n v="167.88800000000001"/>
  </r>
  <r>
    <n v="7696"/>
    <s v="CA-2018-107958"/>
    <x v="1170"/>
    <d v="2018-07-05T00:00:00"/>
    <s v="First Class"/>
    <s v="AH-10120"/>
    <s v="Adrian Hane"/>
    <s v="Home Office"/>
    <s v="United States"/>
    <s v="Houston"/>
    <s v="Texas"/>
    <n v="77036"/>
    <x v="2"/>
    <x v="447"/>
    <x v="1"/>
    <s v="Paper"/>
    <s v="White Dual Perf Computer Printout Paper, 2700 Sheets, 1 Part, Heavyweight, 20 lbs., 14 7/8 x 11"/>
    <n v="163.96"/>
  </r>
  <r>
    <n v="7697"/>
    <s v="CA-2018-107958"/>
    <x v="1170"/>
    <d v="2018-07-05T00:00:00"/>
    <s v="First Class"/>
    <s v="AH-10120"/>
    <s v="Adrian Hane"/>
    <s v="Home Office"/>
    <s v="United States"/>
    <s v="Houston"/>
    <s v="Texas"/>
    <n v="77036"/>
    <x v="2"/>
    <x v="1504"/>
    <x v="1"/>
    <s v="Binders"/>
    <s v="Wilson Jones Four-Pocket Poly Binders"/>
    <n v="5.2320000000000002"/>
  </r>
  <r>
    <n v="7698"/>
    <s v="CA-2018-151799"/>
    <x v="817"/>
    <d v="2018-12-18T00:00:00"/>
    <s v="Standard Class"/>
    <s v="BF-11170"/>
    <s v="Ben Ferrer"/>
    <s v="Home Office"/>
    <s v="United States"/>
    <s v="Lawrence"/>
    <s v="Massachusetts"/>
    <n v="1841"/>
    <x v="3"/>
    <x v="349"/>
    <x v="2"/>
    <s v="Copiers"/>
    <s v="Canon PC1080F Personal Copier"/>
    <n v="1199.98"/>
  </r>
  <r>
    <n v="7699"/>
    <s v="CA-2018-151799"/>
    <x v="817"/>
    <d v="2018-12-18T00:00:00"/>
    <s v="Standard Class"/>
    <s v="BF-11170"/>
    <s v="Ben Ferrer"/>
    <s v="Home Office"/>
    <s v="United States"/>
    <s v="Lawrence"/>
    <s v="Massachusetts"/>
    <n v="1841"/>
    <x v="3"/>
    <x v="235"/>
    <x v="1"/>
    <s v="Storage"/>
    <s v="Safco Industrial Shelving"/>
    <n v="73.849999999999994"/>
  </r>
  <r>
    <n v="7700"/>
    <s v="CA-2018-151799"/>
    <x v="817"/>
    <d v="2018-12-18T00:00:00"/>
    <s v="Standard Class"/>
    <s v="BF-11170"/>
    <s v="Ben Ferrer"/>
    <s v="Home Office"/>
    <s v="United States"/>
    <s v="Lawrence"/>
    <s v="Massachusetts"/>
    <n v="1841"/>
    <x v="3"/>
    <x v="1257"/>
    <x v="1"/>
    <s v="Supplies"/>
    <s v="Acme Office Executive Series Stainless Steel Trimmers"/>
    <n v="25.71"/>
  </r>
  <r>
    <n v="7701"/>
    <s v="CA-2018-151799"/>
    <x v="817"/>
    <d v="2018-12-18T00:00:00"/>
    <s v="Standard Class"/>
    <s v="BF-11170"/>
    <s v="Ben Ferrer"/>
    <s v="Home Office"/>
    <s v="United States"/>
    <s v="Lawrence"/>
    <s v="Massachusetts"/>
    <n v="1841"/>
    <x v="3"/>
    <x v="1579"/>
    <x v="1"/>
    <s v="Fasteners"/>
    <s v="Acco Banker's Clasps, 5 3/4&quot;-Long"/>
    <n v="17.28"/>
  </r>
  <r>
    <n v="7702"/>
    <s v="CA-2018-151799"/>
    <x v="817"/>
    <d v="2018-12-18T00:00:00"/>
    <s v="Standard Class"/>
    <s v="BF-11170"/>
    <s v="Ben Ferrer"/>
    <s v="Home Office"/>
    <s v="United States"/>
    <s v="Lawrence"/>
    <s v="Massachusetts"/>
    <n v="1841"/>
    <x v="3"/>
    <x v="215"/>
    <x v="0"/>
    <s v="Tables"/>
    <s v="Bretford Rectangular Conference Table Tops"/>
    <n v="526.58199999999999"/>
  </r>
  <r>
    <n v="7703"/>
    <s v="CA-2017-114601"/>
    <x v="370"/>
    <d v="2017-09-02T00:00:00"/>
    <s v="Standard Class"/>
    <s v="AA-10480"/>
    <s v="Andrew Allen"/>
    <s v="Consumer"/>
    <s v="United States"/>
    <s v="Detroit"/>
    <s v="Michigan"/>
    <n v="48234"/>
    <x v="2"/>
    <x v="820"/>
    <x v="1"/>
    <s v="Paper"/>
    <s v="Xerox 1950"/>
    <n v="11.56"/>
  </r>
  <r>
    <n v="7704"/>
    <s v="CA-2017-114601"/>
    <x v="370"/>
    <d v="2017-09-02T00:00:00"/>
    <s v="Standard Class"/>
    <s v="AA-10480"/>
    <s v="Andrew Allen"/>
    <s v="Consumer"/>
    <s v="United States"/>
    <s v="Detroit"/>
    <s v="Michigan"/>
    <n v="48234"/>
    <x v="2"/>
    <x v="599"/>
    <x v="2"/>
    <s v="Phones"/>
    <s v="ClearSounds CSC500 Amplified Spirit Phone Corded phone"/>
    <n v="209.97"/>
  </r>
  <r>
    <n v="7705"/>
    <s v="CA-2017-114601"/>
    <x v="370"/>
    <d v="2017-09-02T00:00:00"/>
    <s v="Standard Class"/>
    <s v="AA-10480"/>
    <s v="Andrew Allen"/>
    <s v="Consumer"/>
    <s v="United States"/>
    <s v="Detroit"/>
    <s v="Michigan"/>
    <n v="48234"/>
    <x v="2"/>
    <x v="823"/>
    <x v="0"/>
    <s v="Tables"/>
    <s v="Hon 4060 Series Tables"/>
    <n v="447.84"/>
  </r>
  <r>
    <n v="7706"/>
    <s v="CA-2017-114601"/>
    <x v="370"/>
    <d v="2017-09-02T00:00:00"/>
    <s v="Standard Class"/>
    <s v="AA-10480"/>
    <s v="Andrew Allen"/>
    <s v="Consumer"/>
    <s v="United States"/>
    <s v="Detroit"/>
    <s v="Michigan"/>
    <n v="48234"/>
    <x v="2"/>
    <x v="331"/>
    <x v="2"/>
    <s v="Accessories"/>
    <s v="NETGEAR AC1750 Dual Band GigabitÂ Smart WiFi Router"/>
    <n v="479.97"/>
  </r>
  <r>
    <n v="7707"/>
    <s v="CA-2017-114601"/>
    <x v="370"/>
    <d v="2017-09-02T00:00:00"/>
    <s v="Standard Class"/>
    <s v="AA-10480"/>
    <s v="Andrew Allen"/>
    <s v="Consumer"/>
    <s v="United States"/>
    <s v="Detroit"/>
    <s v="Michigan"/>
    <n v="48234"/>
    <x v="2"/>
    <x v="671"/>
    <x v="1"/>
    <s v="Art"/>
    <s v="Newell 335"/>
    <n v="8.64"/>
  </r>
  <r>
    <n v="7708"/>
    <s v="CA-2018-100237"/>
    <x v="453"/>
    <d v="2018-10-19T00:00:00"/>
    <s v="Standard Class"/>
    <s v="SV-20815"/>
    <s v="Stuart Van"/>
    <s v="Corporate"/>
    <s v="United States"/>
    <s v="Orem"/>
    <s v="Utah"/>
    <n v="84057"/>
    <x v="1"/>
    <x v="1663"/>
    <x v="1"/>
    <s v="Art"/>
    <s v="Avery Hi-Liter Smear-Safe Highlighters"/>
    <n v="11.68"/>
  </r>
  <r>
    <n v="7709"/>
    <s v="CA-2015-139542"/>
    <x v="1089"/>
    <d v="2015-10-29T00:00:00"/>
    <s v="Standard Class"/>
    <s v="EH-14185"/>
    <s v="Evan Henry"/>
    <s v="Consumer"/>
    <s v="United States"/>
    <s v="Philadelphia"/>
    <s v="Pennsylvania"/>
    <n v="19120"/>
    <x v="3"/>
    <x v="1617"/>
    <x v="2"/>
    <s v="Accessories"/>
    <s v="Memorex 25GB 6X Branded Blu-Ray Recordable Disc, 15/Pack"/>
    <n v="40.776000000000003"/>
  </r>
  <r>
    <n v="7710"/>
    <s v="CA-2015-139542"/>
    <x v="1089"/>
    <d v="2015-10-29T00:00:00"/>
    <s v="Standard Class"/>
    <s v="EH-14185"/>
    <s v="Evan Henry"/>
    <s v="Consumer"/>
    <s v="United States"/>
    <s v="Philadelphia"/>
    <s v="Pennsylvania"/>
    <n v="19120"/>
    <x v="3"/>
    <x v="338"/>
    <x v="1"/>
    <s v="Binders"/>
    <s v="GBC Twin Loop Wire Binding Elements, 9/16&quot; Spine, Black"/>
    <n v="13.698"/>
  </r>
  <r>
    <n v="7711"/>
    <s v="US-2016-142811"/>
    <x v="788"/>
    <d v="2016-04-07T00:00:00"/>
    <s v="Standard Class"/>
    <s v="JL-15850"/>
    <s v="John Lucas"/>
    <s v="Consumer"/>
    <s v="United States"/>
    <s v="Mesa"/>
    <s v="Arizona"/>
    <n v="85204"/>
    <x v="1"/>
    <x v="1513"/>
    <x v="2"/>
    <s v="Phones"/>
    <s v="Samsung HM1900 Bluetooth Headset"/>
    <n v="87.8"/>
  </r>
  <r>
    <n v="7712"/>
    <s v="CA-2018-139353"/>
    <x v="960"/>
    <d v="2018-10-30T00:00:00"/>
    <s v="Second Class"/>
    <s v="JM-15250"/>
    <s v="Janet Martin"/>
    <s v="Consumer"/>
    <s v="United States"/>
    <s v="Fayetteville"/>
    <s v="North Carolina"/>
    <n v="28314"/>
    <x v="0"/>
    <x v="1416"/>
    <x v="0"/>
    <s v="Furnishings"/>
    <s v="Computer Room Manger, 14&quot;"/>
    <n v="77.951999999999998"/>
  </r>
  <r>
    <n v="7713"/>
    <s v="CA-2018-139353"/>
    <x v="960"/>
    <d v="2018-10-30T00:00:00"/>
    <s v="Second Class"/>
    <s v="JM-15250"/>
    <s v="Janet Martin"/>
    <s v="Consumer"/>
    <s v="United States"/>
    <s v="Fayetteville"/>
    <s v="North Carolina"/>
    <n v="28314"/>
    <x v="0"/>
    <x v="196"/>
    <x v="1"/>
    <s v="Storage"/>
    <s v="Gould Plastics 18-Pocket Panel Bin, 34w x 5-1/4d x 20-1/2h"/>
    <n v="147.184"/>
  </r>
  <r>
    <n v="7714"/>
    <s v="CA-2018-139353"/>
    <x v="960"/>
    <d v="2018-10-30T00:00:00"/>
    <s v="Second Class"/>
    <s v="JM-15250"/>
    <s v="Janet Martin"/>
    <s v="Consumer"/>
    <s v="United States"/>
    <s v="Fayetteville"/>
    <s v="North Carolina"/>
    <n v="28314"/>
    <x v="0"/>
    <x v="1785"/>
    <x v="1"/>
    <s v="Paper"/>
    <s v="Xerox 1936"/>
    <n v="47.951999999999998"/>
  </r>
  <r>
    <n v="7715"/>
    <s v="CA-2015-150203"/>
    <x v="29"/>
    <d v="2015-12-07T00:00:00"/>
    <s v="First Class"/>
    <s v="JB-15925"/>
    <s v="Joni Blumstein"/>
    <s v="Consumer"/>
    <s v="United States"/>
    <s v="Los Angeles"/>
    <s v="California"/>
    <n v="90032"/>
    <x v="1"/>
    <x v="586"/>
    <x v="1"/>
    <s v="Appliances"/>
    <s v="Fellowes 8 Outlet Superior Workstation Surge Protector"/>
    <n v="250.26"/>
  </r>
  <r>
    <n v="7716"/>
    <s v="US-2018-101518"/>
    <x v="132"/>
    <d v="2018-11-08T00:00:00"/>
    <s v="Standard Class"/>
    <s v="PB-19105"/>
    <s v="Peter BÃ¼hler"/>
    <s v="Consumer"/>
    <s v="United States"/>
    <s v="Philadelphia"/>
    <s v="Pennsylvania"/>
    <n v="19140"/>
    <x v="3"/>
    <x v="1617"/>
    <x v="2"/>
    <s v="Accessories"/>
    <s v="Memorex 25GB 6X Branded Blu-Ray Recordable Disc, 15/Pack"/>
    <n v="40.776000000000003"/>
  </r>
  <r>
    <n v="7717"/>
    <s v="CA-2016-149636"/>
    <x v="1171"/>
    <d v="2016-01-12T00:00:00"/>
    <s v="Standard Class"/>
    <s v="SP-20620"/>
    <s v="Stefania Perrino"/>
    <s v="Corporate"/>
    <s v="United States"/>
    <s v="Colorado Springs"/>
    <s v="Colorado"/>
    <n v="80906"/>
    <x v="1"/>
    <x v="956"/>
    <x v="1"/>
    <s v="Paper"/>
    <s v="It's Hot Message Books with Stickers, 2 3/4&quot; x 5&quot;"/>
    <n v="29.6"/>
  </r>
  <r>
    <n v="7718"/>
    <s v="CA-2016-149636"/>
    <x v="1171"/>
    <d v="2016-01-12T00:00:00"/>
    <s v="Standard Class"/>
    <s v="SP-20620"/>
    <s v="Stefania Perrino"/>
    <s v="Corporate"/>
    <s v="United States"/>
    <s v="Colorado Springs"/>
    <s v="Colorado"/>
    <n v="80906"/>
    <x v="1"/>
    <x v="507"/>
    <x v="1"/>
    <s v="Binders"/>
    <s v="Recycled Pressboard Report Cover with Reinforced Top Hinge"/>
    <n v="1.9379999999999999"/>
  </r>
  <r>
    <n v="7719"/>
    <s v="US-2018-146213"/>
    <x v="428"/>
    <d v="2018-09-14T00:00:00"/>
    <s v="Standard Class"/>
    <s v="MC-17605"/>
    <s v="Matt Connell"/>
    <s v="Corporate"/>
    <s v="United States"/>
    <s v="Los Angeles"/>
    <s v="California"/>
    <n v="90032"/>
    <x v="1"/>
    <x v="1227"/>
    <x v="2"/>
    <s v="Accessories"/>
    <s v="Microsoft Wireless Mobile Mouse 4000"/>
    <n v="159.96"/>
  </r>
  <r>
    <n v="7720"/>
    <s v="CA-2016-108588"/>
    <x v="956"/>
    <d v="2016-01-10T00:00:00"/>
    <s v="Standard Class"/>
    <s v="BG-11695"/>
    <s v="Brooke Gillingham"/>
    <s v="Corporate"/>
    <s v="United States"/>
    <s v="New York City"/>
    <s v="New York"/>
    <n v="10009"/>
    <x v="3"/>
    <x v="1500"/>
    <x v="1"/>
    <s v="Art"/>
    <s v="Newell 34"/>
    <n v="59.52"/>
  </r>
  <r>
    <n v="7721"/>
    <s v="CA-2016-108588"/>
    <x v="956"/>
    <d v="2016-01-10T00:00:00"/>
    <s v="Standard Class"/>
    <s v="BG-11695"/>
    <s v="Brooke Gillingham"/>
    <s v="Corporate"/>
    <s v="United States"/>
    <s v="New York City"/>
    <s v="New York"/>
    <n v="10009"/>
    <x v="3"/>
    <x v="755"/>
    <x v="1"/>
    <s v="Envelopes"/>
    <s v="#10- 4 1/8&quot; x 9 1/2&quot; Recycled Envelopes"/>
    <n v="17.48"/>
  </r>
  <r>
    <n v="7722"/>
    <s v="CA-2016-108588"/>
    <x v="956"/>
    <d v="2016-01-10T00:00:00"/>
    <s v="Standard Class"/>
    <s v="BG-11695"/>
    <s v="Brooke Gillingham"/>
    <s v="Corporate"/>
    <s v="United States"/>
    <s v="New York City"/>
    <s v="New York"/>
    <n v="10009"/>
    <x v="3"/>
    <x v="1263"/>
    <x v="1"/>
    <s v="Binders"/>
    <s v="Wilson Jones data.warehouse D-Ring Binders with DublLock"/>
    <n v="13.167999999999999"/>
  </r>
  <r>
    <n v="7723"/>
    <s v="US-2018-138086"/>
    <x v="513"/>
    <d v="2018-04-20T00:00:00"/>
    <s v="Standard Class"/>
    <s v="JO-15550"/>
    <s v="Jesus Ocampo"/>
    <s v="Home Office"/>
    <s v="United States"/>
    <s v="San Francisco"/>
    <s v="California"/>
    <n v="94109"/>
    <x v="1"/>
    <x v="1825"/>
    <x v="1"/>
    <s v="Appliances"/>
    <s v="Hoover Commercial SteamVac"/>
    <n v="40.74"/>
  </r>
  <r>
    <n v="7724"/>
    <s v="CA-2016-139374"/>
    <x v="229"/>
    <d v="2016-09-14T00:00:00"/>
    <s v="Standard Class"/>
    <s v="AR-10345"/>
    <s v="Alex Russell"/>
    <s v="Corporate"/>
    <s v="United States"/>
    <s v="Austin"/>
    <s v="Texas"/>
    <n v="78745"/>
    <x v="2"/>
    <x v="1189"/>
    <x v="0"/>
    <s v="Chairs"/>
    <s v="Global Commerce Series Low-Back Swivel/Tilt Chairs"/>
    <n v="179.886"/>
  </r>
  <r>
    <n v="7725"/>
    <s v="CA-2017-113978"/>
    <x v="477"/>
    <d v="2017-09-29T00:00:00"/>
    <s v="Standard Class"/>
    <s v="TS-21505"/>
    <s v="Tony Sayre"/>
    <s v="Consumer"/>
    <s v="United States"/>
    <s v="Cleveland"/>
    <s v="Ohio"/>
    <n v="44105"/>
    <x v="3"/>
    <x v="847"/>
    <x v="1"/>
    <s v="Appliances"/>
    <s v="Hoover Shoulder Vac Commercial Portable Vacuum"/>
    <n v="286.25599999999997"/>
  </r>
  <r>
    <n v="7726"/>
    <s v="CA-2017-113978"/>
    <x v="477"/>
    <d v="2017-09-29T00:00:00"/>
    <s v="Standard Class"/>
    <s v="TS-21505"/>
    <s v="Tony Sayre"/>
    <s v="Consumer"/>
    <s v="United States"/>
    <s v="Cleveland"/>
    <s v="Ohio"/>
    <n v="44105"/>
    <x v="3"/>
    <x v="464"/>
    <x v="1"/>
    <s v="Storage"/>
    <s v="Eldon Gobal File Keepers"/>
    <n v="24.224"/>
  </r>
  <r>
    <n v="7727"/>
    <s v="CA-2017-113978"/>
    <x v="477"/>
    <d v="2017-09-29T00:00:00"/>
    <s v="Standard Class"/>
    <s v="TS-21505"/>
    <s v="Tony Sayre"/>
    <s v="Consumer"/>
    <s v="United States"/>
    <s v="Cleveland"/>
    <s v="Ohio"/>
    <n v="44105"/>
    <x v="3"/>
    <x v="942"/>
    <x v="1"/>
    <s v="Storage"/>
    <s v="SAFCO Commercial Wire Shelving, Black"/>
    <n v="331.536"/>
  </r>
  <r>
    <n v="7728"/>
    <s v="US-2016-150231"/>
    <x v="199"/>
    <d v="2016-03-20T00:00:00"/>
    <s v="Second Class"/>
    <s v="JK-15640"/>
    <s v="Jim Kriz"/>
    <s v="Home Office"/>
    <s v="United States"/>
    <s v="New York City"/>
    <s v="New York"/>
    <n v="10009"/>
    <x v="3"/>
    <x v="1663"/>
    <x v="1"/>
    <s v="Art"/>
    <s v="Avery Hi-Liter Smear-Safe Highlighters"/>
    <n v="17.52"/>
  </r>
  <r>
    <n v="7729"/>
    <s v="CA-2017-106915"/>
    <x v="491"/>
    <d v="2017-12-02T00:00:00"/>
    <s v="Standard Class"/>
    <s v="GA-14515"/>
    <s v="George Ashbrook"/>
    <s v="Consumer"/>
    <s v="United States"/>
    <s v="El Paso"/>
    <s v="Texas"/>
    <n v="79907"/>
    <x v="2"/>
    <x v="796"/>
    <x v="1"/>
    <s v="Art"/>
    <s v="DIXON Ticonderoga Erasable Checking Pencils"/>
    <n v="17.856000000000002"/>
  </r>
  <r>
    <n v="7730"/>
    <s v="US-2017-109260"/>
    <x v="182"/>
    <d v="2017-10-01T00:00:00"/>
    <s v="Standard Class"/>
    <s v="TN-21040"/>
    <s v="Tanja Norvell"/>
    <s v="Home Office"/>
    <s v="United States"/>
    <s v="Tallahassee"/>
    <s v="Florida"/>
    <n v="32303"/>
    <x v="0"/>
    <x v="1332"/>
    <x v="2"/>
    <s v="Accessories"/>
    <s v="LogitechÂ VX Revolution Cordless Laser Mouse for Notebooks (Black)"/>
    <n v="431.976"/>
  </r>
  <r>
    <n v="7731"/>
    <s v="CA-2018-104850"/>
    <x v="487"/>
    <d v="2018-06-19T00:00:00"/>
    <s v="Standard Class"/>
    <s v="TW-21025"/>
    <s v="Tamara Willingham"/>
    <s v="Home Office"/>
    <s v="United States"/>
    <s v="Seattle"/>
    <s v="Washington"/>
    <n v="98103"/>
    <x v="1"/>
    <x v="1209"/>
    <x v="0"/>
    <s v="Chairs"/>
    <s v="Global Wood Trimmed Manager's Task Chair, Khaki"/>
    <n v="291.13600000000002"/>
  </r>
  <r>
    <n v="7732"/>
    <s v="CA-2018-140508"/>
    <x v="65"/>
    <d v="2018-09-21T00:00:00"/>
    <s v="First Class"/>
    <s v="PA-19060"/>
    <s v="Pete Armstrong"/>
    <s v="Home Office"/>
    <s v="United States"/>
    <s v="Dallas"/>
    <s v="Texas"/>
    <n v="75220"/>
    <x v="2"/>
    <x v="81"/>
    <x v="1"/>
    <s v="Envelopes"/>
    <s v="Jet-Pak Recycled Peel 'N' Seal Padded Mailers"/>
    <n v="114.848"/>
  </r>
  <r>
    <n v="7733"/>
    <s v="CA-2018-143294"/>
    <x v="455"/>
    <d v="2018-06-08T00:00:00"/>
    <s v="Standard Class"/>
    <s v="JD-15790"/>
    <s v="John Dryer"/>
    <s v="Consumer"/>
    <s v="United States"/>
    <s v="Houston"/>
    <s v="Texas"/>
    <n v="77070"/>
    <x v="2"/>
    <x v="578"/>
    <x v="1"/>
    <s v="Paper"/>
    <s v="Xerox 1977"/>
    <n v="10.688000000000001"/>
  </r>
  <r>
    <n v="7734"/>
    <s v="CA-2017-165673"/>
    <x v="666"/>
    <d v="2017-05-19T00:00:00"/>
    <s v="Second Class"/>
    <s v="MN-17935"/>
    <s v="Michael Nguyen"/>
    <s v="Consumer"/>
    <s v="United States"/>
    <s v="Springfield"/>
    <s v="Ohio"/>
    <n v="45503"/>
    <x v="3"/>
    <x v="1393"/>
    <x v="1"/>
    <s v="Paper"/>
    <s v="TOPS Voice Message Log Book, Flash Format"/>
    <n v="15.231999999999999"/>
  </r>
  <r>
    <n v="7735"/>
    <s v="CA-2018-134418"/>
    <x v="175"/>
    <d v="2018-09-20T00:00:00"/>
    <s v="Standard Class"/>
    <s v="GM-14500"/>
    <s v="Gene McClure"/>
    <s v="Consumer"/>
    <s v="United States"/>
    <s v="Seattle"/>
    <s v="Washington"/>
    <n v="98103"/>
    <x v="1"/>
    <x v="154"/>
    <x v="1"/>
    <s v="Art"/>
    <s v="BIC Brite Liner Highlighters"/>
    <n v="12.42"/>
  </r>
  <r>
    <n v="7736"/>
    <s v="US-2017-106313"/>
    <x v="250"/>
    <d v="2017-08-26T00:00:00"/>
    <s v="Standard Class"/>
    <s v="DG-13300"/>
    <s v="Deirdre Greer"/>
    <s v="Corporate"/>
    <s v="United States"/>
    <s v="Seattle"/>
    <s v="Washington"/>
    <n v="98105"/>
    <x v="1"/>
    <x v="680"/>
    <x v="1"/>
    <s v="Paper"/>
    <s v="Xerox 202"/>
    <n v="19.440000000000001"/>
  </r>
  <r>
    <n v="7737"/>
    <s v="CA-2015-105872"/>
    <x v="992"/>
    <d v="2015-06-06T00:00:00"/>
    <s v="Standard Class"/>
    <s v="JG-15160"/>
    <s v="James Galang"/>
    <s v="Consumer"/>
    <s v="United States"/>
    <s v="New York City"/>
    <s v="New York"/>
    <n v="10024"/>
    <x v="3"/>
    <x v="715"/>
    <x v="1"/>
    <s v="Binders"/>
    <s v="Wilson Jones Legal Size Ring Binders"/>
    <n v="70.367999999999995"/>
  </r>
  <r>
    <n v="7738"/>
    <s v="CA-2018-108287"/>
    <x v="404"/>
    <d v="2018-12-20T00:00:00"/>
    <s v="First Class"/>
    <s v="AG-10330"/>
    <s v="Alex Grayson"/>
    <s v="Consumer"/>
    <s v="United States"/>
    <s v="Charlotte"/>
    <s v="North Carolina"/>
    <n v="28205"/>
    <x v="0"/>
    <x v="1039"/>
    <x v="1"/>
    <s v="Art"/>
    <s v="Newell 310"/>
    <n v="12.672000000000001"/>
  </r>
  <r>
    <n v="7739"/>
    <s v="CA-2018-141103"/>
    <x v="245"/>
    <d v="2018-08-06T00:00:00"/>
    <s v="Standard Class"/>
    <s v="JF-15355"/>
    <s v="Jay Fein"/>
    <s v="Consumer"/>
    <s v="United States"/>
    <s v="Baltimore"/>
    <s v="Maryland"/>
    <n v="21215"/>
    <x v="3"/>
    <x v="831"/>
    <x v="2"/>
    <s v="Phones"/>
    <s v="invisibleSHIELD by ZAGG Smudge-Free Screen Protector"/>
    <n v="89.95"/>
  </r>
  <r>
    <n v="7740"/>
    <s v="CA-2015-154781"/>
    <x v="871"/>
    <d v="2015-11-26T00:00:00"/>
    <s v="Standard Class"/>
    <s v="SC-20680"/>
    <s v="Steve Carroll"/>
    <s v="Home Office"/>
    <s v="United States"/>
    <s v="San Francisco"/>
    <s v="California"/>
    <n v="94110"/>
    <x v="1"/>
    <x v="1128"/>
    <x v="1"/>
    <s v="Paper"/>
    <s v="Tops Wirebound Message Log Books"/>
    <n v="6.58"/>
  </r>
  <r>
    <n v="7741"/>
    <s v="CA-2015-154781"/>
    <x v="871"/>
    <d v="2015-11-26T00:00:00"/>
    <s v="Standard Class"/>
    <s v="SC-20680"/>
    <s v="Steve Carroll"/>
    <s v="Home Office"/>
    <s v="United States"/>
    <s v="San Francisco"/>
    <s v="California"/>
    <n v="94110"/>
    <x v="1"/>
    <x v="1523"/>
    <x v="2"/>
    <s v="Accessories"/>
    <s v="Kensington Expert Mouse Optical USB Trackball for PC or Mac"/>
    <n v="94.99"/>
  </r>
  <r>
    <n v="7742"/>
    <s v="CA-2016-147816"/>
    <x v="496"/>
    <d v="2016-09-26T00:00:00"/>
    <s v="Second Class"/>
    <s v="CM-11935"/>
    <s v="Carlos Meador"/>
    <s v="Consumer"/>
    <s v="United States"/>
    <s v="Tucson"/>
    <s v="Arizona"/>
    <n v="85705"/>
    <x v="1"/>
    <x v="1513"/>
    <x v="2"/>
    <s v="Phones"/>
    <s v="Samsung HM1900 Bluetooth Headset"/>
    <n v="35.119999999999997"/>
  </r>
  <r>
    <n v="7743"/>
    <s v="CA-2018-105326"/>
    <x v="648"/>
    <d v="2018-08-27T00:00:00"/>
    <s v="Standard Class"/>
    <s v="KT-16480"/>
    <s v="Kean Thornton"/>
    <s v="Consumer"/>
    <s v="United States"/>
    <s v="Los Angeles"/>
    <s v="California"/>
    <n v="90036"/>
    <x v="1"/>
    <x v="988"/>
    <x v="1"/>
    <s v="Paper"/>
    <s v="Xerox 203"/>
    <n v="25.92"/>
  </r>
  <r>
    <n v="7744"/>
    <s v="CA-2017-133613"/>
    <x v="26"/>
    <d v="2017-06-22T00:00:00"/>
    <s v="Standard Class"/>
    <s v="CP-12340"/>
    <s v="Christine Phan"/>
    <s v="Corporate"/>
    <s v="United States"/>
    <s v="Waterbury"/>
    <s v="Connecticut"/>
    <n v="6708"/>
    <x v="3"/>
    <x v="1406"/>
    <x v="1"/>
    <s v="Binders"/>
    <s v="Ibico Presentation Index for Binding Systems"/>
    <n v="7.96"/>
  </r>
  <r>
    <n v="7745"/>
    <s v="CA-2017-133613"/>
    <x v="26"/>
    <d v="2017-06-22T00:00:00"/>
    <s v="Standard Class"/>
    <s v="CP-12340"/>
    <s v="Christine Phan"/>
    <s v="Corporate"/>
    <s v="United States"/>
    <s v="Waterbury"/>
    <s v="Connecticut"/>
    <n v="6708"/>
    <x v="3"/>
    <x v="867"/>
    <x v="2"/>
    <s v="Phones"/>
    <s v="Wireless Extenders zBoost YX545 SOHO Signal Booster"/>
    <n v="566.97"/>
  </r>
  <r>
    <n v="7746"/>
    <s v="CA-2017-133613"/>
    <x v="26"/>
    <d v="2017-06-22T00:00:00"/>
    <s v="Standard Class"/>
    <s v="CP-12340"/>
    <s v="Christine Phan"/>
    <s v="Corporate"/>
    <s v="United States"/>
    <s v="Waterbury"/>
    <s v="Connecticut"/>
    <n v="6708"/>
    <x v="3"/>
    <x v="950"/>
    <x v="1"/>
    <s v="Art"/>
    <s v="Newell 35"/>
    <n v="9.84"/>
  </r>
  <r>
    <n v="7747"/>
    <s v="CA-2016-109113"/>
    <x v="546"/>
    <d v="2016-12-23T00:00:00"/>
    <s v="Standard Class"/>
    <s v="EK-13795"/>
    <s v="Eileen Kiefer"/>
    <s v="Home Office"/>
    <s v="United States"/>
    <s v="Chicago"/>
    <s v="Illinois"/>
    <n v="60610"/>
    <x v="2"/>
    <x v="788"/>
    <x v="2"/>
    <s v="Accessories"/>
    <s v="Maxell 4.7GB DVD+RW 3/Pack"/>
    <n v="25.488"/>
  </r>
  <r>
    <n v="7748"/>
    <s v="CA-2016-156153"/>
    <x v="70"/>
    <d v="2016-06-02T00:00:00"/>
    <s v="Second Class"/>
    <s v="CW-11905"/>
    <s v="Carl Weiss"/>
    <s v="Home Office"/>
    <s v="United States"/>
    <s v="Long Beach"/>
    <s v="New York"/>
    <n v="11561"/>
    <x v="3"/>
    <x v="242"/>
    <x v="1"/>
    <s v="Fasteners"/>
    <s v="Bagged Rubber Bands"/>
    <n v="7.56"/>
  </r>
  <r>
    <n v="7749"/>
    <s v="CA-2016-133242"/>
    <x v="652"/>
    <d v="2016-06-24T00:00:00"/>
    <s v="Standard Class"/>
    <s v="KH-16510"/>
    <s v="Keith Herrera"/>
    <s v="Consumer"/>
    <s v="United States"/>
    <s v="Arlington"/>
    <s v="Virginia"/>
    <n v="22204"/>
    <x v="0"/>
    <x v="1492"/>
    <x v="0"/>
    <s v="Furnishings"/>
    <s v="Seth Thomas 8 1/2&quot; Cubicle Clock"/>
    <n v="60.84"/>
  </r>
  <r>
    <n v="7750"/>
    <s v="CA-2016-133242"/>
    <x v="652"/>
    <d v="2016-06-24T00:00:00"/>
    <s v="Standard Class"/>
    <s v="KH-16510"/>
    <s v="Keith Herrera"/>
    <s v="Consumer"/>
    <s v="United States"/>
    <s v="Arlington"/>
    <s v="Virginia"/>
    <n v="22204"/>
    <x v="0"/>
    <x v="906"/>
    <x v="1"/>
    <s v="Storage"/>
    <s v="Tennsco Double-Tier Lockers"/>
    <n v="450.04"/>
  </r>
  <r>
    <n v="7751"/>
    <s v="CA-2016-133242"/>
    <x v="652"/>
    <d v="2016-06-24T00:00:00"/>
    <s v="Standard Class"/>
    <s v="KH-16510"/>
    <s v="Keith Herrera"/>
    <s v="Consumer"/>
    <s v="United States"/>
    <s v="Arlington"/>
    <s v="Virginia"/>
    <n v="22204"/>
    <x v="0"/>
    <x v="153"/>
    <x v="1"/>
    <s v="Binders"/>
    <s v="Wilson Jones International Size A4 Ring Binders"/>
    <n v="34.6"/>
  </r>
  <r>
    <n v="7752"/>
    <s v="CA-2016-133242"/>
    <x v="652"/>
    <d v="2016-06-24T00:00:00"/>
    <s v="Standard Class"/>
    <s v="KH-16510"/>
    <s v="Keith Herrera"/>
    <s v="Consumer"/>
    <s v="United States"/>
    <s v="Arlington"/>
    <s v="Virginia"/>
    <n v="22204"/>
    <x v="0"/>
    <x v="495"/>
    <x v="2"/>
    <s v="Phones"/>
    <s v="Cisco SPA301"/>
    <n v="467.97"/>
  </r>
  <r>
    <n v="7753"/>
    <s v="CA-2016-133242"/>
    <x v="652"/>
    <d v="2016-06-24T00:00:00"/>
    <s v="Standard Class"/>
    <s v="KH-16510"/>
    <s v="Keith Herrera"/>
    <s v="Consumer"/>
    <s v="United States"/>
    <s v="Arlington"/>
    <s v="Virginia"/>
    <n v="22204"/>
    <x v="0"/>
    <x v="729"/>
    <x v="1"/>
    <s v="Binders"/>
    <s v="JM Magazine Binder"/>
    <n v="33.020000000000003"/>
  </r>
  <r>
    <n v="7754"/>
    <s v="CA-2016-158323"/>
    <x v="672"/>
    <d v="2016-12-03T00:00:00"/>
    <s v="First Class"/>
    <s v="AB-10600"/>
    <s v="Ann Blume"/>
    <s v="Corporate"/>
    <s v="United States"/>
    <s v="Jacksonville"/>
    <s v="North Carolina"/>
    <n v="28540"/>
    <x v="0"/>
    <x v="1445"/>
    <x v="0"/>
    <s v="Furnishings"/>
    <s v="Dana Swing-Arm Lamps"/>
    <n v="17.088000000000001"/>
  </r>
  <r>
    <n v="7755"/>
    <s v="CA-2016-161795"/>
    <x v="379"/>
    <d v="2016-12-23T00:00:00"/>
    <s v="Second Class"/>
    <s v="AH-10075"/>
    <s v="Adam Hart"/>
    <s v="Corporate"/>
    <s v="United States"/>
    <s v="Columbus"/>
    <s v="Ohio"/>
    <n v="43229"/>
    <x v="3"/>
    <x v="868"/>
    <x v="1"/>
    <s v="Art"/>
    <s v="OIC #2 Pencils, Medium Soft"/>
    <n v="3.008"/>
  </r>
  <r>
    <n v="7756"/>
    <s v="CA-2018-100902"/>
    <x v="701"/>
    <d v="2018-11-21T00:00:00"/>
    <s v="Standard Class"/>
    <s v="CK-12595"/>
    <s v="Clytie Kelty"/>
    <s v="Consumer"/>
    <s v="United States"/>
    <s v="Charlotte"/>
    <s v="North Carolina"/>
    <n v="28205"/>
    <x v="0"/>
    <x v="1826"/>
    <x v="1"/>
    <s v="Paper"/>
    <s v="Xerox 1938"/>
    <n v="268.24"/>
  </r>
  <r>
    <n v="7757"/>
    <s v="CA-2018-100902"/>
    <x v="701"/>
    <d v="2018-11-21T00:00:00"/>
    <s v="Standard Class"/>
    <s v="CK-12595"/>
    <s v="Clytie Kelty"/>
    <s v="Consumer"/>
    <s v="United States"/>
    <s v="Charlotte"/>
    <s v="North Carolina"/>
    <n v="28205"/>
    <x v="0"/>
    <x v="619"/>
    <x v="2"/>
    <s v="Accessories"/>
    <s v="Plantronics S12 Corded Telephone Headset System"/>
    <n v="431.16"/>
  </r>
  <r>
    <n v="7758"/>
    <s v="CA-2018-112844"/>
    <x v="38"/>
    <d v="2018-11-16T00:00:00"/>
    <s v="Second Class"/>
    <s v="SP-20620"/>
    <s v="Stefania Perrino"/>
    <s v="Corporate"/>
    <s v="United States"/>
    <s v="Buffalo"/>
    <s v="New York"/>
    <n v="14215"/>
    <x v="3"/>
    <x v="47"/>
    <x v="2"/>
    <s v="Phones"/>
    <s v="LF Elite 3D Dazzle Designer Hard Case Cover, Lf Stylus Pen and Wiper For Apple Iphone 5c Mini Lite"/>
    <n v="43.6"/>
  </r>
  <r>
    <n v="7759"/>
    <s v="CA-2018-112844"/>
    <x v="38"/>
    <d v="2018-11-16T00:00:00"/>
    <s v="Second Class"/>
    <s v="SP-20620"/>
    <s v="Stefania Perrino"/>
    <s v="Corporate"/>
    <s v="United States"/>
    <s v="Buffalo"/>
    <s v="New York"/>
    <n v="14215"/>
    <x v="3"/>
    <x v="1704"/>
    <x v="0"/>
    <s v="Furnishings"/>
    <s v="Deflect-o EconoMat Nonstudded, No Bevel Mat"/>
    <n v="154.94999999999999"/>
  </r>
  <r>
    <n v="7760"/>
    <s v="CA-2017-158925"/>
    <x v="1057"/>
    <d v="2017-10-28T00:00:00"/>
    <s v="Standard Class"/>
    <s v="JP-15460"/>
    <s v="Jennifer Patt"/>
    <s v="Corporate"/>
    <s v="United States"/>
    <s v="Houston"/>
    <s v="Texas"/>
    <n v="77041"/>
    <x v="2"/>
    <x v="934"/>
    <x v="1"/>
    <s v="Paper"/>
    <s v="Eureka Recycled Copy Paper 8 1/2&quot; x 11&quot;, Ream"/>
    <n v="15.552"/>
  </r>
  <r>
    <n v="7761"/>
    <s v="CA-2015-155390"/>
    <x v="776"/>
    <d v="2015-12-11T00:00:00"/>
    <s v="Standard Class"/>
    <s v="BG-11035"/>
    <s v="Barry Gonzalez"/>
    <s v="Consumer"/>
    <s v="United States"/>
    <s v="Memphis"/>
    <s v="Tennessee"/>
    <n v="38109"/>
    <x v="0"/>
    <x v="954"/>
    <x v="1"/>
    <s v="Paper"/>
    <s v="Xerox 1909"/>
    <n v="42.207999999999998"/>
  </r>
  <r>
    <n v="7762"/>
    <s v="CA-2018-123071"/>
    <x v="734"/>
    <d v="2018-12-06T00:00:00"/>
    <s v="First Class"/>
    <s v="CC-12550"/>
    <s v="Clay Cheatham"/>
    <s v="Consumer"/>
    <s v="United States"/>
    <s v="Plano"/>
    <s v="Texas"/>
    <n v="75023"/>
    <x v="2"/>
    <x v="1151"/>
    <x v="1"/>
    <s v="Paper"/>
    <s v="Xerox 1998"/>
    <n v="10.368"/>
  </r>
  <r>
    <n v="7763"/>
    <s v="CA-2018-156391"/>
    <x v="986"/>
    <d v="2018-09-28T00:00:00"/>
    <s v="First Class"/>
    <s v="SL-20155"/>
    <s v="Sara Luxemburg"/>
    <s v="Home Office"/>
    <s v="United States"/>
    <s v="Salem"/>
    <s v="Oregon"/>
    <n v="97301"/>
    <x v="1"/>
    <x v="1061"/>
    <x v="1"/>
    <s v="Art"/>
    <s v="Prang Drawing Pencil Set"/>
    <n v="2.2240000000000002"/>
  </r>
  <r>
    <n v="7764"/>
    <s v="CA-2016-103093"/>
    <x v="302"/>
    <d v="2016-02-07T00:00:00"/>
    <s v="Standard Class"/>
    <s v="FO-14305"/>
    <s v="Frank Olsen"/>
    <s v="Consumer"/>
    <s v="United States"/>
    <s v="Columbus"/>
    <s v="Georgia"/>
    <n v="31907"/>
    <x v="0"/>
    <x v="1451"/>
    <x v="1"/>
    <s v="Envelopes"/>
    <s v="Staple envelope"/>
    <n v="74.52"/>
  </r>
  <r>
    <n v="7765"/>
    <s v="US-2018-118941"/>
    <x v="801"/>
    <d v="2018-08-12T00:00:00"/>
    <s v="Same Day"/>
    <s v="BB-11545"/>
    <s v="Brenda Bowman"/>
    <s v="Corporate"/>
    <s v="United States"/>
    <s v="Columbia"/>
    <s v="Maryland"/>
    <n v="21044"/>
    <x v="3"/>
    <x v="512"/>
    <x v="1"/>
    <s v="Art"/>
    <s v="Newell 312"/>
    <n v="17.52"/>
  </r>
  <r>
    <n v="7766"/>
    <s v="US-2018-118941"/>
    <x v="801"/>
    <d v="2018-08-12T00:00:00"/>
    <s v="Same Day"/>
    <s v="BB-11545"/>
    <s v="Brenda Bowman"/>
    <s v="Corporate"/>
    <s v="United States"/>
    <s v="Columbia"/>
    <s v="Maryland"/>
    <n v="21044"/>
    <x v="3"/>
    <x v="406"/>
    <x v="0"/>
    <s v="Chairs"/>
    <s v="Hon 4700 Series Mobuis Mid-Back Task Chairs with Adjustable Arms"/>
    <n v="1779.9"/>
  </r>
  <r>
    <n v="7767"/>
    <s v="US-2018-118941"/>
    <x v="801"/>
    <d v="2018-08-12T00:00:00"/>
    <s v="Same Day"/>
    <s v="BB-11545"/>
    <s v="Brenda Bowman"/>
    <s v="Corporate"/>
    <s v="United States"/>
    <s v="Columbia"/>
    <s v="Maryland"/>
    <n v="21044"/>
    <x v="3"/>
    <x v="399"/>
    <x v="1"/>
    <s v="Art"/>
    <s v="Boston 1645 Deluxe Heavier-Duty Electric Pencil Sharpener"/>
    <n v="219.9"/>
  </r>
  <r>
    <n v="7768"/>
    <s v="CA-2016-169299"/>
    <x v="252"/>
    <d v="2016-08-26T00:00:00"/>
    <s v="First Class"/>
    <s v="DO-13435"/>
    <s v="Denny Ordway"/>
    <s v="Consumer"/>
    <s v="United States"/>
    <s v="Portland"/>
    <s v="Oregon"/>
    <n v="97206"/>
    <x v="1"/>
    <x v="79"/>
    <x v="1"/>
    <s v="Art"/>
    <s v="Premium Writing Pencils, Soft, #2 by Central Association for the Blind"/>
    <n v="7.1520000000000001"/>
  </r>
  <r>
    <n v="7769"/>
    <s v="CA-2018-154088"/>
    <x v="105"/>
    <d v="2018-11-17T00:00:00"/>
    <s v="Standard Class"/>
    <s v="LB-16735"/>
    <s v="Larry Blacks"/>
    <s v="Consumer"/>
    <s v="United States"/>
    <s v="Tallahassee"/>
    <s v="Florida"/>
    <n v="32303"/>
    <x v="0"/>
    <x v="652"/>
    <x v="1"/>
    <s v="Paper"/>
    <s v="Xerox 1968"/>
    <n v="26.72"/>
  </r>
  <r>
    <n v="7770"/>
    <s v="CA-2017-155978"/>
    <x v="1147"/>
    <d v="2017-08-01T00:00:00"/>
    <s v="Same Day"/>
    <s v="TS-21205"/>
    <s v="Thomas Seio"/>
    <s v="Corporate"/>
    <s v="United States"/>
    <s v="Riverside"/>
    <s v="California"/>
    <n v="92503"/>
    <x v="1"/>
    <x v="1148"/>
    <x v="2"/>
    <s v="Phones"/>
    <s v="Apple iPhone 5"/>
    <n v="1039.7280000000001"/>
  </r>
  <r>
    <n v="7771"/>
    <s v="CA-2017-155978"/>
    <x v="1147"/>
    <d v="2017-08-01T00:00:00"/>
    <s v="Same Day"/>
    <s v="TS-21205"/>
    <s v="Thomas Seio"/>
    <s v="Corporate"/>
    <s v="United States"/>
    <s v="Riverside"/>
    <s v="California"/>
    <n v="92503"/>
    <x v="1"/>
    <x v="9"/>
    <x v="1"/>
    <s v="Appliances"/>
    <s v="Belkin F5C206VTEL 6 Outlet Surge"/>
    <n v="45.96"/>
  </r>
  <r>
    <n v="7772"/>
    <s v="CA-2017-108196"/>
    <x v="881"/>
    <d v="2017-12-02T00:00:00"/>
    <s v="Standard Class"/>
    <s v="CS-12505"/>
    <s v="Cindy Stewart"/>
    <s v="Consumer"/>
    <s v="United States"/>
    <s v="Lancaster"/>
    <s v="Ohio"/>
    <n v="43130"/>
    <x v="3"/>
    <x v="692"/>
    <x v="1"/>
    <s v="Binders"/>
    <s v="GBC Ibimaster 500 Manual ProClick Binding System"/>
    <n v="456.58800000000002"/>
  </r>
  <r>
    <n v="7773"/>
    <s v="CA-2017-108196"/>
    <x v="881"/>
    <d v="2017-12-02T00:00:00"/>
    <s v="Standard Class"/>
    <s v="CS-12505"/>
    <s v="Cindy Stewart"/>
    <s v="Consumer"/>
    <s v="United States"/>
    <s v="Lancaster"/>
    <s v="Ohio"/>
    <n v="43130"/>
    <x v="3"/>
    <x v="1497"/>
    <x v="2"/>
    <s v="Machines"/>
    <s v="Cubify CubeX 3D Printer Double Head Print"/>
    <n v="4499.9849999999997"/>
  </r>
  <r>
    <n v="7774"/>
    <s v="CA-2017-108196"/>
    <x v="881"/>
    <d v="2017-12-02T00:00:00"/>
    <s v="Standard Class"/>
    <s v="CS-12505"/>
    <s v="Cindy Stewart"/>
    <s v="Consumer"/>
    <s v="United States"/>
    <s v="Lancaster"/>
    <s v="Ohio"/>
    <n v="43130"/>
    <x v="3"/>
    <x v="1827"/>
    <x v="2"/>
    <s v="Accessories"/>
    <s v="NETGEAR RangeMax WNR1000 Wireless Router"/>
    <n v="59.975999999999999"/>
  </r>
  <r>
    <n v="7775"/>
    <s v="CA-2017-152800"/>
    <x v="1172"/>
    <d v="2017-04-15T00:00:00"/>
    <s v="First Class"/>
    <s v="SP-20920"/>
    <s v="Susan Pistek"/>
    <s v="Consumer"/>
    <s v="United States"/>
    <s v="San Francisco"/>
    <s v="California"/>
    <n v="94109"/>
    <x v="1"/>
    <x v="29"/>
    <x v="1"/>
    <s v="Envelopes"/>
    <s v="Poly String Tie Envelopes"/>
    <n v="6.12"/>
  </r>
  <r>
    <n v="7776"/>
    <s v="CA-2015-166961"/>
    <x v="422"/>
    <d v="2015-12-31T00:00:00"/>
    <s v="Standard Class"/>
    <s v="CD-12790"/>
    <s v="Cynthia Delaney"/>
    <s v="Home Office"/>
    <s v="United States"/>
    <s v="Moreno Valley"/>
    <s v="California"/>
    <n v="92553"/>
    <x v="1"/>
    <x v="1644"/>
    <x v="1"/>
    <s v="Appliances"/>
    <s v="Staple holder"/>
    <n v="10.98"/>
  </r>
  <r>
    <n v="7777"/>
    <s v="CA-2015-166961"/>
    <x v="422"/>
    <d v="2015-12-31T00:00:00"/>
    <s v="Standard Class"/>
    <s v="CD-12790"/>
    <s v="Cynthia Delaney"/>
    <s v="Home Office"/>
    <s v="United States"/>
    <s v="Moreno Valley"/>
    <s v="California"/>
    <n v="92553"/>
    <x v="1"/>
    <x v="1711"/>
    <x v="1"/>
    <s v="Fasteners"/>
    <s v="Staples"/>
    <n v="7.86"/>
  </r>
  <r>
    <n v="7778"/>
    <s v="CA-2015-166961"/>
    <x v="422"/>
    <d v="2015-12-31T00:00:00"/>
    <s v="Standard Class"/>
    <s v="CD-12790"/>
    <s v="Cynthia Delaney"/>
    <s v="Home Office"/>
    <s v="United States"/>
    <s v="Moreno Valley"/>
    <s v="California"/>
    <n v="92553"/>
    <x v="1"/>
    <x v="456"/>
    <x v="1"/>
    <s v="Storage"/>
    <s v="Advantus Rolling Storage Box"/>
    <n v="51.45"/>
  </r>
  <r>
    <n v="7779"/>
    <s v="CA-2015-166961"/>
    <x v="422"/>
    <d v="2015-12-31T00:00:00"/>
    <s v="Standard Class"/>
    <s v="CD-12790"/>
    <s v="Cynthia Delaney"/>
    <s v="Home Office"/>
    <s v="United States"/>
    <s v="Moreno Valley"/>
    <s v="California"/>
    <n v="92553"/>
    <x v="1"/>
    <x v="1087"/>
    <x v="1"/>
    <s v="Binders"/>
    <s v="GBC VeloBind Cover Sets"/>
    <n v="37.055999999999997"/>
  </r>
  <r>
    <n v="7780"/>
    <s v="CA-2017-139381"/>
    <x v="724"/>
    <d v="2017-04-22T00:00:00"/>
    <s v="Standard Class"/>
    <s v="RF-19840"/>
    <s v="Roy FranzÃ¶sisch"/>
    <s v="Consumer"/>
    <s v="United States"/>
    <s v="Chesapeake"/>
    <s v="Virginia"/>
    <n v="23320"/>
    <x v="0"/>
    <x v="473"/>
    <x v="1"/>
    <s v="Appliances"/>
    <s v="Eureka The Boss Cordless Rechargeable Stick Vac"/>
    <n v="203.92"/>
  </r>
  <r>
    <n v="7781"/>
    <s v="CA-2017-139381"/>
    <x v="724"/>
    <d v="2017-04-22T00:00:00"/>
    <s v="Standard Class"/>
    <s v="RF-19840"/>
    <s v="Roy FranzÃ¶sisch"/>
    <s v="Consumer"/>
    <s v="United States"/>
    <s v="Chesapeake"/>
    <s v="Virginia"/>
    <n v="23320"/>
    <x v="0"/>
    <x v="1179"/>
    <x v="2"/>
    <s v="Phones"/>
    <s v="SKILCRAFT Telephone Shoulder Rest, 2&quot; x 6.5&quot; x 2.5&quot;, Black"/>
    <n v="29.56"/>
  </r>
  <r>
    <n v="7782"/>
    <s v="CA-2016-132136"/>
    <x v="936"/>
    <d v="2016-03-12T00:00:00"/>
    <s v="Standard Class"/>
    <s v="FO-14305"/>
    <s v="Frank Olsen"/>
    <s v="Consumer"/>
    <s v="United States"/>
    <s v="Chicago"/>
    <s v="Illinois"/>
    <n v="60623"/>
    <x v="2"/>
    <x v="276"/>
    <x v="1"/>
    <s v="Binders"/>
    <s v="Avery Premier Heavy-Duty Binder with Round Locking Rings"/>
    <n v="8.5679999999999996"/>
  </r>
  <r>
    <n v="7783"/>
    <s v="CA-2017-162236"/>
    <x v="254"/>
    <d v="2017-11-06T00:00:00"/>
    <s v="Second Class"/>
    <s v="ER-13855"/>
    <s v="Elpida Rittenbach"/>
    <s v="Corporate"/>
    <s v="United States"/>
    <s v="Charlotte"/>
    <s v="North Carolina"/>
    <n v="28205"/>
    <x v="0"/>
    <x v="86"/>
    <x v="1"/>
    <s v="Storage"/>
    <s v="Eldon Portable Mobile Manager"/>
    <n v="45.247999999999998"/>
  </r>
  <r>
    <n v="7784"/>
    <s v="CA-2017-162236"/>
    <x v="254"/>
    <d v="2017-11-06T00:00:00"/>
    <s v="Second Class"/>
    <s v="ER-13855"/>
    <s v="Elpida Rittenbach"/>
    <s v="Corporate"/>
    <s v="United States"/>
    <s v="Charlotte"/>
    <s v="North Carolina"/>
    <n v="28205"/>
    <x v="0"/>
    <x v="277"/>
    <x v="0"/>
    <s v="Tables"/>
    <s v="BPI Conference Tables"/>
    <n v="876.3"/>
  </r>
  <r>
    <n v="7785"/>
    <s v="CA-2017-162236"/>
    <x v="254"/>
    <d v="2017-11-06T00:00:00"/>
    <s v="Second Class"/>
    <s v="ER-13855"/>
    <s v="Elpida Rittenbach"/>
    <s v="Corporate"/>
    <s v="United States"/>
    <s v="Charlotte"/>
    <s v="North Carolina"/>
    <n v="28205"/>
    <x v="0"/>
    <x v="413"/>
    <x v="1"/>
    <s v="Supplies"/>
    <s v="Premier Electric Letter Opener"/>
    <n v="185.376"/>
  </r>
  <r>
    <n v="7786"/>
    <s v="US-2015-111353"/>
    <x v="503"/>
    <d v="2015-12-06T00:00:00"/>
    <s v="Standard Class"/>
    <s v="PB-19150"/>
    <s v="Philip Brown"/>
    <s v="Consumer"/>
    <s v="United States"/>
    <s v="New York City"/>
    <s v="New York"/>
    <n v="10009"/>
    <x v="3"/>
    <x v="49"/>
    <x v="1"/>
    <s v="Labels"/>
    <s v="Avery 485"/>
    <n v="25.06"/>
  </r>
  <r>
    <n v="7787"/>
    <s v="US-2017-117037"/>
    <x v="624"/>
    <d v="2017-05-20T00:00:00"/>
    <s v="First Class"/>
    <s v="LW-17215"/>
    <s v="Luke Weiss"/>
    <s v="Consumer"/>
    <s v="United States"/>
    <s v="Chicago"/>
    <s v="Illinois"/>
    <n v="60653"/>
    <x v="2"/>
    <x v="1784"/>
    <x v="1"/>
    <s v="Binders"/>
    <s v="Acco Recycled 2&quot; Capacity Laser Printer Hanging Data Binders"/>
    <n v="2.89"/>
  </r>
  <r>
    <n v="7788"/>
    <s v="US-2017-117037"/>
    <x v="624"/>
    <d v="2017-05-20T00:00:00"/>
    <s v="First Class"/>
    <s v="LW-17215"/>
    <s v="Luke Weiss"/>
    <s v="Consumer"/>
    <s v="United States"/>
    <s v="Chicago"/>
    <s v="Illinois"/>
    <n v="60653"/>
    <x v="2"/>
    <x v="1321"/>
    <x v="1"/>
    <s v="Fasteners"/>
    <s v="Acco Hot Clips Clips to Go"/>
    <n v="7.8959999999999999"/>
  </r>
  <r>
    <n v="7789"/>
    <s v="US-2017-117037"/>
    <x v="624"/>
    <d v="2017-05-20T00:00:00"/>
    <s v="First Class"/>
    <s v="LW-17215"/>
    <s v="Luke Weiss"/>
    <s v="Consumer"/>
    <s v="United States"/>
    <s v="Chicago"/>
    <s v="Illinois"/>
    <n v="60653"/>
    <x v="2"/>
    <x v="1155"/>
    <x v="0"/>
    <s v="Furnishings"/>
    <s v="Flat Face Poster Frame"/>
    <n v="22.608000000000001"/>
  </r>
  <r>
    <n v="7790"/>
    <s v="US-2017-117037"/>
    <x v="624"/>
    <d v="2017-05-20T00:00:00"/>
    <s v="First Class"/>
    <s v="LW-17215"/>
    <s v="Luke Weiss"/>
    <s v="Consumer"/>
    <s v="United States"/>
    <s v="Chicago"/>
    <s v="Illinois"/>
    <n v="60653"/>
    <x v="2"/>
    <x v="1446"/>
    <x v="1"/>
    <s v="Paper"/>
    <s v="Wirebound Message Books, Four 2 3/4 x 5 Forms per Page, 200 Sets per Book"/>
    <n v="30.527999999999999"/>
  </r>
  <r>
    <n v="7791"/>
    <s v="CA-2018-160801"/>
    <x v="20"/>
    <d v="2018-09-19T00:00:00"/>
    <s v="Same Day"/>
    <s v="FG-14260"/>
    <s v="Frank Gastineau"/>
    <s v="Home Office"/>
    <s v="United States"/>
    <s v="Philadelphia"/>
    <s v="Pennsylvania"/>
    <n v="19120"/>
    <x v="3"/>
    <x v="636"/>
    <x v="1"/>
    <s v="Binders"/>
    <s v="Acco PRESSTEX Data Binder with Storage Hooks, Dark Blue, 9 1/2&quot; X 11&quot;"/>
    <n v="4.8419999999999996"/>
  </r>
  <r>
    <n v="7792"/>
    <s v="CA-2017-108364"/>
    <x v="1054"/>
    <d v="2017-12-24T00:00:00"/>
    <s v="Standard Class"/>
    <s v="BP-11050"/>
    <s v="Barry Pond"/>
    <s v="Corporate"/>
    <s v="United States"/>
    <s v="Chicago"/>
    <s v="Illinois"/>
    <n v="60623"/>
    <x v="2"/>
    <x v="751"/>
    <x v="1"/>
    <s v="Binders"/>
    <s v="Wilson Jones Easy Flow II Sheet Lifters"/>
    <n v="1.8"/>
  </r>
  <r>
    <n v="7793"/>
    <s v="CA-2018-169362"/>
    <x v="386"/>
    <d v="2018-10-15T00:00:00"/>
    <s v="First Class"/>
    <s v="SP-20860"/>
    <s v="Sung Pak"/>
    <s v="Corporate"/>
    <s v="United States"/>
    <s v="Dallas"/>
    <s v="Texas"/>
    <n v="75217"/>
    <x v="2"/>
    <x v="606"/>
    <x v="2"/>
    <s v="Accessories"/>
    <s v="Logitech Wireless Touch Keyboard K400"/>
    <n v="39.984000000000002"/>
  </r>
  <r>
    <n v="7794"/>
    <s v="CA-2016-127481"/>
    <x v="295"/>
    <d v="2016-12-15T00:00:00"/>
    <s v="Second Class"/>
    <s v="JD-15895"/>
    <s v="Jonathan Doherty"/>
    <s v="Corporate"/>
    <s v="United States"/>
    <s v="Las Vegas"/>
    <s v="Nevada"/>
    <n v="89115"/>
    <x v="1"/>
    <x v="329"/>
    <x v="1"/>
    <s v="Paper"/>
    <s v="Xerox 1930"/>
    <n v="32.4"/>
  </r>
  <r>
    <n v="7795"/>
    <s v="CA-2016-127481"/>
    <x v="295"/>
    <d v="2016-12-15T00:00:00"/>
    <s v="Second Class"/>
    <s v="JD-15895"/>
    <s v="Jonathan Doherty"/>
    <s v="Corporate"/>
    <s v="United States"/>
    <s v="Las Vegas"/>
    <s v="Nevada"/>
    <n v="89115"/>
    <x v="1"/>
    <x v="126"/>
    <x v="1"/>
    <s v="Paper"/>
    <s v="Xerox 1916"/>
    <n v="97.88"/>
  </r>
  <r>
    <n v="7796"/>
    <s v="CA-2016-112711"/>
    <x v="984"/>
    <d v="2016-07-18T00:00:00"/>
    <s v="Standard Class"/>
    <s v="FM-14380"/>
    <s v="Fred McMath"/>
    <s v="Consumer"/>
    <s v="United States"/>
    <s v="Amarillo"/>
    <s v="Texas"/>
    <n v="79109"/>
    <x v="2"/>
    <x v="1485"/>
    <x v="2"/>
    <s v="Phones"/>
    <s v="Vtech CS6719"/>
    <n v="307.16800000000001"/>
  </r>
  <r>
    <n v="7797"/>
    <s v="US-2016-145121"/>
    <x v="653"/>
    <d v="2016-10-06T00:00:00"/>
    <s v="Standard Class"/>
    <s v="MP-17965"/>
    <s v="Michael Paige"/>
    <s v="Corporate"/>
    <s v="United States"/>
    <s v="Middletown"/>
    <s v="Connecticut"/>
    <n v="6457"/>
    <x v="3"/>
    <x v="61"/>
    <x v="1"/>
    <s v="Binders"/>
    <s v="Acco PRESSTEX Data Binder with Storage Hooks, Dark Blue, 14 7/8&quot; X 11&quot;"/>
    <n v="26.9"/>
  </r>
  <r>
    <n v="7798"/>
    <s v="CA-2018-166184"/>
    <x v="668"/>
    <d v="2018-03-27T00:00:00"/>
    <s v="First Class"/>
    <s v="HR-14830"/>
    <s v="Harold Ryan"/>
    <s v="Corporate"/>
    <s v="United States"/>
    <s v="New York City"/>
    <s v="New York"/>
    <n v="10035"/>
    <x v="3"/>
    <x v="1358"/>
    <x v="1"/>
    <s v="Envelopes"/>
    <s v="#10 White Business Envelopes,4 1/8 x 9 1/2"/>
    <n v="47.01"/>
  </r>
  <r>
    <n v="7799"/>
    <s v="CA-2018-166184"/>
    <x v="668"/>
    <d v="2018-03-27T00:00:00"/>
    <s v="First Class"/>
    <s v="HR-14830"/>
    <s v="Harold Ryan"/>
    <s v="Corporate"/>
    <s v="United States"/>
    <s v="New York City"/>
    <s v="New York"/>
    <n v="10035"/>
    <x v="3"/>
    <x v="1147"/>
    <x v="2"/>
    <s v="Phones"/>
    <s v="Samsung Galaxy S4 Mini"/>
    <n v="469.99"/>
  </r>
  <r>
    <n v="7800"/>
    <s v="CA-2018-166184"/>
    <x v="668"/>
    <d v="2018-03-27T00:00:00"/>
    <s v="First Class"/>
    <s v="HR-14830"/>
    <s v="Harold Ryan"/>
    <s v="Corporate"/>
    <s v="United States"/>
    <s v="New York City"/>
    <s v="New York"/>
    <n v="10035"/>
    <x v="3"/>
    <x v="389"/>
    <x v="0"/>
    <s v="Chairs"/>
    <s v="Global Deluxe Steno Chair"/>
    <n v="207.846"/>
  </r>
  <r>
    <n v="7801"/>
    <s v="CA-2018-157413"/>
    <x v="702"/>
    <d v="2018-06-06T00:00:00"/>
    <s v="Standard Class"/>
    <s v="BW-11065"/>
    <s v="Barry Weirich"/>
    <s v="Consumer"/>
    <s v="United States"/>
    <s v="Philadelphia"/>
    <s v="Pennsylvania"/>
    <n v="19120"/>
    <x v="3"/>
    <x v="273"/>
    <x v="1"/>
    <s v="Storage"/>
    <s v="Tennsco Stur-D-Stor Boltless Shelving, 5 Shelves, 24&quot; Deep, Sand"/>
    <n v="324.74400000000003"/>
  </r>
  <r>
    <n v="7802"/>
    <s v="CA-2015-143637"/>
    <x v="977"/>
    <d v="2015-03-29T00:00:00"/>
    <s v="Second Class"/>
    <s v="MS-17710"/>
    <s v="Maurice Satty"/>
    <s v="Consumer"/>
    <s v="United States"/>
    <s v="Fresno"/>
    <s v="California"/>
    <n v="93727"/>
    <x v="1"/>
    <x v="1702"/>
    <x v="0"/>
    <s v="Furnishings"/>
    <s v="DAX Contemporary Wood Frame with Silver Metal Mat, Desktop, 11 x 14 Size"/>
    <n v="40.479999999999997"/>
  </r>
  <r>
    <n v="7803"/>
    <s v="CA-2016-102260"/>
    <x v="357"/>
    <d v="2016-09-26T00:00:00"/>
    <s v="Standard Class"/>
    <s v="SJ-20125"/>
    <s v="Sanjit Jacobs"/>
    <s v="Home Office"/>
    <s v="United States"/>
    <s v="Franklin"/>
    <s v="Tennessee"/>
    <n v="37064"/>
    <x v="0"/>
    <x v="1171"/>
    <x v="1"/>
    <s v="Labels"/>
    <s v="Avery 510"/>
    <n v="12"/>
  </r>
  <r>
    <n v="7804"/>
    <s v="CA-2016-102260"/>
    <x v="357"/>
    <d v="2016-09-26T00:00:00"/>
    <s v="Standard Class"/>
    <s v="SJ-20125"/>
    <s v="Sanjit Jacobs"/>
    <s v="Home Office"/>
    <s v="United States"/>
    <s v="Franklin"/>
    <s v="Tennessee"/>
    <n v="37064"/>
    <x v="0"/>
    <x v="906"/>
    <x v="1"/>
    <s v="Storage"/>
    <s v="Tennsco Double-Tier Lockers"/>
    <n v="720.06399999999996"/>
  </r>
  <r>
    <n v="7805"/>
    <s v="CA-2016-102260"/>
    <x v="357"/>
    <d v="2016-09-26T00:00:00"/>
    <s v="Standard Class"/>
    <s v="SJ-20125"/>
    <s v="Sanjit Jacobs"/>
    <s v="Home Office"/>
    <s v="United States"/>
    <s v="Franklin"/>
    <s v="Tennessee"/>
    <n v="37064"/>
    <x v="0"/>
    <x v="967"/>
    <x v="1"/>
    <s v="Storage"/>
    <s v="Safco Wire Cube Shelving System, For Use as 4 or 5 14&quot; Cubes, Black"/>
    <n v="25.423999999999999"/>
  </r>
  <r>
    <n v="7806"/>
    <s v="CA-2016-102260"/>
    <x v="357"/>
    <d v="2016-09-26T00:00:00"/>
    <s v="Standard Class"/>
    <s v="SJ-20125"/>
    <s v="Sanjit Jacobs"/>
    <s v="Home Office"/>
    <s v="United States"/>
    <s v="Franklin"/>
    <s v="Tennessee"/>
    <n v="37064"/>
    <x v="0"/>
    <x v="1039"/>
    <x v="1"/>
    <s v="Art"/>
    <s v="Newell 310"/>
    <n v="2.8159999999999998"/>
  </r>
  <r>
    <n v="7807"/>
    <s v="CA-2016-102260"/>
    <x v="357"/>
    <d v="2016-09-26T00:00:00"/>
    <s v="Standard Class"/>
    <s v="SJ-20125"/>
    <s v="Sanjit Jacobs"/>
    <s v="Home Office"/>
    <s v="United States"/>
    <s v="Franklin"/>
    <s v="Tennessee"/>
    <n v="37064"/>
    <x v="0"/>
    <x v="961"/>
    <x v="1"/>
    <s v="Binders"/>
    <s v="Pressboard Data Binder, Crimson, 12&quot; X 8 1/2&quot;"/>
    <n v="3.2040000000000002"/>
  </r>
  <r>
    <n v="7808"/>
    <s v="US-2017-137295"/>
    <x v="1134"/>
    <d v="2017-01-13T00:00:00"/>
    <s v="Standard Class"/>
    <s v="VS-21820"/>
    <s v="Vivek Sundaresam"/>
    <s v="Consumer"/>
    <s v="United States"/>
    <s v="Raleigh"/>
    <s v="North Carolina"/>
    <n v="27604"/>
    <x v="0"/>
    <x v="908"/>
    <x v="1"/>
    <s v="Binders"/>
    <s v="XtraLife ClearVue Slant-D Ring Binder, White, 3&quot;"/>
    <n v="30.827999999999999"/>
  </r>
  <r>
    <n v="7809"/>
    <s v="US-2017-137295"/>
    <x v="1134"/>
    <d v="2017-01-13T00:00:00"/>
    <s v="Standard Class"/>
    <s v="VS-21820"/>
    <s v="Vivek Sundaresam"/>
    <s v="Consumer"/>
    <s v="United States"/>
    <s v="Raleigh"/>
    <s v="North Carolina"/>
    <n v="27604"/>
    <x v="0"/>
    <x v="1041"/>
    <x v="1"/>
    <s v="Art"/>
    <s v="Newell 319"/>
    <n v="47.616"/>
  </r>
  <r>
    <n v="7810"/>
    <s v="US-2017-137295"/>
    <x v="1134"/>
    <d v="2017-01-13T00:00:00"/>
    <s v="Standard Class"/>
    <s v="VS-21820"/>
    <s v="Vivek Sundaresam"/>
    <s v="Consumer"/>
    <s v="United States"/>
    <s v="Raleigh"/>
    <s v="North Carolina"/>
    <n v="27604"/>
    <x v="0"/>
    <x v="1787"/>
    <x v="2"/>
    <s v="Phones"/>
    <s v="Avaya 5410 Digital phone"/>
    <n v="108.78400000000001"/>
  </r>
  <r>
    <n v="7811"/>
    <s v="CA-2017-134334"/>
    <x v="1173"/>
    <d v="2017-02-15T00:00:00"/>
    <s v="First Class"/>
    <s v="DK-13090"/>
    <s v="Dave Kipp"/>
    <s v="Consumer"/>
    <s v="United States"/>
    <s v="Clinton"/>
    <s v="Maryland"/>
    <n v="20735"/>
    <x v="3"/>
    <x v="1446"/>
    <x v="1"/>
    <s v="Paper"/>
    <s v="Wirebound Message Books, Four 2 3/4 x 5 Forms per Page, 200 Sets per Book"/>
    <n v="4.7699999999999996"/>
  </r>
  <r>
    <n v="7812"/>
    <s v="CA-2017-134334"/>
    <x v="1173"/>
    <d v="2017-02-15T00:00:00"/>
    <s v="First Class"/>
    <s v="DK-13090"/>
    <s v="Dave Kipp"/>
    <s v="Consumer"/>
    <s v="United States"/>
    <s v="Clinton"/>
    <s v="Maryland"/>
    <n v="20735"/>
    <x v="3"/>
    <x v="1596"/>
    <x v="1"/>
    <s v="Art"/>
    <s v="Economy #2 Pencils"/>
    <n v="7.98"/>
  </r>
  <r>
    <n v="7813"/>
    <s v="CA-2017-134334"/>
    <x v="1173"/>
    <d v="2017-02-15T00:00:00"/>
    <s v="First Class"/>
    <s v="DK-13090"/>
    <s v="Dave Kipp"/>
    <s v="Consumer"/>
    <s v="United States"/>
    <s v="Clinton"/>
    <s v="Maryland"/>
    <n v="20735"/>
    <x v="3"/>
    <x v="736"/>
    <x v="0"/>
    <s v="Tables"/>
    <s v="Bevis Boat-Shaped Conference Table"/>
    <n v="550.43100000000004"/>
  </r>
  <r>
    <n v="7814"/>
    <s v="CA-2017-134334"/>
    <x v="1173"/>
    <d v="2017-02-15T00:00:00"/>
    <s v="First Class"/>
    <s v="DK-13090"/>
    <s v="Dave Kipp"/>
    <s v="Consumer"/>
    <s v="United States"/>
    <s v="Clinton"/>
    <s v="Maryland"/>
    <n v="20735"/>
    <x v="3"/>
    <x v="247"/>
    <x v="0"/>
    <s v="Furnishings"/>
    <s v="Regeneration Desk Collection"/>
    <n v="10.56"/>
  </r>
  <r>
    <n v="7815"/>
    <s v="US-2018-109316"/>
    <x v="110"/>
    <d v="2018-06-10T00:00:00"/>
    <s v="First Class"/>
    <s v="MG-17680"/>
    <s v="Maureen Gastineau"/>
    <s v="Home Office"/>
    <s v="United States"/>
    <s v="Los Angeles"/>
    <s v="California"/>
    <n v="90049"/>
    <x v="1"/>
    <x v="26"/>
    <x v="0"/>
    <s v="Bookcases"/>
    <s v="Riverside Palais Royal Lawyers Bookcase, Royale Cherry Finish"/>
    <n v="1497.6659999999999"/>
  </r>
  <r>
    <n v="7816"/>
    <s v="US-2018-109316"/>
    <x v="110"/>
    <d v="2018-06-10T00:00:00"/>
    <s v="First Class"/>
    <s v="MG-17680"/>
    <s v="Maureen Gastineau"/>
    <s v="Home Office"/>
    <s v="United States"/>
    <s v="Los Angeles"/>
    <s v="California"/>
    <n v="90049"/>
    <x v="1"/>
    <x v="850"/>
    <x v="2"/>
    <s v="Phones"/>
    <s v="Shocksock Galaxy S4 Armband"/>
    <n v="17.52"/>
  </r>
  <r>
    <n v="7817"/>
    <s v="CA-2017-138478"/>
    <x v="147"/>
    <d v="2017-10-26T00:00:00"/>
    <s v="Second Class"/>
    <s v="DP-13390"/>
    <s v="Dennis Pardue"/>
    <s v="Home Office"/>
    <s v="United States"/>
    <s v="North Las Vegas"/>
    <s v="Nevada"/>
    <n v="89031"/>
    <x v="1"/>
    <x v="978"/>
    <x v="1"/>
    <s v="Art"/>
    <s v="Panasonic KP-150 Electric Pencil Sharpener"/>
    <n v="113.22"/>
  </r>
  <r>
    <n v="7818"/>
    <s v="CA-2017-138478"/>
    <x v="147"/>
    <d v="2017-10-26T00:00:00"/>
    <s v="Second Class"/>
    <s v="DP-13390"/>
    <s v="Dennis Pardue"/>
    <s v="Home Office"/>
    <s v="United States"/>
    <s v="North Las Vegas"/>
    <s v="Nevada"/>
    <n v="89031"/>
    <x v="1"/>
    <x v="1776"/>
    <x v="1"/>
    <s v="Paper"/>
    <s v="Xerox 193"/>
    <n v="35.880000000000003"/>
  </r>
  <r>
    <n v="7819"/>
    <s v="CA-2017-138478"/>
    <x v="147"/>
    <d v="2017-10-26T00:00:00"/>
    <s v="Second Class"/>
    <s v="DP-13390"/>
    <s v="Dennis Pardue"/>
    <s v="Home Office"/>
    <s v="United States"/>
    <s v="North Las Vegas"/>
    <s v="Nevada"/>
    <n v="89031"/>
    <x v="1"/>
    <x v="1625"/>
    <x v="1"/>
    <s v="Binders"/>
    <s v="Ibico EPK-21 Electric Binding System"/>
    <n v="4535.9759999999997"/>
  </r>
  <r>
    <n v="7820"/>
    <s v="CA-2018-150469"/>
    <x v="795"/>
    <d v="2018-01-30T00:00:00"/>
    <s v="Standard Class"/>
    <s v="CJ-12010"/>
    <s v="Caroline Jumper"/>
    <s v="Consumer"/>
    <s v="United States"/>
    <s v="San Francisco"/>
    <s v="California"/>
    <n v="94109"/>
    <x v="1"/>
    <x v="1084"/>
    <x v="1"/>
    <s v="Fasteners"/>
    <s v="Binder Clips by OIC"/>
    <n v="11.84"/>
  </r>
  <r>
    <n v="7821"/>
    <s v="CA-2018-152436"/>
    <x v="166"/>
    <d v="2018-12-10T00:00:00"/>
    <s v="Second Class"/>
    <s v="CW-11905"/>
    <s v="Carl Weiss"/>
    <s v="Home Office"/>
    <s v="United States"/>
    <s v="Cranston"/>
    <s v="Rhode Island"/>
    <n v="2920"/>
    <x v="3"/>
    <x v="595"/>
    <x v="1"/>
    <s v="Storage"/>
    <s v="Recycled Data-Pak for Archival Bound Computer Printouts, 12-1/2 x 12-1/2 x 16"/>
    <n v="592.74"/>
  </r>
  <r>
    <n v="7822"/>
    <s v="CA-2017-169334"/>
    <x v="147"/>
    <d v="2017-10-24T00:00:00"/>
    <s v="Second Class"/>
    <s v="GW-14605"/>
    <s v="Giulietta Weimer"/>
    <s v="Consumer"/>
    <s v="United States"/>
    <s v="Jackson"/>
    <s v="Tennessee"/>
    <n v="38301"/>
    <x v="0"/>
    <x v="1018"/>
    <x v="1"/>
    <s v="Storage"/>
    <s v="Tenex Personal Filing Tote With Secure Closure Lid, Black/Frost"/>
    <n v="111.672"/>
  </r>
  <r>
    <n v="7823"/>
    <s v="US-2015-115413"/>
    <x v="86"/>
    <d v="2015-09-01T00:00:00"/>
    <s v="Standard Class"/>
    <s v="PP-18955"/>
    <s v="Paul Prost"/>
    <s v="Home Office"/>
    <s v="United States"/>
    <s v="Newark"/>
    <s v="Delaware"/>
    <n v="19711"/>
    <x v="3"/>
    <x v="1007"/>
    <x v="1"/>
    <s v="Art"/>
    <s v="Newell 340"/>
    <n v="8.64"/>
  </r>
  <r>
    <n v="7824"/>
    <s v="US-2015-115413"/>
    <x v="86"/>
    <d v="2015-09-01T00:00:00"/>
    <s v="Standard Class"/>
    <s v="PP-18955"/>
    <s v="Paul Prost"/>
    <s v="Home Office"/>
    <s v="United States"/>
    <s v="Newark"/>
    <s v="Delaware"/>
    <n v="19711"/>
    <x v="3"/>
    <x v="1233"/>
    <x v="2"/>
    <s v="Accessories"/>
    <s v="Plantronics Audio 478 Stereo USB Headset"/>
    <n v="149.97"/>
  </r>
  <r>
    <n v="7825"/>
    <s v="CA-2015-125150"/>
    <x v="1174"/>
    <d v="2015-05-23T00:00:00"/>
    <s v="Standard Class"/>
    <s v="PW-19030"/>
    <s v="Pauline Webber"/>
    <s v="Corporate"/>
    <s v="United States"/>
    <s v="Los Angeles"/>
    <s v="California"/>
    <n v="90036"/>
    <x v="1"/>
    <x v="1340"/>
    <x v="0"/>
    <s v="Chairs"/>
    <s v="Iceberg Nesting Folding Chair, 19w x 6d x 43h"/>
    <n v="232.88"/>
  </r>
  <r>
    <n v="7826"/>
    <s v="CA-2016-127327"/>
    <x v="302"/>
    <d v="2016-02-07T00:00:00"/>
    <s v="Standard Class"/>
    <s v="PW-19030"/>
    <s v="Pauline Webber"/>
    <s v="Corporate"/>
    <s v="United States"/>
    <s v="Rome"/>
    <s v="New York"/>
    <n v="13440"/>
    <x v="3"/>
    <x v="38"/>
    <x v="0"/>
    <s v="Chairs"/>
    <s v="Global Fabric Manager's Chair, Dark Gray"/>
    <n v="90.882000000000005"/>
  </r>
  <r>
    <n v="7827"/>
    <s v="CA-2018-117114"/>
    <x v="1108"/>
    <d v="2018-11-05T00:00:00"/>
    <s v="Standard Class"/>
    <s v="CY-12745"/>
    <s v="Craig Yedwab"/>
    <s v="Corporate"/>
    <s v="United States"/>
    <s v="Chicago"/>
    <s v="Illinois"/>
    <n v="60610"/>
    <x v="2"/>
    <x v="559"/>
    <x v="2"/>
    <s v="Phones"/>
    <s v="ClearOne Communications CHAT 70 OCÂ Speaker Phone"/>
    <n v="508.76799999999997"/>
  </r>
  <r>
    <n v="7828"/>
    <s v="CA-2018-117114"/>
    <x v="1108"/>
    <d v="2018-11-05T00:00:00"/>
    <s v="Standard Class"/>
    <s v="CY-12745"/>
    <s v="Craig Yedwab"/>
    <s v="Corporate"/>
    <s v="United States"/>
    <s v="Chicago"/>
    <s v="Illinois"/>
    <n v="60610"/>
    <x v="2"/>
    <x v="318"/>
    <x v="1"/>
    <s v="Envelopes"/>
    <s v="#10 Gummed Flap White Envelopes, 100/Box"/>
    <n v="9.9120000000000008"/>
  </r>
  <r>
    <n v="7829"/>
    <s v="CA-2016-137302"/>
    <x v="33"/>
    <d v="2016-05-01T00:00:00"/>
    <s v="Standard Class"/>
    <s v="BW-11110"/>
    <s v="Bart Watters"/>
    <s v="Corporate"/>
    <s v="United States"/>
    <s v="San Diego"/>
    <s v="California"/>
    <n v="92105"/>
    <x v="1"/>
    <x v="1391"/>
    <x v="0"/>
    <s v="Chairs"/>
    <s v="SAFCO Optional Arm Kit for Workspace Cribbage Stacking Chair"/>
    <n v="63.936"/>
  </r>
  <r>
    <n v="7830"/>
    <s v="CA-2016-137302"/>
    <x v="33"/>
    <d v="2016-05-01T00:00:00"/>
    <s v="Standard Class"/>
    <s v="BW-11110"/>
    <s v="Bart Watters"/>
    <s v="Corporate"/>
    <s v="United States"/>
    <s v="San Diego"/>
    <s v="California"/>
    <n v="92105"/>
    <x v="1"/>
    <x v="397"/>
    <x v="1"/>
    <s v="Art"/>
    <s v="Newell 345"/>
    <n v="59.52"/>
  </r>
  <r>
    <n v="7831"/>
    <s v="CA-2016-137302"/>
    <x v="33"/>
    <d v="2016-05-01T00:00:00"/>
    <s v="Standard Class"/>
    <s v="BW-11110"/>
    <s v="Bart Watters"/>
    <s v="Corporate"/>
    <s v="United States"/>
    <s v="San Diego"/>
    <s v="California"/>
    <n v="92105"/>
    <x v="1"/>
    <x v="1765"/>
    <x v="2"/>
    <s v="Phones"/>
    <s v="RCA ViSYS 25825 Wireless digital phone"/>
    <n v="311.976"/>
  </r>
  <r>
    <n v="7832"/>
    <s v="CA-2016-137302"/>
    <x v="33"/>
    <d v="2016-05-01T00:00:00"/>
    <s v="Standard Class"/>
    <s v="BW-11110"/>
    <s v="Bart Watters"/>
    <s v="Corporate"/>
    <s v="United States"/>
    <s v="San Diego"/>
    <s v="California"/>
    <n v="92105"/>
    <x v="1"/>
    <x v="301"/>
    <x v="1"/>
    <s v="Binders"/>
    <s v="GBC Premium Transparent Covers with Diagonal Lined Pattern"/>
    <n v="50.351999999999997"/>
  </r>
  <r>
    <n v="7833"/>
    <s v="CA-2017-112382"/>
    <x v="195"/>
    <d v="2017-05-13T00:00:00"/>
    <s v="Standard Class"/>
    <s v="MB-18085"/>
    <s v="Mick Brown"/>
    <s v="Consumer"/>
    <s v="United States"/>
    <s v="Houston"/>
    <s v="Texas"/>
    <n v="77036"/>
    <x v="2"/>
    <x v="179"/>
    <x v="2"/>
    <s v="Phones"/>
    <s v="I Need's 3d Hello Kitty Hybrid Silicone Case Cover for HTC One X 4g with 3d Hello Kitty Stylus Pen Green/pink"/>
    <n v="19.135999999999999"/>
  </r>
  <r>
    <n v="7834"/>
    <s v="CA-2016-128958"/>
    <x v="1175"/>
    <d v="2016-01-28T00:00:00"/>
    <s v="Standard Class"/>
    <s v="CR-12820"/>
    <s v="Cyra Reiten"/>
    <s v="Home Office"/>
    <s v="United States"/>
    <s v="West Palm Beach"/>
    <s v="Florida"/>
    <n v="33407"/>
    <x v="0"/>
    <x v="346"/>
    <x v="1"/>
    <s v="Art"/>
    <s v="Crayola Colored Pencils"/>
    <n v="13.12"/>
  </r>
  <r>
    <n v="7835"/>
    <s v="CA-2016-106257"/>
    <x v="657"/>
    <d v="2016-04-17T00:00:00"/>
    <s v="Second Class"/>
    <s v="EB-14110"/>
    <s v="Eugene Barchas"/>
    <s v="Consumer"/>
    <s v="United States"/>
    <s v="Los Angeles"/>
    <s v="California"/>
    <n v="90045"/>
    <x v="1"/>
    <x v="1000"/>
    <x v="0"/>
    <s v="Tables"/>
    <s v="Iceberg OfficeWorks 42&quot; Round Tables"/>
    <n v="241.56800000000001"/>
  </r>
  <r>
    <n v="7836"/>
    <s v="CA-2016-106257"/>
    <x v="657"/>
    <d v="2016-04-17T00:00:00"/>
    <s v="Second Class"/>
    <s v="EB-14110"/>
    <s v="Eugene Barchas"/>
    <s v="Consumer"/>
    <s v="United States"/>
    <s v="Los Angeles"/>
    <s v="California"/>
    <n v="90045"/>
    <x v="1"/>
    <x v="716"/>
    <x v="2"/>
    <s v="Phones"/>
    <s v="Polycom CX600 IP Phone VoIP phone"/>
    <n v="479.92"/>
  </r>
  <r>
    <n v="7837"/>
    <s v="CA-2016-149083"/>
    <x v="12"/>
    <d v="2016-09-30T00:00:00"/>
    <s v="Standard Class"/>
    <s v="SH-19975"/>
    <s v="Sally Hughsby"/>
    <s v="Corporate"/>
    <s v="United States"/>
    <s v="Seattle"/>
    <s v="Washington"/>
    <n v="98103"/>
    <x v="1"/>
    <x v="992"/>
    <x v="0"/>
    <s v="Chairs"/>
    <s v="Global Super Steno Chair"/>
    <n v="307.13600000000002"/>
  </r>
  <r>
    <n v="7838"/>
    <s v="CA-2016-149083"/>
    <x v="12"/>
    <d v="2016-09-30T00:00:00"/>
    <s v="Standard Class"/>
    <s v="SH-19975"/>
    <s v="Sally Hughsby"/>
    <s v="Corporate"/>
    <s v="United States"/>
    <s v="Seattle"/>
    <s v="Washington"/>
    <n v="98103"/>
    <x v="1"/>
    <x v="1621"/>
    <x v="1"/>
    <s v="Labels"/>
    <s v="Permanent Self-Adhesive File Folder Labels for Typewriters, 1 1/8 x 3 1/2, White"/>
    <n v="12.6"/>
  </r>
  <r>
    <n v="7839"/>
    <s v="CA-2016-149083"/>
    <x v="12"/>
    <d v="2016-09-30T00:00:00"/>
    <s v="Standard Class"/>
    <s v="SH-19975"/>
    <s v="Sally Hughsby"/>
    <s v="Corporate"/>
    <s v="United States"/>
    <s v="Seattle"/>
    <s v="Washington"/>
    <n v="98103"/>
    <x v="1"/>
    <x v="428"/>
    <x v="2"/>
    <s v="Accessories"/>
    <s v="Logitech G602 Wireless Gaming Mouse"/>
    <n v="159.97999999999999"/>
  </r>
  <r>
    <n v="7840"/>
    <s v="US-2015-137869"/>
    <x v="1176"/>
    <d v="2015-04-02T00:00:00"/>
    <s v="Standard Class"/>
    <s v="CV-12295"/>
    <s v="Christina VanderZanden"/>
    <s v="Consumer"/>
    <s v="United States"/>
    <s v="Des Moines"/>
    <s v="Iowa"/>
    <n v="50315"/>
    <x v="2"/>
    <x v="29"/>
    <x v="1"/>
    <s v="Envelopes"/>
    <s v="Poly String Tie Envelopes"/>
    <n v="6.12"/>
  </r>
  <r>
    <n v="7841"/>
    <s v="US-2015-137869"/>
    <x v="1176"/>
    <d v="2015-04-02T00:00:00"/>
    <s v="Standard Class"/>
    <s v="CV-12295"/>
    <s v="Christina VanderZanden"/>
    <s v="Consumer"/>
    <s v="United States"/>
    <s v="Des Moines"/>
    <s v="Iowa"/>
    <n v="50315"/>
    <x v="2"/>
    <x v="1234"/>
    <x v="0"/>
    <s v="Tables"/>
    <s v="Hon 94000 Series Round Tables"/>
    <n v="1184.72"/>
  </r>
  <r>
    <n v="7842"/>
    <s v="CA-2017-116603"/>
    <x v="19"/>
    <d v="2017-07-22T00:00:00"/>
    <s v="Standard Class"/>
    <s v="AT-10735"/>
    <s v="Annie Thurman"/>
    <s v="Consumer"/>
    <s v="United States"/>
    <s v="New York City"/>
    <s v="New York"/>
    <n v="10024"/>
    <x v="3"/>
    <x v="9"/>
    <x v="1"/>
    <s v="Appliances"/>
    <s v="Belkin F5C206VTEL 6 Outlet Surge"/>
    <n v="45.96"/>
  </r>
  <r>
    <n v="7843"/>
    <s v="CA-2015-158470"/>
    <x v="987"/>
    <d v="2015-04-23T00:00:00"/>
    <s v="Second Class"/>
    <s v="AG-10390"/>
    <s v="Allen Goldenen"/>
    <s v="Consumer"/>
    <s v="United States"/>
    <s v="Arlington"/>
    <s v="Virginia"/>
    <n v="22204"/>
    <x v="0"/>
    <x v="612"/>
    <x v="1"/>
    <s v="Binders"/>
    <s v="GBC Durable Plastic Covers"/>
    <n v="58.05"/>
  </r>
  <r>
    <n v="7844"/>
    <s v="CA-2015-158470"/>
    <x v="987"/>
    <d v="2015-04-23T00:00:00"/>
    <s v="Second Class"/>
    <s v="AG-10390"/>
    <s v="Allen Goldenen"/>
    <s v="Consumer"/>
    <s v="United States"/>
    <s v="Arlington"/>
    <s v="Virginia"/>
    <n v="22204"/>
    <x v="0"/>
    <x v="55"/>
    <x v="1"/>
    <s v="Paper"/>
    <s v="Xerox 232"/>
    <n v="71.28"/>
  </r>
  <r>
    <n v="7845"/>
    <s v="US-2018-123834"/>
    <x v="246"/>
    <d v="2018-07-25T00:00:00"/>
    <s v="Standard Class"/>
    <s v="GM-14500"/>
    <s v="Gene McClure"/>
    <s v="Consumer"/>
    <s v="United States"/>
    <s v="Pharr"/>
    <s v="Texas"/>
    <n v="78577"/>
    <x v="2"/>
    <x v="972"/>
    <x v="0"/>
    <s v="Tables"/>
    <s v="Hon 61000 Series Interactive Training Tables"/>
    <n v="124.404"/>
  </r>
  <r>
    <n v="7846"/>
    <s v="CA-2016-125976"/>
    <x v="874"/>
    <d v="2016-10-02T00:00:00"/>
    <s v="Standard Class"/>
    <s v="JK-15205"/>
    <s v="Jamie Kunitz"/>
    <s v="Consumer"/>
    <s v="United States"/>
    <s v="Arlington"/>
    <s v="Virginia"/>
    <n v="22204"/>
    <x v="0"/>
    <x v="1030"/>
    <x v="1"/>
    <s v="Paper"/>
    <s v="Xerox 1988"/>
    <n v="154.9"/>
  </r>
  <r>
    <n v="7847"/>
    <s v="CA-2016-125976"/>
    <x v="874"/>
    <d v="2016-10-02T00:00:00"/>
    <s v="Standard Class"/>
    <s v="JK-15205"/>
    <s v="Jamie Kunitz"/>
    <s v="Consumer"/>
    <s v="United States"/>
    <s v="Arlington"/>
    <s v="Virginia"/>
    <n v="22204"/>
    <x v="0"/>
    <x v="495"/>
    <x v="2"/>
    <s v="Phones"/>
    <s v="Cisco SPA301"/>
    <n v="1871.88"/>
  </r>
  <r>
    <n v="7848"/>
    <s v="CA-2017-128706"/>
    <x v="535"/>
    <d v="2017-03-02T00:00:00"/>
    <s v="Standard Class"/>
    <s v="DW-13540"/>
    <s v="Don Weiss"/>
    <s v="Consumer"/>
    <s v="United States"/>
    <s v="Houston"/>
    <s v="Texas"/>
    <n v="77070"/>
    <x v="2"/>
    <x v="1653"/>
    <x v="0"/>
    <s v="Furnishings"/>
    <s v="DAX Two-Tone Silver Metal Document Frame"/>
    <n v="16.192"/>
  </r>
  <r>
    <n v="7849"/>
    <s v="CA-2017-104311"/>
    <x v="440"/>
    <d v="2017-05-06T00:00:00"/>
    <s v="Standard Class"/>
    <s v="AS-10090"/>
    <s v="Adam Shillingsburg"/>
    <s v="Consumer"/>
    <s v="United States"/>
    <s v="Irving"/>
    <s v="Texas"/>
    <n v="75061"/>
    <x v="2"/>
    <x v="1555"/>
    <x v="1"/>
    <s v="Storage"/>
    <s v="Akro Stacking Bins"/>
    <n v="18.936"/>
  </r>
  <r>
    <n v="7850"/>
    <s v="CA-2017-104311"/>
    <x v="440"/>
    <d v="2017-05-06T00:00:00"/>
    <s v="Standard Class"/>
    <s v="AS-10090"/>
    <s v="Adam Shillingsburg"/>
    <s v="Consumer"/>
    <s v="United States"/>
    <s v="Irving"/>
    <s v="Texas"/>
    <n v="75061"/>
    <x v="2"/>
    <x v="1505"/>
    <x v="1"/>
    <s v="Storage"/>
    <s v="Sterilite Show Offs Storage Containers"/>
    <n v="12.672000000000001"/>
  </r>
  <r>
    <n v="7851"/>
    <s v="CA-2017-104311"/>
    <x v="440"/>
    <d v="2017-05-06T00:00:00"/>
    <s v="Standard Class"/>
    <s v="AS-10090"/>
    <s v="Adam Shillingsburg"/>
    <s v="Consumer"/>
    <s v="United States"/>
    <s v="Irving"/>
    <s v="Texas"/>
    <n v="75061"/>
    <x v="2"/>
    <x v="840"/>
    <x v="1"/>
    <s v="Labels"/>
    <s v="Avery 502"/>
    <n v="5.04"/>
  </r>
  <r>
    <n v="7852"/>
    <s v="CA-2015-169649"/>
    <x v="337"/>
    <d v="2015-12-15T00:00:00"/>
    <s v="Standard Class"/>
    <s v="TS-21205"/>
    <s v="Thomas Seio"/>
    <s v="Corporate"/>
    <s v="United States"/>
    <s v="Chicago"/>
    <s v="Illinois"/>
    <n v="60653"/>
    <x v="2"/>
    <x v="1714"/>
    <x v="1"/>
    <s v="Paper"/>
    <s v="Astroparche Fine Business Paper"/>
    <n v="8.4480000000000004"/>
  </r>
  <r>
    <n v="7853"/>
    <s v="CA-2015-169649"/>
    <x v="337"/>
    <d v="2015-12-15T00:00:00"/>
    <s v="Standard Class"/>
    <s v="TS-21205"/>
    <s v="Thomas Seio"/>
    <s v="Corporate"/>
    <s v="United States"/>
    <s v="Chicago"/>
    <s v="Illinois"/>
    <n v="60653"/>
    <x v="2"/>
    <x v="543"/>
    <x v="1"/>
    <s v="Appliances"/>
    <s v="Tripp Lite TLP810NET Broadband Surge for Modem/Fax"/>
    <n v="20.388000000000002"/>
  </r>
  <r>
    <n v="7854"/>
    <s v="CA-2016-144890"/>
    <x v="707"/>
    <d v="2016-12-29T00:00:00"/>
    <s v="Standard Class"/>
    <s v="SM-20320"/>
    <s v="Sean Miller"/>
    <s v="Home Office"/>
    <s v="United States"/>
    <s v="Los Angeles"/>
    <s v="California"/>
    <n v="90049"/>
    <x v="1"/>
    <x v="1050"/>
    <x v="1"/>
    <s v="Paper"/>
    <s v="Xerox 1949"/>
    <n v="9.9600000000000009"/>
  </r>
  <r>
    <n v="7855"/>
    <s v="CA-2018-135587"/>
    <x v="226"/>
    <d v="2018-12-12T00:00:00"/>
    <s v="Standard Class"/>
    <s v="BH-11710"/>
    <s v="Brosina Hoffman"/>
    <s v="Consumer"/>
    <s v="United States"/>
    <s v="Hattiesburg"/>
    <s v="Mississippi"/>
    <n v="39401"/>
    <x v="0"/>
    <x v="1317"/>
    <x v="1"/>
    <s v="Appliances"/>
    <s v="Eureka The Boss Lite 10-Amp Upright Vacuum, Blue"/>
    <n v="320.64"/>
  </r>
  <r>
    <n v="7856"/>
    <s v="CA-2018-135587"/>
    <x v="226"/>
    <d v="2018-12-12T00:00:00"/>
    <s v="Standard Class"/>
    <s v="BH-11710"/>
    <s v="Brosina Hoffman"/>
    <s v="Consumer"/>
    <s v="United States"/>
    <s v="Hattiesburg"/>
    <s v="Mississippi"/>
    <n v="39401"/>
    <x v="0"/>
    <x v="197"/>
    <x v="2"/>
    <s v="Accessories"/>
    <s v="Memorex Micro Travel Drive 8 GB"/>
    <n v="52"/>
  </r>
  <r>
    <n v="7857"/>
    <s v="CA-2015-103429"/>
    <x v="992"/>
    <d v="2015-06-01T00:00:00"/>
    <s v="First Class"/>
    <s v="LW-16825"/>
    <s v="Laurel Workman"/>
    <s v="Corporate"/>
    <s v="United States"/>
    <s v="New York City"/>
    <s v="New York"/>
    <n v="10024"/>
    <x v="3"/>
    <x v="1399"/>
    <x v="1"/>
    <s v="Binders"/>
    <s v="GBC Pre-Punched Binding Paper, Plastic, White, 8-1/2&quot; x 11&quot;"/>
    <n v="25.584"/>
  </r>
  <r>
    <n v="7858"/>
    <s v="CA-2015-103429"/>
    <x v="992"/>
    <d v="2015-06-01T00:00:00"/>
    <s v="First Class"/>
    <s v="LW-16825"/>
    <s v="Laurel Workman"/>
    <s v="Corporate"/>
    <s v="United States"/>
    <s v="New York City"/>
    <s v="New York"/>
    <n v="10024"/>
    <x v="3"/>
    <x v="918"/>
    <x v="2"/>
    <s v="Phones"/>
    <s v="Geemarc AmpliPOWER60"/>
    <n v="464"/>
  </r>
  <r>
    <n v="7859"/>
    <s v="CA-2015-103429"/>
    <x v="992"/>
    <d v="2015-06-01T00:00:00"/>
    <s v="First Class"/>
    <s v="LW-16825"/>
    <s v="Laurel Workman"/>
    <s v="Corporate"/>
    <s v="United States"/>
    <s v="New York City"/>
    <s v="New York"/>
    <n v="10024"/>
    <x v="3"/>
    <x v="1152"/>
    <x v="1"/>
    <s v="Appliances"/>
    <s v="Honeywell Quietcare HEPA Air Cleaner"/>
    <n v="235.95"/>
  </r>
  <r>
    <n v="7860"/>
    <s v="CA-2015-103429"/>
    <x v="992"/>
    <d v="2015-06-01T00:00:00"/>
    <s v="First Class"/>
    <s v="LW-16825"/>
    <s v="Laurel Workman"/>
    <s v="Corporate"/>
    <s v="United States"/>
    <s v="New York City"/>
    <s v="New York"/>
    <n v="10024"/>
    <x v="3"/>
    <x v="991"/>
    <x v="1"/>
    <s v="Paper"/>
    <s v="Xerox 1948"/>
    <n v="39.96"/>
  </r>
  <r>
    <n v="7861"/>
    <s v="CA-2018-152261"/>
    <x v="580"/>
    <d v="2018-03-06T00:00:00"/>
    <s v="Standard Class"/>
    <s v="JA-15970"/>
    <s v="Joseph Airdo"/>
    <s v="Consumer"/>
    <s v="United States"/>
    <s v="Cuyahoga Falls"/>
    <s v="Ohio"/>
    <n v="44221"/>
    <x v="3"/>
    <x v="1087"/>
    <x v="1"/>
    <s v="Binders"/>
    <s v="GBC VeloBind Cover Sets"/>
    <n v="18.527999999999999"/>
  </r>
  <r>
    <n v="7862"/>
    <s v="CA-2016-142993"/>
    <x v="88"/>
    <d v="2016-10-17T00:00:00"/>
    <s v="Standard Class"/>
    <s v="KA-16525"/>
    <s v="Kelly Andreada"/>
    <s v="Consumer"/>
    <s v="United States"/>
    <s v="Seattle"/>
    <s v="Washington"/>
    <n v="98103"/>
    <x v="1"/>
    <x v="1044"/>
    <x v="2"/>
    <s v="Accessories"/>
    <s v="Kingston Digital DataTraveler 16GB USB 2.0"/>
    <n v="17.899999999999999"/>
  </r>
  <r>
    <n v="7863"/>
    <s v="CA-2016-142993"/>
    <x v="88"/>
    <d v="2016-10-17T00:00:00"/>
    <s v="Standard Class"/>
    <s v="KA-16525"/>
    <s v="Kelly Andreada"/>
    <s v="Consumer"/>
    <s v="United States"/>
    <s v="Seattle"/>
    <s v="Washington"/>
    <n v="98103"/>
    <x v="1"/>
    <x v="356"/>
    <x v="1"/>
    <s v="Storage"/>
    <s v="Contico 72&quot;H Heavy-Duty Storage System"/>
    <n v="81.96"/>
  </r>
  <r>
    <n v="7864"/>
    <s v="CA-2016-143364"/>
    <x v="1177"/>
    <d v="2016-07-19T00:00:00"/>
    <s v="Second Class"/>
    <s v="TG-21310"/>
    <s v="Toby Gnade"/>
    <s v="Consumer"/>
    <s v="United States"/>
    <s v="Mesa"/>
    <s v="Arizona"/>
    <n v="85204"/>
    <x v="1"/>
    <x v="418"/>
    <x v="1"/>
    <s v="Storage"/>
    <s v="SAFCO Boltless Steel Shelving"/>
    <n v="272.73599999999999"/>
  </r>
  <r>
    <n v="7865"/>
    <s v="CA-2016-143364"/>
    <x v="1177"/>
    <d v="2016-07-19T00:00:00"/>
    <s v="Second Class"/>
    <s v="TG-21310"/>
    <s v="Toby Gnade"/>
    <s v="Consumer"/>
    <s v="United States"/>
    <s v="Mesa"/>
    <s v="Arizona"/>
    <n v="85204"/>
    <x v="1"/>
    <x v="1828"/>
    <x v="1"/>
    <s v="Paper"/>
    <s v="Xerox 1899"/>
    <n v="18.495999999999999"/>
  </r>
  <r>
    <n v="7866"/>
    <s v="CA-2016-143364"/>
    <x v="1177"/>
    <d v="2016-07-19T00:00:00"/>
    <s v="Second Class"/>
    <s v="TG-21310"/>
    <s v="Toby Gnade"/>
    <s v="Consumer"/>
    <s v="United States"/>
    <s v="Mesa"/>
    <s v="Arizona"/>
    <n v="85204"/>
    <x v="1"/>
    <x v="157"/>
    <x v="0"/>
    <s v="Chairs"/>
    <s v="SAFCO Arco Folding Chair"/>
    <n v="441.92"/>
  </r>
  <r>
    <n v="7867"/>
    <s v="CA-2016-143364"/>
    <x v="1177"/>
    <d v="2016-07-19T00:00:00"/>
    <s v="Second Class"/>
    <s v="TG-21310"/>
    <s v="Toby Gnade"/>
    <s v="Consumer"/>
    <s v="United States"/>
    <s v="Mesa"/>
    <s v="Arizona"/>
    <n v="85204"/>
    <x v="1"/>
    <x v="1544"/>
    <x v="0"/>
    <s v="Bookcases"/>
    <s v="Hon Metal Bookcases, Black"/>
    <n v="127.764"/>
  </r>
  <r>
    <n v="7868"/>
    <s v="CA-2015-100972"/>
    <x v="84"/>
    <d v="2015-11-24T00:00:00"/>
    <s v="Second Class"/>
    <s v="DB-13360"/>
    <s v="Dennis Bolton"/>
    <s v="Home Office"/>
    <s v="United States"/>
    <s v="Salt Lake City"/>
    <s v="Utah"/>
    <n v="84106"/>
    <x v="1"/>
    <x v="447"/>
    <x v="1"/>
    <s v="Paper"/>
    <s v="Xerox 1888"/>
    <n v="166.44"/>
  </r>
  <r>
    <n v="7869"/>
    <s v="CA-2017-136994"/>
    <x v="1022"/>
    <d v="2017-06-02T00:00:00"/>
    <s v="Standard Class"/>
    <s v="LS-17245"/>
    <s v="Lynn Smith"/>
    <s v="Consumer"/>
    <s v="United States"/>
    <s v="Los Angeles"/>
    <s v="California"/>
    <n v="90045"/>
    <x v="1"/>
    <x v="1070"/>
    <x v="1"/>
    <s v="Paper"/>
    <s v="Wirebound Message Books, Four 2 3/4 x 5 White Forms per Page"/>
    <n v="13.38"/>
  </r>
  <r>
    <n v="7870"/>
    <s v="US-2018-166233"/>
    <x v="445"/>
    <d v="2018-07-09T00:00:00"/>
    <s v="Standard Class"/>
    <s v="MO-17950"/>
    <s v="Michael Oakman"/>
    <s v="Consumer"/>
    <s v="United States"/>
    <s v="Jacksonville"/>
    <s v="North Carolina"/>
    <n v="28540"/>
    <x v="0"/>
    <x v="46"/>
    <x v="2"/>
    <s v="Accessories"/>
    <s v="ImationÂ 8gb Micro Traveldrive Usb 2.0Â Flash Drive"/>
    <n v="24"/>
  </r>
  <r>
    <n v="7871"/>
    <s v="CA-2018-122112"/>
    <x v="145"/>
    <d v="2018-09-29T00:00:00"/>
    <s v="Standard Class"/>
    <s v="CA-11965"/>
    <s v="Carol Adams"/>
    <s v="Corporate"/>
    <s v="United States"/>
    <s v="Lakewood"/>
    <s v="Ohio"/>
    <n v="44107"/>
    <x v="3"/>
    <x v="661"/>
    <x v="1"/>
    <s v="Envelopes"/>
    <s v="Security-Tint Envelopes"/>
    <n v="24.448"/>
  </r>
  <r>
    <n v="7872"/>
    <s v="CA-2017-101672"/>
    <x v="339"/>
    <d v="2017-10-07T00:00:00"/>
    <s v="Standard Class"/>
    <s v="DB-12910"/>
    <s v="Daniel Byrd"/>
    <s v="Home Office"/>
    <s v="United States"/>
    <s v="Lake Forest"/>
    <s v="California"/>
    <n v="92630"/>
    <x v="1"/>
    <x v="641"/>
    <x v="1"/>
    <s v="Labels"/>
    <s v="Smead Alpha-Z Color-Coded Second Alphabetical Labels and Starter Set"/>
    <n v="6.16"/>
  </r>
  <r>
    <n v="7873"/>
    <s v="CA-2017-101672"/>
    <x v="339"/>
    <d v="2017-10-07T00:00:00"/>
    <s v="Standard Class"/>
    <s v="DB-12910"/>
    <s v="Daniel Byrd"/>
    <s v="Home Office"/>
    <s v="United States"/>
    <s v="Lake Forest"/>
    <s v="California"/>
    <n v="92630"/>
    <x v="1"/>
    <x v="120"/>
    <x v="0"/>
    <s v="Chairs"/>
    <s v="Global Deluxe High-Back Manager's Chair"/>
    <n v="915.13599999999997"/>
  </r>
  <r>
    <n v="7874"/>
    <s v="CA-2017-101672"/>
    <x v="339"/>
    <d v="2017-10-07T00:00:00"/>
    <s v="Standard Class"/>
    <s v="DB-12910"/>
    <s v="Daniel Byrd"/>
    <s v="Home Office"/>
    <s v="United States"/>
    <s v="Lake Forest"/>
    <s v="California"/>
    <n v="92630"/>
    <x v="1"/>
    <x v="1532"/>
    <x v="1"/>
    <s v="Paper"/>
    <s v="Xerox 1900"/>
    <n v="8.56"/>
  </r>
  <r>
    <n v="7875"/>
    <s v="CA-2017-101672"/>
    <x v="339"/>
    <d v="2017-10-07T00:00:00"/>
    <s v="Standard Class"/>
    <s v="DB-12910"/>
    <s v="Daniel Byrd"/>
    <s v="Home Office"/>
    <s v="United States"/>
    <s v="Lake Forest"/>
    <s v="California"/>
    <n v="92630"/>
    <x v="1"/>
    <x v="1184"/>
    <x v="1"/>
    <s v="Paper"/>
    <s v="Xerox 1891"/>
    <n v="97.82"/>
  </r>
  <r>
    <n v="7876"/>
    <s v="CA-2018-168403"/>
    <x v="428"/>
    <d v="2018-09-15T00:00:00"/>
    <s v="Standard Class"/>
    <s v="DK-12835"/>
    <s v="Damala Kotsonis"/>
    <s v="Corporate"/>
    <s v="United States"/>
    <s v="Portland"/>
    <s v="Oregon"/>
    <n v="97206"/>
    <x v="1"/>
    <x v="329"/>
    <x v="1"/>
    <s v="Paper"/>
    <s v="Xerox 1930"/>
    <n v="31.103999999999999"/>
  </r>
  <r>
    <n v="7877"/>
    <s v="CA-2018-168403"/>
    <x v="428"/>
    <d v="2018-09-15T00:00:00"/>
    <s v="Standard Class"/>
    <s v="DK-12835"/>
    <s v="Damala Kotsonis"/>
    <s v="Corporate"/>
    <s v="United States"/>
    <s v="Portland"/>
    <s v="Oregon"/>
    <n v="97206"/>
    <x v="1"/>
    <x v="1803"/>
    <x v="1"/>
    <s v="Appliances"/>
    <s v="Belkin 7-Outlet SurgeMaster Home Series"/>
    <n v="11.176"/>
  </r>
  <r>
    <n v="7878"/>
    <s v="CA-2016-148705"/>
    <x v="899"/>
    <d v="2016-03-18T00:00:00"/>
    <s v="Standard Class"/>
    <s v="EB-14170"/>
    <s v="Evan Bailliet"/>
    <s v="Consumer"/>
    <s v="United States"/>
    <s v="Charlotte"/>
    <s v="North Carolina"/>
    <n v="28205"/>
    <x v="0"/>
    <x v="1042"/>
    <x v="1"/>
    <s v="Labels"/>
    <s v="Avery 518"/>
    <n v="5.04"/>
  </r>
  <r>
    <n v="7879"/>
    <s v="CA-2017-160241"/>
    <x v="896"/>
    <d v="2017-12-04T00:00:00"/>
    <s v="Second Class"/>
    <s v="DR-12940"/>
    <s v="Daniel Raglin"/>
    <s v="Home Office"/>
    <s v="United States"/>
    <s v="Aurora"/>
    <s v="Illinois"/>
    <n v="60505"/>
    <x v="2"/>
    <x v="1814"/>
    <x v="0"/>
    <s v="Furnishings"/>
    <s v="Tenex Chairmat w/ Average Lip, 45&quot; x 53&quot;"/>
    <n v="242.17599999999999"/>
  </r>
  <r>
    <n v="7880"/>
    <s v="CA-2017-155747"/>
    <x v="403"/>
    <d v="2017-06-21T00:00:00"/>
    <s v="Standard Class"/>
    <s v="JS-15685"/>
    <s v="Jim Sink"/>
    <s v="Corporate"/>
    <s v="United States"/>
    <s v="Philadelphia"/>
    <s v="Pennsylvania"/>
    <n v="19140"/>
    <x v="3"/>
    <x v="1660"/>
    <x v="0"/>
    <s v="Tables"/>
    <s v="Global Adaptabilities Conference Tables"/>
    <n v="337.17599999999999"/>
  </r>
  <r>
    <n v="7881"/>
    <s v="CA-2018-118017"/>
    <x v="734"/>
    <d v="2018-12-06T00:00:00"/>
    <s v="Second Class"/>
    <s v="LC-16870"/>
    <s v="Lena Cacioppo"/>
    <s v="Consumer"/>
    <s v="United States"/>
    <s v="Thornton"/>
    <s v="Colorado"/>
    <n v="80229"/>
    <x v="1"/>
    <x v="449"/>
    <x v="1"/>
    <s v="Art"/>
    <s v="Newell 344"/>
    <n v="13.343999999999999"/>
  </r>
  <r>
    <n v="7882"/>
    <s v="CA-2018-118017"/>
    <x v="734"/>
    <d v="2018-12-06T00:00:00"/>
    <s v="Second Class"/>
    <s v="LC-16870"/>
    <s v="Lena Cacioppo"/>
    <s v="Consumer"/>
    <s v="United States"/>
    <s v="Thornton"/>
    <s v="Colorado"/>
    <n v="80229"/>
    <x v="1"/>
    <x v="1097"/>
    <x v="2"/>
    <s v="Accessories"/>
    <s v="Memorex Micro Travel Drive 16 GB"/>
    <n v="76.751999999999995"/>
  </r>
  <r>
    <n v="7883"/>
    <s v="CA-2018-118017"/>
    <x v="734"/>
    <d v="2018-12-06T00:00:00"/>
    <s v="Second Class"/>
    <s v="LC-16870"/>
    <s v="Lena Cacioppo"/>
    <s v="Consumer"/>
    <s v="United States"/>
    <s v="Thornton"/>
    <s v="Colorado"/>
    <n v="80229"/>
    <x v="1"/>
    <x v="1097"/>
    <x v="2"/>
    <s v="Accessories"/>
    <s v="Memorex Micro Travel Drive 16 GB"/>
    <n v="102.336"/>
  </r>
  <r>
    <n v="7884"/>
    <s v="CA-2018-118017"/>
    <x v="734"/>
    <d v="2018-12-06T00:00:00"/>
    <s v="Second Class"/>
    <s v="LC-16870"/>
    <s v="Lena Cacioppo"/>
    <s v="Consumer"/>
    <s v="United States"/>
    <s v="Thornton"/>
    <s v="Colorado"/>
    <n v="80229"/>
    <x v="1"/>
    <x v="1408"/>
    <x v="1"/>
    <s v="Paper"/>
    <s v="Wirebound Four 2-3/4 x 5 Forms per Page, 400 Sets per Book"/>
    <n v="10.32"/>
  </r>
  <r>
    <n v="7885"/>
    <s v="CA-2018-118017"/>
    <x v="734"/>
    <d v="2018-12-06T00:00:00"/>
    <s v="Second Class"/>
    <s v="LC-16870"/>
    <s v="Lena Cacioppo"/>
    <s v="Consumer"/>
    <s v="United States"/>
    <s v="Thornton"/>
    <s v="Colorado"/>
    <n v="80229"/>
    <x v="1"/>
    <x v="1566"/>
    <x v="1"/>
    <s v="Supplies"/>
    <s v="Elite 5&quot; Scissors"/>
    <n v="47.32"/>
  </r>
  <r>
    <n v="7886"/>
    <s v="CA-2018-118017"/>
    <x v="734"/>
    <d v="2018-12-06T00:00:00"/>
    <s v="Second Class"/>
    <s v="LC-16870"/>
    <s v="Lena Cacioppo"/>
    <s v="Consumer"/>
    <s v="United States"/>
    <s v="Thornton"/>
    <s v="Colorado"/>
    <n v="80229"/>
    <x v="1"/>
    <x v="221"/>
    <x v="0"/>
    <s v="Furnishings"/>
    <s v="Staple-based wall hangings"/>
    <n v="23.376000000000001"/>
  </r>
  <r>
    <n v="7887"/>
    <s v="CA-2018-118017"/>
    <x v="734"/>
    <d v="2018-12-06T00:00:00"/>
    <s v="Second Class"/>
    <s v="LC-16870"/>
    <s v="Lena Cacioppo"/>
    <s v="Consumer"/>
    <s v="United States"/>
    <s v="Thornton"/>
    <s v="Colorado"/>
    <n v="80229"/>
    <x v="1"/>
    <x v="1006"/>
    <x v="0"/>
    <s v="Furnishings"/>
    <s v="Eldon Image Series Desk Accessories, Burgundy"/>
    <n v="16.72"/>
  </r>
  <r>
    <n v="7888"/>
    <s v="CA-2018-118017"/>
    <x v="734"/>
    <d v="2018-12-06T00:00:00"/>
    <s v="Second Class"/>
    <s v="LC-16870"/>
    <s v="Lena Cacioppo"/>
    <s v="Consumer"/>
    <s v="United States"/>
    <s v="Thornton"/>
    <s v="Colorado"/>
    <n v="80229"/>
    <x v="1"/>
    <x v="1653"/>
    <x v="0"/>
    <s v="Furnishings"/>
    <s v="DAX Two-Tone Silver Metal Document Frame"/>
    <n v="16.192"/>
  </r>
  <r>
    <n v="7889"/>
    <s v="CA-2017-113117"/>
    <x v="765"/>
    <d v="2017-08-22T00:00:00"/>
    <s v="Standard Class"/>
    <s v="JP-15520"/>
    <s v="Jeremy Pistek"/>
    <s v="Consumer"/>
    <s v="United States"/>
    <s v="Davis"/>
    <s v="California"/>
    <n v="95616"/>
    <x v="1"/>
    <x v="712"/>
    <x v="1"/>
    <s v="Paper"/>
    <s v="Xerox 1931"/>
    <n v="32.4"/>
  </r>
  <r>
    <n v="7890"/>
    <s v="CA-2017-148684"/>
    <x v="591"/>
    <d v="2017-12-29T00:00:00"/>
    <s v="Standard Class"/>
    <s v="TS-21655"/>
    <s v="Trudy Schmidt"/>
    <s v="Consumer"/>
    <s v="United States"/>
    <s v="Fayetteville"/>
    <s v="Arkansas"/>
    <n v="72701"/>
    <x v="0"/>
    <x v="453"/>
    <x v="1"/>
    <s v="Art"/>
    <s v="Newell 327"/>
    <n v="19.89"/>
  </r>
  <r>
    <n v="7891"/>
    <s v="CA-2017-148684"/>
    <x v="591"/>
    <d v="2017-12-29T00:00:00"/>
    <s v="Standard Class"/>
    <s v="TS-21655"/>
    <s v="Trudy Schmidt"/>
    <s v="Consumer"/>
    <s v="United States"/>
    <s v="Fayetteville"/>
    <s v="Arkansas"/>
    <n v="72701"/>
    <x v="0"/>
    <x v="651"/>
    <x v="2"/>
    <s v="Accessories"/>
    <s v="Razer Tiamat Over Ear 7.1 Surround Sound PC Gaming Headset"/>
    <n v="399.98"/>
  </r>
  <r>
    <n v="7892"/>
    <s v="CA-2017-148684"/>
    <x v="591"/>
    <d v="2017-12-29T00:00:00"/>
    <s v="Standard Class"/>
    <s v="TS-21655"/>
    <s v="Trudy Schmidt"/>
    <s v="Consumer"/>
    <s v="United States"/>
    <s v="Fayetteville"/>
    <s v="Arkansas"/>
    <n v="72701"/>
    <x v="0"/>
    <x v="568"/>
    <x v="0"/>
    <s v="Furnishings"/>
    <s v="Howard Miller 13-1/2&quot; Diameter Rosebrook Wall Clock"/>
    <n v="343.85"/>
  </r>
  <r>
    <n v="7893"/>
    <s v="CA-2017-148684"/>
    <x v="591"/>
    <d v="2017-12-29T00:00:00"/>
    <s v="Standard Class"/>
    <s v="TS-21655"/>
    <s v="Trudy Schmidt"/>
    <s v="Consumer"/>
    <s v="United States"/>
    <s v="Fayetteville"/>
    <s v="Arkansas"/>
    <n v="72701"/>
    <x v="0"/>
    <x v="1733"/>
    <x v="1"/>
    <s v="Paper"/>
    <s v="Xerox 1906"/>
    <n v="106.32"/>
  </r>
  <r>
    <n v="7894"/>
    <s v="CA-2018-125367"/>
    <x v="283"/>
    <d v="2018-07-30T00:00:00"/>
    <s v="Standard Class"/>
    <s v="NM-18445"/>
    <s v="Nathan Mautz"/>
    <s v="Home Office"/>
    <s v="United States"/>
    <s v="New York City"/>
    <s v="New York"/>
    <n v="10011"/>
    <x v="3"/>
    <x v="326"/>
    <x v="1"/>
    <s v="Binders"/>
    <s v="Wilson Jones â€œSnapâ€ Scratch Pad Binder Tool for Ring Binders"/>
    <n v="13.92"/>
  </r>
  <r>
    <n v="7895"/>
    <s v="CA-2018-124744"/>
    <x v="548"/>
    <d v="2018-06-25T00:00:00"/>
    <s v="Standard Class"/>
    <s v="EH-14125"/>
    <s v="Eugene Hildebrand"/>
    <s v="Home Office"/>
    <s v="United States"/>
    <s v="Wheeling"/>
    <s v="West Virginia"/>
    <n v="26003"/>
    <x v="3"/>
    <x v="91"/>
    <x v="1"/>
    <s v="Binders"/>
    <s v="Ibico Standard Transparent Covers"/>
    <n v="82.4"/>
  </r>
  <r>
    <n v="7896"/>
    <s v="CA-2018-124744"/>
    <x v="548"/>
    <d v="2018-06-25T00:00:00"/>
    <s v="Standard Class"/>
    <s v="EH-14125"/>
    <s v="Eugene Hildebrand"/>
    <s v="Home Office"/>
    <s v="United States"/>
    <s v="Wheeling"/>
    <s v="West Virginia"/>
    <n v="26003"/>
    <x v="3"/>
    <x v="744"/>
    <x v="1"/>
    <s v="Binders"/>
    <s v="Zipper Ring Binder Pockets"/>
    <n v="6.24"/>
  </r>
  <r>
    <n v="7897"/>
    <s v="CA-2018-124744"/>
    <x v="548"/>
    <d v="2018-06-25T00:00:00"/>
    <s v="Standard Class"/>
    <s v="EH-14125"/>
    <s v="Eugene Hildebrand"/>
    <s v="Home Office"/>
    <s v="United States"/>
    <s v="Wheeling"/>
    <s v="West Virginia"/>
    <n v="26003"/>
    <x v="3"/>
    <x v="314"/>
    <x v="1"/>
    <s v="Paper"/>
    <s v="Xerox 1908"/>
    <n v="447.84"/>
  </r>
  <r>
    <n v="7898"/>
    <s v="CA-2018-128363"/>
    <x v="802"/>
    <d v="2018-08-18T00:00:00"/>
    <s v="Standard Class"/>
    <s v="DC-12850"/>
    <s v="Dan Campbell"/>
    <s v="Consumer"/>
    <s v="United States"/>
    <s v="Memphis"/>
    <s v="Tennessee"/>
    <n v="38109"/>
    <x v="0"/>
    <x v="535"/>
    <x v="1"/>
    <s v="Appliances"/>
    <s v="Belkin Premiere Surge Master II 8-outlet surge protector"/>
    <n v="272.048"/>
  </r>
  <r>
    <n v="7899"/>
    <s v="CA-2018-128363"/>
    <x v="802"/>
    <d v="2018-08-18T00:00:00"/>
    <s v="Standard Class"/>
    <s v="DC-12850"/>
    <s v="Dan Campbell"/>
    <s v="Consumer"/>
    <s v="United States"/>
    <s v="Memphis"/>
    <s v="Tennessee"/>
    <n v="38109"/>
    <x v="0"/>
    <x v="1176"/>
    <x v="1"/>
    <s v="Binders"/>
    <s v="GBC DocuBind TL300 Electric Binding System"/>
    <n v="1614.5820000000001"/>
  </r>
  <r>
    <n v="7900"/>
    <s v="CA-2018-128363"/>
    <x v="802"/>
    <d v="2018-08-18T00:00:00"/>
    <s v="Standard Class"/>
    <s v="DC-12850"/>
    <s v="Dan Campbell"/>
    <s v="Consumer"/>
    <s v="United States"/>
    <s v="Memphis"/>
    <s v="Tennessee"/>
    <n v="38109"/>
    <x v="0"/>
    <x v="829"/>
    <x v="1"/>
    <s v="Fasteners"/>
    <s v="Staples"/>
    <n v="24.32"/>
  </r>
  <r>
    <n v="7901"/>
    <s v="CA-2018-128363"/>
    <x v="802"/>
    <d v="2018-08-18T00:00:00"/>
    <s v="Standard Class"/>
    <s v="DC-12850"/>
    <s v="Dan Campbell"/>
    <s v="Consumer"/>
    <s v="United States"/>
    <s v="Memphis"/>
    <s v="Tennessee"/>
    <n v="38109"/>
    <x v="0"/>
    <x v="1425"/>
    <x v="2"/>
    <s v="Accessories"/>
    <s v="Maxell 4.7GB DVD-R 5/Pack"/>
    <n v="1.5840000000000001"/>
  </r>
  <r>
    <n v="7902"/>
    <s v="CA-2018-128363"/>
    <x v="802"/>
    <d v="2018-08-18T00:00:00"/>
    <s v="Standard Class"/>
    <s v="DC-12850"/>
    <s v="Dan Campbell"/>
    <s v="Consumer"/>
    <s v="United States"/>
    <s v="Memphis"/>
    <s v="Tennessee"/>
    <n v="38109"/>
    <x v="0"/>
    <x v="892"/>
    <x v="0"/>
    <s v="Furnishings"/>
    <s v="Eldon Radial Chair Mat for Low to Medium Pile Carpets"/>
    <n v="31.984000000000002"/>
  </r>
  <r>
    <n v="7903"/>
    <s v="CA-2018-128363"/>
    <x v="802"/>
    <d v="2018-08-18T00:00:00"/>
    <s v="Standard Class"/>
    <s v="DC-12850"/>
    <s v="Dan Campbell"/>
    <s v="Consumer"/>
    <s v="United States"/>
    <s v="Memphis"/>
    <s v="Tennessee"/>
    <n v="38109"/>
    <x v="0"/>
    <x v="436"/>
    <x v="1"/>
    <s v="Envelopes"/>
    <s v="Colored Envelopes"/>
    <n v="14.76"/>
  </r>
  <r>
    <n v="7904"/>
    <s v="CA-2018-128363"/>
    <x v="802"/>
    <d v="2018-08-18T00:00:00"/>
    <s v="Standard Class"/>
    <s v="DC-12850"/>
    <s v="Dan Campbell"/>
    <s v="Consumer"/>
    <s v="United States"/>
    <s v="Memphis"/>
    <s v="Tennessee"/>
    <n v="38109"/>
    <x v="0"/>
    <x v="1802"/>
    <x v="0"/>
    <s v="Chairs"/>
    <s v="Hon Olson Stacker Chairs"/>
    <n v="423.64800000000002"/>
  </r>
  <r>
    <n v="7905"/>
    <s v="CA-2016-126669"/>
    <x v="209"/>
    <d v="2016-11-13T00:00:00"/>
    <s v="Standard Class"/>
    <s v="DO-13645"/>
    <s v="Doug O'Connell"/>
    <s v="Consumer"/>
    <s v="United States"/>
    <s v="Houston"/>
    <s v="Texas"/>
    <n v="77036"/>
    <x v="2"/>
    <x v="1052"/>
    <x v="1"/>
    <s v="Paper"/>
    <s v="Xerox 1886"/>
    <n v="76.64"/>
  </r>
  <r>
    <n v="7906"/>
    <s v="US-2016-118766"/>
    <x v="52"/>
    <d v="2016-10-22T00:00:00"/>
    <s v="Standard Class"/>
    <s v="LS-16975"/>
    <s v="Lindsay Shagiari"/>
    <s v="Home Office"/>
    <s v="United States"/>
    <s v="Dallas"/>
    <s v="Texas"/>
    <n v="75217"/>
    <x v="2"/>
    <x v="407"/>
    <x v="1"/>
    <s v="Envelopes"/>
    <s v="Staple envelope"/>
    <n v="4.4640000000000004"/>
  </r>
  <r>
    <n v="7907"/>
    <s v="US-2016-118766"/>
    <x v="52"/>
    <d v="2016-10-22T00:00:00"/>
    <s v="Standard Class"/>
    <s v="LS-16975"/>
    <s v="Lindsay Shagiari"/>
    <s v="Home Office"/>
    <s v="United States"/>
    <s v="Dallas"/>
    <s v="Texas"/>
    <n v="75217"/>
    <x v="2"/>
    <x v="922"/>
    <x v="1"/>
    <s v="Binders"/>
    <s v="Avery Reinforcements for Hole-Punch Pages"/>
    <n v="3.96"/>
  </r>
  <r>
    <n v="7908"/>
    <s v="CA-2017-112585"/>
    <x v="679"/>
    <d v="2017-08-02T00:00:00"/>
    <s v="First Class"/>
    <s v="RW-19630"/>
    <s v="Rob Williams"/>
    <s v="Corporate"/>
    <s v="United States"/>
    <s v="San Francisco"/>
    <s v="California"/>
    <n v="94122"/>
    <x v="1"/>
    <x v="847"/>
    <x v="1"/>
    <s v="Appliances"/>
    <s v="Hoover Shoulder Vac Commercial Portable Vacuum"/>
    <n v="715.64"/>
  </r>
  <r>
    <n v="7909"/>
    <s v="CA-2017-149762"/>
    <x v="275"/>
    <d v="2017-12-07T00:00:00"/>
    <s v="Standard Class"/>
    <s v="RD-19720"/>
    <s v="Roger Demir"/>
    <s v="Consumer"/>
    <s v="United States"/>
    <s v="Morgan Hill"/>
    <s v="California"/>
    <n v="95037"/>
    <x v="1"/>
    <x v="823"/>
    <x v="0"/>
    <s v="Tables"/>
    <s v="Hon 4060 Series Tables"/>
    <n v="268.70400000000001"/>
  </r>
  <r>
    <n v="7910"/>
    <s v="CA-2017-149762"/>
    <x v="275"/>
    <d v="2017-12-07T00:00:00"/>
    <s v="Standard Class"/>
    <s v="RD-19720"/>
    <s v="Roger Demir"/>
    <s v="Consumer"/>
    <s v="United States"/>
    <s v="Morgan Hill"/>
    <s v="California"/>
    <n v="95037"/>
    <x v="1"/>
    <x v="448"/>
    <x v="1"/>
    <s v="Art"/>
    <s v="Rogers Handheld Barrel Pencil Sharpener"/>
    <n v="21.92"/>
  </r>
  <r>
    <n v="7911"/>
    <s v="CA-2017-149762"/>
    <x v="275"/>
    <d v="2017-12-07T00:00:00"/>
    <s v="Standard Class"/>
    <s v="RD-19720"/>
    <s v="Roger Demir"/>
    <s v="Consumer"/>
    <s v="United States"/>
    <s v="Morgan Hill"/>
    <s v="California"/>
    <n v="95037"/>
    <x v="1"/>
    <x v="720"/>
    <x v="1"/>
    <s v="Storage"/>
    <s v="Acco Perma 4000 Stacking Storage Drawers"/>
    <n v="48.72"/>
  </r>
  <r>
    <n v="7912"/>
    <s v="CA-2017-149762"/>
    <x v="275"/>
    <d v="2017-12-07T00:00:00"/>
    <s v="Standard Class"/>
    <s v="RD-19720"/>
    <s v="Roger Demir"/>
    <s v="Consumer"/>
    <s v="United States"/>
    <s v="Morgan Hill"/>
    <s v="California"/>
    <n v="95037"/>
    <x v="1"/>
    <x v="430"/>
    <x v="0"/>
    <s v="Bookcases"/>
    <s v="O'Sullivan Living Dimensions 2-Shelf Bookcases"/>
    <n v="205.666"/>
  </r>
  <r>
    <n v="7913"/>
    <s v="CA-2017-167605"/>
    <x v="236"/>
    <d v="2017-04-30T00:00:00"/>
    <s v="Second Class"/>
    <s v="RB-19570"/>
    <s v="Rob Beeghly"/>
    <s v="Consumer"/>
    <s v="United States"/>
    <s v="Saint Charles"/>
    <s v="Illinois"/>
    <n v="60174"/>
    <x v="2"/>
    <x v="767"/>
    <x v="0"/>
    <s v="Furnishings"/>
    <s v="Eldon Delta Triangular Chair Mat, 52&quot; x 58&quot;, Clear"/>
    <n v="30.344000000000001"/>
  </r>
  <r>
    <n v="7914"/>
    <s v="US-2018-105697"/>
    <x v="326"/>
    <d v="2018-08-27T00:00:00"/>
    <s v="First Class"/>
    <s v="JE-15715"/>
    <s v="Joe Elijah"/>
    <s v="Consumer"/>
    <s v="United States"/>
    <s v="Cleveland"/>
    <s v="Ohio"/>
    <n v="44105"/>
    <x v="3"/>
    <x v="1229"/>
    <x v="1"/>
    <s v="Storage"/>
    <s v="Letter/Legal File Tote with Clear Snap-On Lid, Black Granite"/>
    <n v="25.696000000000002"/>
  </r>
  <r>
    <n v="7915"/>
    <s v="CA-2018-165323"/>
    <x v="46"/>
    <d v="2018-06-21T00:00:00"/>
    <s v="Standard Class"/>
    <s v="SR-20740"/>
    <s v="Steven Roelle"/>
    <s v="Home Office"/>
    <s v="United States"/>
    <s v="New York City"/>
    <s v="New York"/>
    <n v="10024"/>
    <x v="3"/>
    <x v="1829"/>
    <x v="2"/>
    <s v="Machines"/>
    <s v="Hewlett-Packard Desktjet 6988DT Refurbished Printer"/>
    <n v="3404.5"/>
  </r>
  <r>
    <n v="7916"/>
    <s v="CA-2018-165323"/>
    <x v="46"/>
    <d v="2018-06-21T00:00:00"/>
    <s v="Standard Class"/>
    <s v="SR-20740"/>
    <s v="Steven Roelle"/>
    <s v="Home Office"/>
    <s v="United States"/>
    <s v="New York City"/>
    <s v="New York"/>
    <n v="10024"/>
    <x v="3"/>
    <x v="1735"/>
    <x v="2"/>
    <s v="Accessories"/>
    <s v="Kingston Digital DataTraveler 64GB USB 2.0"/>
    <n v="101.34"/>
  </r>
  <r>
    <n v="7917"/>
    <s v="CA-2016-110891"/>
    <x v="312"/>
    <d v="2016-11-24T00:00:00"/>
    <s v="Standard Class"/>
    <s v="PO-19195"/>
    <s v="Phillina Ober"/>
    <s v="Home Office"/>
    <s v="United States"/>
    <s v="Philadelphia"/>
    <s v="Pennsylvania"/>
    <n v="19140"/>
    <x v="3"/>
    <x v="812"/>
    <x v="0"/>
    <s v="Chairs"/>
    <s v="Global High-Back Leather Tilter, Burgundy"/>
    <n v="344.37200000000001"/>
  </r>
  <r>
    <n v="7918"/>
    <s v="CA-2018-100783"/>
    <x v="507"/>
    <d v="2018-09-08T00:00:00"/>
    <s v="Second Class"/>
    <s v="JK-16120"/>
    <s v="Julie Kriz"/>
    <s v="Home Office"/>
    <s v="United States"/>
    <s v="Garland"/>
    <s v="Texas"/>
    <n v="75043"/>
    <x v="2"/>
    <x v="108"/>
    <x v="1"/>
    <s v="Art"/>
    <s v="Hunt PowerHouse Electric Pencil Sharpener, Blue"/>
    <n v="30.384"/>
  </r>
  <r>
    <n v="7919"/>
    <s v="CA-2016-152513"/>
    <x v="433"/>
    <d v="2016-07-08T00:00:00"/>
    <s v="Second Class"/>
    <s v="JP-16135"/>
    <s v="Julie Prescott"/>
    <s v="Home Office"/>
    <s v="United States"/>
    <s v="San Diego"/>
    <s v="California"/>
    <n v="92024"/>
    <x v="1"/>
    <x v="276"/>
    <x v="1"/>
    <s v="Binders"/>
    <s v="Avery Premier Heavy-Duty Binder with Round Locking Rings"/>
    <n v="22.847999999999999"/>
  </r>
  <r>
    <n v="7920"/>
    <s v="CA-2018-139822"/>
    <x v="175"/>
    <d v="2018-09-21T00:00:00"/>
    <s v="Standard Class"/>
    <s v="Dp-13240"/>
    <s v="Dean percer"/>
    <s v="Home Office"/>
    <s v="United States"/>
    <s v="Waterbury"/>
    <s v="Connecticut"/>
    <n v="6708"/>
    <x v="3"/>
    <x v="1220"/>
    <x v="1"/>
    <s v="Storage"/>
    <s v="Eldon ProFile File 'N Store Portable File Tub Letter/Legal Size Black"/>
    <n v="38.619999999999997"/>
  </r>
  <r>
    <n v="7921"/>
    <s v="CA-2018-139822"/>
    <x v="175"/>
    <d v="2018-09-21T00:00:00"/>
    <s v="Standard Class"/>
    <s v="Dp-13240"/>
    <s v="Dean percer"/>
    <s v="Home Office"/>
    <s v="United States"/>
    <s v="Waterbury"/>
    <s v="Connecticut"/>
    <n v="6708"/>
    <x v="3"/>
    <x v="1600"/>
    <x v="2"/>
    <s v="Accessories"/>
    <s v="Micro Innovations Wireless Classic Keyboard with Mouse"/>
    <n v="59.98"/>
  </r>
  <r>
    <n v="7922"/>
    <s v="CA-2018-107713"/>
    <x v="677"/>
    <d v="2018-03-17T00:00:00"/>
    <s v="Standard Class"/>
    <s v="JB-16000"/>
    <s v="Joy Bell-"/>
    <s v="Consumer"/>
    <s v="United States"/>
    <s v="Columbia"/>
    <s v="Maryland"/>
    <n v="21044"/>
    <x v="3"/>
    <x v="920"/>
    <x v="1"/>
    <s v="Binders"/>
    <s v="Avery Arch Ring Binders"/>
    <n v="174.3"/>
  </r>
  <r>
    <n v="7923"/>
    <s v="CA-2018-134096"/>
    <x v="241"/>
    <d v="2018-09-29T00:00:00"/>
    <s v="Standard Class"/>
    <s v="PP-18955"/>
    <s v="Paul Prost"/>
    <s v="Home Office"/>
    <s v="United States"/>
    <s v="Hollywood"/>
    <s v="Florida"/>
    <n v="33021"/>
    <x v="0"/>
    <x v="1485"/>
    <x v="2"/>
    <s v="Phones"/>
    <s v="Vtech CS6719"/>
    <n v="383.96"/>
  </r>
  <r>
    <n v="7924"/>
    <s v="CA-2018-134096"/>
    <x v="241"/>
    <d v="2018-09-29T00:00:00"/>
    <s v="Standard Class"/>
    <s v="PP-18955"/>
    <s v="Paul Prost"/>
    <s v="Home Office"/>
    <s v="United States"/>
    <s v="Hollywood"/>
    <s v="Florida"/>
    <n v="33021"/>
    <x v="0"/>
    <x v="153"/>
    <x v="1"/>
    <s v="Binders"/>
    <s v="Wilson Jones International Size A4 Ring Binders"/>
    <n v="15.57"/>
  </r>
  <r>
    <n v="7925"/>
    <s v="CA-2017-125843"/>
    <x v="572"/>
    <d v="2017-08-16T00:00:00"/>
    <s v="First Class"/>
    <s v="RF-19840"/>
    <s v="Roy FranzÃ¶sisch"/>
    <s v="Consumer"/>
    <s v="United States"/>
    <s v="Springfield"/>
    <s v="Virginia"/>
    <n v="22153"/>
    <x v="0"/>
    <x v="78"/>
    <x v="1"/>
    <s v="Binders"/>
    <s v="Avery Heavy-Duty EZD  Binder With Locking Rings"/>
    <n v="22.32"/>
  </r>
  <r>
    <n v="7926"/>
    <s v="CA-2017-125843"/>
    <x v="572"/>
    <d v="2017-08-16T00:00:00"/>
    <s v="First Class"/>
    <s v="RF-19840"/>
    <s v="Roy FranzÃ¶sisch"/>
    <s v="Consumer"/>
    <s v="United States"/>
    <s v="Springfield"/>
    <s v="Virginia"/>
    <n v="22153"/>
    <x v="0"/>
    <x v="429"/>
    <x v="1"/>
    <s v="Labels"/>
    <s v="Alphabetical Labels for Top Tab Filing"/>
    <n v="103.6"/>
  </r>
  <r>
    <n v="7927"/>
    <s v="CA-2018-120404"/>
    <x v="225"/>
    <d v="2018-11-24T00:00:00"/>
    <s v="Second Class"/>
    <s v="KH-16330"/>
    <s v="Katharine Harms"/>
    <s v="Corporate"/>
    <s v="United States"/>
    <s v="New York City"/>
    <s v="New York"/>
    <n v="10035"/>
    <x v="3"/>
    <x v="1430"/>
    <x v="2"/>
    <s v="Accessories"/>
    <s v="Maxell 4.7GB DVD+R 5/Pack"/>
    <n v="2.97"/>
  </r>
  <r>
    <n v="7928"/>
    <s v="CA-2018-120404"/>
    <x v="225"/>
    <d v="2018-11-24T00:00:00"/>
    <s v="Second Class"/>
    <s v="KH-16330"/>
    <s v="Katharine Harms"/>
    <s v="Corporate"/>
    <s v="United States"/>
    <s v="New York City"/>
    <s v="New York"/>
    <n v="10035"/>
    <x v="3"/>
    <x v="432"/>
    <x v="2"/>
    <s v="Phones"/>
    <s v="Apple iPhone 5S"/>
    <n v="569.99"/>
  </r>
  <r>
    <n v="7929"/>
    <s v="CA-2018-120404"/>
    <x v="225"/>
    <d v="2018-11-24T00:00:00"/>
    <s v="Second Class"/>
    <s v="KH-16330"/>
    <s v="Katharine Harms"/>
    <s v="Corporate"/>
    <s v="United States"/>
    <s v="New York City"/>
    <s v="New York"/>
    <n v="10035"/>
    <x v="3"/>
    <x v="1793"/>
    <x v="0"/>
    <s v="Furnishings"/>
    <s v="Tensor Brushed Steel Torchiere Floor Lamp"/>
    <n v="50.97"/>
  </r>
  <r>
    <n v="7930"/>
    <s v="CA-2018-167549"/>
    <x v="800"/>
    <d v="2018-07-27T00:00:00"/>
    <s v="First Class"/>
    <s v="EM-14200"/>
    <s v="Evan Minnotte"/>
    <s v="Home Office"/>
    <s v="United States"/>
    <s v="Dallas"/>
    <s v="Texas"/>
    <n v="75217"/>
    <x v="2"/>
    <x v="1169"/>
    <x v="0"/>
    <s v="Tables"/>
    <s v="Safco Drafting Table"/>
    <n v="298.11599999999999"/>
  </r>
  <r>
    <n v="7931"/>
    <s v="CA-2017-120082"/>
    <x v="869"/>
    <d v="2017-03-27T00:00:00"/>
    <s v="Second Class"/>
    <s v="DK-12835"/>
    <s v="Damala Kotsonis"/>
    <s v="Corporate"/>
    <s v="United States"/>
    <s v="New York City"/>
    <s v="New York"/>
    <n v="10024"/>
    <x v="3"/>
    <x v="1041"/>
    <x v="1"/>
    <s v="Art"/>
    <s v="Newell 319"/>
    <n v="59.52"/>
  </r>
  <r>
    <n v="7932"/>
    <s v="US-2017-168095"/>
    <x v="692"/>
    <d v="2017-07-20T00:00:00"/>
    <s v="Standard Class"/>
    <s v="MC-17425"/>
    <s v="Mark Cousins"/>
    <s v="Corporate"/>
    <s v="United States"/>
    <s v="Portland"/>
    <s v="Oregon"/>
    <n v="97206"/>
    <x v="1"/>
    <x v="370"/>
    <x v="0"/>
    <s v="Chairs"/>
    <s v="Bevis Steel Folding Chairs"/>
    <n v="230.28"/>
  </r>
  <r>
    <n v="7933"/>
    <s v="US-2017-168095"/>
    <x v="692"/>
    <d v="2017-07-20T00:00:00"/>
    <s v="Standard Class"/>
    <s v="MC-17425"/>
    <s v="Mark Cousins"/>
    <s v="Corporate"/>
    <s v="United States"/>
    <s v="Portland"/>
    <s v="Oregon"/>
    <n v="97206"/>
    <x v="1"/>
    <x v="954"/>
    <x v="1"/>
    <s v="Paper"/>
    <s v="Xerox 1909"/>
    <n v="105.52"/>
  </r>
  <r>
    <n v="7934"/>
    <s v="CA-2018-166093"/>
    <x v="629"/>
    <d v="2018-08-24T00:00:00"/>
    <s v="Standard Class"/>
    <s v="RW-19540"/>
    <s v="Rick Wilson"/>
    <s v="Corporate"/>
    <s v="United States"/>
    <s v="Brentwood"/>
    <s v="California"/>
    <n v="94513"/>
    <x v="1"/>
    <x v="1040"/>
    <x v="1"/>
    <s v="Envelopes"/>
    <s v="Staple envelope"/>
    <n v="23.36"/>
  </r>
  <r>
    <n v="7935"/>
    <s v="CA-2018-166093"/>
    <x v="629"/>
    <d v="2018-08-24T00:00:00"/>
    <s v="Standard Class"/>
    <s v="RW-19540"/>
    <s v="Rick Wilson"/>
    <s v="Corporate"/>
    <s v="United States"/>
    <s v="Brentwood"/>
    <s v="California"/>
    <n v="94513"/>
    <x v="1"/>
    <x v="993"/>
    <x v="2"/>
    <s v="Phones"/>
    <s v="OtterBox Defender Series Case - Samsung Galaxy S4"/>
    <n v="71.975999999999999"/>
  </r>
  <r>
    <n v="7936"/>
    <s v="CA-2018-166093"/>
    <x v="629"/>
    <d v="2018-08-24T00:00:00"/>
    <s v="Standard Class"/>
    <s v="RW-19540"/>
    <s v="Rick Wilson"/>
    <s v="Corporate"/>
    <s v="United States"/>
    <s v="Brentwood"/>
    <s v="California"/>
    <n v="94513"/>
    <x v="1"/>
    <x v="1117"/>
    <x v="1"/>
    <s v="Paper"/>
    <s v="Xerox 1962"/>
    <n v="8.56"/>
  </r>
  <r>
    <n v="7937"/>
    <s v="CA-2018-166093"/>
    <x v="629"/>
    <d v="2018-08-24T00:00:00"/>
    <s v="Standard Class"/>
    <s v="RW-19540"/>
    <s v="Rick Wilson"/>
    <s v="Corporate"/>
    <s v="United States"/>
    <s v="Brentwood"/>
    <s v="California"/>
    <n v="94513"/>
    <x v="1"/>
    <x v="1458"/>
    <x v="1"/>
    <s v="Binders"/>
    <s v="Wilson Jones Clip &amp; Carry Folder Binder Tool for Ring Binders, Clear"/>
    <n v="13.92"/>
  </r>
  <r>
    <n v="7938"/>
    <s v="CA-2018-166093"/>
    <x v="629"/>
    <d v="2018-08-24T00:00:00"/>
    <s v="Standard Class"/>
    <s v="RW-19540"/>
    <s v="Rick Wilson"/>
    <s v="Corporate"/>
    <s v="United States"/>
    <s v="Brentwood"/>
    <s v="California"/>
    <n v="94513"/>
    <x v="1"/>
    <x v="137"/>
    <x v="1"/>
    <s v="Appliances"/>
    <s v="Sanyo 2.5 Cubic Foot Mid-Size Office Refrigerators"/>
    <n v="2518.29"/>
  </r>
  <r>
    <n v="7939"/>
    <s v="CA-2018-166093"/>
    <x v="629"/>
    <d v="2018-08-24T00:00:00"/>
    <s v="Standard Class"/>
    <s v="RW-19540"/>
    <s v="Rick Wilson"/>
    <s v="Corporate"/>
    <s v="United States"/>
    <s v="Brentwood"/>
    <s v="California"/>
    <n v="94513"/>
    <x v="1"/>
    <x v="734"/>
    <x v="1"/>
    <s v="Storage"/>
    <s v="Standard Rollaway File with Lock"/>
    <n v="540.57000000000005"/>
  </r>
  <r>
    <n v="7940"/>
    <s v="CA-2018-166093"/>
    <x v="629"/>
    <d v="2018-08-24T00:00:00"/>
    <s v="Standard Class"/>
    <s v="RW-19540"/>
    <s v="Rick Wilson"/>
    <s v="Corporate"/>
    <s v="United States"/>
    <s v="Brentwood"/>
    <s v="California"/>
    <n v="94513"/>
    <x v="1"/>
    <x v="655"/>
    <x v="1"/>
    <s v="Binders"/>
    <s v="GBC Recycled Grain Textured Covers"/>
    <n v="221.05600000000001"/>
  </r>
  <r>
    <n v="7941"/>
    <s v="CA-2017-146325"/>
    <x v="882"/>
    <d v="2017-12-17T00:00:00"/>
    <s v="First Class"/>
    <s v="DS-13180"/>
    <s v="David Smith"/>
    <s v="Corporate"/>
    <s v="United States"/>
    <s v="San Diego"/>
    <s v="California"/>
    <n v="92037"/>
    <x v="1"/>
    <x v="64"/>
    <x v="0"/>
    <s v="Chairs"/>
    <s v="Global Task Chair, Black"/>
    <n v="81.424000000000007"/>
  </r>
  <r>
    <n v="7942"/>
    <s v="CA-2017-146325"/>
    <x v="882"/>
    <d v="2017-12-17T00:00:00"/>
    <s v="First Class"/>
    <s v="DS-13180"/>
    <s v="David Smith"/>
    <s v="Corporate"/>
    <s v="United States"/>
    <s v="San Diego"/>
    <s v="California"/>
    <n v="92037"/>
    <x v="1"/>
    <x v="146"/>
    <x v="1"/>
    <s v="Storage"/>
    <s v="Tenex Personal Project File with Scoop Front Design, Black"/>
    <n v="134.80000000000001"/>
  </r>
  <r>
    <n v="7943"/>
    <s v="CA-2018-134194"/>
    <x v="53"/>
    <d v="2019-01-01T00:00:00"/>
    <s v="Standard Class"/>
    <s v="GA-14725"/>
    <s v="Guy Armstrong"/>
    <s v="Consumer"/>
    <s v="United States"/>
    <s v="Dallas"/>
    <s v="Texas"/>
    <n v="75081"/>
    <x v="2"/>
    <x v="715"/>
    <x v="1"/>
    <s v="Binders"/>
    <s v="Wilson Jones Legal Size Ring Binders"/>
    <n v="39.582000000000001"/>
  </r>
  <r>
    <n v="7944"/>
    <s v="CA-2018-134194"/>
    <x v="53"/>
    <d v="2019-01-01T00:00:00"/>
    <s v="Standard Class"/>
    <s v="GA-14725"/>
    <s v="Guy Armstrong"/>
    <s v="Consumer"/>
    <s v="United States"/>
    <s v="Dallas"/>
    <s v="Texas"/>
    <n v="75081"/>
    <x v="2"/>
    <x v="1444"/>
    <x v="1"/>
    <s v="Supplies"/>
    <s v="Staple remover"/>
    <n v="44.688000000000002"/>
  </r>
  <r>
    <n v="7945"/>
    <s v="CA-2018-134194"/>
    <x v="53"/>
    <d v="2019-01-01T00:00:00"/>
    <s v="Standard Class"/>
    <s v="GA-14725"/>
    <s v="Guy Armstrong"/>
    <s v="Consumer"/>
    <s v="United States"/>
    <s v="Dallas"/>
    <s v="Texas"/>
    <n v="75081"/>
    <x v="2"/>
    <x v="1500"/>
    <x v="1"/>
    <s v="Art"/>
    <s v="Newell 34"/>
    <n v="31.744"/>
  </r>
  <r>
    <n v="7946"/>
    <s v="CA-2018-134194"/>
    <x v="53"/>
    <d v="2019-01-01T00:00:00"/>
    <s v="Standard Class"/>
    <s v="GA-14725"/>
    <s v="Guy Armstrong"/>
    <s v="Consumer"/>
    <s v="United States"/>
    <s v="Dallas"/>
    <s v="Texas"/>
    <n v="75081"/>
    <x v="2"/>
    <x v="800"/>
    <x v="1"/>
    <s v="Binders"/>
    <s v="Wilson Jones Ledger-Size, Piano-Hinge Binder, 2&quot;, Blue"/>
    <n v="40.98"/>
  </r>
  <r>
    <n v="7947"/>
    <s v="CA-2018-134194"/>
    <x v="53"/>
    <d v="2019-01-01T00:00:00"/>
    <s v="Standard Class"/>
    <s v="GA-14725"/>
    <s v="Guy Armstrong"/>
    <s v="Consumer"/>
    <s v="United States"/>
    <s v="Dallas"/>
    <s v="Texas"/>
    <n v="75081"/>
    <x v="2"/>
    <x v="1085"/>
    <x v="1"/>
    <s v="Binders"/>
    <s v="Wilson Jones 1&quot; Hanging DublLock Ring Binders"/>
    <n v="3.1680000000000001"/>
  </r>
  <r>
    <n v="7948"/>
    <s v="CA-2015-131009"/>
    <x v="72"/>
    <d v="2015-03-05T00:00:00"/>
    <s v="Standard Class"/>
    <s v="SC-20380"/>
    <s v="Shahid Collister"/>
    <s v="Consumer"/>
    <s v="United States"/>
    <s v="El Paso"/>
    <s v="Texas"/>
    <n v="79907"/>
    <x v="2"/>
    <x v="1217"/>
    <x v="1"/>
    <s v="Fasteners"/>
    <s v="Plymouth Boxed Rubber Bands by Plymouth"/>
    <n v="18.84"/>
  </r>
  <r>
    <n v="7949"/>
    <s v="CA-2015-131009"/>
    <x v="72"/>
    <d v="2015-03-05T00:00:00"/>
    <s v="Standard Class"/>
    <s v="SC-20380"/>
    <s v="Shahid Collister"/>
    <s v="Consumer"/>
    <s v="United States"/>
    <s v="El Paso"/>
    <s v="Texas"/>
    <n v="79907"/>
    <x v="2"/>
    <x v="866"/>
    <x v="0"/>
    <s v="Chairs"/>
    <s v="Harbour Creations Steel Folding Chair"/>
    <n v="362.25"/>
  </r>
  <r>
    <n v="7950"/>
    <s v="CA-2015-131009"/>
    <x v="72"/>
    <d v="2015-03-05T00:00:00"/>
    <s v="Standard Class"/>
    <s v="SC-20380"/>
    <s v="Shahid Collister"/>
    <s v="Consumer"/>
    <s v="United States"/>
    <s v="El Paso"/>
    <s v="Texas"/>
    <n v="79907"/>
    <x v="2"/>
    <x v="750"/>
    <x v="0"/>
    <s v="Furnishings"/>
    <s v="DAX Black Cherry Wood-Tone Poster Frame"/>
    <n v="63.552"/>
  </r>
  <r>
    <n v="7951"/>
    <s v="CA-2015-131009"/>
    <x v="72"/>
    <d v="2015-03-05T00:00:00"/>
    <s v="Standard Class"/>
    <s v="SC-20380"/>
    <s v="Shahid Collister"/>
    <s v="Consumer"/>
    <s v="United States"/>
    <s v="El Paso"/>
    <s v="Texas"/>
    <n v="79907"/>
    <x v="2"/>
    <x v="398"/>
    <x v="1"/>
    <s v="Storage"/>
    <s v="Fellowes Bankers Box Recycled Super Stor/Drawer"/>
    <n v="129.55199999999999"/>
  </r>
  <r>
    <n v="7952"/>
    <s v="CA-2016-145814"/>
    <x v="902"/>
    <d v="2016-11-24T00:00:00"/>
    <s v="Standard Class"/>
    <s v="KD-16345"/>
    <s v="Katherine Ducich"/>
    <s v="Consumer"/>
    <s v="United States"/>
    <s v="New York City"/>
    <s v="New York"/>
    <n v="10035"/>
    <x v="3"/>
    <x v="1390"/>
    <x v="1"/>
    <s v="Binders"/>
    <s v="Accohide Poly Flexible Ring Binders"/>
    <n v="5.984"/>
  </r>
  <r>
    <n v="7953"/>
    <s v="CA-2016-145814"/>
    <x v="902"/>
    <d v="2016-11-24T00:00:00"/>
    <s v="Standard Class"/>
    <s v="KD-16345"/>
    <s v="Katherine Ducich"/>
    <s v="Consumer"/>
    <s v="United States"/>
    <s v="New York City"/>
    <s v="New York"/>
    <n v="10035"/>
    <x v="3"/>
    <x v="883"/>
    <x v="2"/>
    <s v="Phones"/>
    <s v="Aastra 6757i CT Wireless VoIP phone"/>
    <n v="861.76"/>
  </r>
  <r>
    <n v="7954"/>
    <s v="CA-2015-138359"/>
    <x v="470"/>
    <d v="2015-04-06T00:00:00"/>
    <s v="Standard Class"/>
    <s v="KH-16330"/>
    <s v="Katharine Harms"/>
    <s v="Corporate"/>
    <s v="United States"/>
    <s v="Revere"/>
    <s v="Massachusetts"/>
    <n v="2151"/>
    <x v="3"/>
    <x v="1764"/>
    <x v="1"/>
    <s v="Storage"/>
    <s v="Rogers Profile Extra Capacity Storage Tub"/>
    <n v="66.959999999999994"/>
  </r>
  <r>
    <n v="7955"/>
    <s v="CA-2015-138359"/>
    <x v="470"/>
    <d v="2015-04-06T00:00:00"/>
    <s v="Standard Class"/>
    <s v="KH-16330"/>
    <s v="Katharine Harms"/>
    <s v="Corporate"/>
    <s v="United States"/>
    <s v="Revere"/>
    <s v="Massachusetts"/>
    <n v="2151"/>
    <x v="3"/>
    <x v="744"/>
    <x v="1"/>
    <s v="Binders"/>
    <s v="Zipper Ring Binder Pockets"/>
    <n v="6.24"/>
  </r>
  <r>
    <n v="7956"/>
    <s v="CA-2018-131807"/>
    <x v="361"/>
    <d v="2018-10-10T00:00:00"/>
    <s v="Standard Class"/>
    <s v="GG-14650"/>
    <s v="Greg Guthrie"/>
    <s v="Corporate"/>
    <s v="United States"/>
    <s v="Chico"/>
    <s v="California"/>
    <n v="95928"/>
    <x v="1"/>
    <x v="1349"/>
    <x v="0"/>
    <s v="Chairs"/>
    <s v="Global Deluxe High-Back Office Chair in Storm"/>
    <n v="435.16800000000001"/>
  </r>
  <r>
    <n v="7957"/>
    <s v="CA-2018-131807"/>
    <x v="361"/>
    <d v="2018-10-10T00:00:00"/>
    <s v="Standard Class"/>
    <s v="GG-14650"/>
    <s v="Greg Guthrie"/>
    <s v="Corporate"/>
    <s v="United States"/>
    <s v="Chico"/>
    <s v="California"/>
    <n v="95928"/>
    <x v="1"/>
    <x v="127"/>
    <x v="1"/>
    <s v="Fasteners"/>
    <s v="Staples"/>
    <n v="14.9"/>
  </r>
  <r>
    <n v="7958"/>
    <s v="CA-2018-131807"/>
    <x v="361"/>
    <d v="2018-10-10T00:00:00"/>
    <s v="Standard Class"/>
    <s v="GG-14650"/>
    <s v="Greg Guthrie"/>
    <s v="Corporate"/>
    <s v="United States"/>
    <s v="Chico"/>
    <s v="California"/>
    <n v="95928"/>
    <x v="1"/>
    <x v="1683"/>
    <x v="1"/>
    <s v="Appliances"/>
    <s v="Hoover Replacement Belts For Soft Guard &amp; Commercial Ltweight Upright Vacs, 2/Pk"/>
    <n v="15.8"/>
  </r>
  <r>
    <n v="7959"/>
    <s v="CA-2018-131807"/>
    <x v="361"/>
    <d v="2018-10-10T00:00:00"/>
    <s v="Standard Class"/>
    <s v="GG-14650"/>
    <s v="Greg Guthrie"/>
    <s v="Corporate"/>
    <s v="United States"/>
    <s v="Chico"/>
    <s v="California"/>
    <n v="95928"/>
    <x v="1"/>
    <x v="1474"/>
    <x v="0"/>
    <s v="Furnishings"/>
    <s v="DAX Clear Channel Poster Frame"/>
    <n v="72.900000000000006"/>
  </r>
  <r>
    <n v="7960"/>
    <s v="CA-2018-131807"/>
    <x v="361"/>
    <d v="2018-10-10T00:00:00"/>
    <s v="Standard Class"/>
    <s v="GG-14650"/>
    <s v="Greg Guthrie"/>
    <s v="Corporate"/>
    <s v="United States"/>
    <s v="Chico"/>
    <s v="California"/>
    <n v="95928"/>
    <x v="1"/>
    <x v="838"/>
    <x v="0"/>
    <s v="Tables"/>
    <s v="KI Adjustable-Height Table"/>
    <n v="206.352"/>
  </r>
  <r>
    <n v="7961"/>
    <s v="CA-2018-131807"/>
    <x v="361"/>
    <d v="2018-10-10T00:00:00"/>
    <s v="Standard Class"/>
    <s v="GG-14650"/>
    <s v="Greg Guthrie"/>
    <s v="Corporate"/>
    <s v="United States"/>
    <s v="Chico"/>
    <s v="California"/>
    <n v="95928"/>
    <x v="1"/>
    <x v="312"/>
    <x v="2"/>
    <s v="Phones"/>
    <s v="Square Credit Card Reader, 4 1/2&quot; x 4 1/2&quot; x 1&quot;, White"/>
    <n v="7.992"/>
  </r>
  <r>
    <n v="7962"/>
    <s v="CA-2018-104864"/>
    <x v="551"/>
    <d v="2018-11-23T00:00:00"/>
    <s v="Second Class"/>
    <s v="JS-15685"/>
    <s v="Jim Sink"/>
    <s v="Corporate"/>
    <s v="United States"/>
    <s v="Miramar"/>
    <s v="Florida"/>
    <n v="33023"/>
    <x v="0"/>
    <x v="1512"/>
    <x v="1"/>
    <s v="Storage"/>
    <s v="Tennsco Commercial Shelving"/>
    <n v="81.36"/>
  </r>
  <r>
    <n v="7963"/>
    <s v="CA-2018-104864"/>
    <x v="551"/>
    <d v="2018-11-23T00:00:00"/>
    <s v="Second Class"/>
    <s v="JS-15685"/>
    <s v="Jim Sink"/>
    <s v="Corporate"/>
    <s v="United States"/>
    <s v="Miramar"/>
    <s v="Florida"/>
    <n v="33023"/>
    <x v="0"/>
    <x v="674"/>
    <x v="1"/>
    <s v="Binders"/>
    <s v="Ibico Plastic and Wire Spiral Binding Combs"/>
    <n v="20.231999999999999"/>
  </r>
  <r>
    <n v="7964"/>
    <s v="CA-2018-104864"/>
    <x v="551"/>
    <d v="2018-11-23T00:00:00"/>
    <s v="Second Class"/>
    <s v="JS-15685"/>
    <s v="Jim Sink"/>
    <s v="Corporate"/>
    <s v="United States"/>
    <s v="Miramar"/>
    <s v="Florida"/>
    <n v="33023"/>
    <x v="0"/>
    <x v="166"/>
    <x v="1"/>
    <s v="Appliances"/>
    <s v="Acco 7-Outlet Masterpiece Power Center, Wihtout Fax/Phone Line Protection"/>
    <n v="389.05599999999998"/>
  </r>
  <r>
    <n v="7965"/>
    <s v="CA-2018-104864"/>
    <x v="551"/>
    <d v="2018-11-23T00:00:00"/>
    <s v="Second Class"/>
    <s v="JS-15685"/>
    <s v="Jim Sink"/>
    <s v="Corporate"/>
    <s v="United States"/>
    <s v="Miramar"/>
    <s v="Florida"/>
    <n v="33023"/>
    <x v="0"/>
    <x v="1516"/>
    <x v="1"/>
    <s v="Paper"/>
    <s v="Xerox 221"/>
    <n v="20.736000000000001"/>
  </r>
  <r>
    <n v="7966"/>
    <s v="CA-2018-104864"/>
    <x v="551"/>
    <d v="2018-11-23T00:00:00"/>
    <s v="Second Class"/>
    <s v="JS-15685"/>
    <s v="Jim Sink"/>
    <s v="Corporate"/>
    <s v="United States"/>
    <s v="Miramar"/>
    <s v="Florida"/>
    <n v="33023"/>
    <x v="0"/>
    <x v="1165"/>
    <x v="1"/>
    <s v="Paper"/>
    <s v="Xerox 211"/>
    <n v="41.472000000000001"/>
  </r>
  <r>
    <n v="7967"/>
    <s v="CA-2016-138219"/>
    <x v="391"/>
    <d v="2016-03-30T00:00:00"/>
    <s v="Standard Class"/>
    <s v="BP-11095"/>
    <s v="Bart Pistole"/>
    <s v="Corporate"/>
    <s v="United States"/>
    <s v="Los Angeles"/>
    <s v="California"/>
    <n v="90049"/>
    <x v="1"/>
    <x v="1305"/>
    <x v="1"/>
    <s v="Paper"/>
    <s v="REDIFORM Incoming/Outgoing Call Register, 11&quot; X 8 1/2&quot;, 100 Messages"/>
    <n v="33.36"/>
  </r>
  <r>
    <n v="7968"/>
    <s v="CA-2017-157707"/>
    <x v="1155"/>
    <d v="2017-10-12T00:00:00"/>
    <s v="First Class"/>
    <s v="CC-12610"/>
    <s v="Corey Catlett"/>
    <s v="Corporate"/>
    <s v="United States"/>
    <s v="Denver"/>
    <s v="Colorado"/>
    <n v="80219"/>
    <x v="1"/>
    <x v="1830"/>
    <x v="0"/>
    <s v="Bookcases"/>
    <s v="Bush Westfield Collection Bookcases, Dark Cherry Finish, Fully Assembled"/>
    <n v="90.882000000000005"/>
  </r>
  <r>
    <n v="7969"/>
    <s v="CA-2017-157707"/>
    <x v="1155"/>
    <d v="2017-10-12T00:00:00"/>
    <s v="First Class"/>
    <s v="CC-12610"/>
    <s v="Corey Catlett"/>
    <s v="Corporate"/>
    <s v="United States"/>
    <s v="Denver"/>
    <s v="Colorado"/>
    <n v="80219"/>
    <x v="1"/>
    <x v="1730"/>
    <x v="2"/>
    <s v="Phones"/>
    <s v="iOttie HLCRIO102 Car Mount"/>
    <n v="15.992000000000001"/>
  </r>
  <r>
    <n v="7970"/>
    <s v="CA-2017-157707"/>
    <x v="1155"/>
    <d v="2017-10-12T00:00:00"/>
    <s v="First Class"/>
    <s v="CC-12610"/>
    <s v="Corey Catlett"/>
    <s v="Corporate"/>
    <s v="United States"/>
    <s v="Denver"/>
    <s v="Colorado"/>
    <n v="80219"/>
    <x v="1"/>
    <x v="531"/>
    <x v="0"/>
    <s v="Chairs"/>
    <s v="Global Manager's Adjustable Task Chair, Storm"/>
    <n v="120.78400000000001"/>
  </r>
  <r>
    <n v="7971"/>
    <s v="US-2016-126753"/>
    <x v="748"/>
    <d v="2016-08-20T00:00:00"/>
    <s v="Standard Class"/>
    <s v="SP-20860"/>
    <s v="Sung Pak"/>
    <s v="Corporate"/>
    <s v="United States"/>
    <s v="Philadelphia"/>
    <s v="Pennsylvania"/>
    <n v="19134"/>
    <x v="3"/>
    <x v="1015"/>
    <x v="2"/>
    <s v="Phones"/>
    <s v="Cisco IP Phone 7961G-GE VoIP phone"/>
    <n v="519.79200000000003"/>
  </r>
  <r>
    <n v="7972"/>
    <s v="US-2016-126753"/>
    <x v="748"/>
    <d v="2016-08-20T00:00:00"/>
    <s v="Standard Class"/>
    <s v="SP-20860"/>
    <s v="Sung Pak"/>
    <s v="Corporate"/>
    <s v="United States"/>
    <s v="Philadelphia"/>
    <s v="Pennsylvania"/>
    <n v="19134"/>
    <x v="3"/>
    <x v="1421"/>
    <x v="2"/>
    <s v="Accessories"/>
    <s v="SanDisk Ultra 16 GB MicroSDHC Class 10 Memory Card"/>
    <n v="31.175999999999998"/>
  </r>
  <r>
    <n v="7973"/>
    <s v="US-2016-126753"/>
    <x v="748"/>
    <d v="2016-08-20T00:00:00"/>
    <s v="Standard Class"/>
    <s v="SP-20860"/>
    <s v="Sung Pak"/>
    <s v="Corporate"/>
    <s v="United States"/>
    <s v="Philadelphia"/>
    <s v="Pennsylvania"/>
    <n v="19134"/>
    <x v="3"/>
    <x v="1290"/>
    <x v="1"/>
    <s v="Paper"/>
    <s v="Xerox 227"/>
    <n v="10.368"/>
  </r>
  <r>
    <n v="7974"/>
    <s v="US-2016-126753"/>
    <x v="748"/>
    <d v="2016-08-20T00:00:00"/>
    <s v="Standard Class"/>
    <s v="SP-20860"/>
    <s v="Sung Pak"/>
    <s v="Corporate"/>
    <s v="United States"/>
    <s v="Philadelphia"/>
    <s v="Pennsylvania"/>
    <n v="19134"/>
    <x v="3"/>
    <x v="109"/>
    <x v="1"/>
    <s v="Binders"/>
    <s v="Avery Durable Plastic 1&quot; Binders"/>
    <n v="2.7240000000000002"/>
  </r>
  <r>
    <n v="7975"/>
    <s v="US-2016-126753"/>
    <x v="748"/>
    <d v="2016-08-20T00:00:00"/>
    <s v="Standard Class"/>
    <s v="SP-20860"/>
    <s v="Sung Pak"/>
    <s v="Corporate"/>
    <s v="United States"/>
    <s v="Philadelphia"/>
    <s v="Pennsylvania"/>
    <n v="19134"/>
    <x v="3"/>
    <x v="1060"/>
    <x v="0"/>
    <s v="Furnishings"/>
    <s v="Tenex 46&quot; x 60&quot; Computer Anti-Static Chairmat, Rectangular Shaped"/>
    <n v="254.352"/>
  </r>
  <r>
    <n v="7976"/>
    <s v="US-2016-126753"/>
    <x v="748"/>
    <d v="2016-08-20T00:00:00"/>
    <s v="Standard Class"/>
    <s v="SP-20860"/>
    <s v="Sung Pak"/>
    <s v="Corporate"/>
    <s v="United States"/>
    <s v="Philadelphia"/>
    <s v="Pennsylvania"/>
    <n v="19134"/>
    <x v="3"/>
    <x v="807"/>
    <x v="1"/>
    <s v="Binders"/>
    <s v="Avery Durable Slant Ring Binders With Label Holder"/>
    <n v="3.762"/>
  </r>
  <r>
    <n v="7977"/>
    <s v="US-2016-126753"/>
    <x v="748"/>
    <d v="2016-08-20T00:00:00"/>
    <s v="Standard Class"/>
    <s v="SP-20860"/>
    <s v="Sung Pak"/>
    <s v="Corporate"/>
    <s v="United States"/>
    <s v="Philadelphia"/>
    <s v="Pennsylvania"/>
    <n v="19134"/>
    <x v="3"/>
    <x v="1012"/>
    <x v="1"/>
    <s v="Paper"/>
    <s v="Xerox 199"/>
    <n v="10.272"/>
  </r>
  <r>
    <n v="7978"/>
    <s v="CA-2015-166051"/>
    <x v="1178"/>
    <d v="2015-06-05T00:00:00"/>
    <s v="Standard Class"/>
    <s v="JK-15625"/>
    <s v="Jim Karlsson"/>
    <s v="Consumer"/>
    <s v="United States"/>
    <s v="Jackson"/>
    <s v="Mississippi"/>
    <n v="39212"/>
    <x v="0"/>
    <x v="420"/>
    <x v="2"/>
    <s v="Phones"/>
    <s v="Samsung Galaxy Note 3"/>
    <n v="659.97"/>
  </r>
  <r>
    <n v="7979"/>
    <s v="CA-2015-166051"/>
    <x v="1178"/>
    <d v="2015-06-05T00:00:00"/>
    <s v="Standard Class"/>
    <s v="JK-15625"/>
    <s v="Jim Karlsson"/>
    <s v="Consumer"/>
    <s v="United States"/>
    <s v="Jackson"/>
    <s v="Mississippi"/>
    <n v="39212"/>
    <x v="0"/>
    <x v="529"/>
    <x v="2"/>
    <s v="Phones"/>
    <s v="Grandstream GXP1160 VoIP phone"/>
    <n v="113.73"/>
  </r>
  <r>
    <n v="7980"/>
    <s v="CA-2016-113040"/>
    <x v="375"/>
    <d v="2016-08-31T00:00:00"/>
    <s v="Standard Class"/>
    <s v="CC-12100"/>
    <s v="Chad Cunningham"/>
    <s v="Home Office"/>
    <s v="United States"/>
    <s v="Los Angeles"/>
    <s v="California"/>
    <n v="90045"/>
    <x v="1"/>
    <x v="1206"/>
    <x v="1"/>
    <s v="Binders"/>
    <s v="Avery Heavy-Duty EZD View Binder with Locking Rings"/>
    <n v="5.1040000000000001"/>
  </r>
  <r>
    <n v="7981"/>
    <s v="CA-2015-103800"/>
    <x v="1179"/>
    <d v="2015-01-07T00:00:00"/>
    <s v="Standard Class"/>
    <s v="DP-13000"/>
    <s v="Darren Powers"/>
    <s v="Consumer"/>
    <s v="United States"/>
    <s v="Houston"/>
    <s v="Texas"/>
    <n v="77095"/>
    <x v="2"/>
    <x v="1536"/>
    <x v="1"/>
    <s v="Paper"/>
    <s v="Message Book, Wirebound, Four 5 1/2&quot; X 4&quot; Forms/Pg., 200 Dupl. Sets/Book"/>
    <n v="16.448"/>
  </r>
  <r>
    <n v="7982"/>
    <s v="CA-2015-113383"/>
    <x v="1076"/>
    <d v="2015-09-13T00:00:00"/>
    <s v="First Class"/>
    <s v="SF-20065"/>
    <s v="Sandra Flanagan"/>
    <s v="Consumer"/>
    <s v="United States"/>
    <s v="Clifton"/>
    <s v="New Jersey"/>
    <n v="7011"/>
    <x v="3"/>
    <x v="564"/>
    <x v="1"/>
    <s v="Appliances"/>
    <s v="Kensington 6 Outlet Guardian Standard Surge Protector"/>
    <n v="81.92"/>
  </r>
  <r>
    <n v="7983"/>
    <s v="CA-2015-113383"/>
    <x v="1076"/>
    <d v="2015-09-13T00:00:00"/>
    <s v="First Class"/>
    <s v="SF-20065"/>
    <s v="Sandra Flanagan"/>
    <s v="Consumer"/>
    <s v="United States"/>
    <s v="Clifton"/>
    <s v="New Jersey"/>
    <n v="7011"/>
    <x v="3"/>
    <x v="1154"/>
    <x v="0"/>
    <s v="Furnishings"/>
    <s v="Dana Fluorescent Magnifying Lamp, White, 36&quot;"/>
    <n v="254.9"/>
  </r>
  <r>
    <n v="7984"/>
    <s v="CA-2018-152499"/>
    <x v="203"/>
    <d v="2018-01-25T00:00:00"/>
    <s v="Second Class"/>
    <s v="EH-13765"/>
    <s v="Edward Hooks"/>
    <s v="Corporate"/>
    <s v="United States"/>
    <s v="Chicago"/>
    <s v="Illinois"/>
    <n v="60623"/>
    <x v="2"/>
    <x v="1228"/>
    <x v="1"/>
    <s v="Fasteners"/>
    <s v="Staples"/>
    <n v="15.12"/>
  </r>
  <r>
    <n v="7985"/>
    <s v="CA-2018-152499"/>
    <x v="203"/>
    <d v="2018-01-25T00:00:00"/>
    <s v="Second Class"/>
    <s v="EH-13765"/>
    <s v="Edward Hooks"/>
    <s v="Corporate"/>
    <s v="United States"/>
    <s v="Chicago"/>
    <s v="Illinois"/>
    <n v="60623"/>
    <x v="2"/>
    <x v="1609"/>
    <x v="1"/>
    <s v="Art"/>
    <s v="Newell 348"/>
    <n v="7.8719999999999999"/>
  </r>
  <r>
    <n v="7986"/>
    <s v="CA-2017-151498"/>
    <x v="438"/>
    <d v="2017-04-24T00:00:00"/>
    <s v="First Class"/>
    <s v="DN-13690"/>
    <s v="Duane Noonan"/>
    <s v="Consumer"/>
    <s v="United States"/>
    <s v="Seattle"/>
    <s v="Washington"/>
    <n v="98115"/>
    <x v="1"/>
    <x v="255"/>
    <x v="1"/>
    <s v="Binders"/>
    <s v="Round Ring Binders"/>
    <n v="8.32"/>
  </r>
  <r>
    <n v="7987"/>
    <s v="CA-2017-137939"/>
    <x v="1180"/>
    <d v="2017-07-23T00:00:00"/>
    <s v="Second Class"/>
    <s v="PJ-19015"/>
    <s v="Pauline Johnson"/>
    <s v="Consumer"/>
    <s v="United States"/>
    <s v="Long Beach"/>
    <s v="New York"/>
    <n v="11561"/>
    <x v="3"/>
    <x v="831"/>
    <x v="2"/>
    <s v="Phones"/>
    <s v="invisibleSHIELD by ZAGG Smudge-Free Screen Protector"/>
    <n v="89.95"/>
  </r>
  <r>
    <n v="7988"/>
    <s v="US-2017-117793"/>
    <x v="828"/>
    <d v="2017-08-29T00:00:00"/>
    <s v="Standard Class"/>
    <s v="MA-17560"/>
    <s v="Matt Abelman"/>
    <s v="Home Office"/>
    <s v="United States"/>
    <s v="Sheboygan"/>
    <s v="Wisconsin"/>
    <n v="53081"/>
    <x v="2"/>
    <x v="1621"/>
    <x v="1"/>
    <s v="Labels"/>
    <s v="Permanent Self-Adhesive File Folder Labels for Typewriters, 1 1/8 x 3 1/2, White"/>
    <n v="25.2"/>
  </r>
  <r>
    <n v="7989"/>
    <s v="US-2017-117793"/>
    <x v="828"/>
    <d v="2017-08-29T00:00:00"/>
    <s v="Standard Class"/>
    <s v="MA-17560"/>
    <s v="Matt Abelman"/>
    <s v="Home Office"/>
    <s v="United States"/>
    <s v="Sheboygan"/>
    <s v="Wisconsin"/>
    <n v="53081"/>
    <x v="2"/>
    <x v="1586"/>
    <x v="1"/>
    <s v="Labels"/>
    <s v="Avery 515"/>
    <n v="37.590000000000003"/>
  </r>
  <r>
    <n v="7990"/>
    <s v="US-2017-117793"/>
    <x v="828"/>
    <d v="2017-08-29T00:00:00"/>
    <s v="Standard Class"/>
    <s v="MA-17560"/>
    <s v="Matt Abelman"/>
    <s v="Home Office"/>
    <s v="United States"/>
    <s v="Sheboygan"/>
    <s v="Wisconsin"/>
    <n v="53081"/>
    <x v="2"/>
    <x v="328"/>
    <x v="1"/>
    <s v="Storage"/>
    <s v="Pizazz Global Quick File"/>
    <n v="14.97"/>
  </r>
  <r>
    <n v="7991"/>
    <s v="US-2017-117793"/>
    <x v="828"/>
    <d v="2017-08-29T00:00:00"/>
    <s v="Standard Class"/>
    <s v="MA-17560"/>
    <s v="Matt Abelman"/>
    <s v="Home Office"/>
    <s v="United States"/>
    <s v="Sheboygan"/>
    <s v="Wisconsin"/>
    <n v="53081"/>
    <x v="2"/>
    <x v="1430"/>
    <x v="2"/>
    <s v="Accessories"/>
    <s v="Maxell 4.7GB DVD+R 5/Pack"/>
    <n v="1.98"/>
  </r>
  <r>
    <n v="7992"/>
    <s v="CA-2017-133872"/>
    <x v="403"/>
    <d v="2017-06-17T00:00:00"/>
    <s v="First Class"/>
    <s v="VM-21835"/>
    <s v="Vivian Mathis"/>
    <s v="Consumer"/>
    <s v="United States"/>
    <s v="Boca Raton"/>
    <s v="Florida"/>
    <n v="33433"/>
    <x v="0"/>
    <x v="1197"/>
    <x v="1"/>
    <s v="Binders"/>
    <s v="GBC Twin Loop Wire Binding Elements"/>
    <n v="39.936"/>
  </r>
  <r>
    <n v="7993"/>
    <s v="CA-2017-133872"/>
    <x v="403"/>
    <d v="2017-06-17T00:00:00"/>
    <s v="First Class"/>
    <s v="VM-21835"/>
    <s v="Vivian Mathis"/>
    <s v="Consumer"/>
    <s v="United States"/>
    <s v="Boca Raton"/>
    <s v="Florida"/>
    <n v="33433"/>
    <x v="0"/>
    <x v="1575"/>
    <x v="2"/>
    <s v="Accessories"/>
    <s v="Verbatim Slim CD and DVD Storage Cases, 50/Pack"/>
    <n v="18.463999999999999"/>
  </r>
  <r>
    <n v="7994"/>
    <s v="US-2016-165743"/>
    <x v="312"/>
    <d v="2016-11-23T00:00:00"/>
    <s v="Second Class"/>
    <s v="MM-18055"/>
    <s v="Michelle Moray"/>
    <s v="Consumer"/>
    <s v="United States"/>
    <s v="Aurora"/>
    <s v="Colorado"/>
    <n v="80013"/>
    <x v="1"/>
    <x v="304"/>
    <x v="1"/>
    <s v="Binders"/>
    <s v="Wilson Jones Custom Binder Spines &amp; Labels"/>
    <n v="4.8959999999999999"/>
  </r>
  <r>
    <n v="7995"/>
    <s v="US-2016-165743"/>
    <x v="312"/>
    <d v="2016-11-23T00:00:00"/>
    <s v="Second Class"/>
    <s v="MM-18055"/>
    <s v="Michelle Moray"/>
    <s v="Consumer"/>
    <s v="United States"/>
    <s v="Aurora"/>
    <s v="Colorado"/>
    <n v="80013"/>
    <x v="1"/>
    <x v="317"/>
    <x v="0"/>
    <s v="Bookcases"/>
    <s v="Sauder Barrister Bookcases"/>
    <n v="145.76400000000001"/>
  </r>
  <r>
    <n v="7996"/>
    <s v="US-2016-165743"/>
    <x v="312"/>
    <d v="2016-11-23T00:00:00"/>
    <s v="Second Class"/>
    <s v="MM-18055"/>
    <s v="Michelle Moray"/>
    <s v="Consumer"/>
    <s v="United States"/>
    <s v="Aurora"/>
    <s v="Colorado"/>
    <n v="80013"/>
    <x v="1"/>
    <x v="951"/>
    <x v="1"/>
    <s v="Binders"/>
    <s v="Wilson Jones 14 Line Acrylic Coated Pressboard Data Binders"/>
    <n v="9.6120000000000001"/>
  </r>
  <r>
    <n v="7997"/>
    <s v="US-2018-105998"/>
    <x v="132"/>
    <d v="2018-11-05T00:00:00"/>
    <s v="First Class"/>
    <s v="CR-12580"/>
    <s v="Clay Rozendal"/>
    <s v="Home Office"/>
    <s v="United States"/>
    <s v="San Diego"/>
    <s v="California"/>
    <n v="92037"/>
    <x v="1"/>
    <x v="240"/>
    <x v="2"/>
    <s v="Accessories"/>
    <s v="Microsoft Sculpt Comfort Mouse"/>
    <n v="199.75"/>
  </r>
  <r>
    <n v="7998"/>
    <s v="US-2018-105998"/>
    <x v="132"/>
    <d v="2018-11-05T00:00:00"/>
    <s v="First Class"/>
    <s v="CR-12580"/>
    <s v="Clay Rozendal"/>
    <s v="Home Office"/>
    <s v="United States"/>
    <s v="San Diego"/>
    <s v="California"/>
    <n v="92037"/>
    <x v="1"/>
    <x v="616"/>
    <x v="0"/>
    <s v="Tables"/>
    <s v="Chromcraft Round Conference Tables"/>
    <n v="1673.184"/>
  </r>
  <r>
    <n v="7999"/>
    <s v="US-2015-148194"/>
    <x v="417"/>
    <d v="2015-05-07T00:00:00"/>
    <s v="First Class"/>
    <s v="BS-11365"/>
    <s v="Bill Shonely"/>
    <s v="Corporate"/>
    <s v="United States"/>
    <s v="Seattle"/>
    <s v="Washington"/>
    <n v="98105"/>
    <x v="1"/>
    <x v="852"/>
    <x v="0"/>
    <s v="Furnishings"/>
    <s v="Eldon Regeneration Recycled Desk Accessories, Smoke"/>
    <n v="12.18"/>
  </r>
  <r>
    <n v="8000"/>
    <s v="US-2015-148194"/>
    <x v="417"/>
    <d v="2015-05-07T00:00:00"/>
    <s v="First Class"/>
    <s v="BS-11365"/>
    <s v="Bill Shonely"/>
    <s v="Corporate"/>
    <s v="United States"/>
    <s v="Seattle"/>
    <s v="Washington"/>
    <n v="98105"/>
    <x v="1"/>
    <x v="336"/>
    <x v="1"/>
    <s v="Appliances"/>
    <s v="Holmes Odor Grabber"/>
    <n v="57.68"/>
  </r>
  <r>
    <n v="8001"/>
    <s v="US-2016-151407"/>
    <x v="627"/>
    <d v="2016-11-12T00:00:00"/>
    <s v="Standard Class"/>
    <s v="RD-19585"/>
    <s v="Rob Dowd"/>
    <s v="Consumer"/>
    <s v="United States"/>
    <s v="Dubuque"/>
    <s v="Iowa"/>
    <n v="52001"/>
    <x v="2"/>
    <x v="781"/>
    <x v="2"/>
    <s v="Phones"/>
    <s v="Cisco SPA508G"/>
    <n v="263.95999999999998"/>
  </r>
  <r>
    <n v="8002"/>
    <s v="CA-2016-110870"/>
    <x v="295"/>
    <d v="2016-12-15T00:00:00"/>
    <s v="First Class"/>
    <s v="KD-16270"/>
    <s v="Karen Daniels"/>
    <s v="Consumer"/>
    <s v="United States"/>
    <s v="Los Angeles"/>
    <s v="California"/>
    <n v="90032"/>
    <x v="1"/>
    <x v="1135"/>
    <x v="2"/>
    <s v="Accessories"/>
    <s v="Logitech Wireless Marathon Mouse M705"/>
    <n v="299.94"/>
  </r>
  <r>
    <n v="8003"/>
    <s v="CA-2016-110870"/>
    <x v="295"/>
    <d v="2016-12-15T00:00:00"/>
    <s v="First Class"/>
    <s v="KD-16270"/>
    <s v="Karen Daniels"/>
    <s v="Consumer"/>
    <s v="United States"/>
    <s v="Los Angeles"/>
    <s v="California"/>
    <n v="90032"/>
    <x v="1"/>
    <x v="327"/>
    <x v="1"/>
    <s v="Supplies"/>
    <s v="Staple remover"/>
    <n v="25.76"/>
  </r>
  <r>
    <n v="8004"/>
    <s v="CA-2015-143210"/>
    <x v="588"/>
    <d v="2015-12-03T00:00:00"/>
    <s v="First Class"/>
    <s v="AA-10645"/>
    <s v="Anna Andreadi"/>
    <s v="Consumer"/>
    <s v="United States"/>
    <s v="Lowell"/>
    <s v="Massachusetts"/>
    <n v="1852"/>
    <x v="3"/>
    <x v="1623"/>
    <x v="2"/>
    <s v="Phones"/>
    <s v="Cisco IPÂ PhoneÂ 7961G VoIPÂ phoneÂ - Dark gray"/>
    <n v="271.89999999999998"/>
  </r>
  <r>
    <n v="8005"/>
    <s v="CA-2015-143210"/>
    <x v="588"/>
    <d v="2015-12-03T00:00:00"/>
    <s v="First Class"/>
    <s v="AA-10645"/>
    <s v="Anna Andreadi"/>
    <s v="Consumer"/>
    <s v="United States"/>
    <s v="Lowell"/>
    <s v="Massachusetts"/>
    <n v="1852"/>
    <x v="3"/>
    <x v="677"/>
    <x v="0"/>
    <s v="Furnishings"/>
    <s v="Linden 10&quot; Round Wall Clock, Black"/>
    <n v="45.84"/>
  </r>
  <r>
    <n v="8006"/>
    <s v="CA-2015-143210"/>
    <x v="588"/>
    <d v="2015-12-03T00:00:00"/>
    <s v="First Class"/>
    <s v="AA-10645"/>
    <s v="Anna Andreadi"/>
    <s v="Consumer"/>
    <s v="United States"/>
    <s v="Lowell"/>
    <s v="Massachusetts"/>
    <n v="1852"/>
    <x v="3"/>
    <x v="875"/>
    <x v="0"/>
    <s v="Furnishings"/>
    <s v="Ultra Door Push Plate"/>
    <n v="9.82"/>
  </r>
  <r>
    <n v="8007"/>
    <s v="CA-2017-139808"/>
    <x v="877"/>
    <d v="2017-10-11T00:00:00"/>
    <s v="Standard Class"/>
    <s v="MC-18100"/>
    <s v="Mick Crebagga"/>
    <s v="Consumer"/>
    <s v="United States"/>
    <s v="Marysville"/>
    <s v="Washington"/>
    <n v="98270"/>
    <x v="1"/>
    <x v="1506"/>
    <x v="1"/>
    <s v="Fasteners"/>
    <s v="Alliance Super-Size Bands, Assorted Sizes"/>
    <n v="93.36"/>
  </r>
  <r>
    <n v="8008"/>
    <s v="CA-2016-110863"/>
    <x v="972"/>
    <d v="2016-11-24T00:00:00"/>
    <s v="Standard Class"/>
    <s v="AA-10645"/>
    <s v="Anna Andreadi"/>
    <s v="Consumer"/>
    <s v="United States"/>
    <s v="Oklahoma City"/>
    <s v="Oklahoma"/>
    <n v="73120"/>
    <x v="2"/>
    <x v="273"/>
    <x v="1"/>
    <s v="Storage"/>
    <s v="Tennsco Stur-D-Stor Boltless Shelving, 5 Shelves, 24&quot; Deep, Sand"/>
    <n v="541.24"/>
  </r>
  <r>
    <n v="8009"/>
    <s v="CA-2016-110863"/>
    <x v="972"/>
    <d v="2016-11-24T00:00:00"/>
    <s v="Standard Class"/>
    <s v="AA-10645"/>
    <s v="Anna Andreadi"/>
    <s v="Consumer"/>
    <s v="United States"/>
    <s v="Oklahoma City"/>
    <s v="Oklahoma"/>
    <n v="73120"/>
    <x v="2"/>
    <x v="258"/>
    <x v="1"/>
    <s v="Paper"/>
    <s v="Easy-staple paper"/>
    <n v="106.32"/>
  </r>
  <r>
    <n v="8010"/>
    <s v="CA-2016-110863"/>
    <x v="972"/>
    <d v="2016-11-24T00:00:00"/>
    <s v="Standard Class"/>
    <s v="AA-10645"/>
    <s v="Anna Andreadi"/>
    <s v="Consumer"/>
    <s v="United States"/>
    <s v="Oklahoma City"/>
    <s v="Oklahoma"/>
    <n v="73120"/>
    <x v="2"/>
    <x v="1802"/>
    <x v="0"/>
    <s v="Chairs"/>
    <s v="Hon Olson Stacker Chairs"/>
    <n v="1323.9"/>
  </r>
  <r>
    <n v="8011"/>
    <s v="CA-2015-127859"/>
    <x v="461"/>
    <d v="2015-03-20T00:00:00"/>
    <s v="Second Class"/>
    <s v="QJ-19255"/>
    <s v="Quincy Jones"/>
    <s v="Corporate"/>
    <s v="United States"/>
    <s v="Philadelphia"/>
    <s v="Pennsylvania"/>
    <n v="19134"/>
    <x v="3"/>
    <x v="954"/>
    <x v="1"/>
    <s v="Paper"/>
    <s v="Xerox 1909"/>
    <n v="126.624"/>
  </r>
  <r>
    <n v="8012"/>
    <s v="US-2016-136427"/>
    <x v="782"/>
    <d v="2016-06-23T00:00:00"/>
    <s v="First Class"/>
    <s v="JM-16195"/>
    <s v="Justin MacKendrick"/>
    <s v="Consumer"/>
    <s v="United States"/>
    <s v="Aurora"/>
    <s v="Colorado"/>
    <n v="80013"/>
    <x v="1"/>
    <x v="1804"/>
    <x v="2"/>
    <s v="Phones"/>
    <s v="Griffin GC36547 PowerJolt SE Lightning Charger"/>
    <n v="125.944"/>
  </r>
  <r>
    <n v="8013"/>
    <s v="CA-2018-120168"/>
    <x v="1126"/>
    <d v="2018-05-25T00:00:00"/>
    <s v="Same Day"/>
    <s v="TB-21625"/>
    <s v="Trudy Brown"/>
    <s v="Consumer"/>
    <s v="United States"/>
    <s v="New York City"/>
    <s v="New York"/>
    <n v="10009"/>
    <x v="3"/>
    <x v="896"/>
    <x v="1"/>
    <s v="Binders"/>
    <s v="GBC DocuBind P100 Manual Binding Machine"/>
    <n v="663.92"/>
  </r>
  <r>
    <n v="8014"/>
    <s v="CA-2018-120168"/>
    <x v="1126"/>
    <d v="2018-05-25T00:00:00"/>
    <s v="Same Day"/>
    <s v="TB-21625"/>
    <s v="Trudy Brown"/>
    <s v="Consumer"/>
    <s v="United States"/>
    <s v="New York City"/>
    <s v="New York"/>
    <n v="10009"/>
    <x v="3"/>
    <x v="46"/>
    <x v="2"/>
    <s v="Accessories"/>
    <s v="ImationÂ 8gb Micro Traveldrive Usb 2.0Â Flash Drive"/>
    <n v="120"/>
  </r>
  <r>
    <n v="8015"/>
    <s v="CA-2018-120168"/>
    <x v="1126"/>
    <d v="2018-05-25T00:00:00"/>
    <s v="Same Day"/>
    <s v="TB-21625"/>
    <s v="Trudy Brown"/>
    <s v="Consumer"/>
    <s v="United States"/>
    <s v="New York City"/>
    <s v="New York"/>
    <n v="10009"/>
    <x v="3"/>
    <x v="1321"/>
    <x v="1"/>
    <s v="Fasteners"/>
    <s v="Acco Hot Clips Clips to Go"/>
    <n v="3.29"/>
  </r>
  <r>
    <n v="8016"/>
    <s v="CA-2018-120168"/>
    <x v="1126"/>
    <d v="2018-05-25T00:00:00"/>
    <s v="Same Day"/>
    <s v="TB-21625"/>
    <s v="Trudy Brown"/>
    <s v="Consumer"/>
    <s v="United States"/>
    <s v="New York City"/>
    <s v="New York"/>
    <n v="10009"/>
    <x v="3"/>
    <x v="545"/>
    <x v="0"/>
    <s v="Furnishings"/>
    <s v="Eldon 200 Class Desk Accessories"/>
    <n v="18.84"/>
  </r>
  <r>
    <n v="8017"/>
    <s v="US-2015-131870"/>
    <x v="340"/>
    <d v="2015-09-11T00:00:00"/>
    <s v="First Class"/>
    <s v="NF-18595"/>
    <s v="Nicole Fjeld"/>
    <s v="Home Office"/>
    <s v="United States"/>
    <s v="Lancaster"/>
    <s v="Ohio"/>
    <n v="43130"/>
    <x v="3"/>
    <x v="1308"/>
    <x v="0"/>
    <s v="Furnishings"/>
    <s v="Nu-Dell Executive Frame"/>
    <n v="60.671999999999997"/>
  </r>
  <r>
    <n v="8018"/>
    <s v="US-2015-131870"/>
    <x v="340"/>
    <d v="2015-09-11T00:00:00"/>
    <s v="First Class"/>
    <s v="NF-18595"/>
    <s v="Nicole Fjeld"/>
    <s v="Home Office"/>
    <s v="United States"/>
    <s v="Lancaster"/>
    <s v="Ohio"/>
    <n v="43130"/>
    <x v="3"/>
    <x v="1005"/>
    <x v="1"/>
    <s v="Art"/>
    <s v="Newell 320"/>
    <n v="30.815999999999999"/>
  </r>
  <r>
    <n v="8019"/>
    <s v="CA-2018-114804"/>
    <x v="161"/>
    <d v="2018-10-19T00:00:00"/>
    <s v="Second Class"/>
    <s v="BF-11020"/>
    <s v="Barry FranzÃ¶sisch"/>
    <s v="Corporate"/>
    <s v="United States"/>
    <s v="Modesto"/>
    <s v="California"/>
    <n v="95351"/>
    <x v="1"/>
    <x v="194"/>
    <x v="2"/>
    <s v="Phones"/>
    <s v="Panasonic KX-TG6844B Expandable Digital Cordless Telephone"/>
    <n v="52.792000000000002"/>
  </r>
  <r>
    <n v="8020"/>
    <s v="CA-2018-167227"/>
    <x v="808"/>
    <d v="2018-11-05T00:00:00"/>
    <s v="First Class"/>
    <s v="NP-18670"/>
    <s v="Nora Paige"/>
    <s v="Consumer"/>
    <s v="United States"/>
    <s v="Saint Louis"/>
    <s v="Missouri"/>
    <n v="63116"/>
    <x v="2"/>
    <x v="1612"/>
    <x v="1"/>
    <s v="Appliances"/>
    <s v="Black &amp; Decker Filter for Double Action Dustbuster Cordless Vac BLDV7210"/>
    <n v="83.9"/>
  </r>
  <r>
    <n v="8021"/>
    <s v="CA-2018-167227"/>
    <x v="808"/>
    <d v="2018-11-05T00:00:00"/>
    <s v="First Class"/>
    <s v="NP-18670"/>
    <s v="Nora Paige"/>
    <s v="Consumer"/>
    <s v="United States"/>
    <s v="Saint Louis"/>
    <s v="Missouri"/>
    <n v="63116"/>
    <x v="2"/>
    <x v="1017"/>
    <x v="1"/>
    <s v="Paper"/>
    <s v="Adams Telephone Message Book W/Dividers/Space For Phone Numbers, 5 1/4&quot;X8 1/2&quot;, 300/Messages"/>
    <n v="11.76"/>
  </r>
  <r>
    <n v="8022"/>
    <s v="CA-2015-129189"/>
    <x v="609"/>
    <d v="2015-07-25T00:00:00"/>
    <s v="Standard Class"/>
    <s v="HM-14860"/>
    <s v="Harry Marie"/>
    <s v="Corporate"/>
    <s v="United States"/>
    <s v="Dallas"/>
    <s v="Texas"/>
    <n v="75217"/>
    <x v="2"/>
    <x v="1252"/>
    <x v="1"/>
    <s v="Appliances"/>
    <s v="Acco 6 Outlet Guardian Basic Surge Suppressor"/>
    <n v="4.992"/>
  </r>
  <r>
    <n v="8023"/>
    <s v="CA-2015-129189"/>
    <x v="609"/>
    <d v="2015-07-25T00:00:00"/>
    <s v="Standard Class"/>
    <s v="HM-14860"/>
    <s v="Harry Marie"/>
    <s v="Corporate"/>
    <s v="United States"/>
    <s v="Dallas"/>
    <s v="Texas"/>
    <n v="75217"/>
    <x v="2"/>
    <x v="1664"/>
    <x v="1"/>
    <s v="Envelopes"/>
    <s v="Inter-Office Recycled Envelopes, Brown Kraft, Button-String,10&quot; x 13&quot; , 100/Box"/>
    <n v="87.92"/>
  </r>
  <r>
    <n v="8024"/>
    <s v="CA-2015-129189"/>
    <x v="609"/>
    <d v="2015-07-25T00:00:00"/>
    <s v="Standard Class"/>
    <s v="HM-14860"/>
    <s v="Harry Marie"/>
    <s v="Corporate"/>
    <s v="United States"/>
    <s v="Dallas"/>
    <s v="Texas"/>
    <n v="75217"/>
    <x v="2"/>
    <x v="499"/>
    <x v="0"/>
    <s v="Chairs"/>
    <s v="Hon Every-Day Series Multi-Task Chairs"/>
    <n v="657.93"/>
  </r>
  <r>
    <n v="8025"/>
    <s v="CA-2015-129189"/>
    <x v="609"/>
    <d v="2015-07-25T00:00:00"/>
    <s v="Standard Class"/>
    <s v="HM-14860"/>
    <s v="Harry Marie"/>
    <s v="Corporate"/>
    <s v="United States"/>
    <s v="Dallas"/>
    <s v="Texas"/>
    <n v="75217"/>
    <x v="2"/>
    <x v="1581"/>
    <x v="1"/>
    <s v="Binders"/>
    <s v="Acco Economy Flexible Poly Round Ring Binder"/>
    <n v="1.044"/>
  </r>
  <r>
    <n v="8026"/>
    <s v="CA-2016-132465"/>
    <x v="861"/>
    <d v="2016-09-15T00:00:00"/>
    <s v="Second Class"/>
    <s v="DM-13525"/>
    <s v="Don Miller"/>
    <s v="Corporate"/>
    <s v="United States"/>
    <s v="New York City"/>
    <s v="New York"/>
    <n v="10035"/>
    <x v="3"/>
    <x v="1805"/>
    <x v="0"/>
    <s v="Furnishings"/>
    <s v="Deflect-o DuraMat Antistatic Studded Beveled Mat for Medium Pile Carpeting"/>
    <n v="210.68"/>
  </r>
  <r>
    <n v="8027"/>
    <s v="CA-2016-132465"/>
    <x v="861"/>
    <d v="2016-09-15T00:00:00"/>
    <s v="Second Class"/>
    <s v="DM-13525"/>
    <s v="Don Miller"/>
    <s v="Corporate"/>
    <s v="United States"/>
    <s v="New York City"/>
    <s v="New York"/>
    <n v="10035"/>
    <x v="3"/>
    <x v="1819"/>
    <x v="1"/>
    <s v="Storage"/>
    <s v="Space Solutions Industrial Galvanized Steel Shelving."/>
    <n v="78.8"/>
  </r>
  <r>
    <n v="8028"/>
    <s v="CA-2016-132465"/>
    <x v="861"/>
    <d v="2016-09-15T00:00:00"/>
    <s v="Second Class"/>
    <s v="DM-13525"/>
    <s v="Don Miller"/>
    <s v="Corporate"/>
    <s v="United States"/>
    <s v="New York City"/>
    <s v="New York"/>
    <n v="10035"/>
    <x v="3"/>
    <x v="84"/>
    <x v="2"/>
    <s v="Accessories"/>
    <s v="LogitechÂ LS21 Speaker System - PC Multimedia - 2.1-CH - Wired"/>
    <n v="19.989999999999998"/>
  </r>
  <r>
    <n v="8029"/>
    <s v="CA-2016-132465"/>
    <x v="861"/>
    <d v="2016-09-15T00:00:00"/>
    <s v="Second Class"/>
    <s v="DM-13525"/>
    <s v="Don Miller"/>
    <s v="Corporate"/>
    <s v="United States"/>
    <s v="New York City"/>
    <s v="New York"/>
    <n v="10035"/>
    <x v="3"/>
    <x v="1662"/>
    <x v="1"/>
    <s v="Storage"/>
    <s v="Fellowes Staxonsteel Drawer Files"/>
    <n v="772.68"/>
  </r>
  <r>
    <n v="8030"/>
    <s v="CA-2017-166373"/>
    <x v="147"/>
    <d v="2017-10-25T00:00:00"/>
    <s v="Standard Class"/>
    <s v="JF-15565"/>
    <s v="Jill Fjeld"/>
    <s v="Consumer"/>
    <s v="United States"/>
    <s v="San Antonio"/>
    <s v="Texas"/>
    <n v="78207"/>
    <x v="2"/>
    <x v="176"/>
    <x v="2"/>
    <s v="Accessories"/>
    <s v="SanDisk Ultra 32 GB MicroSDHC Class 10 Memory Card"/>
    <n v="106.08"/>
  </r>
  <r>
    <n v="8031"/>
    <s v="CA-2017-158806"/>
    <x v="676"/>
    <d v="2017-01-11T00:00:00"/>
    <s v="Standard Class"/>
    <s v="NM-18520"/>
    <s v="Neoma Murray"/>
    <s v="Consumer"/>
    <s v="United States"/>
    <s v="Amarillo"/>
    <s v="Texas"/>
    <n v="79109"/>
    <x v="2"/>
    <x v="1006"/>
    <x v="0"/>
    <s v="Furnishings"/>
    <s v="Executive Impressions 13&quot; Clairmont Wall Clock"/>
    <n v="23.076000000000001"/>
  </r>
  <r>
    <n v="8032"/>
    <s v="CA-2017-158806"/>
    <x v="676"/>
    <d v="2017-01-11T00:00:00"/>
    <s v="Standard Class"/>
    <s v="NM-18520"/>
    <s v="Neoma Murray"/>
    <s v="Consumer"/>
    <s v="United States"/>
    <s v="Amarillo"/>
    <s v="Texas"/>
    <n v="79109"/>
    <x v="2"/>
    <x v="747"/>
    <x v="1"/>
    <s v="Paper"/>
    <s v="Xerox 212"/>
    <n v="25.92"/>
  </r>
  <r>
    <n v="8033"/>
    <s v="CA-2016-119690"/>
    <x v="608"/>
    <d v="2016-06-28T00:00:00"/>
    <s v="First Class"/>
    <s v="MV-17485"/>
    <s v="Mark Van Huff"/>
    <s v="Consumer"/>
    <s v="United States"/>
    <s v="Houston"/>
    <s v="Texas"/>
    <n v="77041"/>
    <x v="2"/>
    <x v="681"/>
    <x v="1"/>
    <s v="Paper"/>
    <s v="Xerox 1884"/>
    <n v="47.951999999999998"/>
  </r>
  <r>
    <n v="8034"/>
    <s v="CA-2016-119690"/>
    <x v="608"/>
    <d v="2016-06-28T00:00:00"/>
    <s v="First Class"/>
    <s v="MV-17485"/>
    <s v="Mark Van Huff"/>
    <s v="Consumer"/>
    <s v="United States"/>
    <s v="Houston"/>
    <s v="Texas"/>
    <n v="77041"/>
    <x v="2"/>
    <x v="1699"/>
    <x v="1"/>
    <s v="Binders"/>
    <s v="Avery Triangle Shaped Sheet Lifters, Black, 2/Pack"/>
    <n v="0.98399999999999999"/>
  </r>
  <r>
    <n v="8035"/>
    <s v="CA-2016-119690"/>
    <x v="608"/>
    <d v="2016-06-28T00:00:00"/>
    <s v="First Class"/>
    <s v="MV-17485"/>
    <s v="Mark Van Huff"/>
    <s v="Consumer"/>
    <s v="United States"/>
    <s v="Houston"/>
    <s v="Texas"/>
    <n v="77041"/>
    <x v="2"/>
    <x v="1377"/>
    <x v="0"/>
    <s v="Furnishings"/>
    <s v="GE General Use Halogen Bulbs, 100 Watts, 1 Bulb per Pack"/>
    <n v="75.384"/>
  </r>
  <r>
    <n v="8036"/>
    <s v="CA-2016-119690"/>
    <x v="608"/>
    <d v="2016-06-28T00:00:00"/>
    <s v="First Class"/>
    <s v="MV-17485"/>
    <s v="Mark Van Huff"/>
    <s v="Consumer"/>
    <s v="United States"/>
    <s v="Houston"/>
    <s v="Texas"/>
    <n v="77041"/>
    <x v="2"/>
    <x v="745"/>
    <x v="1"/>
    <s v="Labels"/>
    <s v="Avery File Folder Labels"/>
    <n v="4.6079999999999997"/>
  </r>
  <r>
    <n v="8037"/>
    <s v="CA-2016-153738"/>
    <x v="1181"/>
    <d v="2016-09-22T00:00:00"/>
    <s v="First Class"/>
    <s v="AG-10270"/>
    <s v="Alejandro Grove"/>
    <s v="Consumer"/>
    <s v="United States"/>
    <s v="Lawrence"/>
    <s v="Massachusetts"/>
    <n v="1841"/>
    <x v="3"/>
    <x v="1375"/>
    <x v="1"/>
    <s v="Binders"/>
    <s v="GBC Standard Plastic Binding Systems' Combs"/>
    <n v="37.68"/>
  </r>
  <r>
    <n v="8038"/>
    <s v="CA-2018-169012"/>
    <x v="815"/>
    <d v="2018-07-14T00:00:00"/>
    <s v="Standard Class"/>
    <s v="BF-11275"/>
    <s v="Beth Fritzler"/>
    <s v="Corporate"/>
    <s v="United States"/>
    <s v="Columbus"/>
    <s v="Georgia"/>
    <n v="31907"/>
    <x v="0"/>
    <x v="1803"/>
    <x v="1"/>
    <s v="Appliances"/>
    <s v="Belkin 7-Outlet SurgeMaster Home Series"/>
    <n v="41.91"/>
  </r>
  <r>
    <n v="8039"/>
    <s v="CA-2018-109393"/>
    <x v="160"/>
    <d v="2018-07-02T00:00:00"/>
    <s v="Second Class"/>
    <s v="JC-15775"/>
    <s v="John Castell"/>
    <s v="Consumer"/>
    <s v="United States"/>
    <s v="Los Angeles"/>
    <s v="California"/>
    <n v="90032"/>
    <x v="1"/>
    <x v="1106"/>
    <x v="0"/>
    <s v="Bookcases"/>
    <s v="Sauder Facets Collection Library, Sky Alder Finish"/>
    <n v="435.99900000000002"/>
  </r>
  <r>
    <n v="8040"/>
    <s v="CA-2018-121489"/>
    <x v="170"/>
    <d v="2018-08-25T00:00:00"/>
    <s v="Second Class"/>
    <s v="CM-11815"/>
    <s v="Candace McMahon"/>
    <s v="Corporate"/>
    <s v="United States"/>
    <s v="Seattle"/>
    <s v="Washington"/>
    <n v="98115"/>
    <x v="1"/>
    <x v="167"/>
    <x v="0"/>
    <s v="Chairs"/>
    <s v="Padded Folding Chairs, Black, 4/Carton"/>
    <n v="388.70400000000001"/>
  </r>
  <r>
    <n v="8041"/>
    <s v="CA-2018-121489"/>
    <x v="170"/>
    <d v="2018-08-25T00:00:00"/>
    <s v="Second Class"/>
    <s v="CM-11815"/>
    <s v="Candace McMahon"/>
    <s v="Corporate"/>
    <s v="United States"/>
    <s v="Seattle"/>
    <s v="Washington"/>
    <n v="98115"/>
    <x v="1"/>
    <x v="621"/>
    <x v="1"/>
    <s v="Storage"/>
    <s v="Fellowes Stor/Drawer Steel Plus Storage Drawers"/>
    <n v="572.58000000000004"/>
  </r>
  <r>
    <n v="8042"/>
    <s v="CA-2018-121489"/>
    <x v="170"/>
    <d v="2018-08-25T00:00:00"/>
    <s v="Second Class"/>
    <s v="CM-11815"/>
    <s v="Candace McMahon"/>
    <s v="Corporate"/>
    <s v="United States"/>
    <s v="Seattle"/>
    <s v="Washington"/>
    <n v="98115"/>
    <x v="1"/>
    <x v="1350"/>
    <x v="2"/>
    <s v="Accessories"/>
    <s v="Kensington K72356US Mouse-in-a-Box USB Desktop Mouse"/>
    <n v="33.18"/>
  </r>
  <r>
    <n v="8043"/>
    <s v="US-2018-133081"/>
    <x v="825"/>
    <d v="2018-03-15T00:00:00"/>
    <s v="Standard Class"/>
    <s v="PV-18985"/>
    <s v="Paul Van Hugh"/>
    <s v="Home Office"/>
    <s v="United States"/>
    <s v="Cambridge"/>
    <s v="Massachusetts"/>
    <n v="2138"/>
    <x v="3"/>
    <x v="404"/>
    <x v="2"/>
    <s v="Accessories"/>
    <s v="Memorex Mini Travel Drive 16 GB USB 2.0 Flash Drive"/>
    <n v="63.88"/>
  </r>
  <r>
    <n v="8044"/>
    <s v="US-2018-133081"/>
    <x v="825"/>
    <d v="2018-03-15T00:00:00"/>
    <s v="Standard Class"/>
    <s v="PV-18985"/>
    <s v="Paul Van Hugh"/>
    <s v="Home Office"/>
    <s v="United States"/>
    <s v="Cambridge"/>
    <s v="Massachusetts"/>
    <n v="2138"/>
    <x v="3"/>
    <x v="1831"/>
    <x v="0"/>
    <s v="Furnishings"/>
    <s v="Executive Impressions 16-1/2&quot; Circular Wall Clock"/>
    <n v="26.72"/>
  </r>
  <r>
    <n v="8045"/>
    <s v="CA-2018-165008"/>
    <x v="175"/>
    <d v="2018-09-17T00:00:00"/>
    <s v="Second Class"/>
    <s v="DO-13645"/>
    <s v="Doug O'Connell"/>
    <s v="Consumer"/>
    <s v="United States"/>
    <s v="Salt Lake City"/>
    <s v="Utah"/>
    <n v="84106"/>
    <x v="1"/>
    <x v="102"/>
    <x v="1"/>
    <s v="Binders"/>
    <s v="Avery Trapezoid Ring Binder, 3&quot; Capacity, Black, 1040 sheets"/>
    <n v="295.05599999999998"/>
  </r>
  <r>
    <n v="8046"/>
    <s v="CA-2017-145611"/>
    <x v="873"/>
    <d v="2017-09-24T00:00:00"/>
    <s v="Standard Class"/>
    <s v="HA-14905"/>
    <s v="Helen Abelman"/>
    <s v="Consumer"/>
    <s v="United States"/>
    <s v="New York City"/>
    <s v="New York"/>
    <n v="10035"/>
    <x v="3"/>
    <x v="1152"/>
    <x v="1"/>
    <s v="Appliances"/>
    <s v="Honeywell Quietcare HEPA Air Cleaner"/>
    <n v="393.25"/>
  </r>
  <r>
    <n v="8047"/>
    <s v="CA-2017-113600"/>
    <x v="272"/>
    <d v="2017-12-17T00:00:00"/>
    <s v="Second Class"/>
    <s v="SH-20395"/>
    <s v="Shahid Hopkins"/>
    <s v="Consumer"/>
    <s v="United States"/>
    <s v="Cuyahoga Falls"/>
    <s v="Ohio"/>
    <n v="44221"/>
    <x v="3"/>
    <x v="1699"/>
    <x v="1"/>
    <s v="Binders"/>
    <s v="Avery Triangle Shaped Sheet Lifters, Black, 2/Pack"/>
    <n v="2.214"/>
  </r>
  <r>
    <n v="8048"/>
    <s v="CA-2018-130834"/>
    <x v="132"/>
    <d v="2018-11-06T00:00:00"/>
    <s v="Second Class"/>
    <s v="JM-16195"/>
    <s v="Justin MacKendrick"/>
    <s v="Consumer"/>
    <s v="United States"/>
    <s v="Wilmington"/>
    <s v="North Carolina"/>
    <n v="28403"/>
    <x v="0"/>
    <x v="987"/>
    <x v="1"/>
    <s v="Paper"/>
    <s v="Strathmore Photo Mount Cards"/>
    <n v="16.271999999999998"/>
  </r>
  <r>
    <n v="8049"/>
    <s v="CA-2017-168543"/>
    <x v="894"/>
    <d v="2017-07-07T00:00:00"/>
    <s v="Standard Class"/>
    <s v="DK-13225"/>
    <s v="Dean Katz"/>
    <s v="Corporate"/>
    <s v="United States"/>
    <s v="New York City"/>
    <s v="New York"/>
    <n v="10035"/>
    <x v="3"/>
    <x v="1725"/>
    <x v="1"/>
    <s v="Appliances"/>
    <s v="Avanti 1.7 Cu. Ft. Refrigerator"/>
    <n v="706.86"/>
  </r>
  <r>
    <n v="8050"/>
    <s v="CA-2015-144974"/>
    <x v="467"/>
    <d v="2015-09-30T00:00:00"/>
    <s v="Standard Class"/>
    <s v="CM-12715"/>
    <s v="Craig Molinari"/>
    <s v="Corporate"/>
    <s v="United States"/>
    <s v="Philadelphia"/>
    <s v="Pennsylvania"/>
    <n v="19140"/>
    <x v="3"/>
    <x v="122"/>
    <x v="1"/>
    <s v="Binders"/>
    <s v="Avery Durable Slant Ring Binders, No Labels"/>
    <n v="5.97"/>
  </r>
  <r>
    <n v="8051"/>
    <s v="CA-2015-144974"/>
    <x v="467"/>
    <d v="2015-09-30T00:00:00"/>
    <s v="Standard Class"/>
    <s v="CM-12715"/>
    <s v="Craig Molinari"/>
    <s v="Corporate"/>
    <s v="United States"/>
    <s v="Philadelphia"/>
    <s v="Pennsylvania"/>
    <n v="19140"/>
    <x v="3"/>
    <x v="750"/>
    <x v="0"/>
    <s v="Furnishings"/>
    <s v="DAX Black Cherry Wood-Tone Poster Frame"/>
    <n v="21.184000000000001"/>
  </r>
  <r>
    <n v="8052"/>
    <s v="CA-2015-144974"/>
    <x v="467"/>
    <d v="2015-09-30T00:00:00"/>
    <s v="Standard Class"/>
    <s v="CM-12715"/>
    <s v="Craig Molinari"/>
    <s v="Corporate"/>
    <s v="United States"/>
    <s v="Philadelphia"/>
    <s v="Pennsylvania"/>
    <n v="19140"/>
    <x v="3"/>
    <x v="22"/>
    <x v="1"/>
    <s v="Appliances"/>
    <s v="Acco Six-Outlet Power Strip, 4' Cord Length"/>
    <n v="41.375999999999998"/>
  </r>
  <r>
    <n v="8053"/>
    <s v="CA-2015-109904"/>
    <x v="686"/>
    <d v="2015-07-17T00:00:00"/>
    <s v="Second Class"/>
    <s v="BF-10975"/>
    <s v="Barbara Fisher"/>
    <s v="Corporate"/>
    <s v="United States"/>
    <s v="New York City"/>
    <s v="New York"/>
    <n v="10009"/>
    <x v="3"/>
    <x v="879"/>
    <x v="1"/>
    <s v="Art"/>
    <s v="Newell 315"/>
    <n v="17.940000000000001"/>
  </r>
  <r>
    <n v="8054"/>
    <s v="CA-2018-152205"/>
    <x v="394"/>
    <d v="2018-10-05T00:00:00"/>
    <s v="Standard Class"/>
    <s v="SF-20965"/>
    <s v="Sylvia Foulston"/>
    <s v="Corporate"/>
    <s v="United States"/>
    <s v="Philadelphia"/>
    <s v="Pennsylvania"/>
    <n v="19134"/>
    <x v="3"/>
    <x v="608"/>
    <x v="1"/>
    <s v="Binders"/>
    <s v="GBC Standard Plastic Binding Systems Combs"/>
    <n v="2.6549999999999998"/>
  </r>
  <r>
    <n v="8055"/>
    <s v="CA-2016-121188"/>
    <x v="834"/>
    <d v="2016-09-04T00:00:00"/>
    <s v="Standard Class"/>
    <s v="CB-12025"/>
    <s v="Cassandra Brandow"/>
    <s v="Consumer"/>
    <s v="United States"/>
    <s v="Los Angeles"/>
    <s v="California"/>
    <n v="90049"/>
    <x v="1"/>
    <x v="518"/>
    <x v="1"/>
    <s v="Storage"/>
    <s v="Hot File 7-Pocket, Floor Stand"/>
    <n v="892.35"/>
  </r>
  <r>
    <n v="8056"/>
    <s v="CA-2016-121188"/>
    <x v="834"/>
    <d v="2016-09-04T00:00:00"/>
    <s v="Standard Class"/>
    <s v="CB-12025"/>
    <s v="Cassandra Brandow"/>
    <s v="Consumer"/>
    <s v="United States"/>
    <s v="Los Angeles"/>
    <s v="California"/>
    <n v="90049"/>
    <x v="1"/>
    <x v="199"/>
    <x v="0"/>
    <s v="Bookcases"/>
    <s v="O'Sullivan 2-Door Barrister Bookcase in Odessa Pine"/>
    <n v="307.666"/>
  </r>
  <r>
    <n v="8057"/>
    <s v="CA-2016-121188"/>
    <x v="834"/>
    <d v="2016-09-04T00:00:00"/>
    <s v="Standard Class"/>
    <s v="CB-12025"/>
    <s v="Cassandra Brandow"/>
    <s v="Consumer"/>
    <s v="United States"/>
    <s v="Los Angeles"/>
    <s v="California"/>
    <n v="90049"/>
    <x v="1"/>
    <x v="459"/>
    <x v="1"/>
    <s v="Storage"/>
    <s v="Carina Double Wide Media Storage Towers in Natural &amp; Black"/>
    <n v="728.82"/>
  </r>
  <r>
    <n v="8058"/>
    <s v="CA-2016-121188"/>
    <x v="834"/>
    <d v="2016-09-04T00:00:00"/>
    <s v="Standard Class"/>
    <s v="CB-12025"/>
    <s v="Cassandra Brandow"/>
    <s v="Consumer"/>
    <s v="United States"/>
    <s v="Los Angeles"/>
    <s v="California"/>
    <n v="90049"/>
    <x v="1"/>
    <x v="1339"/>
    <x v="1"/>
    <s v="Binders"/>
    <s v="GBC Wire Binding Combs"/>
    <n v="41.36"/>
  </r>
  <r>
    <n v="8059"/>
    <s v="CA-2016-121188"/>
    <x v="834"/>
    <d v="2016-09-04T00:00:00"/>
    <s v="Standard Class"/>
    <s v="CB-12025"/>
    <s v="Cassandra Brandow"/>
    <s v="Consumer"/>
    <s v="United States"/>
    <s v="Los Angeles"/>
    <s v="California"/>
    <n v="90049"/>
    <x v="1"/>
    <x v="831"/>
    <x v="2"/>
    <s v="Phones"/>
    <s v="invisibleSHIELD by ZAGG Smudge-Free Screen Protector"/>
    <n v="43.176000000000002"/>
  </r>
  <r>
    <n v="8060"/>
    <s v="CA-2016-121188"/>
    <x v="834"/>
    <d v="2016-09-04T00:00:00"/>
    <s v="Standard Class"/>
    <s v="CB-12025"/>
    <s v="Cassandra Brandow"/>
    <s v="Consumer"/>
    <s v="United States"/>
    <s v="Los Angeles"/>
    <s v="California"/>
    <n v="90049"/>
    <x v="1"/>
    <x v="1035"/>
    <x v="0"/>
    <s v="Furnishings"/>
    <s v="Eldon Wave Desk Accessories"/>
    <n v="4.16"/>
  </r>
  <r>
    <n v="8061"/>
    <s v="CA-2016-156013"/>
    <x v="1181"/>
    <d v="2016-09-26T00:00:00"/>
    <s v="Standard Class"/>
    <s v="TC-20980"/>
    <s v="Tamara Chand"/>
    <s v="Corporate"/>
    <s v="United States"/>
    <s v="Long Beach"/>
    <s v="New York"/>
    <n v="11561"/>
    <x v="3"/>
    <x v="314"/>
    <x v="1"/>
    <s v="Paper"/>
    <s v="Xerox 1881"/>
    <n v="61.4"/>
  </r>
  <r>
    <n v="8062"/>
    <s v="CA-2016-156013"/>
    <x v="1181"/>
    <d v="2016-09-26T00:00:00"/>
    <s v="Standard Class"/>
    <s v="TC-20980"/>
    <s v="Tamara Chand"/>
    <s v="Corporate"/>
    <s v="United States"/>
    <s v="Long Beach"/>
    <s v="New York"/>
    <n v="11561"/>
    <x v="3"/>
    <x v="1329"/>
    <x v="1"/>
    <s v="Binders"/>
    <s v="Recycled Premium Regency Composition Covers"/>
    <n v="24.448"/>
  </r>
  <r>
    <n v="8063"/>
    <s v="CA-2017-132997"/>
    <x v="77"/>
    <d v="2017-11-09T00:00:00"/>
    <s v="First Class"/>
    <s v="LW-17215"/>
    <s v="Luke Weiss"/>
    <s v="Consumer"/>
    <s v="United States"/>
    <s v="Rochester"/>
    <s v="New York"/>
    <n v="14609"/>
    <x v="3"/>
    <x v="506"/>
    <x v="2"/>
    <s v="Phones"/>
    <s v="AT&amp;T SB67148 SynJ"/>
    <n v="263.95999999999998"/>
  </r>
  <r>
    <n v="8064"/>
    <s v="CA-2017-132997"/>
    <x v="77"/>
    <d v="2017-11-09T00:00:00"/>
    <s v="First Class"/>
    <s v="LW-17215"/>
    <s v="Luke Weiss"/>
    <s v="Consumer"/>
    <s v="United States"/>
    <s v="Rochester"/>
    <s v="New York"/>
    <n v="14609"/>
    <x v="3"/>
    <x v="1211"/>
    <x v="2"/>
    <s v="Phones"/>
    <s v="Jabra Supreme Plus Driver EditionÂ Headset"/>
    <n v="359.97"/>
  </r>
  <r>
    <n v="8065"/>
    <s v="CA-2017-132997"/>
    <x v="77"/>
    <d v="2017-11-09T00:00:00"/>
    <s v="First Class"/>
    <s v="LW-17215"/>
    <s v="Luke Weiss"/>
    <s v="Consumer"/>
    <s v="United States"/>
    <s v="Rochester"/>
    <s v="New York"/>
    <n v="14609"/>
    <x v="3"/>
    <x v="1347"/>
    <x v="1"/>
    <s v="Paper"/>
    <s v="Xerox 23"/>
    <n v="12.96"/>
  </r>
  <r>
    <n v="8066"/>
    <s v="CA-2017-132997"/>
    <x v="77"/>
    <d v="2017-11-09T00:00:00"/>
    <s v="First Class"/>
    <s v="LW-17215"/>
    <s v="Luke Weiss"/>
    <s v="Consumer"/>
    <s v="United States"/>
    <s v="Rochester"/>
    <s v="New York"/>
    <n v="14609"/>
    <x v="3"/>
    <x v="41"/>
    <x v="1"/>
    <s v="Storage"/>
    <s v="Eldon Base for stackable storage shelf, platinum"/>
    <n v="116.82"/>
  </r>
  <r>
    <n v="8067"/>
    <s v="CA-2017-132997"/>
    <x v="77"/>
    <d v="2017-11-09T00:00:00"/>
    <s v="First Class"/>
    <s v="LW-17215"/>
    <s v="Luke Weiss"/>
    <s v="Consumer"/>
    <s v="United States"/>
    <s v="Rochester"/>
    <s v="New York"/>
    <n v="14609"/>
    <x v="3"/>
    <x v="1591"/>
    <x v="1"/>
    <s v="Binders"/>
    <s v="Ibico EB-19 Dual Function Manual Binding System"/>
    <n v="276.78399999999999"/>
  </r>
  <r>
    <n v="8068"/>
    <s v="US-2016-160563"/>
    <x v="1182"/>
    <d v="2016-10-24T00:00:00"/>
    <s v="Standard Class"/>
    <s v="NS-18640"/>
    <s v="Noel Staavos"/>
    <s v="Corporate"/>
    <s v="United States"/>
    <s v="San Francisco"/>
    <s v="California"/>
    <n v="94109"/>
    <x v="1"/>
    <x v="428"/>
    <x v="2"/>
    <s v="Accessories"/>
    <s v="Logitech G602 Wireless Gaming Mouse"/>
    <n v="239.97"/>
  </r>
  <r>
    <n v="8069"/>
    <s v="US-2016-160563"/>
    <x v="1182"/>
    <d v="2016-10-24T00:00:00"/>
    <s v="Standard Class"/>
    <s v="NS-18640"/>
    <s v="Noel Staavos"/>
    <s v="Corporate"/>
    <s v="United States"/>
    <s v="San Francisco"/>
    <s v="California"/>
    <n v="94109"/>
    <x v="1"/>
    <x v="1565"/>
    <x v="0"/>
    <s v="Furnishings"/>
    <s v="Acrylic Self-Standing Desk Frames"/>
    <n v="16.02"/>
  </r>
  <r>
    <n v="8070"/>
    <s v="CA-2018-151750"/>
    <x v="314"/>
    <d v="2018-01-05T00:00:00"/>
    <s v="Standard Class"/>
    <s v="JM-15250"/>
    <s v="Janet Martin"/>
    <s v="Consumer"/>
    <s v="United States"/>
    <s v="Huntsville"/>
    <s v="Texas"/>
    <n v="77340"/>
    <x v="2"/>
    <x v="418"/>
    <x v="1"/>
    <s v="Storage"/>
    <s v="SAFCO Boltless Steel Shelving"/>
    <n v="454.56"/>
  </r>
  <r>
    <n v="8071"/>
    <s v="CA-2018-151750"/>
    <x v="314"/>
    <d v="2018-01-05T00:00:00"/>
    <s v="Standard Class"/>
    <s v="JM-15250"/>
    <s v="Janet Martin"/>
    <s v="Consumer"/>
    <s v="United States"/>
    <s v="Huntsville"/>
    <s v="Texas"/>
    <n v="77340"/>
    <x v="2"/>
    <x v="1454"/>
    <x v="0"/>
    <s v="Furnishings"/>
    <s v="Tenex Carpeted, Granite-Look or Clear Contemporary Contour Shape Chair Mats"/>
    <n v="141.41999999999999"/>
  </r>
  <r>
    <n v="8072"/>
    <s v="CA-2018-151750"/>
    <x v="314"/>
    <d v="2018-01-05T00:00:00"/>
    <s v="Standard Class"/>
    <s v="JM-15250"/>
    <s v="Janet Martin"/>
    <s v="Consumer"/>
    <s v="United States"/>
    <s v="Huntsville"/>
    <s v="Texas"/>
    <n v="77340"/>
    <x v="2"/>
    <x v="637"/>
    <x v="0"/>
    <s v="Chairs"/>
    <s v="Office Star - Contemporary Task Swivel Chair"/>
    <n v="310.74400000000003"/>
  </r>
  <r>
    <n v="8073"/>
    <s v="CA-2018-151750"/>
    <x v="314"/>
    <d v="2018-01-05T00:00:00"/>
    <s v="Standard Class"/>
    <s v="JM-15250"/>
    <s v="Janet Martin"/>
    <s v="Consumer"/>
    <s v="United States"/>
    <s v="Huntsville"/>
    <s v="Texas"/>
    <n v="77340"/>
    <x v="2"/>
    <x v="703"/>
    <x v="1"/>
    <s v="Art"/>
    <s v="Fluorescent Highlighters by Dixon"/>
    <n v="12.736000000000001"/>
  </r>
  <r>
    <n v="8074"/>
    <s v="CA-2018-151750"/>
    <x v="314"/>
    <d v="2018-01-05T00:00:00"/>
    <s v="Standard Class"/>
    <s v="JM-15250"/>
    <s v="Janet Martin"/>
    <s v="Consumer"/>
    <s v="United States"/>
    <s v="Huntsville"/>
    <s v="Texas"/>
    <n v="77340"/>
    <x v="2"/>
    <x v="625"/>
    <x v="1"/>
    <s v="Binders"/>
    <s v="GBC Instant Report Kit"/>
    <n v="6.47"/>
  </r>
  <r>
    <n v="8075"/>
    <s v="CA-2018-151750"/>
    <x v="314"/>
    <d v="2018-01-05T00:00:00"/>
    <s v="Standard Class"/>
    <s v="JM-15250"/>
    <s v="Janet Martin"/>
    <s v="Consumer"/>
    <s v="United States"/>
    <s v="Huntsville"/>
    <s v="Texas"/>
    <n v="77340"/>
    <x v="2"/>
    <x v="185"/>
    <x v="1"/>
    <s v="Binders"/>
    <s v="Pressboard Covers with Storage Hooks, 9 1/2&quot; x 11&quot;, Light Blue"/>
    <n v="13.747999999999999"/>
  </r>
  <r>
    <n v="8076"/>
    <s v="CA-2018-151750"/>
    <x v="314"/>
    <d v="2018-01-05T00:00:00"/>
    <s v="Standard Class"/>
    <s v="JM-15250"/>
    <s v="Janet Martin"/>
    <s v="Consumer"/>
    <s v="United States"/>
    <s v="Huntsville"/>
    <s v="Texas"/>
    <n v="77340"/>
    <x v="2"/>
    <x v="513"/>
    <x v="1"/>
    <s v="Appliances"/>
    <s v="Fellowes Superior 10 Outlet Split Surge Protector"/>
    <n v="15.224"/>
  </r>
  <r>
    <n v="8077"/>
    <s v="CA-2016-106187"/>
    <x v="537"/>
    <d v="2016-06-29T00:00:00"/>
    <s v="Standard Class"/>
    <s v="RF-19345"/>
    <s v="Randy Ferguson"/>
    <s v="Corporate"/>
    <s v="United States"/>
    <s v="East Point"/>
    <s v="Georgia"/>
    <n v="30344"/>
    <x v="0"/>
    <x v="645"/>
    <x v="0"/>
    <s v="Furnishings"/>
    <s v="Eldon Stackable Tray, Side-Load, Legal, Smoke"/>
    <n v="27.42"/>
  </r>
  <r>
    <n v="8078"/>
    <s v="CA-2016-106187"/>
    <x v="537"/>
    <d v="2016-06-29T00:00:00"/>
    <s v="Standard Class"/>
    <s v="RF-19345"/>
    <s v="Randy Ferguson"/>
    <s v="Corporate"/>
    <s v="United States"/>
    <s v="East Point"/>
    <s v="Georgia"/>
    <n v="30344"/>
    <x v="0"/>
    <x v="896"/>
    <x v="1"/>
    <s v="Binders"/>
    <s v="GBC DocuBind P100 Manual Binding Machine"/>
    <n v="165.98"/>
  </r>
  <r>
    <n v="8079"/>
    <s v="CA-2016-106187"/>
    <x v="537"/>
    <d v="2016-06-29T00:00:00"/>
    <s v="Standard Class"/>
    <s v="RF-19345"/>
    <s v="Randy Ferguson"/>
    <s v="Corporate"/>
    <s v="United States"/>
    <s v="East Point"/>
    <s v="Georgia"/>
    <n v="30344"/>
    <x v="0"/>
    <x v="1371"/>
    <x v="2"/>
    <s v="Accessories"/>
    <s v="Dell Slim USB Multimedia Keyboard"/>
    <n v="75"/>
  </r>
  <r>
    <n v="8080"/>
    <s v="US-2017-164945"/>
    <x v="441"/>
    <d v="2017-11-27T00:00:00"/>
    <s v="Standard Class"/>
    <s v="CA-12055"/>
    <s v="Cathy Armstrong"/>
    <s v="Home Office"/>
    <s v="United States"/>
    <s v="New York City"/>
    <s v="New York"/>
    <n v="10009"/>
    <x v="3"/>
    <x v="301"/>
    <x v="1"/>
    <s v="Binders"/>
    <s v="GBC Premium Transparent Covers with Diagonal Lined Pattern"/>
    <n v="134.27199999999999"/>
  </r>
  <r>
    <n v="8081"/>
    <s v="CA-2016-150714"/>
    <x v="662"/>
    <d v="2016-11-01T00:00:00"/>
    <s v="Standard Class"/>
    <s v="KH-16690"/>
    <s v="Kristen Hastings"/>
    <s v="Corporate"/>
    <s v="United States"/>
    <s v="Springfield"/>
    <s v="Oregon"/>
    <n v="97477"/>
    <x v="1"/>
    <x v="933"/>
    <x v="1"/>
    <s v="Labels"/>
    <s v="Avery 477"/>
    <n v="146.54400000000001"/>
  </r>
  <r>
    <n v="8082"/>
    <s v="CA-2016-150714"/>
    <x v="662"/>
    <d v="2016-11-01T00:00:00"/>
    <s v="Standard Class"/>
    <s v="KH-16690"/>
    <s v="Kristen Hastings"/>
    <s v="Corporate"/>
    <s v="United States"/>
    <s v="Springfield"/>
    <s v="Oregon"/>
    <n v="97477"/>
    <x v="1"/>
    <x v="1766"/>
    <x v="1"/>
    <s v="Paper"/>
    <s v="Xerox 1914"/>
    <n v="131.904"/>
  </r>
  <r>
    <n v="8083"/>
    <s v="CA-2016-150714"/>
    <x v="662"/>
    <d v="2016-11-01T00:00:00"/>
    <s v="Standard Class"/>
    <s v="KH-16690"/>
    <s v="Kristen Hastings"/>
    <s v="Corporate"/>
    <s v="United States"/>
    <s v="Springfield"/>
    <s v="Oregon"/>
    <n v="97477"/>
    <x v="1"/>
    <x v="543"/>
    <x v="1"/>
    <s v="Appliances"/>
    <s v="Tripp Lite TLP810NET Broadband Surge for Modem/Fax"/>
    <n v="203.88"/>
  </r>
  <r>
    <n v="8084"/>
    <s v="CA-2016-150714"/>
    <x v="662"/>
    <d v="2016-11-01T00:00:00"/>
    <s v="Standard Class"/>
    <s v="KH-16690"/>
    <s v="Kristen Hastings"/>
    <s v="Corporate"/>
    <s v="United States"/>
    <s v="Springfield"/>
    <s v="Oregon"/>
    <n v="97477"/>
    <x v="1"/>
    <x v="1282"/>
    <x v="1"/>
    <s v="Binders"/>
    <s v="Avery Self-Adhesive Photo Pockets for Polaroid Photos"/>
    <n v="14.301"/>
  </r>
  <r>
    <n v="8085"/>
    <s v="CA-2016-150714"/>
    <x v="662"/>
    <d v="2016-11-01T00:00:00"/>
    <s v="Standard Class"/>
    <s v="KH-16690"/>
    <s v="Kristen Hastings"/>
    <s v="Corporate"/>
    <s v="United States"/>
    <s v="Springfield"/>
    <s v="Oregon"/>
    <n v="97477"/>
    <x v="1"/>
    <x v="435"/>
    <x v="1"/>
    <s v="Storage"/>
    <s v="Fellowes Officeware Wire Shelving"/>
    <n v="718.64"/>
  </r>
  <r>
    <n v="8086"/>
    <s v="CA-2017-105753"/>
    <x v="201"/>
    <d v="2017-10-26T00:00:00"/>
    <s v="Standard Class"/>
    <s v="LC-16960"/>
    <s v="Lindsay Castell"/>
    <s v="Home Office"/>
    <s v="United States"/>
    <s v="Arlington"/>
    <s v="Virginia"/>
    <n v="22204"/>
    <x v="0"/>
    <x v="390"/>
    <x v="0"/>
    <s v="Furnishings"/>
    <s v="Aluminum Document Frame"/>
    <n v="61.1"/>
  </r>
  <r>
    <n v="8087"/>
    <s v="CA-2018-120894"/>
    <x v="1045"/>
    <d v="2018-05-02T00:00:00"/>
    <s v="Standard Class"/>
    <s v="JL-15130"/>
    <s v="Jack Lebron"/>
    <s v="Consumer"/>
    <s v="United States"/>
    <s v="Wilmington"/>
    <s v="North Carolina"/>
    <n v="28403"/>
    <x v="0"/>
    <x v="1267"/>
    <x v="1"/>
    <s v="Appliances"/>
    <s v="Harmony HEPA Quiet Air Purifiers"/>
    <n v="28.08"/>
  </r>
  <r>
    <n v="8088"/>
    <s v="CA-2017-106621"/>
    <x v="321"/>
    <d v="2017-10-01T00:00:00"/>
    <s v="Second Class"/>
    <s v="DM-12955"/>
    <s v="Dario Medina"/>
    <s v="Corporate"/>
    <s v="United States"/>
    <s v="Yuma"/>
    <s v="Arizona"/>
    <n v="85364"/>
    <x v="1"/>
    <x v="836"/>
    <x v="1"/>
    <s v="Art"/>
    <s v="Newell 351"/>
    <n v="10.496"/>
  </r>
  <r>
    <n v="8089"/>
    <s v="CA-2016-107020"/>
    <x v="848"/>
    <d v="2016-07-14T00:00:00"/>
    <s v="Standard Class"/>
    <s v="MV-18190"/>
    <s v="Mike Vittorini"/>
    <s v="Consumer"/>
    <s v="United States"/>
    <s v="San Bernardino"/>
    <s v="California"/>
    <n v="92404"/>
    <x v="1"/>
    <x v="691"/>
    <x v="1"/>
    <s v="Binders"/>
    <s v="Large Capacity Hanging Post Binders"/>
    <n v="39.92"/>
  </r>
  <r>
    <n v="8090"/>
    <s v="US-2016-117492"/>
    <x v="976"/>
    <d v="2016-08-09T00:00:00"/>
    <s v="First Class"/>
    <s v="NS-18640"/>
    <s v="Noel Staavos"/>
    <s v="Corporate"/>
    <s v="United States"/>
    <s v="Baltimore"/>
    <s v="Maryland"/>
    <n v="21215"/>
    <x v="3"/>
    <x v="22"/>
    <x v="1"/>
    <s v="Appliances"/>
    <s v="Acco Six-Outlet Power Strip, 4' Cord Length"/>
    <n v="77.58"/>
  </r>
  <r>
    <n v="8091"/>
    <s v="CA-2015-101392"/>
    <x v="1035"/>
    <d v="2015-12-13T00:00:00"/>
    <s v="Standard Class"/>
    <s v="AS-10630"/>
    <s v="Ann Steele"/>
    <s v="Home Office"/>
    <s v="United States"/>
    <s v="Seattle"/>
    <s v="Washington"/>
    <n v="98103"/>
    <x v="1"/>
    <x v="1424"/>
    <x v="1"/>
    <s v="Storage"/>
    <s v="Advantus Rolling Drawer Organizers"/>
    <n v="269.36"/>
  </r>
  <r>
    <n v="8092"/>
    <s v="CA-2016-127502"/>
    <x v="895"/>
    <d v="2016-12-14T00:00:00"/>
    <s v="Standard Class"/>
    <s v="MT-17815"/>
    <s v="Meg Tillman"/>
    <s v="Consumer"/>
    <s v="United States"/>
    <s v="San Francisco"/>
    <s v="California"/>
    <n v="94110"/>
    <x v="1"/>
    <x v="745"/>
    <x v="1"/>
    <s v="Labels"/>
    <s v="Avery File Folder Labels"/>
    <n v="5.76"/>
  </r>
  <r>
    <n v="8093"/>
    <s v="CA-2018-143658"/>
    <x v="1183"/>
    <d v="2018-11-13T00:00:00"/>
    <s v="Second Class"/>
    <s v="SR-20425"/>
    <s v="Sharelle Roach"/>
    <s v="Home Office"/>
    <s v="United States"/>
    <s v="New York City"/>
    <s v="New York"/>
    <n v="10035"/>
    <x v="3"/>
    <x v="940"/>
    <x v="1"/>
    <s v="Art"/>
    <s v="Panasonic KP-310 Heavy-Duty Electric Pencil Sharpener"/>
    <n v="109.9"/>
  </r>
  <r>
    <n v="8094"/>
    <s v="CA-2018-133046"/>
    <x v="944"/>
    <d v="2018-08-01T00:00:00"/>
    <s v="Second Class"/>
    <s v="DK-13375"/>
    <s v="Dennis Kane"/>
    <s v="Consumer"/>
    <s v="United States"/>
    <s v="Seattle"/>
    <s v="Washington"/>
    <n v="98115"/>
    <x v="1"/>
    <x v="740"/>
    <x v="0"/>
    <s v="Furnishings"/>
    <s v="Staple-based wall hangings"/>
    <n v="23.88"/>
  </r>
  <r>
    <n v="8095"/>
    <s v="CA-2018-133046"/>
    <x v="944"/>
    <d v="2018-08-01T00:00:00"/>
    <s v="Second Class"/>
    <s v="DK-13375"/>
    <s v="Dennis Kane"/>
    <s v="Consumer"/>
    <s v="United States"/>
    <s v="Seattle"/>
    <s v="Washington"/>
    <n v="98115"/>
    <x v="1"/>
    <x v="1254"/>
    <x v="1"/>
    <s v="Paper"/>
    <s v="Message Book, Phone, Wirebound Standard Line Memo, 2 3/4&quot; X 5&quot;"/>
    <n v="26.2"/>
  </r>
  <r>
    <n v="8096"/>
    <s v="CA-2018-133046"/>
    <x v="944"/>
    <d v="2018-08-01T00:00:00"/>
    <s v="Second Class"/>
    <s v="DK-13375"/>
    <s v="Dennis Kane"/>
    <s v="Consumer"/>
    <s v="United States"/>
    <s v="Seattle"/>
    <s v="Washington"/>
    <n v="98115"/>
    <x v="1"/>
    <x v="1290"/>
    <x v="1"/>
    <s v="Paper"/>
    <s v="Xerox 227"/>
    <n v="12.96"/>
  </r>
  <r>
    <n v="8097"/>
    <s v="CA-2018-133046"/>
    <x v="944"/>
    <d v="2018-08-01T00:00:00"/>
    <s v="Second Class"/>
    <s v="DK-13375"/>
    <s v="Dennis Kane"/>
    <s v="Consumer"/>
    <s v="United States"/>
    <s v="Seattle"/>
    <s v="Washington"/>
    <n v="98115"/>
    <x v="1"/>
    <x v="437"/>
    <x v="2"/>
    <s v="Accessories"/>
    <s v="Sony Micro Vault Click 8 GB USB 2.0 Flash Drive"/>
    <n v="234.95"/>
  </r>
  <r>
    <n v="8098"/>
    <s v="CA-2018-122798"/>
    <x v="116"/>
    <d v="2019-01-01T00:00:00"/>
    <s v="Standard Class"/>
    <s v="SV-20935"/>
    <s v="Susan Vittorini"/>
    <s v="Consumer"/>
    <s v="United States"/>
    <s v="Albuquerque"/>
    <s v="New Mexico"/>
    <n v="87105"/>
    <x v="1"/>
    <x v="392"/>
    <x v="1"/>
    <s v="Storage"/>
    <s v="Eldon Mobile Mega Data Cart  Mega Stackable  Add-On Trays"/>
    <n v="118.25"/>
  </r>
  <r>
    <n v="8099"/>
    <s v="CA-2018-122798"/>
    <x v="116"/>
    <d v="2019-01-01T00:00:00"/>
    <s v="Standard Class"/>
    <s v="SV-20935"/>
    <s v="Susan Vittorini"/>
    <s v="Consumer"/>
    <s v="United States"/>
    <s v="Albuquerque"/>
    <s v="New Mexico"/>
    <n v="87105"/>
    <x v="1"/>
    <x v="1433"/>
    <x v="1"/>
    <s v="Paper"/>
    <s v="Xerox 1953"/>
    <n v="4.28"/>
  </r>
  <r>
    <n v="8100"/>
    <s v="CA-2017-169663"/>
    <x v="612"/>
    <d v="2017-03-13T00:00:00"/>
    <s v="First Class"/>
    <s v="RH-19510"/>
    <s v="Rick Huthwaite"/>
    <s v="Home Office"/>
    <s v="United States"/>
    <s v="Los Angeles"/>
    <s v="California"/>
    <n v="90045"/>
    <x v="1"/>
    <x v="1044"/>
    <x v="2"/>
    <s v="Accessories"/>
    <s v="Kingston Digital DataTraveler 16GB USB 2.0"/>
    <n v="26.85"/>
  </r>
  <r>
    <n v="8101"/>
    <s v="CA-2017-169663"/>
    <x v="612"/>
    <d v="2017-03-13T00:00:00"/>
    <s v="First Class"/>
    <s v="RH-19510"/>
    <s v="Rick Huthwaite"/>
    <s v="Home Office"/>
    <s v="United States"/>
    <s v="Los Angeles"/>
    <s v="California"/>
    <n v="90045"/>
    <x v="1"/>
    <x v="1832"/>
    <x v="2"/>
    <s v="Machines"/>
    <s v="Okidata MB760 Printer"/>
    <n v="3357.6"/>
  </r>
  <r>
    <n v="8102"/>
    <s v="CA-2016-149846"/>
    <x v="1184"/>
    <d v="2016-05-26T00:00:00"/>
    <s v="Standard Class"/>
    <s v="SB-20185"/>
    <s v="Sarah Brown"/>
    <s v="Consumer"/>
    <s v="United States"/>
    <s v="Los Angeles"/>
    <s v="California"/>
    <n v="90045"/>
    <x v="1"/>
    <x v="617"/>
    <x v="1"/>
    <s v="Labels"/>
    <s v="Avery 476"/>
    <n v="8.26"/>
  </r>
  <r>
    <n v="8103"/>
    <s v="CA-2016-149846"/>
    <x v="1184"/>
    <d v="2016-05-26T00:00:00"/>
    <s v="Standard Class"/>
    <s v="SB-20185"/>
    <s v="Sarah Brown"/>
    <s v="Consumer"/>
    <s v="United States"/>
    <s v="Los Angeles"/>
    <s v="California"/>
    <n v="90045"/>
    <x v="1"/>
    <x v="668"/>
    <x v="2"/>
    <s v="Machines"/>
    <s v="Zebra GX420t Direct Thermal/Thermal Transfer Printer"/>
    <n v="2973.32"/>
  </r>
  <r>
    <n v="8104"/>
    <s v="CA-2016-149846"/>
    <x v="1184"/>
    <d v="2016-05-26T00:00:00"/>
    <s v="Standard Class"/>
    <s v="SB-20185"/>
    <s v="Sarah Brown"/>
    <s v="Consumer"/>
    <s v="United States"/>
    <s v="Los Angeles"/>
    <s v="California"/>
    <n v="90045"/>
    <x v="1"/>
    <x v="328"/>
    <x v="1"/>
    <s v="Storage"/>
    <s v="Pizazz Global Quick File"/>
    <n v="104.79"/>
  </r>
  <r>
    <n v="8105"/>
    <s v="CA-2016-149846"/>
    <x v="1184"/>
    <d v="2016-05-26T00:00:00"/>
    <s v="Standard Class"/>
    <s v="SB-20185"/>
    <s v="Sarah Brown"/>
    <s v="Consumer"/>
    <s v="United States"/>
    <s v="Los Angeles"/>
    <s v="California"/>
    <n v="90045"/>
    <x v="1"/>
    <x v="297"/>
    <x v="2"/>
    <s v="Phones"/>
    <s v="Aastra 57i VoIP phone"/>
    <n v="775.72799999999995"/>
  </r>
  <r>
    <n v="8106"/>
    <s v="CA-2018-159149"/>
    <x v="922"/>
    <d v="2018-02-19T00:00:00"/>
    <s v="First Class"/>
    <s v="CR-12820"/>
    <s v="Cyra Reiten"/>
    <s v="Home Office"/>
    <s v="United States"/>
    <s v="Houston"/>
    <s v="Texas"/>
    <n v="77041"/>
    <x v="2"/>
    <x v="419"/>
    <x v="0"/>
    <s v="Bookcases"/>
    <s v="Sauder Mission Library with Doors, Fruitwood Finish"/>
    <n v="89.066400000000002"/>
  </r>
  <r>
    <n v="8107"/>
    <s v="CA-2018-159149"/>
    <x v="922"/>
    <d v="2018-02-19T00:00:00"/>
    <s v="First Class"/>
    <s v="CR-12820"/>
    <s v="Cyra Reiten"/>
    <s v="Home Office"/>
    <s v="United States"/>
    <s v="Houston"/>
    <s v="Texas"/>
    <n v="77041"/>
    <x v="2"/>
    <x v="1833"/>
    <x v="1"/>
    <s v="Art"/>
    <s v="Dixon Ticonderoga Core-Lock Colored Pencils, 48-Color Set"/>
    <n v="175.44"/>
  </r>
  <r>
    <n v="8108"/>
    <s v="CA-2018-159149"/>
    <x v="922"/>
    <d v="2018-02-19T00:00:00"/>
    <s v="First Class"/>
    <s v="CR-12820"/>
    <s v="Cyra Reiten"/>
    <s v="Home Office"/>
    <s v="United States"/>
    <s v="Houston"/>
    <s v="Texas"/>
    <n v="77041"/>
    <x v="2"/>
    <x v="1075"/>
    <x v="2"/>
    <s v="Phones"/>
    <s v="Jawbone MINI JAMBOX Wireless Bluetooth Speaker"/>
    <n v="438.33600000000001"/>
  </r>
  <r>
    <n v="8109"/>
    <s v="US-2018-167570"/>
    <x v="166"/>
    <d v="2018-12-15T00:00:00"/>
    <s v="Standard Class"/>
    <s v="EG-13900"/>
    <s v="Emily Grady"/>
    <s v="Consumer"/>
    <s v="United States"/>
    <s v="Philadelphia"/>
    <s v="Pennsylvania"/>
    <n v="19140"/>
    <x v="3"/>
    <x v="389"/>
    <x v="0"/>
    <s v="Chairs"/>
    <s v="Global Deluxe Steno Chair"/>
    <n v="215.54400000000001"/>
  </r>
  <r>
    <n v="8110"/>
    <s v="CA-2018-160122"/>
    <x v="551"/>
    <d v="2018-11-23T00:00:00"/>
    <s v="Standard Class"/>
    <s v="RD-19930"/>
    <s v="Russell D'Ascenzo"/>
    <s v="Consumer"/>
    <s v="United States"/>
    <s v="Chicago"/>
    <s v="Illinois"/>
    <n v="60623"/>
    <x v="2"/>
    <x v="1758"/>
    <x v="1"/>
    <s v="Envelopes"/>
    <s v="Peel &amp; Seel Recycled Catalog Envelopes, Brown"/>
    <n v="55.584000000000003"/>
  </r>
  <r>
    <n v="8111"/>
    <s v="CA-2018-160122"/>
    <x v="551"/>
    <d v="2018-11-23T00:00:00"/>
    <s v="Standard Class"/>
    <s v="RD-19930"/>
    <s v="Russell D'Ascenzo"/>
    <s v="Consumer"/>
    <s v="United States"/>
    <s v="Chicago"/>
    <s v="Illinois"/>
    <n v="60623"/>
    <x v="2"/>
    <x v="1455"/>
    <x v="0"/>
    <s v="Chairs"/>
    <s v="Global Highback Leather Tilter in Burgundy"/>
    <n v="127.386"/>
  </r>
  <r>
    <n v="8112"/>
    <s v="CA-2017-130393"/>
    <x v="49"/>
    <d v="2017-12-03T00:00:00"/>
    <s v="Second Class"/>
    <s v="JM-15865"/>
    <s v="John Murray"/>
    <s v="Consumer"/>
    <s v="United States"/>
    <s v="San Angelo"/>
    <s v="Texas"/>
    <n v="76903"/>
    <x v="2"/>
    <x v="474"/>
    <x v="0"/>
    <s v="Chairs"/>
    <s v="Situations Contoured Folding Chairs, 4/Set"/>
    <n v="248.43"/>
  </r>
  <r>
    <n v="8113"/>
    <s v="CA-2017-130393"/>
    <x v="49"/>
    <d v="2017-12-03T00:00:00"/>
    <s v="Second Class"/>
    <s v="JM-15865"/>
    <s v="John Murray"/>
    <s v="Consumer"/>
    <s v="United States"/>
    <s v="San Angelo"/>
    <s v="Texas"/>
    <n v="76903"/>
    <x v="2"/>
    <x v="937"/>
    <x v="1"/>
    <s v="Appliances"/>
    <s v="Acco 6 Outlet Guardian Premium Surge Suppressor"/>
    <n v="11.648"/>
  </r>
  <r>
    <n v="8114"/>
    <s v="CA-2017-130393"/>
    <x v="49"/>
    <d v="2017-12-03T00:00:00"/>
    <s v="Second Class"/>
    <s v="JM-15865"/>
    <s v="John Murray"/>
    <s v="Consumer"/>
    <s v="United States"/>
    <s v="San Angelo"/>
    <s v="Texas"/>
    <n v="76903"/>
    <x v="2"/>
    <x v="212"/>
    <x v="0"/>
    <s v="Chairs"/>
    <s v="Global Push Button Manager's Chair, Indigo"/>
    <n v="85.245999999999995"/>
  </r>
  <r>
    <n v="8115"/>
    <s v="CA-2018-144820"/>
    <x v="621"/>
    <d v="2018-10-07T00:00:00"/>
    <s v="Second Class"/>
    <s v="LW-16825"/>
    <s v="Laurel Workman"/>
    <s v="Corporate"/>
    <s v="United States"/>
    <s v="Pasadena"/>
    <s v="Texas"/>
    <n v="77506"/>
    <x v="2"/>
    <x v="923"/>
    <x v="1"/>
    <s v="Art"/>
    <s v="Colorific Watercolor Pencils"/>
    <n v="20.64"/>
  </r>
  <r>
    <n v="8116"/>
    <s v="CA-2018-101014"/>
    <x v="635"/>
    <d v="2018-09-04T00:00:00"/>
    <s v="Standard Class"/>
    <s v="RW-19540"/>
    <s v="Rick Wilson"/>
    <s v="Corporate"/>
    <s v="United States"/>
    <s v="Los Angeles"/>
    <s v="California"/>
    <n v="90049"/>
    <x v="1"/>
    <x v="1817"/>
    <x v="0"/>
    <s v="Furnishings"/>
    <s v="Electrix Fluorescent Magnifier Lamps &amp; Weighted Base"/>
    <n v="148.02000000000001"/>
  </r>
  <r>
    <n v="8117"/>
    <s v="CA-2018-105543"/>
    <x v="221"/>
    <d v="2018-11-24T00:00:00"/>
    <s v="Same Day"/>
    <s v="BG-11695"/>
    <s v="Brooke Gillingham"/>
    <s v="Corporate"/>
    <s v="United States"/>
    <s v="Garden City"/>
    <s v="Kansas"/>
    <n v="67846"/>
    <x v="2"/>
    <x v="1291"/>
    <x v="1"/>
    <s v="Storage"/>
    <s v="Fellowes Bases and Tops For Staxonsteel/High-Stak Systems"/>
    <n v="33.29"/>
  </r>
  <r>
    <n v="8118"/>
    <s v="US-2018-113201"/>
    <x v="160"/>
    <d v="2018-07-05T00:00:00"/>
    <s v="Standard Class"/>
    <s v="TT-21220"/>
    <s v="Thomas Thornton"/>
    <s v="Consumer"/>
    <s v="United States"/>
    <s v="Los Angeles"/>
    <s v="California"/>
    <n v="90045"/>
    <x v="1"/>
    <x v="1127"/>
    <x v="1"/>
    <s v="Paper"/>
    <s v="Xerox 1919"/>
    <n v="204.95"/>
  </r>
  <r>
    <n v="8119"/>
    <s v="US-2018-106551"/>
    <x v="847"/>
    <d v="2018-07-27T00:00:00"/>
    <s v="Standard Class"/>
    <s v="EB-13930"/>
    <s v="Eric Barreto"/>
    <s v="Consumer"/>
    <s v="United States"/>
    <s v="Chicago"/>
    <s v="Illinois"/>
    <n v="60653"/>
    <x v="2"/>
    <x v="499"/>
    <x v="0"/>
    <s v="Chairs"/>
    <s v="Hon Every-Day Series Multi-Task Chairs"/>
    <n v="526.34400000000005"/>
  </r>
  <r>
    <n v="8120"/>
    <s v="CA-2017-116722"/>
    <x v="583"/>
    <d v="2017-11-16T00:00:00"/>
    <s v="Standard Class"/>
    <s v="LP-17080"/>
    <s v="Liz Pelletier"/>
    <s v="Consumer"/>
    <s v="United States"/>
    <s v="San Francisco"/>
    <s v="California"/>
    <n v="94110"/>
    <x v="1"/>
    <x v="107"/>
    <x v="0"/>
    <s v="Furnishings"/>
    <s v="Magnifier Swing Arm Lamp"/>
    <n v="41.96"/>
  </r>
  <r>
    <n v="8121"/>
    <s v="CA-2017-116722"/>
    <x v="583"/>
    <d v="2017-11-16T00:00:00"/>
    <s v="Standard Class"/>
    <s v="LP-17080"/>
    <s v="Liz Pelletier"/>
    <s v="Consumer"/>
    <s v="United States"/>
    <s v="San Francisco"/>
    <s v="California"/>
    <n v="94110"/>
    <x v="1"/>
    <x v="499"/>
    <x v="0"/>
    <s v="Chairs"/>
    <s v="Hon Every-Day Series Multi-Task Chairs"/>
    <n v="451.15199999999999"/>
  </r>
  <r>
    <n v="8122"/>
    <s v="CA-2017-116722"/>
    <x v="583"/>
    <d v="2017-11-16T00:00:00"/>
    <s v="Standard Class"/>
    <s v="LP-17080"/>
    <s v="Liz Pelletier"/>
    <s v="Consumer"/>
    <s v="United States"/>
    <s v="San Francisco"/>
    <s v="California"/>
    <n v="94110"/>
    <x v="1"/>
    <x v="175"/>
    <x v="1"/>
    <s v="Binders"/>
    <s v="Avery Poly Binder Pockets"/>
    <n v="31.504000000000001"/>
  </r>
  <r>
    <n v="8123"/>
    <s v="CA-2015-138128"/>
    <x v="337"/>
    <d v="2015-12-15T00:00:00"/>
    <s v="Standard Class"/>
    <s v="FP-14320"/>
    <s v="Frank Preis"/>
    <s v="Consumer"/>
    <s v="United States"/>
    <s v="Philadelphia"/>
    <s v="Pennsylvania"/>
    <n v="19134"/>
    <x v="3"/>
    <x v="118"/>
    <x v="1"/>
    <s v="Envelopes"/>
    <s v="Globe Weis Peel &amp; Seel First Class Envelopes"/>
    <n v="30.672000000000001"/>
  </r>
  <r>
    <n v="8124"/>
    <s v="CA-2015-138128"/>
    <x v="337"/>
    <d v="2015-12-15T00:00:00"/>
    <s v="Standard Class"/>
    <s v="FP-14320"/>
    <s v="Frank Preis"/>
    <s v="Consumer"/>
    <s v="United States"/>
    <s v="Philadelphia"/>
    <s v="Pennsylvania"/>
    <n v="19134"/>
    <x v="3"/>
    <x v="1077"/>
    <x v="2"/>
    <s v="Copiers"/>
    <s v="Canon PC940 Copier"/>
    <n v="1079.9760000000001"/>
  </r>
  <r>
    <n v="8125"/>
    <s v="US-2018-150070"/>
    <x v="210"/>
    <d v="2018-09-12T00:00:00"/>
    <s v="Standard Class"/>
    <s v="JA-15970"/>
    <s v="Joseph Airdo"/>
    <s v="Consumer"/>
    <s v="United States"/>
    <s v="Modesto"/>
    <s v="California"/>
    <n v="95351"/>
    <x v="1"/>
    <x v="211"/>
    <x v="0"/>
    <s v="Chairs"/>
    <s v="Global Low Back Tilter Chair"/>
    <n v="161.56800000000001"/>
  </r>
  <r>
    <n v="8126"/>
    <s v="CA-2016-137064"/>
    <x v="525"/>
    <d v="2016-02-13T00:00:00"/>
    <s v="Standard Class"/>
    <s v="TS-21655"/>
    <s v="Trudy Schmidt"/>
    <s v="Consumer"/>
    <s v="United States"/>
    <s v="Houston"/>
    <s v="Texas"/>
    <n v="77070"/>
    <x v="2"/>
    <x v="766"/>
    <x v="1"/>
    <s v="Binders"/>
    <s v="UniKeep View Case Binders"/>
    <n v="2.9340000000000002"/>
  </r>
  <r>
    <n v="8127"/>
    <s v="CA-2016-137064"/>
    <x v="525"/>
    <d v="2016-02-13T00:00:00"/>
    <s v="Standard Class"/>
    <s v="TS-21655"/>
    <s v="Trudy Schmidt"/>
    <s v="Consumer"/>
    <s v="United States"/>
    <s v="Houston"/>
    <s v="Texas"/>
    <n v="77070"/>
    <x v="2"/>
    <x v="103"/>
    <x v="2"/>
    <s v="Accessories"/>
    <s v="Memorex Mini Travel Drive 8 GB USB 2.0 Flash Drive"/>
    <n v="18.527999999999999"/>
  </r>
  <r>
    <n v="8128"/>
    <s v="CA-2016-137064"/>
    <x v="525"/>
    <d v="2016-02-13T00:00:00"/>
    <s v="Standard Class"/>
    <s v="TS-21655"/>
    <s v="Trudy Schmidt"/>
    <s v="Consumer"/>
    <s v="United States"/>
    <s v="Houston"/>
    <s v="Texas"/>
    <n v="77070"/>
    <x v="2"/>
    <x v="1362"/>
    <x v="1"/>
    <s v="Storage"/>
    <s v="Tennsco Snap-Together Open Shelving Units, Starter Sets and Add-On Units"/>
    <n v="670.75199999999995"/>
  </r>
  <r>
    <n v="8129"/>
    <s v="CA-2018-157350"/>
    <x v="775"/>
    <d v="2018-09-01T00:00:00"/>
    <s v="Standard Class"/>
    <s v="DP-13000"/>
    <s v="Darren Powers"/>
    <s v="Consumer"/>
    <s v="United States"/>
    <s v="Chicago"/>
    <s v="Illinois"/>
    <n v="60610"/>
    <x v="2"/>
    <x v="596"/>
    <x v="0"/>
    <s v="Furnishings"/>
    <s v="Seth Thomas 16&quot; Steel Case Clock"/>
    <n v="64.959999999999994"/>
  </r>
  <r>
    <n v="8130"/>
    <s v="CA-2015-127866"/>
    <x v="836"/>
    <d v="2015-07-23T00:00:00"/>
    <s v="First Class"/>
    <s v="JD-15895"/>
    <s v="Jonathan Doherty"/>
    <s v="Corporate"/>
    <s v="United States"/>
    <s v="Riverside"/>
    <s v="California"/>
    <n v="92503"/>
    <x v="1"/>
    <x v="917"/>
    <x v="2"/>
    <s v="Accessories"/>
    <s v="Maxell 74 Minute CD-R Spindle, 50/Pack"/>
    <n v="41.94"/>
  </r>
  <r>
    <n v="8131"/>
    <s v="CA-2015-127866"/>
    <x v="836"/>
    <d v="2015-07-23T00:00:00"/>
    <s v="First Class"/>
    <s v="JD-15895"/>
    <s v="Jonathan Doherty"/>
    <s v="Corporate"/>
    <s v="United States"/>
    <s v="Riverside"/>
    <s v="California"/>
    <n v="92503"/>
    <x v="1"/>
    <x v="1296"/>
    <x v="1"/>
    <s v="Paper"/>
    <s v="Xerox 1965"/>
    <n v="11.96"/>
  </r>
  <r>
    <n v="8132"/>
    <s v="CA-2015-127866"/>
    <x v="836"/>
    <d v="2015-07-23T00:00:00"/>
    <s v="First Class"/>
    <s v="JD-15895"/>
    <s v="Jonathan Doherty"/>
    <s v="Corporate"/>
    <s v="United States"/>
    <s v="Riverside"/>
    <s v="California"/>
    <n v="92503"/>
    <x v="1"/>
    <x v="1609"/>
    <x v="1"/>
    <s v="Art"/>
    <s v="Newell 348"/>
    <n v="13.12"/>
  </r>
  <r>
    <n v="8133"/>
    <s v="CA-2015-127866"/>
    <x v="836"/>
    <d v="2015-07-23T00:00:00"/>
    <s v="First Class"/>
    <s v="JD-15895"/>
    <s v="Jonathan Doherty"/>
    <s v="Corporate"/>
    <s v="United States"/>
    <s v="Riverside"/>
    <s v="California"/>
    <n v="92503"/>
    <x v="1"/>
    <x v="518"/>
    <x v="1"/>
    <s v="Storage"/>
    <s v="Hot File 7-Pocket, Floor Stand"/>
    <n v="535.41"/>
  </r>
  <r>
    <n v="8134"/>
    <s v="CA-2016-131352"/>
    <x v="1049"/>
    <d v="2016-10-13T00:00:00"/>
    <s v="Standard Class"/>
    <s v="GH-14485"/>
    <s v="Gene Hale"/>
    <s v="Corporate"/>
    <s v="United States"/>
    <s v="Dallas"/>
    <s v="Texas"/>
    <n v="75081"/>
    <x v="2"/>
    <x v="71"/>
    <x v="0"/>
    <s v="Furnishings"/>
    <s v="Tenex Traditional Chairmats for Medium Pile Carpet, Standard Lip, 36&quot; x 48&quot;"/>
    <n v="72.78"/>
  </r>
  <r>
    <n v="8135"/>
    <s v="CA-2016-121776"/>
    <x v="1130"/>
    <d v="2016-02-21T00:00:00"/>
    <s v="Standard Class"/>
    <s v="RD-19585"/>
    <s v="Rob Dowd"/>
    <s v="Consumer"/>
    <s v="United States"/>
    <s v="Los Angeles"/>
    <s v="California"/>
    <n v="90008"/>
    <x v="1"/>
    <x v="314"/>
    <x v="1"/>
    <s v="Paper"/>
    <s v="Xerox 1881"/>
    <n v="36.840000000000003"/>
  </r>
  <r>
    <n v="8136"/>
    <s v="CA-2016-121776"/>
    <x v="1130"/>
    <d v="2016-02-21T00:00:00"/>
    <s v="Standard Class"/>
    <s v="RD-19585"/>
    <s v="Rob Dowd"/>
    <s v="Consumer"/>
    <s v="United States"/>
    <s v="Los Angeles"/>
    <s v="California"/>
    <n v="90008"/>
    <x v="1"/>
    <x v="49"/>
    <x v="1"/>
    <s v="Labels"/>
    <s v="Avery 485"/>
    <n v="87.71"/>
  </r>
  <r>
    <n v="8137"/>
    <s v="CA-2017-118073"/>
    <x v="399"/>
    <d v="2017-08-16T00:00:00"/>
    <s v="Standard Class"/>
    <s v="CS-12490"/>
    <s v="Cindy Schnelling"/>
    <s v="Corporate"/>
    <s v="United States"/>
    <s v="Lakeland"/>
    <s v="Florida"/>
    <n v="33801"/>
    <x v="0"/>
    <x v="277"/>
    <x v="0"/>
    <s v="Tables"/>
    <s v="BPI Conference Tables"/>
    <n v="562.29250000000002"/>
  </r>
  <r>
    <n v="8138"/>
    <s v="CA-2015-103219"/>
    <x v="187"/>
    <d v="2015-11-13T00:00:00"/>
    <s v="Standard Class"/>
    <s v="BF-11215"/>
    <s v="Benjamin Farhat"/>
    <s v="Home Office"/>
    <s v="United States"/>
    <s v="New York City"/>
    <s v="New York"/>
    <n v="10035"/>
    <x v="3"/>
    <x v="267"/>
    <x v="0"/>
    <s v="Furnishings"/>
    <s v="Eldon 200 Class Desk Accessories, Black"/>
    <n v="56.52"/>
  </r>
  <r>
    <n v="8139"/>
    <s v="CA-2017-102561"/>
    <x v="427"/>
    <d v="2017-07-22T00:00:00"/>
    <s v="Standard Class"/>
    <s v="NK-18490"/>
    <s v="Neil Knudson"/>
    <s v="Home Office"/>
    <s v="United States"/>
    <s v="Philadelphia"/>
    <s v="Pennsylvania"/>
    <n v="19140"/>
    <x v="3"/>
    <x v="824"/>
    <x v="1"/>
    <s v="Art"/>
    <s v="Newell 326"/>
    <n v="11.263999999999999"/>
  </r>
  <r>
    <n v="8140"/>
    <s v="CA-2017-102561"/>
    <x v="427"/>
    <d v="2017-07-22T00:00:00"/>
    <s v="Standard Class"/>
    <s v="NK-18490"/>
    <s v="Neil Knudson"/>
    <s v="Home Office"/>
    <s v="United States"/>
    <s v="Philadelphia"/>
    <s v="Pennsylvania"/>
    <n v="19140"/>
    <x v="3"/>
    <x v="841"/>
    <x v="1"/>
    <s v="Storage"/>
    <s v="Steel Personal Filing/Posting Tote"/>
    <n v="284.08"/>
  </r>
  <r>
    <n v="8141"/>
    <s v="CA-2017-102561"/>
    <x v="427"/>
    <d v="2017-07-22T00:00:00"/>
    <s v="Standard Class"/>
    <s v="NK-18490"/>
    <s v="Neil Knudson"/>
    <s v="Home Office"/>
    <s v="United States"/>
    <s v="Philadelphia"/>
    <s v="Pennsylvania"/>
    <n v="19140"/>
    <x v="3"/>
    <x v="609"/>
    <x v="1"/>
    <s v="Paper"/>
    <s v="Xerox 196"/>
    <n v="18.495999999999999"/>
  </r>
  <r>
    <n v="8142"/>
    <s v="CA-2017-100993"/>
    <x v="473"/>
    <d v="2017-02-10T00:00:00"/>
    <s v="Standard Class"/>
    <s v="AZ-10750"/>
    <s v="Annie Zypern"/>
    <s v="Consumer"/>
    <s v="United States"/>
    <s v="San Diego"/>
    <s v="California"/>
    <n v="92037"/>
    <x v="1"/>
    <x v="607"/>
    <x v="1"/>
    <s v="Labels"/>
    <s v="Avery 508"/>
    <n v="14.73"/>
  </r>
  <r>
    <n v="8143"/>
    <s v="CA-2017-100993"/>
    <x v="473"/>
    <d v="2017-02-10T00:00:00"/>
    <s v="Standard Class"/>
    <s v="AZ-10750"/>
    <s v="Annie Zypern"/>
    <s v="Consumer"/>
    <s v="United States"/>
    <s v="San Diego"/>
    <s v="California"/>
    <n v="92037"/>
    <x v="1"/>
    <x v="821"/>
    <x v="1"/>
    <s v="Storage"/>
    <s v="Fellowes Mobile File Cart, Black"/>
    <n v="186.54"/>
  </r>
  <r>
    <n v="8144"/>
    <s v="CA-2017-100993"/>
    <x v="473"/>
    <d v="2017-02-10T00:00:00"/>
    <s v="Standard Class"/>
    <s v="AZ-10750"/>
    <s v="Annie Zypern"/>
    <s v="Consumer"/>
    <s v="United States"/>
    <s v="San Diego"/>
    <s v="California"/>
    <n v="92037"/>
    <x v="1"/>
    <x v="616"/>
    <x v="0"/>
    <s v="Tables"/>
    <s v="Chromcraft Round Conference Tables"/>
    <n v="557.72799999999995"/>
  </r>
  <r>
    <n v="8145"/>
    <s v="CA-2017-100993"/>
    <x v="473"/>
    <d v="2017-02-10T00:00:00"/>
    <s v="Standard Class"/>
    <s v="AZ-10750"/>
    <s v="Annie Zypern"/>
    <s v="Consumer"/>
    <s v="United States"/>
    <s v="San Diego"/>
    <s v="California"/>
    <n v="92037"/>
    <x v="1"/>
    <x v="140"/>
    <x v="2"/>
    <s v="Phones"/>
    <s v="Anker Astro 15000mAh USB Portable Charger"/>
    <n v="159.96799999999999"/>
  </r>
  <r>
    <n v="8146"/>
    <s v="US-2015-112949"/>
    <x v="886"/>
    <d v="2015-06-27T00:00:00"/>
    <s v="Standard Class"/>
    <s v="Co-12640"/>
    <s v="Corey-Lock"/>
    <s v="Consumer"/>
    <s v="United States"/>
    <s v="Lawton"/>
    <s v="Oklahoma"/>
    <n v="73505"/>
    <x v="2"/>
    <x v="1152"/>
    <x v="1"/>
    <s v="Appliances"/>
    <s v="Honeywell Quietcare HEPA Air Cleaner"/>
    <n v="471.9"/>
  </r>
  <r>
    <n v="8147"/>
    <s v="US-2015-112949"/>
    <x v="886"/>
    <d v="2015-06-27T00:00:00"/>
    <s v="Standard Class"/>
    <s v="Co-12640"/>
    <s v="Corey-Lock"/>
    <s v="Consumer"/>
    <s v="United States"/>
    <s v="Lawton"/>
    <s v="Oklahoma"/>
    <n v="73505"/>
    <x v="2"/>
    <x v="1273"/>
    <x v="1"/>
    <s v="Art"/>
    <s v="Nontoxic Chalk"/>
    <n v="3.52"/>
  </r>
  <r>
    <n v="8148"/>
    <s v="US-2018-146822"/>
    <x v="255"/>
    <d v="2018-06-14T00:00:00"/>
    <s v="Standard Class"/>
    <s v="AG-10675"/>
    <s v="Anna Gayman"/>
    <s v="Consumer"/>
    <s v="United States"/>
    <s v="Salem"/>
    <s v="Virginia"/>
    <n v="24153"/>
    <x v="0"/>
    <x v="33"/>
    <x v="1"/>
    <s v="Paper"/>
    <s v="Easy-staple paper"/>
    <n v="49.12"/>
  </r>
  <r>
    <n v="8149"/>
    <s v="US-2017-131058"/>
    <x v="797"/>
    <d v="2017-12-31T00:00:00"/>
    <s v="Standard Class"/>
    <s v="EM-14140"/>
    <s v="Eugene Moren"/>
    <s v="Home Office"/>
    <s v="United States"/>
    <s v="Santa Ana"/>
    <s v="California"/>
    <n v="92704"/>
    <x v="1"/>
    <x v="745"/>
    <x v="1"/>
    <s v="Labels"/>
    <s v="Avery File Folder Labels"/>
    <n v="20.16"/>
  </r>
  <r>
    <n v="8150"/>
    <s v="CA-2015-167997"/>
    <x v="755"/>
    <d v="2015-01-29T00:00:00"/>
    <s v="First Class"/>
    <s v="CA-11965"/>
    <s v="Carol Adams"/>
    <s v="Corporate"/>
    <s v="United States"/>
    <s v="Rapid City"/>
    <s v="South Dakota"/>
    <n v="57701"/>
    <x v="2"/>
    <x v="951"/>
    <x v="1"/>
    <s v="Binders"/>
    <s v="Wilson Jones 14 Line Acrylic Coated Pressboard Data Binders"/>
    <n v="10.68"/>
  </r>
  <r>
    <n v="8151"/>
    <s v="CA-2015-167997"/>
    <x v="755"/>
    <d v="2015-01-29T00:00:00"/>
    <s v="First Class"/>
    <s v="CA-11965"/>
    <s v="Carol Adams"/>
    <s v="Corporate"/>
    <s v="United States"/>
    <s v="Rapid City"/>
    <s v="South Dakota"/>
    <n v="57701"/>
    <x v="2"/>
    <x v="631"/>
    <x v="0"/>
    <s v="Bookcases"/>
    <s v="Safco Value Mate Series Steel Bookcases, Baked Enamel Finish on Steel, Gray"/>
    <n v="141.96"/>
  </r>
  <r>
    <n v="8152"/>
    <s v="CA-2018-140151"/>
    <x v="721"/>
    <d v="2018-03-25T00:00:00"/>
    <s v="First Class"/>
    <s v="RB-19360"/>
    <s v="Raymond Buch"/>
    <s v="Consumer"/>
    <s v="United States"/>
    <s v="Seattle"/>
    <s v="Washington"/>
    <n v="98115"/>
    <x v="1"/>
    <x v="720"/>
    <x v="1"/>
    <s v="Storage"/>
    <s v="Acco Perma 4000 Stacking Storage Drawers"/>
    <n v="32.479999999999997"/>
  </r>
  <r>
    <n v="8153"/>
    <s v="CA-2018-140151"/>
    <x v="721"/>
    <d v="2018-03-25T00:00:00"/>
    <s v="First Class"/>
    <s v="RB-19360"/>
    <s v="Raymond Buch"/>
    <s v="Consumer"/>
    <s v="United States"/>
    <s v="Seattle"/>
    <s v="Washington"/>
    <n v="98115"/>
    <x v="1"/>
    <x v="481"/>
    <x v="1"/>
    <s v="Paper"/>
    <s v="Xerox 1898"/>
    <n v="20.04"/>
  </r>
  <r>
    <n v="8154"/>
    <s v="CA-2018-140151"/>
    <x v="721"/>
    <d v="2018-03-25T00:00:00"/>
    <s v="First Class"/>
    <s v="RB-19360"/>
    <s v="Raymond Buch"/>
    <s v="Consumer"/>
    <s v="United States"/>
    <s v="Seattle"/>
    <s v="Washington"/>
    <n v="98115"/>
    <x v="1"/>
    <x v="1388"/>
    <x v="2"/>
    <s v="Copiers"/>
    <s v="Canon imageCLASS 2200 Advanced Copier"/>
    <n v="13999.96"/>
  </r>
  <r>
    <n v="8155"/>
    <s v="US-2018-143770"/>
    <x v="177"/>
    <d v="2018-03-24T00:00:00"/>
    <s v="Standard Class"/>
    <s v="RD-19720"/>
    <s v="Roger Demir"/>
    <s v="Consumer"/>
    <s v="United States"/>
    <s v="Middletown"/>
    <s v="Connecticut"/>
    <n v="6457"/>
    <x v="3"/>
    <x v="1200"/>
    <x v="2"/>
    <s v="Accessories"/>
    <s v="WD My Passport Ultra 2TB Portable External Hard Drive"/>
    <n v="238"/>
  </r>
  <r>
    <n v="8156"/>
    <s v="US-2018-143770"/>
    <x v="177"/>
    <d v="2018-03-24T00:00:00"/>
    <s v="Standard Class"/>
    <s v="RD-19720"/>
    <s v="Roger Demir"/>
    <s v="Consumer"/>
    <s v="United States"/>
    <s v="Middletown"/>
    <s v="Connecticut"/>
    <n v="6457"/>
    <x v="3"/>
    <x v="1030"/>
    <x v="1"/>
    <s v="Paper"/>
    <s v="Xerox 1988"/>
    <n v="61.96"/>
  </r>
  <r>
    <n v="8157"/>
    <s v="CA-2017-131296"/>
    <x v="964"/>
    <d v="2017-10-09T00:00:00"/>
    <s v="Standard Class"/>
    <s v="MS-17830"/>
    <s v="Melanie Seite"/>
    <s v="Consumer"/>
    <s v="United States"/>
    <s v="Baltimore"/>
    <s v="Maryland"/>
    <n v="21215"/>
    <x v="3"/>
    <x v="975"/>
    <x v="0"/>
    <s v="Tables"/>
    <s v="Bush Andora Conference Table, Maple/Graphite Gray Finish"/>
    <n v="239.37200000000001"/>
  </r>
  <r>
    <n v="8158"/>
    <s v="CA-2017-103464"/>
    <x v="741"/>
    <d v="2017-11-22T00:00:00"/>
    <s v="Standard Class"/>
    <s v="PG-18820"/>
    <s v="Patrick Gardner"/>
    <s v="Consumer"/>
    <s v="United States"/>
    <s v="San Diego"/>
    <s v="California"/>
    <n v="92105"/>
    <x v="1"/>
    <x v="1200"/>
    <x v="2"/>
    <s v="Accessories"/>
    <s v="WD My Passport Ultra 2TB Portable External Hard Drive"/>
    <n v="595"/>
  </r>
  <r>
    <n v="8159"/>
    <s v="CA-2018-136238"/>
    <x v="377"/>
    <d v="2019-01-01T00:00:00"/>
    <s v="Standard Class"/>
    <s v="KB-16240"/>
    <s v="Karen Bern"/>
    <s v="Corporate"/>
    <s v="United States"/>
    <s v="Odessa"/>
    <s v="Texas"/>
    <n v="79762"/>
    <x v="2"/>
    <x v="1283"/>
    <x v="1"/>
    <s v="Paper"/>
    <s v="Xerox 1959"/>
    <n v="16.032"/>
  </r>
  <r>
    <n v="8160"/>
    <s v="CA-2017-120803"/>
    <x v="1185"/>
    <d v="2017-03-13T00:00:00"/>
    <s v="Standard Class"/>
    <s v="RB-19465"/>
    <s v="Rick Bensley"/>
    <s v="Home Office"/>
    <s v="United States"/>
    <s v="Milford"/>
    <s v="Connecticut"/>
    <n v="6460"/>
    <x v="3"/>
    <x v="240"/>
    <x v="2"/>
    <s v="Accessories"/>
    <s v="Microsoft Sculpt Comfort Mouse"/>
    <n v="199.75"/>
  </r>
  <r>
    <n v="8161"/>
    <s v="CA-2017-134138"/>
    <x v="595"/>
    <d v="2017-02-20T00:00:00"/>
    <s v="Standard Class"/>
    <s v="JD-15790"/>
    <s v="John Dryer"/>
    <s v="Consumer"/>
    <s v="United States"/>
    <s v="Belleville"/>
    <s v="New Jersey"/>
    <n v="7109"/>
    <x v="3"/>
    <x v="1756"/>
    <x v="0"/>
    <s v="Chairs"/>
    <s v="Hon Comfortask Task/Swivel Chairs"/>
    <n v="227.96"/>
  </r>
  <r>
    <n v="8162"/>
    <s v="CA-2016-120915"/>
    <x v="694"/>
    <d v="2016-10-03T00:00:00"/>
    <s v="Second Class"/>
    <s v="JJ-15445"/>
    <s v="Jennifer Jackson"/>
    <s v="Consumer"/>
    <s v="United States"/>
    <s v="New York City"/>
    <s v="New York"/>
    <n v="10035"/>
    <x v="3"/>
    <x v="414"/>
    <x v="1"/>
    <s v="Appliances"/>
    <s v="Fellowes Premier Superior Surge Suppressor, 10-Outlet, With Phone and Remote"/>
    <n v="293.52"/>
  </r>
  <r>
    <n v="8163"/>
    <s v="CA-2016-120915"/>
    <x v="694"/>
    <d v="2016-10-03T00:00:00"/>
    <s v="Second Class"/>
    <s v="JJ-15445"/>
    <s v="Jennifer Jackson"/>
    <s v="Consumer"/>
    <s v="United States"/>
    <s v="New York City"/>
    <s v="New York"/>
    <n v="10035"/>
    <x v="3"/>
    <x v="348"/>
    <x v="2"/>
    <s v="Phones"/>
    <s v="Nortel Meridian M3904 Professional Digital phone"/>
    <n v="307.98"/>
  </r>
  <r>
    <n v="8164"/>
    <s v="CA-2016-168207"/>
    <x v="121"/>
    <d v="2016-11-06T00:00:00"/>
    <s v="Standard Class"/>
    <s v="LT-17110"/>
    <s v="Liz Thompson"/>
    <s v="Consumer"/>
    <s v="United States"/>
    <s v="San Diego"/>
    <s v="California"/>
    <n v="92105"/>
    <x v="1"/>
    <x v="1372"/>
    <x v="0"/>
    <s v="Furnishings"/>
    <s v="Contemporary Wood/Metal Frame"/>
    <n v="96.96"/>
  </r>
  <r>
    <n v="8165"/>
    <s v="CA-2016-168207"/>
    <x v="121"/>
    <d v="2016-11-06T00:00:00"/>
    <s v="Standard Class"/>
    <s v="LT-17110"/>
    <s v="Liz Thompson"/>
    <s v="Consumer"/>
    <s v="United States"/>
    <s v="San Diego"/>
    <s v="California"/>
    <n v="92105"/>
    <x v="1"/>
    <x v="301"/>
    <x v="1"/>
    <s v="Binders"/>
    <s v="GBC Premium Transparent Covers with Diagonal Lined Pattern"/>
    <n v="117.488"/>
  </r>
  <r>
    <n v="8166"/>
    <s v="CA-2016-168207"/>
    <x v="121"/>
    <d v="2016-11-06T00:00:00"/>
    <s v="Standard Class"/>
    <s v="LT-17110"/>
    <s v="Liz Thompson"/>
    <s v="Consumer"/>
    <s v="United States"/>
    <s v="San Diego"/>
    <s v="California"/>
    <n v="92105"/>
    <x v="1"/>
    <x v="591"/>
    <x v="1"/>
    <s v="Binders"/>
    <s v="Cardinal Holdit Business Card Pockets"/>
    <n v="11.952"/>
  </r>
  <r>
    <n v="8167"/>
    <s v="CA-2016-168207"/>
    <x v="121"/>
    <d v="2016-11-06T00:00:00"/>
    <s v="Standard Class"/>
    <s v="LT-17110"/>
    <s v="Liz Thompson"/>
    <s v="Consumer"/>
    <s v="United States"/>
    <s v="San Diego"/>
    <s v="California"/>
    <n v="92105"/>
    <x v="1"/>
    <x v="1373"/>
    <x v="0"/>
    <s v="Bookcases"/>
    <s v="O'Sullivan Living Dimensions 3-Shelf Bookcases"/>
    <n v="512.49900000000002"/>
  </r>
  <r>
    <n v="8168"/>
    <s v="CA-2017-144148"/>
    <x v="995"/>
    <d v="2017-08-05T00:00:00"/>
    <s v="Standard Class"/>
    <s v="AH-10690"/>
    <s v="Anna HÃ¤berlin"/>
    <s v="Corporate"/>
    <s v="United States"/>
    <s v="San Francisco"/>
    <s v="California"/>
    <n v="94122"/>
    <x v="1"/>
    <x v="584"/>
    <x v="0"/>
    <s v="Tables"/>
    <s v="Laminate Occasional Tables"/>
    <n v="863.12800000000004"/>
  </r>
  <r>
    <n v="8169"/>
    <s v="CA-2018-107174"/>
    <x v="44"/>
    <d v="2018-11-13T00:00:00"/>
    <s v="Standard Class"/>
    <s v="AB-10060"/>
    <s v="Adam Bellavance"/>
    <s v="Home Office"/>
    <s v="United States"/>
    <s v="Seattle"/>
    <s v="Washington"/>
    <n v="98105"/>
    <x v="1"/>
    <x v="309"/>
    <x v="0"/>
    <s v="Tables"/>
    <s v="Hon 5100 Series Wood Tables"/>
    <n v="2036.86"/>
  </r>
  <r>
    <n v="8170"/>
    <s v="CA-2018-107174"/>
    <x v="44"/>
    <d v="2018-11-13T00:00:00"/>
    <s v="Standard Class"/>
    <s v="AB-10060"/>
    <s v="Adam Bellavance"/>
    <s v="Home Office"/>
    <s v="United States"/>
    <s v="Seattle"/>
    <s v="Washington"/>
    <n v="98105"/>
    <x v="1"/>
    <x v="299"/>
    <x v="0"/>
    <s v="Chairs"/>
    <s v="Hon 2090 â€œPillow Softâ€ Series Mid Back Swivel/Tilt Chairs"/>
    <n v="449.56799999999998"/>
  </r>
  <r>
    <n v="8171"/>
    <s v="CA-2018-107174"/>
    <x v="44"/>
    <d v="2018-11-13T00:00:00"/>
    <s v="Standard Class"/>
    <s v="AB-10060"/>
    <s v="Adam Bellavance"/>
    <s v="Home Office"/>
    <s v="United States"/>
    <s v="Seattle"/>
    <s v="Washington"/>
    <n v="98105"/>
    <x v="1"/>
    <x v="477"/>
    <x v="2"/>
    <s v="Accessories"/>
    <s v="SanDisk Cruzer 64 GB USB Flash Drive"/>
    <n v="108.96"/>
  </r>
  <r>
    <n v="8172"/>
    <s v="CA-2017-146150"/>
    <x v="1173"/>
    <d v="2017-02-19T00:00:00"/>
    <s v="Standard Class"/>
    <s v="FM-14380"/>
    <s v="Fred McMath"/>
    <s v="Consumer"/>
    <s v="United States"/>
    <s v="Jackson"/>
    <s v="Mississippi"/>
    <n v="39212"/>
    <x v="0"/>
    <x v="978"/>
    <x v="1"/>
    <s v="Art"/>
    <s v="Panasonic KP-150 Electric Pencil Sharpener"/>
    <n v="264.18"/>
  </r>
  <r>
    <n v="8173"/>
    <s v="CA-2015-114125"/>
    <x v="868"/>
    <d v="2015-07-13T00:00:00"/>
    <s v="Standard Class"/>
    <s v="GH-14410"/>
    <s v="Gary Hansen"/>
    <s v="Home Office"/>
    <s v="United States"/>
    <s v="Los Angeles"/>
    <s v="California"/>
    <n v="90049"/>
    <x v="1"/>
    <x v="1363"/>
    <x v="1"/>
    <s v="Labels"/>
    <s v="Avery 49"/>
    <n v="2.88"/>
  </r>
  <r>
    <n v="8174"/>
    <s v="CA-2015-114125"/>
    <x v="868"/>
    <d v="2015-07-13T00:00:00"/>
    <s v="Standard Class"/>
    <s v="GH-14410"/>
    <s v="Gary Hansen"/>
    <s v="Home Office"/>
    <s v="United States"/>
    <s v="Los Angeles"/>
    <s v="California"/>
    <n v="90049"/>
    <x v="1"/>
    <x v="44"/>
    <x v="1"/>
    <s v="Binders"/>
    <s v="Wilson Jones Leather-Like Binders with DublLock Round Rings"/>
    <n v="41.904000000000003"/>
  </r>
  <r>
    <n v="8175"/>
    <s v="CA-2015-114125"/>
    <x v="868"/>
    <d v="2015-07-13T00:00:00"/>
    <s v="Standard Class"/>
    <s v="GH-14410"/>
    <s v="Gary Hansen"/>
    <s v="Home Office"/>
    <s v="United States"/>
    <s v="Los Angeles"/>
    <s v="California"/>
    <n v="90049"/>
    <x v="1"/>
    <x v="1198"/>
    <x v="1"/>
    <s v="Storage"/>
    <s v="Perma STOR-ALL Hanging File Box, 13 1/8&quot;W x 12 1/4&quot;D x 10 1/2&quot;H"/>
    <n v="23.92"/>
  </r>
  <r>
    <n v="8176"/>
    <s v="CA-2017-114944"/>
    <x v="806"/>
    <d v="2017-02-04T00:00:00"/>
    <s v="Standard Class"/>
    <s v="HE-14800"/>
    <s v="Harold Engle"/>
    <s v="Corporate"/>
    <s v="United States"/>
    <s v="Chicago"/>
    <s v="Illinois"/>
    <n v="60623"/>
    <x v="2"/>
    <x v="62"/>
    <x v="1"/>
    <s v="Paper"/>
    <s v="Xerox 1943"/>
    <n v="156.512"/>
  </r>
  <r>
    <n v="8177"/>
    <s v="CA-2017-135965"/>
    <x v="897"/>
    <d v="2017-09-25T00:00:00"/>
    <s v="First Class"/>
    <s v="SZ-20035"/>
    <s v="Sam Zeldin"/>
    <s v="Home Office"/>
    <s v="United States"/>
    <s v="New York City"/>
    <s v="New York"/>
    <n v="10035"/>
    <x v="3"/>
    <x v="80"/>
    <x v="1"/>
    <s v="Storage"/>
    <s v="Sortfiler Multipurpose Personal File Organizer, Black"/>
    <n v="128.34"/>
  </r>
  <r>
    <n v="8178"/>
    <s v="CA-2018-149699"/>
    <x v="66"/>
    <d v="2018-12-24T00:00:00"/>
    <s v="First Class"/>
    <s v="CM-12115"/>
    <s v="Chad McGuire"/>
    <s v="Consumer"/>
    <s v="United States"/>
    <s v="Los Angeles"/>
    <s v="California"/>
    <n v="90008"/>
    <x v="1"/>
    <x v="1523"/>
    <x v="2"/>
    <s v="Accessories"/>
    <s v="Kensington Expert Mouse Optical USB Trackball for PC or Mac"/>
    <n v="474.95"/>
  </r>
  <r>
    <n v="8179"/>
    <s v="CA-2017-166429"/>
    <x v="476"/>
    <d v="2017-09-08T00:00:00"/>
    <s v="Standard Class"/>
    <s v="TG-21310"/>
    <s v="Toby Gnade"/>
    <s v="Consumer"/>
    <s v="United States"/>
    <s v="Des Moines"/>
    <s v="Washington"/>
    <n v="98198"/>
    <x v="1"/>
    <x v="615"/>
    <x v="2"/>
    <s v="Copiers"/>
    <s v="Hewlett Packard 610 Color Digital Copier / Printer"/>
    <n v="999.98"/>
  </r>
  <r>
    <n v="8180"/>
    <s v="CA-2016-112767"/>
    <x v="991"/>
    <d v="2016-08-06T00:00:00"/>
    <s v="Standard Class"/>
    <s v="DK-12985"/>
    <s v="Darren Koutras"/>
    <s v="Consumer"/>
    <s v="United States"/>
    <s v="Springfield"/>
    <s v="Oregon"/>
    <n v="97477"/>
    <x v="1"/>
    <x v="1582"/>
    <x v="0"/>
    <s v="Tables"/>
    <s v="Balt Split Level Computer Training Table"/>
    <n v="277.5"/>
  </r>
  <r>
    <n v="8181"/>
    <s v="CA-2016-119879"/>
    <x v="82"/>
    <d v="2016-11-25T00:00:00"/>
    <s v="Standard Class"/>
    <s v="SS-20410"/>
    <s v="Shahid Shariari"/>
    <s v="Consumer"/>
    <s v="United States"/>
    <s v="Philadelphia"/>
    <s v="Pennsylvania"/>
    <n v="19120"/>
    <x v="3"/>
    <x v="971"/>
    <x v="0"/>
    <s v="Tables"/>
    <s v="Bevis Oval Conference Table, Walnut"/>
    <n v="1252.704"/>
  </r>
  <r>
    <n v="8182"/>
    <s v="CA-2016-119879"/>
    <x v="82"/>
    <d v="2016-11-25T00:00:00"/>
    <s v="Standard Class"/>
    <s v="SS-20410"/>
    <s v="Shahid Shariari"/>
    <s v="Consumer"/>
    <s v="United States"/>
    <s v="Philadelphia"/>
    <s v="Pennsylvania"/>
    <n v="19120"/>
    <x v="3"/>
    <x v="687"/>
    <x v="2"/>
    <s v="Phones"/>
    <s v="Logitech B530 USBÂ HeadsetÂ -Â headsetÂ - Full size, Binaural"/>
    <n v="110.97"/>
  </r>
  <r>
    <n v="8183"/>
    <s v="CA-2018-155642"/>
    <x v="796"/>
    <d v="2018-05-22T00:00:00"/>
    <s v="Standard Class"/>
    <s v="BM-11575"/>
    <s v="Brendan Murry"/>
    <s v="Corporate"/>
    <s v="United States"/>
    <s v="Chicago"/>
    <s v="Illinois"/>
    <n v="60653"/>
    <x v="2"/>
    <x v="1155"/>
    <x v="0"/>
    <s v="Furnishings"/>
    <s v="Flat Face Poster Frame"/>
    <n v="22.608000000000001"/>
  </r>
  <r>
    <n v="8184"/>
    <s v="CA-2018-155642"/>
    <x v="796"/>
    <d v="2018-05-22T00:00:00"/>
    <s v="Standard Class"/>
    <s v="BM-11575"/>
    <s v="Brendan Murry"/>
    <s v="Corporate"/>
    <s v="United States"/>
    <s v="Chicago"/>
    <s v="Illinois"/>
    <n v="60653"/>
    <x v="2"/>
    <x v="283"/>
    <x v="0"/>
    <s v="Furnishings"/>
    <s v="C-Line Cubicle Keepers Polyproplyene Holder With Velcro Backings"/>
    <n v="1.8919999999999999"/>
  </r>
  <r>
    <n v="8185"/>
    <s v="US-2018-101721"/>
    <x v="283"/>
    <d v="2018-07-27T00:00:00"/>
    <s v="Standard Class"/>
    <s v="MY-17380"/>
    <s v="Maribeth Yedwab"/>
    <s v="Corporate"/>
    <s v="United States"/>
    <s v="Chicago"/>
    <s v="Illinois"/>
    <n v="60623"/>
    <x v="2"/>
    <x v="954"/>
    <x v="1"/>
    <s v="Paper"/>
    <s v="Xerox 1909"/>
    <n v="63.311999999999998"/>
  </r>
  <r>
    <n v="8186"/>
    <s v="CA-2016-136728"/>
    <x v="1023"/>
    <d v="2016-09-17T00:00:00"/>
    <s v="Second Class"/>
    <s v="AG-10900"/>
    <s v="Arthur Gainer"/>
    <s v="Consumer"/>
    <s v="United States"/>
    <s v="Chicago"/>
    <s v="Illinois"/>
    <n v="60623"/>
    <x v="2"/>
    <x v="1170"/>
    <x v="1"/>
    <s v="Envelopes"/>
    <s v="Staple envelope"/>
    <n v="7.8239999999999998"/>
  </r>
  <r>
    <n v="8187"/>
    <s v="CA-2016-136728"/>
    <x v="1023"/>
    <d v="2016-09-17T00:00:00"/>
    <s v="Second Class"/>
    <s v="AG-10900"/>
    <s v="Arthur Gainer"/>
    <s v="Consumer"/>
    <s v="United States"/>
    <s v="Chicago"/>
    <s v="Illinois"/>
    <n v="60623"/>
    <x v="2"/>
    <x v="163"/>
    <x v="0"/>
    <s v="Chairs"/>
    <s v="Global Value Steno Chair, Gray"/>
    <n v="170.072"/>
  </r>
  <r>
    <n v="8188"/>
    <s v="CA-2017-127194"/>
    <x v="107"/>
    <d v="2017-12-16T00:00:00"/>
    <s v="Standard Class"/>
    <s v="BW-11110"/>
    <s v="Bart Watters"/>
    <s v="Corporate"/>
    <s v="United States"/>
    <s v="New York City"/>
    <s v="New York"/>
    <n v="10024"/>
    <x v="3"/>
    <x v="161"/>
    <x v="1"/>
    <s v="Paper"/>
    <s v="Adams Phone Message Book, Professional, 400 Message Capacity, 5 3/6â€ x 11â€"/>
    <n v="62.82"/>
  </r>
  <r>
    <n v="8189"/>
    <s v="CA-2016-140375"/>
    <x v="653"/>
    <d v="2016-10-05T00:00:00"/>
    <s v="Second Class"/>
    <s v="SG-20470"/>
    <s v="Sheri Gordon"/>
    <s v="Consumer"/>
    <s v="United States"/>
    <s v="Rockville"/>
    <s v="Maryland"/>
    <n v="20852"/>
    <x v="3"/>
    <x v="680"/>
    <x v="1"/>
    <s v="Paper"/>
    <s v="Xerox 202"/>
    <n v="19.440000000000001"/>
  </r>
  <r>
    <n v="8190"/>
    <s v="CA-2016-140375"/>
    <x v="653"/>
    <d v="2016-10-05T00:00:00"/>
    <s v="Second Class"/>
    <s v="SG-20470"/>
    <s v="Sheri Gordon"/>
    <s v="Consumer"/>
    <s v="United States"/>
    <s v="Rockville"/>
    <s v="Maryland"/>
    <n v="20852"/>
    <x v="3"/>
    <x v="777"/>
    <x v="1"/>
    <s v="Binders"/>
    <s v="GBC Plastic Binding Combs"/>
    <n v="7.38"/>
  </r>
  <r>
    <n v="8191"/>
    <s v="US-2018-155866"/>
    <x v="701"/>
    <d v="2018-11-21T00:00:00"/>
    <s v="Standard Class"/>
    <s v="CC-12370"/>
    <s v="Christopher Conant"/>
    <s v="Consumer"/>
    <s v="United States"/>
    <s v="New York City"/>
    <s v="New York"/>
    <n v="10011"/>
    <x v="3"/>
    <x v="832"/>
    <x v="1"/>
    <s v="Paper"/>
    <s v="Xerox 1905"/>
    <n v="38.880000000000003"/>
  </r>
  <r>
    <n v="8192"/>
    <s v="US-2018-155866"/>
    <x v="701"/>
    <d v="2018-11-21T00:00:00"/>
    <s v="Standard Class"/>
    <s v="CC-12370"/>
    <s v="Christopher Conant"/>
    <s v="Consumer"/>
    <s v="United States"/>
    <s v="New York City"/>
    <s v="New York"/>
    <n v="10011"/>
    <x v="3"/>
    <x v="267"/>
    <x v="0"/>
    <s v="Furnishings"/>
    <s v="Howard Miller 13&quot; Diameter Goldtone Round Wall Clock"/>
    <n v="187.76"/>
  </r>
  <r>
    <n v="8193"/>
    <s v="CA-2016-141327"/>
    <x v="672"/>
    <d v="2016-12-03T00:00:00"/>
    <s v="First Class"/>
    <s v="LR-16915"/>
    <s v="Lena Radford"/>
    <s v="Consumer"/>
    <s v="United States"/>
    <s v="Durham"/>
    <s v="North Carolina"/>
    <n v="27707"/>
    <x v="0"/>
    <x v="614"/>
    <x v="1"/>
    <s v="Binders"/>
    <s v="Avery Durable Binders"/>
    <n v="6.048"/>
  </r>
  <r>
    <n v="8194"/>
    <s v="CA-2016-141327"/>
    <x v="672"/>
    <d v="2016-12-03T00:00:00"/>
    <s v="First Class"/>
    <s v="LR-16915"/>
    <s v="Lena Radford"/>
    <s v="Consumer"/>
    <s v="United States"/>
    <s v="Durham"/>
    <s v="North Carolina"/>
    <n v="27707"/>
    <x v="0"/>
    <x v="1360"/>
    <x v="1"/>
    <s v="Appliances"/>
    <s v="Belkin 8 Outlet Surge Protector"/>
    <n v="98.352000000000004"/>
  </r>
  <r>
    <n v="8195"/>
    <s v="CA-2016-141327"/>
    <x v="672"/>
    <d v="2016-12-03T00:00:00"/>
    <s v="First Class"/>
    <s v="LR-16915"/>
    <s v="Lena Radford"/>
    <s v="Consumer"/>
    <s v="United States"/>
    <s v="Durham"/>
    <s v="North Carolina"/>
    <n v="27707"/>
    <x v="0"/>
    <x v="220"/>
    <x v="0"/>
    <s v="Furnishings"/>
    <s v="Luxo Professional Fluorescent Magnifier Lamp with Clamp-Mount Base"/>
    <n v="335.74400000000003"/>
  </r>
  <r>
    <n v="8196"/>
    <s v="CA-2016-136700"/>
    <x v="401"/>
    <d v="2016-12-11T00:00:00"/>
    <s v="Second Class"/>
    <s v="DB-13120"/>
    <s v="David Bremer"/>
    <s v="Corporate"/>
    <s v="United States"/>
    <s v="Santa Barbara"/>
    <s v="California"/>
    <n v="93101"/>
    <x v="1"/>
    <x v="1056"/>
    <x v="1"/>
    <s v="Paper"/>
    <s v="Spiral Phone Message Books with Labels by Adams"/>
    <n v="8.9600000000000009"/>
  </r>
  <r>
    <n v="8197"/>
    <s v="CA-2018-102736"/>
    <x v="528"/>
    <d v="2018-09-09T00:00:00"/>
    <s v="Standard Class"/>
    <s v="LP-17095"/>
    <s v="Liz Preis"/>
    <s v="Consumer"/>
    <s v="United States"/>
    <s v="Knoxville"/>
    <s v="Tennessee"/>
    <n v="37918"/>
    <x v="0"/>
    <x v="1130"/>
    <x v="2"/>
    <s v="Accessories"/>
    <s v="MaxellÂ LTO Ultrium - 800 GB"/>
    <n v="89.567999999999998"/>
  </r>
  <r>
    <n v="8198"/>
    <s v="CA-2018-102736"/>
    <x v="528"/>
    <d v="2018-09-09T00:00:00"/>
    <s v="Standard Class"/>
    <s v="LP-17095"/>
    <s v="Liz Preis"/>
    <s v="Consumer"/>
    <s v="United States"/>
    <s v="Knoxville"/>
    <s v="Tennessee"/>
    <n v="37918"/>
    <x v="0"/>
    <x v="646"/>
    <x v="1"/>
    <s v="Art"/>
    <s v="Model L Table or Wall-Mount Pencil Sharpener"/>
    <n v="71.959999999999994"/>
  </r>
  <r>
    <n v="8199"/>
    <s v="CA-2018-102736"/>
    <x v="528"/>
    <d v="2018-09-09T00:00:00"/>
    <s v="Standard Class"/>
    <s v="LP-17095"/>
    <s v="Liz Preis"/>
    <s v="Consumer"/>
    <s v="United States"/>
    <s v="Knoxville"/>
    <s v="Tennessee"/>
    <n v="37918"/>
    <x v="0"/>
    <x v="585"/>
    <x v="1"/>
    <s v="Paper"/>
    <s v="Xerox 220"/>
    <n v="15.552"/>
  </r>
  <r>
    <n v="8200"/>
    <s v="CA-2018-125269"/>
    <x v="558"/>
    <d v="2018-04-30T00:00:00"/>
    <s v="Standard Class"/>
    <s v="AF-10870"/>
    <s v="Art Ferguson"/>
    <s v="Consumer"/>
    <s v="United States"/>
    <s v="Chicago"/>
    <s v="Illinois"/>
    <n v="60610"/>
    <x v="2"/>
    <x v="1124"/>
    <x v="1"/>
    <s v="Binders"/>
    <s v="Acco Data Flex Cable Posts For Top &amp; Bottom Load Binders, 6&quot; Capacity"/>
    <n v="10.43"/>
  </r>
  <r>
    <n v="8201"/>
    <s v="CA-2018-125269"/>
    <x v="558"/>
    <d v="2018-04-30T00:00:00"/>
    <s v="Standard Class"/>
    <s v="AF-10870"/>
    <s v="Art Ferguson"/>
    <s v="Consumer"/>
    <s v="United States"/>
    <s v="Chicago"/>
    <s v="Illinois"/>
    <n v="60610"/>
    <x v="2"/>
    <x v="72"/>
    <x v="1"/>
    <s v="Storage"/>
    <s v="Safco Industrial Wire Shelving System"/>
    <n v="72.784000000000006"/>
  </r>
  <r>
    <n v="8202"/>
    <s v="CA-2016-114811"/>
    <x v="627"/>
    <d v="2016-11-08T00:00:00"/>
    <s v="Same Day"/>
    <s v="KD-16495"/>
    <s v="Keith Dawkins"/>
    <s v="Corporate"/>
    <s v="United States"/>
    <s v="New York City"/>
    <s v="New York"/>
    <n v="10024"/>
    <x v="3"/>
    <x v="1678"/>
    <x v="1"/>
    <s v="Storage"/>
    <s v="Fellowes Desktop Hanging File Manager"/>
    <n v="67.150000000000006"/>
  </r>
  <r>
    <n v="8203"/>
    <s v="CA-2016-114811"/>
    <x v="627"/>
    <d v="2016-11-08T00:00:00"/>
    <s v="Same Day"/>
    <s v="KD-16495"/>
    <s v="Keith Dawkins"/>
    <s v="Corporate"/>
    <s v="United States"/>
    <s v="New York City"/>
    <s v="New York"/>
    <n v="10024"/>
    <x v="3"/>
    <x v="903"/>
    <x v="2"/>
    <s v="Phones"/>
    <s v="Mitel MiVoice 5330e IP Phone"/>
    <n v="549.98"/>
  </r>
  <r>
    <n v="8204"/>
    <s v="CA-2016-114811"/>
    <x v="627"/>
    <d v="2016-11-08T00:00:00"/>
    <s v="Same Day"/>
    <s v="KD-16495"/>
    <s v="Keith Dawkins"/>
    <s v="Corporate"/>
    <s v="United States"/>
    <s v="New York City"/>
    <s v="New York"/>
    <n v="10024"/>
    <x v="3"/>
    <x v="1800"/>
    <x v="0"/>
    <s v="Furnishings"/>
    <s v="Nu-Dell EZ-Mount Plastic Wall Frames"/>
    <n v="11.82"/>
  </r>
  <r>
    <n v="8205"/>
    <s v="CA-2016-114811"/>
    <x v="627"/>
    <d v="2016-11-08T00:00:00"/>
    <s v="Same Day"/>
    <s v="KD-16495"/>
    <s v="Keith Dawkins"/>
    <s v="Corporate"/>
    <s v="United States"/>
    <s v="New York City"/>
    <s v="New York"/>
    <n v="10024"/>
    <x v="3"/>
    <x v="1715"/>
    <x v="2"/>
    <s v="Machines"/>
    <s v="Zebra ZM400 Thermal Label Printer"/>
    <n v="4643.8"/>
  </r>
  <r>
    <n v="8206"/>
    <s v="CA-2016-114811"/>
    <x v="627"/>
    <d v="2016-11-08T00:00:00"/>
    <s v="Same Day"/>
    <s v="KD-16495"/>
    <s v="Keith Dawkins"/>
    <s v="Corporate"/>
    <s v="United States"/>
    <s v="New York City"/>
    <s v="New York"/>
    <n v="10024"/>
    <x v="3"/>
    <x v="623"/>
    <x v="0"/>
    <s v="Chairs"/>
    <s v="Hon 4070 Series Pagoda Round Back Stacking Chairs"/>
    <n v="577.76400000000001"/>
  </r>
  <r>
    <n v="8207"/>
    <s v="CA-2016-122266"/>
    <x v="33"/>
    <d v="2016-04-30T00:00:00"/>
    <s v="Standard Class"/>
    <s v="SA-20830"/>
    <s v="Sue Ann Reed"/>
    <s v="Consumer"/>
    <s v="United States"/>
    <s v="Daytona Beach"/>
    <s v="Florida"/>
    <n v="32114"/>
    <x v="0"/>
    <x v="3"/>
    <x v="0"/>
    <s v="Tables"/>
    <s v="Bretford CR4500 Series Slim Rectangular Table"/>
    <n v="191.5155"/>
  </r>
  <r>
    <n v="8208"/>
    <s v="CA-2016-122266"/>
    <x v="33"/>
    <d v="2016-04-30T00:00:00"/>
    <s v="Standard Class"/>
    <s v="SA-20830"/>
    <s v="Sue Ann Reed"/>
    <s v="Consumer"/>
    <s v="United States"/>
    <s v="Daytona Beach"/>
    <s v="Florida"/>
    <n v="32114"/>
    <x v="0"/>
    <x v="346"/>
    <x v="1"/>
    <s v="Art"/>
    <s v="Crayola Colored Pencils"/>
    <n v="2.6240000000000001"/>
  </r>
  <r>
    <n v="8209"/>
    <s v="CA-2016-141565"/>
    <x v="1181"/>
    <d v="2016-09-24T00:00:00"/>
    <s v="Standard Class"/>
    <s v="BG-11035"/>
    <s v="Barry Gonzalez"/>
    <s v="Consumer"/>
    <s v="United States"/>
    <s v="Nashville"/>
    <s v="Tennessee"/>
    <n v="37211"/>
    <x v="0"/>
    <x v="692"/>
    <x v="1"/>
    <s v="Binders"/>
    <s v="GBC Ibimaster 500 Manual ProClick Binding System"/>
    <n v="1369.7639999999999"/>
  </r>
  <r>
    <n v="8210"/>
    <s v="CA-2016-141565"/>
    <x v="1181"/>
    <d v="2016-09-24T00:00:00"/>
    <s v="Standard Class"/>
    <s v="BG-11035"/>
    <s v="Barry Gonzalez"/>
    <s v="Consumer"/>
    <s v="United States"/>
    <s v="Nashville"/>
    <s v="Tennessee"/>
    <n v="37211"/>
    <x v="0"/>
    <x v="196"/>
    <x v="1"/>
    <s v="Storage"/>
    <s v="Gould Plastics 18-Pocket Panel Bin, 34w x 5-1/4d x 20-1/2h"/>
    <n v="294.36799999999999"/>
  </r>
  <r>
    <n v="8211"/>
    <s v="CA-2018-128769"/>
    <x v="210"/>
    <d v="2018-09-12T00:00:00"/>
    <s v="Standard Class"/>
    <s v="DM-12955"/>
    <s v="Dario Medina"/>
    <s v="Corporate"/>
    <s v="United States"/>
    <s v="Nashville"/>
    <s v="Tennessee"/>
    <n v="37211"/>
    <x v="0"/>
    <x v="473"/>
    <x v="1"/>
    <s v="Appliances"/>
    <s v="Eureka The Boss Cordless Rechargeable Stick Vac"/>
    <n v="81.567999999999998"/>
  </r>
  <r>
    <n v="8212"/>
    <s v="CA-2017-116337"/>
    <x v="77"/>
    <d v="2017-11-12T00:00:00"/>
    <s v="Standard Class"/>
    <s v="MC-17845"/>
    <s v="Michael Chen"/>
    <s v="Consumer"/>
    <s v="United States"/>
    <s v="Dallas"/>
    <s v="Texas"/>
    <n v="75220"/>
    <x v="2"/>
    <x v="1834"/>
    <x v="0"/>
    <s v="Furnishings"/>
    <s v="Executive Impressions 14&quot; Contract Wall Clock with Quartz Movement"/>
    <n v="44.46"/>
  </r>
  <r>
    <n v="8213"/>
    <s v="CA-2017-116337"/>
    <x v="77"/>
    <d v="2017-11-12T00:00:00"/>
    <s v="Standard Class"/>
    <s v="MC-17845"/>
    <s v="Michael Chen"/>
    <s v="Consumer"/>
    <s v="United States"/>
    <s v="Dallas"/>
    <s v="Texas"/>
    <n v="75220"/>
    <x v="2"/>
    <x v="533"/>
    <x v="1"/>
    <s v="Storage"/>
    <s v="Mini 13-1/2 Capacity Data Binder Rack, Pearl"/>
    <n v="314.08800000000002"/>
  </r>
  <r>
    <n v="8214"/>
    <s v="CA-2016-120845"/>
    <x v="12"/>
    <d v="2016-10-02T00:00:00"/>
    <s v="Standard Class"/>
    <s v="ML-17395"/>
    <s v="Marina Lichtenstein"/>
    <s v="Corporate"/>
    <s v="United States"/>
    <s v="Murfreesboro"/>
    <s v="Tennessee"/>
    <n v="37130"/>
    <x v="0"/>
    <x v="1085"/>
    <x v="1"/>
    <s v="Binders"/>
    <s v="Wilson Jones 1&quot; Hanging DublLock Ring Binders"/>
    <n v="6.3360000000000003"/>
  </r>
  <r>
    <n v="8215"/>
    <s v="CA-2016-120845"/>
    <x v="12"/>
    <d v="2016-10-02T00:00:00"/>
    <s v="Standard Class"/>
    <s v="ML-17395"/>
    <s v="Marina Lichtenstein"/>
    <s v="Corporate"/>
    <s v="United States"/>
    <s v="Murfreesboro"/>
    <s v="Tennessee"/>
    <n v="37130"/>
    <x v="0"/>
    <x v="1402"/>
    <x v="1"/>
    <s v="Paper"/>
    <s v="Advantus Motivational Note Cards"/>
    <n v="10.48"/>
  </r>
  <r>
    <n v="8216"/>
    <s v="CA-2016-120845"/>
    <x v="12"/>
    <d v="2016-10-02T00:00:00"/>
    <s v="Standard Class"/>
    <s v="ML-17395"/>
    <s v="Marina Lichtenstein"/>
    <s v="Corporate"/>
    <s v="United States"/>
    <s v="Murfreesboro"/>
    <s v="Tennessee"/>
    <n v="37130"/>
    <x v="0"/>
    <x v="1263"/>
    <x v="1"/>
    <s v="Binders"/>
    <s v="Wilson Jones data.warehouse D-Ring Binders with DublLock"/>
    <n v="2.4689999999999999"/>
  </r>
  <r>
    <n v="8217"/>
    <s v="CA-2016-120845"/>
    <x v="12"/>
    <d v="2016-10-02T00:00:00"/>
    <s v="Standard Class"/>
    <s v="ML-17395"/>
    <s v="Marina Lichtenstein"/>
    <s v="Corporate"/>
    <s v="United States"/>
    <s v="Murfreesboro"/>
    <s v="Tennessee"/>
    <n v="37130"/>
    <x v="0"/>
    <x v="304"/>
    <x v="1"/>
    <s v="Binders"/>
    <s v="Wilson Jones Custom Binder Spines &amp; Labels"/>
    <n v="3.2639999999999998"/>
  </r>
  <r>
    <n v="8218"/>
    <s v="CA-2015-120775"/>
    <x v="462"/>
    <d v="2015-10-07T00:00:00"/>
    <s v="Standard Class"/>
    <s v="RD-19930"/>
    <s v="Russell D'Ascenzo"/>
    <s v="Consumer"/>
    <s v="United States"/>
    <s v="Dallas"/>
    <s v="Texas"/>
    <n v="75217"/>
    <x v="2"/>
    <x v="1088"/>
    <x v="1"/>
    <s v="Fasteners"/>
    <s v="Colored Push Pins"/>
    <n v="4.3440000000000003"/>
  </r>
  <r>
    <n v="8219"/>
    <s v="CA-2015-120775"/>
    <x v="462"/>
    <d v="2015-10-07T00:00:00"/>
    <s v="Standard Class"/>
    <s v="RD-19930"/>
    <s v="Russell D'Ascenzo"/>
    <s v="Consumer"/>
    <s v="United States"/>
    <s v="Dallas"/>
    <s v="Texas"/>
    <n v="75217"/>
    <x v="2"/>
    <x v="1092"/>
    <x v="0"/>
    <s v="Furnishings"/>
    <s v="DAX Natural Wood-Tone Poster Frame"/>
    <n v="31.776"/>
  </r>
  <r>
    <n v="8220"/>
    <s v="CA-2015-120775"/>
    <x v="462"/>
    <d v="2015-10-07T00:00:00"/>
    <s v="Standard Class"/>
    <s v="RD-19930"/>
    <s v="Russell D'Ascenzo"/>
    <s v="Consumer"/>
    <s v="United States"/>
    <s v="Dallas"/>
    <s v="Texas"/>
    <n v="75217"/>
    <x v="2"/>
    <x v="641"/>
    <x v="1"/>
    <s v="Labels"/>
    <s v="Smead Alpha-Z Color-Coded Second Alphabetical Labels and Starter Set"/>
    <n v="4.9279999999999999"/>
  </r>
  <r>
    <n v="8221"/>
    <s v="CA-2015-120775"/>
    <x v="462"/>
    <d v="2015-10-07T00:00:00"/>
    <s v="Standard Class"/>
    <s v="RD-19930"/>
    <s v="Russell D'Ascenzo"/>
    <s v="Consumer"/>
    <s v="United States"/>
    <s v="Dallas"/>
    <s v="Texas"/>
    <n v="75217"/>
    <x v="2"/>
    <x v="98"/>
    <x v="1"/>
    <s v="Binders"/>
    <s v="Avery Hidden Tab Dividers for Binding Systems"/>
    <n v="1.788"/>
  </r>
  <r>
    <n v="8222"/>
    <s v="CA-2015-120775"/>
    <x v="462"/>
    <d v="2015-10-07T00:00:00"/>
    <s v="Standard Class"/>
    <s v="RD-19930"/>
    <s v="Russell D'Ascenzo"/>
    <s v="Consumer"/>
    <s v="United States"/>
    <s v="Dallas"/>
    <s v="Texas"/>
    <n v="75217"/>
    <x v="2"/>
    <x v="1835"/>
    <x v="1"/>
    <s v="Fasteners"/>
    <s v="Sterling Rubber Bands by Alliance"/>
    <n v="15.071999999999999"/>
  </r>
  <r>
    <n v="8223"/>
    <s v="CA-2015-152905"/>
    <x v="1087"/>
    <d v="2015-02-24T00:00:00"/>
    <s v="Standard Class"/>
    <s v="AB-10015"/>
    <s v="Aaron Bergman"/>
    <s v="Consumer"/>
    <s v="United States"/>
    <s v="Arlington"/>
    <s v="Texas"/>
    <n v="76017"/>
    <x v="2"/>
    <x v="1555"/>
    <x v="1"/>
    <s v="Storage"/>
    <s v="Akro Stacking Bins"/>
    <n v="12.624000000000001"/>
  </r>
  <r>
    <n v="8224"/>
    <s v="CA-2017-104633"/>
    <x v="1"/>
    <d v="2017-06-16T00:00:00"/>
    <s v="Standard Class"/>
    <s v="EA-14035"/>
    <s v="Erin Ashbrook"/>
    <s v="Corporate"/>
    <s v="United States"/>
    <s v="Pasadena"/>
    <s v="California"/>
    <n v="91104"/>
    <x v="1"/>
    <x v="1174"/>
    <x v="1"/>
    <s v="Paper"/>
    <s v="IBM Multi-Purpose Copy Paper, 8 1/2 x 11&quot;, Case"/>
    <n v="185.88"/>
  </r>
  <r>
    <n v="8225"/>
    <s v="CA-2017-104633"/>
    <x v="1"/>
    <d v="2017-06-16T00:00:00"/>
    <s v="Standard Class"/>
    <s v="EA-14035"/>
    <s v="Erin Ashbrook"/>
    <s v="Corporate"/>
    <s v="United States"/>
    <s v="Pasadena"/>
    <s v="California"/>
    <n v="91104"/>
    <x v="1"/>
    <x v="1434"/>
    <x v="1"/>
    <s v="Paper"/>
    <s v="Xerox 228"/>
    <n v="12.96"/>
  </r>
  <r>
    <n v="8226"/>
    <s v="CA-2018-104136"/>
    <x v="752"/>
    <d v="2018-11-04T00:00:00"/>
    <s v="Second Class"/>
    <s v="SF-20065"/>
    <s v="Sandra Flanagan"/>
    <s v="Consumer"/>
    <s v="United States"/>
    <s v="Everett"/>
    <s v="Massachusetts"/>
    <n v="2149"/>
    <x v="3"/>
    <x v="274"/>
    <x v="1"/>
    <s v="Paper"/>
    <s v="Xerox 1939"/>
    <n v="189.7"/>
  </r>
  <r>
    <n v="8227"/>
    <s v="CA-2018-104136"/>
    <x v="752"/>
    <d v="2018-11-04T00:00:00"/>
    <s v="Second Class"/>
    <s v="SF-20065"/>
    <s v="Sandra Flanagan"/>
    <s v="Consumer"/>
    <s v="United States"/>
    <s v="Everett"/>
    <s v="Massachusetts"/>
    <n v="2149"/>
    <x v="3"/>
    <x v="1522"/>
    <x v="1"/>
    <s v="Paper"/>
    <s v="Xerox 1893"/>
    <n v="40.99"/>
  </r>
  <r>
    <n v="8228"/>
    <s v="CA-2017-123050"/>
    <x v="958"/>
    <d v="2017-04-08T00:00:00"/>
    <s v="Second Class"/>
    <s v="BC-11125"/>
    <s v="Becky Castell"/>
    <s v="Home Office"/>
    <s v="United States"/>
    <s v="Troy"/>
    <s v="New York"/>
    <n v="12180"/>
    <x v="3"/>
    <x v="479"/>
    <x v="0"/>
    <s v="Furnishings"/>
    <s v="Deflect-o EconoMat Studded, No Bevel Mat for Low Pile Carpeting"/>
    <n v="82.64"/>
  </r>
  <r>
    <n v="8229"/>
    <s v="CA-2017-123050"/>
    <x v="958"/>
    <d v="2017-04-08T00:00:00"/>
    <s v="Second Class"/>
    <s v="BC-11125"/>
    <s v="Becky Castell"/>
    <s v="Home Office"/>
    <s v="United States"/>
    <s v="Troy"/>
    <s v="New York"/>
    <n v="12180"/>
    <x v="3"/>
    <x v="170"/>
    <x v="1"/>
    <s v="Storage"/>
    <s v="Tenex File Box, Personal Filing Tote with Lid, Black"/>
    <n v="31.02"/>
  </r>
  <r>
    <n v="8230"/>
    <s v="CA-2017-123050"/>
    <x v="958"/>
    <d v="2017-04-08T00:00:00"/>
    <s v="Second Class"/>
    <s v="BC-11125"/>
    <s v="Becky Castell"/>
    <s v="Home Office"/>
    <s v="United States"/>
    <s v="Troy"/>
    <s v="New York"/>
    <n v="12180"/>
    <x v="3"/>
    <x v="1016"/>
    <x v="2"/>
    <s v="Accessories"/>
    <s v="Logitech Trackman Marble Mouse"/>
    <n v="89.97"/>
  </r>
  <r>
    <n v="8231"/>
    <s v="CA-2017-162355"/>
    <x v="1186"/>
    <d v="2017-07-02T00:00:00"/>
    <s v="Second Class"/>
    <s v="PF-19165"/>
    <s v="Philip Fox"/>
    <s v="Consumer"/>
    <s v="United States"/>
    <s v="Sandy Springs"/>
    <s v="Georgia"/>
    <n v="30328"/>
    <x v="0"/>
    <x v="369"/>
    <x v="1"/>
    <s v="Art"/>
    <s v="Bulldog Vacuum Base Pencil Sharpener"/>
    <n v="35.97"/>
  </r>
  <r>
    <n v="8232"/>
    <s v="CA-2017-162355"/>
    <x v="1186"/>
    <d v="2017-07-02T00:00:00"/>
    <s v="Second Class"/>
    <s v="PF-19165"/>
    <s v="Philip Fox"/>
    <s v="Consumer"/>
    <s v="United States"/>
    <s v="Sandy Springs"/>
    <s v="Georgia"/>
    <n v="30328"/>
    <x v="0"/>
    <x v="199"/>
    <x v="0"/>
    <s v="Bookcases"/>
    <s v="O'Sullivan 2-Door Barrister Bookcase in Odessa Pine"/>
    <n v="1266.8599999999999"/>
  </r>
  <r>
    <n v="8233"/>
    <s v="CA-2015-158225"/>
    <x v="358"/>
    <d v="2015-09-28T00:00:00"/>
    <s v="Standard Class"/>
    <s v="SE-20110"/>
    <s v="Sanjit Engle"/>
    <s v="Consumer"/>
    <s v="United States"/>
    <s v="San Jose"/>
    <s v="California"/>
    <n v="95123"/>
    <x v="1"/>
    <x v="298"/>
    <x v="1"/>
    <s v="Storage"/>
    <s v="File Shuttle II and Handi-File, Black"/>
    <n v="169.45"/>
  </r>
  <r>
    <n v="8234"/>
    <s v="CA-2015-158225"/>
    <x v="358"/>
    <d v="2015-09-28T00:00:00"/>
    <s v="Standard Class"/>
    <s v="SE-20110"/>
    <s v="Sanjit Engle"/>
    <s v="Consumer"/>
    <s v="United States"/>
    <s v="San Jose"/>
    <s v="California"/>
    <n v="95123"/>
    <x v="1"/>
    <x v="1512"/>
    <x v="1"/>
    <s v="Storage"/>
    <s v="Tennsco Commercial Shelving"/>
    <n v="40.68"/>
  </r>
  <r>
    <n v="8235"/>
    <s v="CA-2018-102204"/>
    <x v="927"/>
    <d v="2018-05-06T00:00:00"/>
    <s v="Standard Class"/>
    <s v="CJ-12010"/>
    <s v="Caroline Jumper"/>
    <s v="Consumer"/>
    <s v="United States"/>
    <s v="Jacksonville"/>
    <s v="Florida"/>
    <n v="32216"/>
    <x v="0"/>
    <x v="1698"/>
    <x v="1"/>
    <s v="Supplies"/>
    <s v="Kleencut Forged Office Shears by Acme United Corporation"/>
    <n v="3.3279999999999998"/>
  </r>
  <r>
    <n v="8236"/>
    <s v="CA-2018-102204"/>
    <x v="927"/>
    <d v="2018-05-06T00:00:00"/>
    <s v="Standard Class"/>
    <s v="CJ-12010"/>
    <s v="Caroline Jumper"/>
    <s v="Consumer"/>
    <s v="United States"/>
    <s v="Jacksonville"/>
    <s v="Florida"/>
    <n v="32216"/>
    <x v="0"/>
    <x v="411"/>
    <x v="0"/>
    <s v="Tables"/>
    <s v="Bush Advantage Collection Racetrack Conference Table"/>
    <n v="933.26199999999994"/>
  </r>
  <r>
    <n v="8237"/>
    <s v="CA-2018-102204"/>
    <x v="927"/>
    <d v="2018-05-06T00:00:00"/>
    <s v="Standard Class"/>
    <s v="CJ-12010"/>
    <s v="Caroline Jumper"/>
    <s v="Consumer"/>
    <s v="United States"/>
    <s v="Jacksonville"/>
    <s v="Florida"/>
    <n v="32216"/>
    <x v="0"/>
    <x v="483"/>
    <x v="0"/>
    <s v="Chairs"/>
    <s v="HON 5400 Series Task Chairs for Big and Tall"/>
    <n v="2803.92"/>
  </r>
  <r>
    <n v="8238"/>
    <s v="CA-2018-103065"/>
    <x v="179"/>
    <d v="2018-10-20T00:00:00"/>
    <s v="Same Day"/>
    <s v="PT-19090"/>
    <s v="Pete Takahito"/>
    <s v="Consumer"/>
    <s v="United States"/>
    <s v="Jacksonville"/>
    <s v="Florida"/>
    <n v="32216"/>
    <x v="0"/>
    <x v="383"/>
    <x v="1"/>
    <s v="Storage"/>
    <s v="Woodgrain Magazine Files by Perma"/>
    <n v="4.7679999999999998"/>
  </r>
  <r>
    <n v="8239"/>
    <s v="CA-2018-103065"/>
    <x v="179"/>
    <d v="2018-10-20T00:00:00"/>
    <s v="Same Day"/>
    <s v="PT-19090"/>
    <s v="Pete Takahito"/>
    <s v="Consumer"/>
    <s v="United States"/>
    <s v="Jacksonville"/>
    <s v="Florida"/>
    <n v="32216"/>
    <x v="0"/>
    <x v="1305"/>
    <x v="1"/>
    <s v="Paper"/>
    <s v="REDIFORM Incoming/Outgoing Call Register, 11&quot; X 8 1/2&quot;, 100 Messages"/>
    <n v="6.6719999999999997"/>
  </r>
  <r>
    <n v="8240"/>
    <s v="CA-2018-103065"/>
    <x v="179"/>
    <d v="2018-10-20T00:00:00"/>
    <s v="Same Day"/>
    <s v="PT-19090"/>
    <s v="Pete Takahito"/>
    <s v="Consumer"/>
    <s v="United States"/>
    <s v="Jacksonville"/>
    <s v="Florida"/>
    <n v="32216"/>
    <x v="0"/>
    <x v="1061"/>
    <x v="1"/>
    <s v="Art"/>
    <s v="Prang Drawing Pencil Set"/>
    <n v="4.4480000000000004"/>
  </r>
  <r>
    <n v="8241"/>
    <s v="CA-2018-103065"/>
    <x v="179"/>
    <d v="2018-10-20T00:00:00"/>
    <s v="Same Day"/>
    <s v="PT-19090"/>
    <s v="Pete Takahito"/>
    <s v="Consumer"/>
    <s v="United States"/>
    <s v="Jacksonville"/>
    <s v="Florida"/>
    <n v="32216"/>
    <x v="0"/>
    <x v="1649"/>
    <x v="0"/>
    <s v="Furnishings"/>
    <s v="DAX Wood Document Frame."/>
    <n v="43.936"/>
  </r>
  <r>
    <n v="8242"/>
    <s v="CA-2015-109855"/>
    <x v="416"/>
    <d v="2015-09-05T00:00:00"/>
    <s v="Standard Class"/>
    <s v="LH-16900"/>
    <s v="Lena Hernandez"/>
    <s v="Consumer"/>
    <s v="United States"/>
    <s v="New York City"/>
    <s v="New York"/>
    <n v="10009"/>
    <x v="3"/>
    <x v="708"/>
    <x v="1"/>
    <s v="Binders"/>
    <s v="Wilson Jones Hanging Recycled Pressboard Data Binders"/>
    <n v="23.744"/>
  </r>
  <r>
    <n v="8243"/>
    <s v="CA-2015-109855"/>
    <x v="416"/>
    <d v="2015-09-05T00:00:00"/>
    <s v="Standard Class"/>
    <s v="LH-16900"/>
    <s v="Lena Hernandez"/>
    <s v="Consumer"/>
    <s v="United States"/>
    <s v="New York City"/>
    <s v="New York"/>
    <n v="10009"/>
    <x v="3"/>
    <x v="1200"/>
    <x v="2"/>
    <s v="Accessories"/>
    <s v="WD My Passport Ultra 2TB Portable External Hard Drive"/>
    <n v="357"/>
  </r>
  <r>
    <n v="8244"/>
    <s v="CA-2015-109897"/>
    <x v="1132"/>
    <d v="2015-08-16T00:00:00"/>
    <s v="Standard Class"/>
    <s v="BW-11200"/>
    <s v="Ben Wallace"/>
    <s v="Consumer"/>
    <s v="United States"/>
    <s v="San Francisco"/>
    <s v="California"/>
    <n v="94122"/>
    <x v="1"/>
    <x v="1419"/>
    <x v="2"/>
    <s v="Phones"/>
    <s v="BlackBerry Q10"/>
    <n v="806.33600000000001"/>
  </r>
  <r>
    <n v="8245"/>
    <s v="CA-2015-109897"/>
    <x v="1132"/>
    <d v="2015-08-16T00:00:00"/>
    <s v="Standard Class"/>
    <s v="BW-11200"/>
    <s v="Ben Wallace"/>
    <s v="Consumer"/>
    <s v="United States"/>
    <s v="San Francisco"/>
    <s v="California"/>
    <n v="94122"/>
    <x v="1"/>
    <x v="1146"/>
    <x v="0"/>
    <s v="Furnishings"/>
    <s v="Seth Thomas 14&quot; Day/Date Wall Clock"/>
    <n v="85.44"/>
  </r>
  <r>
    <n v="8246"/>
    <s v="US-2015-143581"/>
    <x v="710"/>
    <d v="2015-08-23T00:00:00"/>
    <s v="Standard Class"/>
    <s v="BS-11365"/>
    <s v="Bill Shonely"/>
    <s v="Corporate"/>
    <s v="United States"/>
    <s v="Columbus"/>
    <s v="Georgia"/>
    <n v="31907"/>
    <x v="0"/>
    <x v="156"/>
    <x v="1"/>
    <s v="Storage"/>
    <s v="Space Solutions HD Industrial Steel Shelving."/>
    <n v="344.91"/>
  </r>
  <r>
    <n v="8247"/>
    <s v="CA-2016-129217"/>
    <x v="1187"/>
    <d v="2016-05-10T00:00:00"/>
    <s v="Same Day"/>
    <s v="DP-13390"/>
    <s v="Dennis Pardue"/>
    <s v="Home Office"/>
    <s v="United States"/>
    <s v="Aurora"/>
    <s v="Illinois"/>
    <n v="60505"/>
    <x v="2"/>
    <x v="554"/>
    <x v="1"/>
    <s v="Appliances"/>
    <s v="Tripp Lite Isotel 8 Ultra 8 Outlet Metal Surge"/>
    <n v="70.97"/>
  </r>
  <r>
    <n v="8248"/>
    <s v="CA-2016-129217"/>
    <x v="1187"/>
    <d v="2016-05-10T00:00:00"/>
    <s v="Same Day"/>
    <s v="DP-13390"/>
    <s v="Dennis Pardue"/>
    <s v="Home Office"/>
    <s v="United States"/>
    <s v="Aurora"/>
    <s v="Illinois"/>
    <n v="60505"/>
    <x v="2"/>
    <x v="1243"/>
    <x v="1"/>
    <s v="Art"/>
    <s v="Boston KS Multi-Size Manual Pencil Sharpener"/>
    <n v="36.783999999999999"/>
  </r>
  <r>
    <n v="8249"/>
    <s v="CA-2017-133816"/>
    <x v="1120"/>
    <d v="2017-05-13T00:00:00"/>
    <s v="Second Class"/>
    <s v="CS-12400"/>
    <s v="Christopher Schild"/>
    <s v="Home Office"/>
    <s v="United States"/>
    <s v="Philadelphia"/>
    <s v="Pennsylvania"/>
    <n v="19134"/>
    <x v="3"/>
    <x v="647"/>
    <x v="2"/>
    <s v="Phones"/>
    <s v="ClearOne CHATAttach 160 -Â speaker phone"/>
    <n v="743.98800000000006"/>
  </r>
  <r>
    <n v="8250"/>
    <s v="CA-2016-140221"/>
    <x v="616"/>
    <d v="2016-03-09T00:00:00"/>
    <s v="Second Class"/>
    <s v="MS-17365"/>
    <s v="Maribeth Schnelling"/>
    <s v="Consumer"/>
    <s v="United States"/>
    <s v="Chicago"/>
    <s v="Illinois"/>
    <n v="60653"/>
    <x v="2"/>
    <x v="912"/>
    <x v="1"/>
    <s v="Binders"/>
    <s v="Performers Binder/Pad Holder, Black"/>
    <n v="11.212"/>
  </r>
  <r>
    <n v="8251"/>
    <s v="CA-2016-140221"/>
    <x v="616"/>
    <d v="2016-03-09T00:00:00"/>
    <s v="Second Class"/>
    <s v="MS-17365"/>
    <s v="Maribeth Schnelling"/>
    <s v="Consumer"/>
    <s v="United States"/>
    <s v="Chicago"/>
    <s v="Illinois"/>
    <n v="60653"/>
    <x v="2"/>
    <x v="325"/>
    <x v="0"/>
    <s v="Furnishings"/>
    <s v="Eldon Wave Desk Accessories"/>
    <n v="4.7119999999999997"/>
  </r>
  <r>
    <n v="8252"/>
    <s v="CA-2016-140221"/>
    <x v="616"/>
    <d v="2016-03-09T00:00:00"/>
    <s v="Second Class"/>
    <s v="MS-17365"/>
    <s v="Maribeth Schnelling"/>
    <s v="Consumer"/>
    <s v="United States"/>
    <s v="Chicago"/>
    <s v="Illinois"/>
    <n v="60653"/>
    <x v="2"/>
    <x v="1107"/>
    <x v="1"/>
    <s v="Appliances"/>
    <s v="Avanti 4.4 Cu. Ft. Refrigerator"/>
    <n v="180.98"/>
  </r>
  <r>
    <n v="8253"/>
    <s v="CA-2016-140221"/>
    <x v="616"/>
    <d v="2016-03-09T00:00:00"/>
    <s v="Second Class"/>
    <s v="MS-17365"/>
    <s v="Maribeth Schnelling"/>
    <s v="Consumer"/>
    <s v="United States"/>
    <s v="Chicago"/>
    <s v="Illinois"/>
    <n v="60653"/>
    <x v="2"/>
    <x v="117"/>
    <x v="1"/>
    <s v="Storage"/>
    <s v="Companion Letter/Legal File, Black"/>
    <n v="60.415999999999997"/>
  </r>
  <r>
    <n v="8254"/>
    <s v="CA-2018-152310"/>
    <x v="801"/>
    <d v="2018-08-19T00:00:00"/>
    <s v="Standard Class"/>
    <s v="DK-12895"/>
    <s v="Dana Kaydos"/>
    <s v="Consumer"/>
    <s v="United States"/>
    <s v="Seattle"/>
    <s v="Washington"/>
    <n v="98103"/>
    <x v="1"/>
    <x v="1327"/>
    <x v="2"/>
    <s v="Copiers"/>
    <s v="Hewlett Packard 310 Color Digital Copier"/>
    <n v="299.99"/>
  </r>
  <r>
    <n v="8255"/>
    <s v="CA-2018-152310"/>
    <x v="801"/>
    <d v="2018-08-19T00:00:00"/>
    <s v="Standard Class"/>
    <s v="DK-12895"/>
    <s v="Dana Kaydos"/>
    <s v="Consumer"/>
    <s v="United States"/>
    <s v="Seattle"/>
    <s v="Washington"/>
    <n v="98103"/>
    <x v="1"/>
    <x v="1684"/>
    <x v="1"/>
    <s v="Paper"/>
    <s v="Xerox 1937"/>
    <n v="192.16"/>
  </r>
  <r>
    <n v="8256"/>
    <s v="CA-2018-152310"/>
    <x v="801"/>
    <d v="2018-08-19T00:00:00"/>
    <s v="Standard Class"/>
    <s v="DK-12895"/>
    <s v="Dana Kaydos"/>
    <s v="Consumer"/>
    <s v="United States"/>
    <s v="Seattle"/>
    <s v="Washington"/>
    <n v="98103"/>
    <x v="1"/>
    <x v="529"/>
    <x v="2"/>
    <s v="Phones"/>
    <s v="Grandstream GXP1160 VoIP phone"/>
    <n v="242.624"/>
  </r>
  <r>
    <n v="8257"/>
    <s v="CA-2018-152310"/>
    <x v="801"/>
    <d v="2018-08-19T00:00:00"/>
    <s v="Standard Class"/>
    <s v="DK-12895"/>
    <s v="Dana Kaydos"/>
    <s v="Consumer"/>
    <s v="United States"/>
    <s v="Seattle"/>
    <s v="Washington"/>
    <n v="98103"/>
    <x v="1"/>
    <x v="230"/>
    <x v="1"/>
    <s v="Storage"/>
    <s v="Personal File Boxes with Fold-Down Carry Handle"/>
    <n v="46.74"/>
  </r>
  <r>
    <n v="8258"/>
    <s v="CA-2018-152310"/>
    <x v="801"/>
    <d v="2018-08-19T00:00:00"/>
    <s v="Standard Class"/>
    <s v="DK-12895"/>
    <s v="Dana Kaydos"/>
    <s v="Consumer"/>
    <s v="United States"/>
    <s v="Seattle"/>
    <s v="Washington"/>
    <n v="98103"/>
    <x v="1"/>
    <x v="1481"/>
    <x v="2"/>
    <s v="Accessories"/>
    <s v="Perixx PERIBOARD-512B, Ergonomic Split Keyboard"/>
    <n v="174.95"/>
  </r>
  <r>
    <n v="8259"/>
    <s v="CA-2018-152310"/>
    <x v="801"/>
    <d v="2018-08-19T00:00:00"/>
    <s v="Standard Class"/>
    <s v="DK-12895"/>
    <s v="Dana Kaydos"/>
    <s v="Consumer"/>
    <s v="United States"/>
    <s v="Seattle"/>
    <s v="Washington"/>
    <n v="98103"/>
    <x v="1"/>
    <x v="1786"/>
    <x v="1"/>
    <s v="Binders"/>
    <s v="Avery Legal 4-Ring Binder"/>
    <n v="100.70399999999999"/>
  </r>
  <r>
    <n v="8260"/>
    <s v="CA-2017-118101"/>
    <x v="190"/>
    <d v="2017-06-26T00:00:00"/>
    <s v="Same Day"/>
    <s v="SN-20560"/>
    <s v="Skye Norling"/>
    <s v="Home Office"/>
    <s v="United States"/>
    <s v="Roseville"/>
    <s v="Michigan"/>
    <n v="48066"/>
    <x v="2"/>
    <x v="447"/>
    <x v="1"/>
    <s v="Paper"/>
    <s v="White Dual Perf Computer Printout Paper, 2700 Sheets, 1 Part, Heavyweight, 20 lbs., 14 7/8 x 11"/>
    <n v="368.91"/>
  </r>
  <r>
    <n v="8261"/>
    <s v="CA-2017-118101"/>
    <x v="190"/>
    <d v="2017-06-26T00:00:00"/>
    <s v="Same Day"/>
    <s v="SN-20560"/>
    <s v="Skye Norling"/>
    <s v="Home Office"/>
    <s v="United States"/>
    <s v="Roseville"/>
    <s v="Michigan"/>
    <n v="48066"/>
    <x v="2"/>
    <x v="385"/>
    <x v="1"/>
    <s v="Binders"/>
    <s v="Insertable Tab Post Binder Dividers"/>
    <n v="8.02"/>
  </r>
  <r>
    <n v="8262"/>
    <s v="CA-2017-118101"/>
    <x v="190"/>
    <d v="2017-06-26T00:00:00"/>
    <s v="Same Day"/>
    <s v="SN-20560"/>
    <s v="Skye Norling"/>
    <s v="Home Office"/>
    <s v="United States"/>
    <s v="Roseville"/>
    <s v="Michigan"/>
    <n v="48066"/>
    <x v="2"/>
    <x v="1354"/>
    <x v="1"/>
    <s v="Storage"/>
    <s v="SAFCO Mobile Desk Side File, Wire Frame"/>
    <n v="171.04"/>
  </r>
  <r>
    <n v="8263"/>
    <s v="CA-2017-100307"/>
    <x v="272"/>
    <d v="2017-12-19T00:00:00"/>
    <s v="Standard Class"/>
    <s v="TC-21475"/>
    <s v="Tony Chapman"/>
    <s v="Home Office"/>
    <s v="United States"/>
    <s v="Fayetteville"/>
    <s v="Arkansas"/>
    <n v="72701"/>
    <x v="0"/>
    <x v="353"/>
    <x v="1"/>
    <s v="Paper"/>
    <s v="Xerox 1958"/>
    <n v="19.440000000000001"/>
  </r>
  <r>
    <n v="8264"/>
    <s v="CA-2016-138457"/>
    <x v="1023"/>
    <d v="2016-09-17T00:00:00"/>
    <s v="Standard Class"/>
    <s v="AM-10705"/>
    <s v="Anne McFarland"/>
    <s v="Consumer"/>
    <s v="United States"/>
    <s v="Jacksonville"/>
    <s v="North Carolina"/>
    <n v="28540"/>
    <x v="0"/>
    <x v="634"/>
    <x v="1"/>
    <s v="Binders"/>
    <s v="Heavy-Duty E-Z-D Binders"/>
    <n v="13.092000000000001"/>
  </r>
  <r>
    <n v="8265"/>
    <s v="CA-2015-131800"/>
    <x v="125"/>
    <d v="2016-01-04T00:00:00"/>
    <s v="Standard Class"/>
    <s v="AJ-10960"/>
    <s v="Astrea Jones"/>
    <s v="Consumer"/>
    <s v="United States"/>
    <s v="New York City"/>
    <s v="New York"/>
    <n v="10035"/>
    <x v="3"/>
    <x v="1836"/>
    <x v="1"/>
    <s v="Appliances"/>
    <s v="Kensington 6 Outlet SmartSocket Surge Protector"/>
    <n v="122.94"/>
  </r>
  <r>
    <n v="8266"/>
    <s v="CA-2015-131800"/>
    <x v="125"/>
    <d v="2016-01-04T00:00:00"/>
    <s v="Standard Class"/>
    <s v="AJ-10960"/>
    <s v="Astrea Jones"/>
    <s v="Consumer"/>
    <s v="United States"/>
    <s v="New York City"/>
    <s v="New York"/>
    <n v="10035"/>
    <x v="3"/>
    <x v="858"/>
    <x v="1"/>
    <s v="Binders"/>
    <s v="Cardinal HOLDit! Binder Insert Strips,Extra Strips"/>
    <n v="35.448"/>
  </r>
  <r>
    <n v="8267"/>
    <s v="CA-2015-118304"/>
    <x v="333"/>
    <d v="2015-05-04T00:00:00"/>
    <s v="Standard Class"/>
    <s v="KH-16360"/>
    <s v="Katherine Hughes"/>
    <s v="Consumer"/>
    <s v="United States"/>
    <s v="Dover"/>
    <s v="Delaware"/>
    <n v="19901"/>
    <x v="3"/>
    <x v="433"/>
    <x v="2"/>
    <s v="Phones"/>
    <s v="Square Credit Card Reader"/>
    <n v="19.98"/>
  </r>
  <r>
    <n v="8268"/>
    <s v="CA-2018-121790"/>
    <x v="289"/>
    <d v="2018-02-06T00:00:00"/>
    <s v="Standard Class"/>
    <s v="LP-17095"/>
    <s v="Liz Preis"/>
    <s v="Consumer"/>
    <s v="United States"/>
    <s v="Aurora"/>
    <s v="Illinois"/>
    <n v="60505"/>
    <x v="2"/>
    <x v="1582"/>
    <x v="0"/>
    <s v="Tables"/>
    <s v="Balt Split Level Computer Training Table"/>
    <n v="69.375"/>
  </r>
  <r>
    <n v="8269"/>
    <s v="CA-2018-121790"/>
    <x v="289"/>
    <d v="2018-02-06T00:00:00"/>
    <s v="Standard Class"/>
    <s v="LP-17095"/>
    <s v="Liz Preis"/>
    <s v="Consumer"/>
    <s v="United States"/>
    <s v="Aurora"/>
    <s v="Illinois"/>
    <n v="60505"/>
    <x v="2"/>
    <x v="558"/>
    <x v="1"/>
    <s v="Supplies"/>
    <s v="Acme Tagit Stainless Steel Antibacterial Scissors"/>
    <n v="31.68"/>
  </r>
  <r>
    <n v="8270"/>
    <s v="CA-2018-121790"/>
    <x v="289"/>
    <d v="2018-02-06T00:00:00"/>
    <s v="Standard Class"/>
    <s v="LP-17095"/>
    <s v="Liz Preis"/>
    <s v="Consumer"/>
    <s v="United States"/>
    <s v="Aurora"/>
    <s v="Illinois"/>
    <n v="60505"/>
    <x v="2"/>
    <x v="1718"/>
    <x v="2"/>
    <s v="Phones"/>
    <s v="Samsung Galaxy S4"/>
    <n v="2003.1679999999999"/>
  </r>
  <r>
    <n v="8271"/>
    <s v="CA-2018-121790"/>
    <x v="289"/>
    <d v="2018-02-06T00:00:00"/>
    <s v="Standard Class"/>
    <s v="LP-17095"/>
    <s v="Liz Preis"/>
    <s v="Consumer"/>
    <s v="United States"/>
    <s v="Aurora"/>
    <s v="Illinois"/>
    <n v="60505"/>
    <x v="2"/>
    <x v="241"/>
    <x v="1"/>
    <s v="Art"/>
    <s v="Quartet Omega Colored Chalk, 12/Pack"/>
    <n v="9.3439999999999994"/>
  </r>
  <r>
    <n v="8272"/>
    <s v="CA-2017-169670"/>
    <x v="591"/>
    <d v="2017-12-31T00:00:00"/>
    <s v="Standard Class"/>
    <s v="JE-15715"/>
    <s v="Joe Elijah"/>
    <s v="Consumer"/>
    <s v="United States"/>
    <s v="New York City"/>
    <s v="New York"/>
    <n v="10009"/>
    <x v="3"/>
    <x v="406"/>
    <x v="0"/>
    <s v="Chairs"/>
    <s v="Hon 4700 Series Mobuis Mid-Back Task Chairs with Adjustable Arms"/>
    <n v="2563.056"/>
  </r>
  <r>
    <n v="8273"/>
    <s v="CA-2017-139549"/>
    <x v="201"/>
    <d v="2017-10-25T00:00:00"/>
    <s v="Standard Class"/>
    <s v="MY-18295"/>
    <s v="Muhammed Yedwab"/>
    <s v="Corporate"/>
    <s v="United States"/>
    <s v="El Cajon"/>
    <s v="California"/>
    <n v="92020"/>
    <x v="1"/>
    <x v="1708"/>
    <x v="0"/>
    <s v="Chairs"/>
    <s v="Hon Every-Day Chair Series Swivel Task Chairs"/>
    <n v="387.13600000000002"/>
  </r>
  <r>
    <n v="8274"/>
    <s v="CA-2016-104059"/>
    <x v="385"/>
    <d v="2016-06-15T00:00:00"/>
    <s v="Second Class"/>
    <s v="FC-14245"/>
    <s v="Frank Carlisle"/>
    <s v="Home Office"/>
    <s v="United States"/>
    <s v="Springfield"/>
    <s v="Ohio"/>
    <n v="45503"/>
    <x v="3"/>
    <x v="1005"/>
    <x v="1"/>
    <s v="Art"/>
    <s v="Newell 320"/>
    <n v="3.4239999999999999"/>
  </r>
  <r>
    <n v="8275"/>
    <s v="CA-2018-164112"/>
    <x v="160"/>
    <d v="2018-07-04T00:00:00"/>
    <s v="Standard Class"/>
    <s v="ND-18460"/>
    <s v="Neil Ducich"/>
    <s v="Corporate"/>
    <s v="United States"/>
    <s v="Mount Vernon"/>
    <s v="New York"/>
    <n v="10550"/>
    <x v="3"/>
    <x v="1449"/>
    <x v="1"/>
    <s v="Storage"/>
    <s v="Dual Level, Single-Width Filing Carts"/>
    <n v="1085.42"/>
  </r>
  <r>
    <n v="8276"/>
    <s v="CA-2016-143882"/>
    <x v="153"/>
    <d v="2016-06-30T00:00:00"/>
    <s v="Standard Class"/>
    <s v="DB-13360"/>
    <s v="Dennis Bolton"/>
    <s v="Home Office"/>
    <s v="United States"/>
    <s v="Lakewood"/>
    <s v="Ohio"/>
    <n v="44107"/>
    <x v="3"/>
    <x v="99"/>
    <x v="1"/>
    <s v="Paper"/>
    <s v="Universal Premium White Copier/Laser Paper (20Lb. and 87 Bright)"/>
    <n v="43.055999999999997"/>
  </r>
  <r>
    <n v="8277"/>
    <s v="US-2017-139262"/>
    <x v="823"/>
    <d v="2017-02-25T00:00:00"/>
    <s v="Standard Class"/>
    <s v="LC-16960"/>
    <s v="Lindsay Castell"/>
    <s v="Home Office"/>
    <s v="United States"/>
    <s v="Tampa"/>
    <s v="Florida"/>
    <n v="33614"/>
    <x v="0"/>
    <x v="807"/>
    <x v="1"/>
    <s v="Binders"/>
    <s v="Avery Durable Slant Ring Binders With Label Holder"/>
    <n v="3.762"/>
  </r>
  <r>
    <n v="8278"/>
    <s v="US-2017-139262"/>
    <x v="823"/>
    <d v="2017-02-25T00:00:00"/>
    <s v="Standard Class"/>
    <s v="LC-16960"/>
    <s v="Lindsay Castell"/>
    <s v="Home Office"/>
    <s v="United States"/>
    <s v="Tampa"/>
    <s v="Florida"/>
    <n v="33614"/>
    <x v="0"/>
    <x v="920"/>
    <x v="1"/>
    <s v="Binders"/>
    <s v="Avery Arch Ring Binders"/>
    <n v="34.86"/>
  </r>
  <r>
    <n v="8279"/>
    <s v="US-2017-139262"/>
    <x v="823"/>
    <d v="2017-02-25T00:00:00"/>
    <s v="Standard Class"/>
    <s v="LC-16960"/>
    <s v="Lindsay Castell"/>
    <s v="Home Office"/>
    <s v="United States"/>
    <s v="Tampa"/>
    <s v="Florida"/>
    <n v="33614"/>
    <x v="0"/>
    <x v="734"/>
    <x v="1"/>
    <s v="Storage"/>
    <s v="Standard Rollaway File with Lock"/>
    <n v="432.45600000000002"/>
  </r>
  <r>
    <n v="8280"/>
    <s v="CA-2018-146192"/>
    <x v="300"/>
    <d v="2018-04-26T00:00:00"/>
    <s v="Standard Class"/>
    <s v="BD-11725"/>
    <s v="Bruce Degenhardt"/>
    <s v="Consumer"/>
    <s v="United States"/>
    <s v="Columbus"/>
    <s v="Georgia"/>
    <n v="31907"/>
    <x v="0"/>
    <x v="906"/>
    <x v="1"/>
    <s v="Storage"/>
    <s v="Tennsco Double-Tier Lockers"/>
    <n v="675.06"/>
  </r>
  <r>
    <n v="8281"/>
    <s v="CA-2018-134810"/>
    <x v="1188"/>
    <d v="2018-05-10T00:00:00"/>
    <s v="First Class"/>
    <s v="MC-17605"/>
    <s v="Matt Connell"/>
    <s v="Corporate"/>
    <s v="United States"/>
    <s v="Jacksonville"/>
    <s v="North Carolina"/>
    <n v="28540"/>
    <x v="0"/>
    <x v="113"/>
    <x v="1"/>
    <s v="Envelopes"/>
    <s v="Tyvek  Top-Opening Peel &amp; Seel Envelopes, Plain White"/>
    <n v="65.231999999999999"/>
  </r>
  <r>
    <n v="8282"/>
    <s v="CA-2018-134810"/>
    <x v="1188"/>
    <d v="2018-05-10T00:00:00"/>
    <s v="First Class"/>
    <s v="MC-17605"/>
    <s v="Matt Connell"/>
    <s v="Corporate"/>
    <s v="United States"/>
    <s v="Jacksonville"/>
    <s v="North Carolina"/>
    <n v="28540"/>
    <x v="0"/>
    <x v="866"/>
    <x v="0"/>
    <s v="Chairs"/>
    <s v="Harbour Creations Steel Folding Chair"/>
    <n v="207"/>
  </r>
  <r>
    <n v="8283"/>
    <s v="CA-2016-154284"/>
    <x v="379"/>
    <d v="2016-12-26T00:00:00"/>
    <s v="Second Class"/>
    <s v="SZ-20035"/>
    <s v="Sam Zeldin"/>
    <s v="Home Office"/>
    <s v="United States"/>
    <s v="Saint Charles"/>
    <s v="Illinois"/>
    <n v="60174"/>
    <x v="2"/>
    <x v="846"/>
    <x v="2"/>
    <s v="Machines"/>
    <s v="Star Micronics TSP800 TSP847IIU Receipt Printer"/>
    <n v="600.53"/>
  </r>
  <r>
    <n v="8284"/>
    <s v="CA-2016-154284"/>
    <x v="379"/>
    <d v="2016-12-26T00:00:00"/>
    <s v="Second Class"/>
    <s v="SZ-20035"/>
    <s v="Sam Zeldin"/>
    <s v="Home Office"/>
    <s v="United States"/>
    <s v="Saint Charles"/>
    <s v="Illinois"/>
    <n v="60174"/>
    <x v="2"/>
    <x v="726"/>
    <x v="1"/>
    <s v="Art"/>
    <s v="Sanford Prismacolor Professional Thick Lead Art Pencils, 36-Color Set"/>
    <n v="59.904000000000003"/>
  </r>
  <r>
    <n v="8285"/>
    <s v="CA-2016-154284"/>
    <x v="379"/>
    <d v="2016-12-26T00:00:00"/>
    <s v="Second Class"/>
    <s v="SZ-20035"/>
    <s v="Sam Zeldin"/>
    <s v="Home Office"/>
    <s v="United States"/>
    <s v="Saint Charles"/>
    <s v="Illinois"/>
    <n v="60174"/>
    <x v="2"/>
    <x v="769"/>
    <x v="2"/>
    <s v="Accessories"/>
    <s v="Enermax Acrylux Wireless Keyboard"/>
    <n v="637.44000000000005"/>
  </r>
  <r>
    <n v="8286"/>
    <s v="CA-2016-154284"/>
    <x v="379"/>
    <d v="2016-12-26T00:00:00"/>
    <s v="Second Class"/>
    <s v="SZ-20035"/>
    <s v="Sam Zeldin"/>
    <s v="Home Office"/>
    <s v="United States"/>
    <s v="Saint Charles"/>
    <s v="Illinois"/>
    <n v="60174"/>
    <x v="2"/>
    <x v="484"/>
    <x v="0"/>
    <s v="Furnishings"/>
    <s v="Howard Miller 11-1/2&quot; Diameter Grantwood Wall Clock"/>
    <n v="51.756"/>
  </r>
  <r>
    <n v="8287"/>
    <s v="CA-2015-156244"/>
    <x v="1132"/>
    <d v="2015-08-16T00:00:00"/>
    <s v="Standard Class"/>
    <s v="DH-13675"/>
    <s v="Duane Huffman"/>
    <s v="Home Office"/>
    <s v="United States"/>
    <s v="Miami"/>
    <s v="Florida"/>
    <n v="33180"/>
    <x v="0"/>
    <x v="1798"/>
    <x v="1"/>
    <s v="Paper"/>
    <s v="Xerox 229"/>
    <n v="31.103999999999999"/>
  </r>
  <r>
    <n v="8288"/>
    <s v="CA-2015-156244"/>
    <x v="1132"/>
    <d v="2015-08-16T00:00:00"/>
    <s v="Standard Class"/>
    <s v="DH-13675"/>
    <s v="Duane Huffman"/>
    <s v="Home Office"/>
    <s v="United States"/>
    <s v="Miami"/>
    <s v="Florida"/>
    <n v="33180"/>
    <x v="0"/>
    <x v="369"/>
    <x v="1"/>
    <s v="Art"/>
    <s v="Bulldog Vacuum Base Pencil Sharpener"/>
    <n v="47.96"/>
  </r>
  <r>
    <n v="8289"/>
    <s v="CA-2015-156244"/>
    <x v="1132"/>
    <d v="2015-08-16T00:00:00"/>
    <s v="Standard Class"/>
    <s v="DH-13675"/>
    <s v="Duane Huffman"/>
    <s v="Home Office"/>
    <s v="United States"/>
    <s v="Miami"/>
    <s v="Florida"/>
    <n v="33180"/>
    <x v="0"/>
    <x v="721"/>
    <x v="2"/>
    <s v="Accessories"/>
    <s v="Maxell 4.7GB DVD-R"/>
    <n v="158.928"/>
  </r>
  <r>
    <n v="8290"/>
    <s v="CA-2015-156244"/>
    <x v="1132"/>
    <d v="2015-08-16T00:00:00"/>
    <s v="Standard Class"/>
    <s v="DH-13675"/>
    <s v="Duane Huffman"/>
    <s v="Home Office"/>
    <s v="United States"/>
    <s v="Miami"/>
    <s v="Florida"/>
    <n v="33180"/>
    <x v="0"/>
    <x v="1324"/>
    <x v="1"/>
    <s v="Appliances"/>
    <s v="Acco Smartsocket Color-Coded Six-Outlet AC Adapter Model Surge Protectors"/>
    <n v="211.24799999999999"/>
  </r>
  <r>
    <n v="8291"/>
    <s v="CA-2015-156244"/>
    <x v="1132"/>
    <d v="2015-08-16T00:00:00"/>
    <s v="Standard Class"/>
    <s v="DH-13675"/>
    <s v="Duane Huffman"/>
    <s v="Home Office"/>
    <s v="United States"/>
    <s v="Miami"/>
    <s v="Florida"/>
    <n v="33180"/>
    <x v="0"/>
    <x v="1567"/>
    <x v="1"/>
    <s v="Supplies"/>
    <s v="Acco Side-Punched Conventional Columnar Pads"/>
    <n v="5.5519999999999996"/>
  </r>
  <r>
    <n v="8292"/>
    <s v="CA-2015-156244"/>
    <x v="1132"/>
    <d v="2015-08-16T00:00:00"/>
    <s v="Standard Class"/>
    <s v="DH-13675"/>
    <s v="Duane Huffman"/>
    <s v="Home Office"/>
    <s v="United States"/>
    <s v="Miami"/>
    <s v="Florida"/>
    <n v="33180"/>
    <x v="0"/>
    <x v="1139"/>
    <x v="1"/>
    <s v="Labels"/>
    <s v="Avery 501"/>
    <n v="2.952"/>
  </r>
  <r>
    <n v="8293"/>
    <s v="CA-2016-106362"/>
    <x v="555"/>
    <d v="2016-12-15T00:00:00"/>
    <s v="Standard Class"/>
    <s v="LC-16885"/>
    <s v="Lena Creighton"/>
    <s v="Consumer"/>
    <s v="United States"/>
    <s v="Troy"/>
    <s v="Ohio"/>
    <n v="45373"/>
    <x v="3"/>
    <x v="1426"/>
    <x v="1"/>
    <s v="Binders"/>
    <s v="GBC Plasticlear Binding Covers"/>
    <n v="10.332000000000001"/>
  </r>
  <r>
    <n v="8294"/>
    <s v="US-2018-168802"/>
    <x v="132"/>
    <d v="2018-11-07T00:00:00"/>
    <s v="Standard Class"/>
    <s v="JO-15145"/>
    <s v="Jack O'Briant"/>
    <s v="Corporate"/>
    <s v="United States"/>
    <s v="Seattle"/>
    <s v="Washington"/>
    <n v="98103"/>
    <x v="1"/>
    <x v="1212"/>
    <x v="1"/>
    <s v="Binders"/>
    <s v="Binder Posts"/>
    <n v="18.367999999999999"/>
  </r>
  <r>
    <n v="8295"/>
    <s v="US-2018-146906"/>
    <x v="677"/>
    <d v="2018-03-17T00:00:00"/>
    <s v="Standard Class"/>
    <s v="MT-17815"/>
    <s v="Meg Tillman"/>
    <s v="Consumer"/>
    <s v="United States"/>
    <s v="New York City"/>
    <s v="New York"/>
    <n v="10011"/>
    <x v="3"/>
    <x v="1187"/>
    <x v="2"/>
    <s v="Phones"/>
    <s v="Panasonic KX T7736-B Digital phone"/>
    <n v="299.89999999999998"/>
  </r>
  <r>
    <n v="8296"/>
    <s v="CA-2017-166380"/>
    <x v="198"/>
    <d v="2017-06-03T00:00:00"/>
    <s v="Standard Class"/>
    <s v="EB-13750"/>
    <s v="Edward Becker"/>
    <s v="Corporate"/>
    <s v="United States"/>
    <s v="Arlington"/>
    <s v="Virginia"/>
    <n v="22204"/>
    <x v="0"/>
    <x v="111"/>
    <x v="1"/>
    <s v="Envelopes"/>
    <s v="Redi-Strip #10 Envelopes, 4 1/8 x 9 1/2"/>
    <n v="26.55"/>
  </r>
  <r>
    <n v="8297"/>
    <s v="CA-2017-166380"/>
    <x v="198"/>
    <d v="2017-06-03T00:00:00"/>
    <s v="Standard Class"/>
    <s v="EB-13750"/>
    <s v="Edward Becker"/>
    <s v="Corporate"/>
    <s v="United States"/>
    <s v="Arlington"/>
    <s v="Virginia"/>
    <n v="22204"/>
    <x v="0"/>
    <x v="201"/>
    <x v="2"/>
    <s v="Accessories"/>
    <s v="Sony Micro Vault Click 16 GB USB 2.0 Flash Drive"/>
    <n v="111.98"/>
  </r>
  <r>
    <n v="8298"/>
    <s v="US-2016-158911"/>
    <x v="761"/>
    <d v="2016-07-11T00:00:00"/>
    <s v="Standard Class"/>
    <s v="RS-19765"/>
    <s v="Roland Schwarz"/>
    <s v="Corporate"/>
    <s v="United States"/>
    <s v="Charlotte"/>
    <s v="North Carolina"/>
    <n v="28205"/>
    <x v="0"/>
    <x v="1392"/>
    <x v="0"/>
    <s v="Furnishings"/>
    <s v="Stackable Trays"/>
    <n v="4.9279999999999999"/>
  </r>
  <r>
    <n v="8299"/>
    <s v="US-2016-158911"/>
    <x v="761"/>
    <d v="2016-07-11T00:00:00"/>
    <s v="Standard Class"/>
    <s v="RS-19765"/>
    <s v="Roland Schwarz"/>
    <s v="Corporate"/>
    <s v="United States"/>
    <s v="Charlotte"/>
    <s v="North Carolina"/>
    <n v="28205"/>
    <x v="0"/>
    <x v="607"/>
    <x v="1"/>
    <s v="Labels"/>
    <s v="Avery 508"/>
    <n v="11.784000000000001"/>
  </r>
  <r>
    <n v="8300"/>
    <s v="US-2015-103338"/>
    <x v="518"/>
    <d v="2015-03-15T00:00:00"/>
    <s v="Standard Class"/>
    <s v="RB-19435"/>
    <s v="Richard Bierner"/>
    <s v="Consumer"/>
    <s v="United States"/>
    <s v="Roseville"/>
    <s v="California"/>
    <n v="95661"/>
    <x v="1"/>
    <x v="1596"/>
    <x v="1"/>
    <s v="Art"/>
    <s v="Economy #2 Pencils"/>
    <n v="7.98"/>
  </r>
  <r>
    <n v="8301"/>
    <s v="CA-2016-109169"/>
    <x v="704"/>
    <d v="2016-04-24T00:00:00"/>
    <s v="Standard Class"/>
    <s v="OT-18730"/>
    <s v="Olvera Toch"/>
    <s v="Consumer"/>
    <s v="United States"/>
    <s v="Detroit"/>
    <s v="Michigan"/>
    <n v="48234"/>
    <x v="2"/>
    <x v="231"/>
    <x v="1"/>
    <s v="Envelopes"/>
    <s v="Tyvek Side-Opening Peel &amp; Seel Expanding Envelopes"/>
    <n v="180.96"/>
  </r>
  <r>
    <n v="8302"/>
    <s v="US-2018-167318"/>
    <x v="1189"/>
    <d v="2018-08-01T00:00:00"/>
    <s v="Standard Class"/>
    <s v="GZ-14545"/>
    <s v="George Zrebassa"/>
    <s v="Corporate"/>
    <s v="United States"/>
    <s v="Los Angeles"/>
    <s v="California"/>
    <n v="90036"/>
    <x v="1"/>
    <x v="1738"/>
    <x v="2"/>
    <s v="Accessories"/>
    <s v="LogitechÂ Z-906 Speaker sys - home theater - 5.1-CH"/>
    <n v="1649.95"/>
  </r>
  <r>
    <n v="8303"/>
    <s v="US-2018-167318"/>
    <x v="1189"/>
    <d v="2018-08-01T00:00:00"/>
    <s v="Standard Class"/>
    <s v="GZ-14545"/>
    <s v="George Zrebassa"/>
    <s v="Corporate"/>
    <s v="United States"/>
    <s v="Los Angeles"/>
    <s v="California"/>
    <n v="90036"/>
    <x v="1"/>
    <x v="662"/>
    <x v="0"/>
    <s v="Chairs"/>
    <s v="Global Airflow Leather Mesh Back Chair, Black"/>
    <n v="362.35199999999998"/>
  </r>
  <r>
    <n v="8304"/>
    <s v="US-2015-120313"/>
    <x v="656"/>
    <d v="2015-11-02T00:00:00"/>
    <s v="Second Class"/>
    <s v="NL-18310"/>
    <s v="Nancy Lomonaco"/>
    <s v="Home Office"/>
    <s v="United States"/>
    <s v="San Francisco"/>
    <s v="California"/>
    <n v="94110"/>
    <x v="1"/>
    <x v="521"/>
    <x v="2"/>
    <s v="Phones"/>
    <s v="Motorola L804"/>
    <n v="73.584000000000003"/>
  </r>
  <r>
    <n v="8305"/>
    <s v="CA-2018-135419"/>
    <x v="132"/>
    <d v="2018-11-09T00:00:00"/>
    <s v="Standard Class"/>
    <s v="BG-11740"/>
    <s v="Bruce Geld"/>
    <s v="Consumer"/>
    <s v="United States"/>
    <s v="Bakersfield"/>
    <s v="California"/>
    <n v="93309"/>
    <x v="1"/>
    <x v="1746"/>
    <x v="0"/>
    <s v="Tables"/>
    <s v="SAFCO PlanMaster Boards, 60w x 37-1/2d, White Melamine"/>
    <n v="486.36799999999999"/>
  </r>
  <r>
    <n v="8306"/>
    <s v="CA-2017-128671"/>
    <x v="1190"/>
    <d v="2017-08-16T00:00:00"/>
    <s v="Standard Class"/>
    <s v="MT-18070"/>
    <s v="Michelle Tran"/>
    <s v="Home Office"/>
    <s v="United States"/>
    <s v="Tulsa"/>
    <s v="Oklahoma"/>
    <n v="74133"/>
    <x v="2"/>
    <x v="680"/>
    <x v="1"/>
    <s v="Paper"/>
    <s v="Xerox 202"/>
    <n v="32.4"/>
  </r>
  <r>
    <n v="8307"/>
    <s v="CA-2017-128671"/>
    <x v="1190"/>
    <d v="2017-08-16T00:00:00"/>
    <s v="Standard Class"/>
    <s v="MT-18070"/>
    <s v="Michelle Tran"/>
    <s v="Home Office"/>
    <s v="United States"/>
    <s v="Tulsa"/>
    <s v="Oklahoma"/>
    <n v="74133"/>
    <x v="2"/>
    <x v="570"/>
    <x v="1"/>
    <s v="Binders"/>
    <s v="Avery Hanging File Binders"/>
    <n v="41.86"/>
  </r>
  <r>
    <n v="8308"/>
    <s v="CA-2017-128671"/>
    <x v="1190"/>
    <d v="2017-08-16T00:00:00"/>
    <s v="Standard Class"/>
    <s v="MT-18070"/>
    <s v="Michelle Tran"/>
    <s v="Home Office"/>
    <s v="United States"/>
    <s v="Tulsa"/>
    <s v="Oklahoma"/>
    <n v="74133"/>
    <x v="2"/>
    <x v="1561"/>
    <x v="1"/>
    <s v="Binders"/>
    <s v="Premium Transparent Presentation Covers, No Pattern/Clear, 8 1/2&quot; x 11&quot;"/>
    <n v="77.56"/>
  </r>
  <r>
    <n v="8309"/>
    <s v="CA-2017-149335"/>
    <x v="197"/>
    <d v="2017-07-25T00:00:00"/>
    <s v="Same Day"/>
    <s v="BC-11125"/>
    <s v="Becky Castell"/>
    <s v="Home Office"/>
    <s v="United States"/>
    <s v="San Francisco"/>
    <s v="California"/>
    <n v="94122"/>
    <x v="1"/>
    <x v="1024"/>
    <x v="1"/>
    <s v="Art"/>
    <s v="Newell 325"/>
    <n v="37.17"/>
  </r>
  <r>
    <n v="8310"/>
    <s v="CA-2015-168312"/>
    <x v="72"/>
    <d v="2015-03-07T00:00:00"/>
    <s v="Standard Class"/>
    <s v="GW-14605"/>
    <s v="Giulietta Weimer"/>
    <s v="Consumer"/>
    <s v="United States"/>
    <s v="Houston"/>
    <s v="Texas"/>
    <n v="77036"/>
    <x v="2"/>
    <x v="1277"/>
    <x v="1"/>
    <s v="Storage"/>
    <s v="Recycled Steel Personal File for Hanging File Folders"/>
    <n v="137.352"/>
  </r>
  <r>
    <n v="8311"/>
    <s v="CA-2015-168312"/>
    <x v="72"/>
    <d v="2015-03-07T00:00:00"/>
    <s v="Standard Class"/>
    <s v="GW-14605"/>
    <s v="Giulietta Weimer"/>
    <s v="Consumer"/>
    <s v="United States"/>
    <s v="Houston"/>
    <s v="Texas"/>
    <n v="77036"/>
    <x v="2"/>
    <x v="1294"/>
    <x v="0"/>
    <s v="Tables"/>
    <s v="Bevis Round Conference Room Tables and Bases"/>
    <n v="376.50900000000001"/>
  </r>
  <r>
    <n v="8312"/>
    <s v="US-2018-105935"/>
    <x v="795"/>
    <d v="2018-01-31T00:00:00"/>
    <s v="Standard Class"/>
    <s v="BD-11500"/>
    <s v="Bradley Drucker"/>
    <s v="Consumer"/>
    <s v="United States"/>
    <s v="Columbus"/>
    <s v="Georgia"/>
    <n v="31907"/>
    <x v="0"/>
    <x v="116"/>
    <x v="0"/>
    <s v="Furnishings"/>
    <s v="Artistic Insta-Plaque"/>
    <n v="62.72"/>
  </r>
  <r>
    <n v="8313"/>
    <s v="US-2018-105935"/>
    <x v="795"/>
    <d v="2018-01-31T00:00:00"/>
    <s v="Standard Class"/>
    <s v="BD-11500"/>
    <s v="Bradley Drucker"/>
    <s v="Consumer"/>
    <s v="United States"/>
    <s v="Columbus"/>
    <s v="Georgia"/>
    <n v="31907"/>
    <x v="0"/>
    <x v="1461"/>
    <x v="2"/>
    <s v="Phones"/>
    <s v="Samsung Galaxy Mega 6.3"/>
    <n v="2939.93"/>
  </r>
  <r>
    <n v="8314"/>
    <s v="CA-2015-161508"/>
    <x v="136"/>
    <d v="2015-07-16T00:00:00"/>
    <s v="Standard Class"/>
    <s v="PV-18985"/>
    <s v="Paul Van Hugh"/>
    <s v="Home Office"/>
    <s v="United States"/>
    <s v="League City"/>
    <s v="Texas"/>
    <n v="77573"/>
    <x v="2"/>
    <x v="856"/>
    <x v="0"/>
    <s v="Chairs"/>
    <s v="Hon Deluxe Fabric Upholstered Stacking Chairs"/>
    <n v="512.35799999999995"/>
  </r>
  <r>
    <n v="8315"/>
    <s v="CA-2015-161508"/>
    <x v="136"/>
    <d v="2015-07-16T00:00:00"/>
    <s v="Standard Class"/>
    <s v="PV-18985"/>
    <s v="Paul Van Hugh"/>
    <s v="Home Office"/>
    <s v="United States"/>
    <s v="League City"/>
    <s v="Texas"/>
    <n v="77573"/>
    <x v="2"/>
    <x v="845"/>
    <x v="1"/>
    <s v="Fasteners"/>
    <s v="Stockwell Push Pins"/>
    <n v="3.488"/>
  </r>
  <r>
    <n v="8316"/>
    <s v="CA-2015-161508"/>
    <x v="136"/>
    <d v="2015-07-16T00:00:00"/>
    <s v="Standard Class"/>
    <s v="PV-18985"/>
    <s v="Paul Van Hugh"/>
    <s v="Home Office"/>
    <s v="United States"/>
    <s v="League City"/>
    <s v="Texas"/>
    <n v="77573"/>
    <x v="2"/>
    <x v="703"/>
    <x v="1"/>
    <s v="Art"/>
    <s v="Fluorescent Highlighters by Dixon"/>
    <n v="22.288"/>
  </r>
  <r>
    <n v="8317"/>
    <s v="CA-2015-161508"/>
    <x v="136"/>
    <d v="2015-07-16T00:00:00"/>
    <s v="Standard Class"/>
    <s v="PV-18985"/>
    <s v="Paul Van Hugh"/>
    <s v="Home Office"/>
    <s v="United States"/>
    <s v="League City"/>
    <s v="Texas"/>
    <n v="77573"/>
    <x v="2"/>
    <x v="128"/>
    <x v="1"/>
    <s v="Paper"/>
    <s v="Xerox 195"/>
    <n v="16.032"/>
  </r>
  <r>
    <n v="8318"/>
    <s v="CA-2018-130904"/>
    <x v="645"/>
    <d v="2018-04-16T00:00:00"/>
    <s v="Standard Class"/>
    <s v="HM-14980"/>
    <s v="Henry MacAllister"/>
    <s v="Consumer"/>
    <s v="United States"/>
    <s v="Burlington"/>
    <s v="North Carolina"/>
    <n v="27217"/>
    <x v="0"/>
    <x v="909"/>
    <x v="1"/>
    <s v="Art"/>
    <s v="Pencil and Crayon Sharpener"/>
    <n v="1.752"/>
  </r>
  <r>
    <n v="8319"/>
    <s v="CA-2018-130904"/>
    <x v="645"/>
    <d v="2018-04-16T00:00:00"/>
    <s v="Standard Class"/>
    <s v="HM-14980"/>
    <s v="Henry MacAllister"/>
    <s v="Consumer"/>
    <s v="United States"/>
    <s v="Burlington"/>
    <s v="North Carolina"/>
    <n v="27217"/>
    <x v="0"/>
    <x v="1210"/>
    <x v="1"/>
    <s v="Art"/>
    <s v="Newell 321"/>
    <n v="20.992000000000001"/>
  </r>
  <r>
    <n v="8320"/>
    <s v="CA-2018-133620"/>
    <x v="38"/>
    <d v="2018-11-18T00:00:00"/>
    <s v="Standard Class"/>
    <s v="EM-14065"/>
    <s v="Erin Mull"/>
    <s v="Consumer"/>
    <s v="United States"/>
    <s v="New York City"/>
    <s v="New York"/>
    <n v="10009"/>
    <x v="3"/>
    <x v="602"/>
    <x v="1"/>
    <s v="Storage"/>
    <s v="Personal Folder Holder, Ebony"/>
    <n v="11.21"/>
  </r>
  <r>
    <n v="8321"/>
    <s v="CA-2016-142937"/>
    <x v="901"/>
    <d v="2016-12-06T00:00:00"/>
    <s v="First Class"/>
    <s v="SF-20065"/>
    <s v="Sandra Flanagan"/>
    <s v="Consumer"/>
    <s v="United States"/>
    <s v="Dallas"/>
    <s v="Texas"/>
    <n v="75220"/>
    <x v="2"/>
    <x v="1473"/>
    <x v="1"/>
    <s v="Art"/>
    <s v="Boston Electric Pencil Sharpener, Model 1818, Charcoal Black"/>
    <n v="45.04"/>
  </r>
  <r>
    <n v="8322"/>
    <s v="US-2017-149790"/>
    <x v="182"/>
    <d v="2017-10-01T00:00:00"/>
    <s v="Standard Class"/>
    <s v="SC-20380"/>
    <s v="Shahid Collister"/>
    <s v="Consumer"/>
    <s v="United States"/>
    <s v="Houston"/>
    <s v="Texas"/>
    <n v="77095"/>
    <x v="2"/>
    <x v="920"/>
    <x v="1"/>
    <s v="Binders"/>
    <s v="Ibico Recycled Linen-Style Covers"/>
    <n v="15.624000000000001"/>
  </r>
  <r>
    <n v="8323"/>
    <s v="CA-2017-130778"/>
    <x v="258"/>
    <d v="2017-11-25T00:00:00"/>
    <s v="Standard Class"/>
    <s v="ND-18370"/>
    <s v="Natalie DeCherney"/>
    <s v="Consumer"/>
    <s v="United States"/>
    <s v="Long Beach"/>
    <s v="New York"/>
    <n v="11561"/>
    <x v="3"/>
    <x v="1518"/>
    <x v="1"/>
    <s v="Appliances"/>
    <s v="Disposable Triple-Filter Dust Bags"/>
    <n v="8.74"/>
  </r>
  <r>
    <n v="8324"/>
    <s v="CA-2017-130778"/>
    <x v="258"/>
    <d v="2017-11-25T00:00:00"/>
    <s v="Standard Class"/>
    <s v="ND-18370"/>
    <s v="Natalie DeCherney"/>
    <s v="Consumer"/>
    <s v="United States"/>
    <s v="Long Beach"/>
    <s v="New York"/>
    <n v="11561"/>
    <x v="3"/>
    <x v="422"/>
    <x v="1"/>
    <s v="Paper"/>
    <s v="Recycled Desk Saver Line &quot;While You Were Out&quot; Book, 5 1/2&quot; X 4&quot;"/>
    <n v="44.75"/>
  </r>
  <r>
    <n v="8325"/>
    <s v="CA-2018-144456"/>
    <x v="565"/>
    <d v="2018-09-09T00:00:00"/>
    <s v="First Class"/>
    <s v="FC-14245"/>
    <s v="Frank Carlisle"/>
    <s v="Home Office"/>
    <s v="United States"/>
    <s v="Hialeah"/>
    <s v="Florida"/>
    <n v="33012"/>
    <x v="0"/>
    <x v="421"/>
    <x v="1"/>
    <s v="Storage"/>
    <s v="Decoflex Hanging Personal Folder File, Blue"/>
    <n v="61.68"/>
  </r>
  <r>
    <n v="8326"/>
    <s v="CA-2018-144456"/>
    <x v="565"/>
    <d v="2018-09-09T00:00:00"/>
    <s v="First Class"/>
    <s v="FC-14245"/>
    <s v="Frank Carlisle"/>
    <s v="Home Office"/>
    <s v="United States"/>
    <s v="Hialeah"/>
    <s v="Florida"/>
    <n v="33012"/>
    <x v="0"/>
    <x v="984"/>
    <x v="2"/>
    <s v="Phones"/>
    <s v="Samsung Rugby III"/>
    <n v="158.376"/>
  </r>
  <r>
    <n v="8327"/>
    <s v="CA-2018-103478"/>
    <x v="246"/>
    <d v="2018-07-24T00:00:00"/>
    <s v="Second Class"/>
    <s v="KL-16555"/>
    <s v="Kelly Lampkin"/>
    <s v="Corporate"/>
    <s v="United States"/>
    <s v="Aurora"/>
    <s v="Illinois"/>
    <n v="60505"/>
    <x v="2"/>
    <x v="175"/>
    <x v="1"/>
    <s v="Binders"/>
    <s v="Avery Poly Binder Pockets"/>
    <n v="2.8639999999999999"/>
  </r>
  <r>
    <n v="8328"/>
    <s v="CA-2018-103478"/>
    <x v="246"/>
    <d v="2018-07-24T00:00:00"/>
    <s v="Second Class"/>
    <s v="KL-16555"/>
    <s v="Kelly Lampkin"/>
    <s v="Corporate"/>
    <s v="United States"/>
    <s v="Aurora"/>
    <s v="Illinois"/>
    <n v="60505"/>
    <x v="2"/>
    <x v="1080"/>
    <x v="1"/>
    <s v="Binders"/>
    <s v="Catalog Binders with Expanding Posts"/>
    <n v="94.191999999999993"/>
  </r>
  <r>
    <n v="8329"/>
    <s v="CA-2018-118577"/>
    <x v="833"/>
    <d v="2018-10-11T00:00:00"/>
    <s v="Standard Class"/>
    <s v="XP-21865"/>
    <s v="Xylona Preis"/>
    <s v="Consumer"/>
    <s v="United States"/>
    <s v="Belleville"/>
    <s v="New Jersey"/>
    <n v="7109"/>
    <x v="3"/>
    <x v="1052"/>
    <x v="1"/>
    <s v="Paper"/>
    <s v="Xerox 1886"/>
    <n v="143.69999999999999"/>
  </r>
  <r>
    <n v="8330"/>
    <s v="CA-2018-118577"/>
    <x v="833"/>
    <d v="2018-10-11T00:00:00"/>
    <s v="Standard Class"/>
    <s v="XP-21865"/>
    <s v="Xylona Preis"/>
    <s v="Consumer"/>
    <s v="United States"/>
    <s v="Belleville"/>
    <s v="New Jersey"/>
    <n v="7109"/>
    <x v="3"/>
    <x v="974"/>
    <x v="1"/>
    <s v="Paper"/>
    <s v="Xerox 217"/>
    <n v="6.48"/>
  </r>
  <r>
    <n v="8331"/>
    <s v="CA-2018-113572"/>
    <x v="659"/>
    <d v="2018-11-11T00:00:00"/>
    <s v="Standard Class"/>
    <s v="FP-14320"/>
    <s v="Frank Preis"/>
    <s v="Consumer"/>
    <s v="United States"/>
    <s v="New York City"/>
    <s v="New York"/>
    <n v="10024"/>
    <x v="3"/>
    <x v="1837"/>
    <x v="2"/>
    <s v="Accessories"/>
    <s v="Maxell CD-R Discs"/>
    <n v="7.88"/>
  </r>
  <r>
    <n v="8332"/>
    <s v="CA-2017-153269"/>
    <x v="1185"/>
    <d v="2017-03-12T00:00:00"/>
    <s v="First Class"/>
    <s v="PS-18760"/>
    <s v="Pamela Stobb"/>
    <s v="Consumer"/>
    <s v="United States"/>
    <s v="Andover"/>
    <s v="Massachusetts"/>
    <n v="1810"/>
    <x v="3"/>
    <x v="602"/>
    <x v="1"/>
    <s v="Storage"/>
    <s v="Personal Folder Holder, Ebony"/>
    <n v="11.21"/>
  </r>
  <r>
    <n v="8333"/>
    <s v="CA-2017-153269"/>
    <x v="1185"/>
    <d v="2017-03-12T00:00:00"/>
    <s v="First Class"/>
    <s v="PS-18760"/>
    <s v="Pamela Stobb"/>
    <s v="Consumer"/>
    <s v="United States"/>
    <s v="Andover"/>
    <s v="Massachusetts"/>
    <n v="1810"/>
    <x v="3"/>
    <x v="474"/>
    <x v="0"/>
    <s v="Chairs"/>
    <s v="Situations Contoured Folding Chairs, 4/Set"/>
    <n v="354.9"/>
  </r>
  <r>
    <n v="8334"/>
    <s v="CA-2017-153269"/>
    <x v="1185"/>
    <d v="2017-03-12T00:00:00"/>
    <s v="First Class"/>
    <s v="PS-18760"/>
    <s v="Pamela Stobb"/>
    <s v="Consumer"/>
    <s v="United States"/>
    <s v="Andover"/>
    <s v="Massachusetts"/>
    <n v="1810"/>
    <x v="3"/>
    <x v="1776"/>
    <x v="1"/>
    <s v="Paper"/>
    <s v="Xerox 193"/>
    <n v="17.940000000000001"/>
  </r>
  <r>
    <n v="8335"/>
    <s v="CA-2017-153269"/>
    <x v="1185"/>
    <d v="2017-03-12T00:00:00"/>
    <s v="First Class"/>
    <s v="PS-18760"/>
    <s v="Pamela Stobb"/>
    <s v="Consumer"/>
    <s v="United States"/>
    <s v="Andover"/>
    <s v="Massachusetts"/>
    <n v="1810"/>
    <x v="3"/>
    <x v="569"/>
    <x v="1"/>
    <s v="Binders"/>
    <s v="GBC Binding covers"/>
    <n v="51.8"/>
  </r>
  <r>
    <n v="8336"/>
    <s v="CA-2018-161655"/>
    <x v="726"/>
    <d v="2018-05-18T00:00:00"/>
    <s v="Second Class"/>
    <s v="CW-11905"/>
    <s v="Carl Weiss"/>
    <s v="Home Office"/>
    <s v="United States"/>
    <s v="Newark"/>
    <s v="Delaware"/>
    <n v="19711"/>
    <x v="3"/>
    <x v="1197"/>
    <x v="1"/>
    <s v="Binders"/>
    <s v="GBC Twin Loop Wire Binding Elements"/>
    <n v="299.52"/>
  </r>
  <r>
    <n v="8337"/>
    <s v="CA-2017-101469"/>
    <x v="415"/>
    <d v="2017-07-08T00:00:00"/>
    <s v="Standard Class"/>
    <s v="KH-16360"/>
    <s v="Katherine Hughes"/>
    <s v="Consumer"/>
    <s v="United States"/>
    <s v="Arlington"/>
    <s v="Virginia"/>
    <n v="22204"/>
    <x v="0"/>
    <x v="1838"/>
    <x v="1"/>
    <s v="Art"/>
    <s v="Avery Hi-Liter Pen Style Six-Color Fluorescent Set"/>
    <n v="7.7"/>
  </r>
  <r>
    <n v="8338"/>
    <s v="CA-2015-153087"/>
    <x v="422"/>
    <d v="2016-01-03T00:00:00"/>
    <s v="Standard Class"/>
    <s v="TC-20980"/>
    <s v="Tamara Chand"/>
    <s v="Corporate"/>
    <s v="United States"/>
    <s v="Decatur"/>
    <s v="Alabama"/>
    <n v="35601"/>
    <x v="0"/>
    <x v="1813"/>
    <x v="1"/>
    <s v="Paper"/>
    <s v="Xerox 1983"/>
    <n v="23.92"/>
  </r>
  <r>
    <n v="8339"/>
    <s v="CA-2015-153087"/>
    <x v="422"/>
    <d v="2016-01-03T00:00:00"/>
    <s v="Standard Class"/>
    <s v="TC-20980"/>
    <s v="Tamara Chand"/>
    <s v="Corporate"/>
    <s v="United States"/>
    <s v="Decatur"/>
    <s v="Alabama"/>
    <n v="35601"/>
    <x v="0"/>
    <x v="769"/>
    <x v="2"/>
    <s v="Accessories"/>
    <s v="Enermax Acrylux Wireless Keyboard"/>
    <n v="498"/>
  </r>
  <r>
    <n v="8340"/>
    <s v="CA-2018-135076"/>
    <x v="669"/>
    <d v="2018-04-17T00:00:00"/>
    <s v="Standard Class"/>
    <s v="YS-21880"/>
    <s v="Yana Sorensen"/>
    <s v="Corporate"/>
    <s v="United States"/>
    <s v="Hesperia"/>
    <s v="California"/>
    <n v="92345"/>
    <x v="1"/>
    <x v="1209"/>
    <x v="0"/>
    <s v="Chairs"/>
    <s v="Global Wood Trimmed Manager's Task Chair, Khaki"/>
    <n v="436.70400000000001"/>
  </r>
  <r>
    <n v="8341"/>
    <s v="CA-2015-161634"/>
    <x v="687"/>
    <d v="2015-11-20T00:00:00"/>
    <s v="Standard Class"/>
    <s v="CC-12220"/>
    <s v="Chris Cortes"/>
    <s v="Consumer"/>
    <s v="United States"/>
    <s v="Chesapeake"/>
    <s v="Virginia"/>
    <n v="23320"/>
    <x v="0"/>
    <x v="1009"/>
    <x v="1"/>
    <s v="Paper"/>
    <s v="Xerox 192"/>
    <n v="32.4"/>
  </r>
  <r>
    <n v="8342"/>
    <s v="CA-2018-141481"/>
    <x v="532"/>
    <d v="2018-06-14T00:00:00"/>
    <s v="First Class"/>
    <s v="ZD-21925"/>
    <s v="Zuschuss Donatelli"/>
    <s v="Consumer"/>
    <s v="United States"/>
    <s v="Los Angeles"/>
    <s v="California"/>
    <n v="90036"/>
    <x v="1"/>
    <x v="564"/>
    <x v="1"/>
    <s v="Appliances"/>
    <s v="Kensington 6 Outlet Guardian Standard Surge Protector"/>
    <n v="61.44"/>
  </r>
  <r>
    <n v="8343"/>
    <s v="CA-2017-132549"/>
    <x v="881"/>
    <d v="2017-11-30T00:00:00"/>
    <s v="Standard Class"/>
    <s v="JK-15370"/>
    <s v="Jay Kimmel"/>
    <s v="Consumer"/>
    <s v="United States"/>
    <s v="Huntsville"/>
    <s v="Alabama"/>
    <n v="35810"/>
    <x v="0"/>
    <x v="470"/>
    <x v="1"/>
    <s v="Storage"/>
    <s v="Sterilite Officeware Hinged File Box"/>
    <n v="73.36"/>
  </r>
  <r>
    <n v="8344"/>
    <s v="US-2015-155544"/>
    <x v="90"/>
    <d v="2015-03-25T00:00:00"/>
    <s v="Standard Class"/>
    <s v="GM-14440"/>
    <s v="Gary McGarr"/>
    <s v="Consumer"/>
    <s v="United States"/>
    <s v="Knoxville"/>
    <s v="Tennessee"/>
    <n v="37918"/>
    <x v="0"/>
    <x v="198"/>
    <x v="1"/>
    <s v="Labels"/>
    <s v="Avery 505"/>
    <n v="59.2"/>
  </r>
  <r>
    <n v="8345"/>
    <s v="US-2015-155544"/>
    <x v="90"/>
    <d v="2015-03-25T00:00:00"/>
    <s v="Standard Class"/>
    <s v="GM-14440"/>
    <s v="Gary McGarr"/>
    <s v="Consumer"/>
    <s v="United States"/>
    <s v="Knoxville"/>
    <s v="Tennessee"/>
    <n v="37918"/>
    <x v="0"/>
    <x v="1001"/>
    <x v="0"/>
    <s v="Furnishings"/>
    <s v="DAX Wood Document Frame"/>
    <n v="32.951999999999998"/>
  </r>
  <r>
    <n v="8346"/>
    <s v="US-2015-155544"/>
    <x v="90"/>
    <d v="2015-03-25T00:00:00"/>
    <s v="Standard Class"/>
    <s v="GM-14440"/>
    <s v="Gary McGarr"/>
    <s v="Consumer"/>
    <s v="United States"/>
    <s v="Knoxville"/>
    <s v="Tennessee"/>
    <n v="37918"/>
    <x v="0"/>
    <x v="1455"/>
    <x v="0"/>
    <s v="Chairs"/>
    <s v="Global Highback Leather Tilter in Burgundy"/>
    <n v="218.376"/>
  </r>
  <r>
    <n v="8347"/>
    <s v="US-2016-115238"/>
    <x v="28"/>
    <d v="2016-05-04T00:00:00"/>
    <s v="Standard Class"/>
    <s v="JW-15220"/>
    <s v="Jane Waco"/>
    <s v="Corporate"/>
    <s v="United States"/>
    <s v="Lawrence"/>
    <s v="Massachusetts"/>
    <n v="1841"/>
    <x v="3"/>
    <x v="191"/>
    <x v="0"/>
    <s v="Furnishings"/>
    <s v="Eldon 200 Class Desk Accessories, Burgundy"/>
    <n v="31.4"/>
  </r>
  <r>
    <n v="8348"/>
    <s v="US-2016-115238"/>
    <x v="28"/>
    <d v="2016-05-04T00:00:00"/>
    <s v="Standard Class"/>
    <s v="JW-15220"/>
    <s v="Jane Waco"/>
    <s v="Corporate"/>
    <s v="United States"/>
    <s v="Lawrence"/>
    <s v="Massachusetts"/>
    <n v="1841"/>
    <x v="3"/>
    <x v="1462"/>
    <x v="0"/>
    <s v="Furnishings"/>
    <s v="DAX Two-Tone Rosewood/Black Document Frame, Desktop, 5 x 7"/>
    <n v="9.48"/>
  </r>
  <r>
    <n v="8349"/>
    <s v="US-2016-115238"/>
    <x v="28"/>
    <d v="2016-05-04T00:00:00"/>
    <s v="Standard Class"/>
    <s v="JW-15220"/>
    <s v="Jane Waco"/>
    <s v="Corporate"/>
    <s v="United States"/>
    <s v="Lawrence"/>
    <s v="Massachusetts"/>
    <n v="1841"/>
    <x v="3"/>
    <x v="1020"/>
    <x v="2"/>
    <s v="Phones"/>
    <s v="iKross Bluetooth Portable Keyboard + Cell Phone Stand Holder + Brush for Apple iPhone 5S 5C 5, 4S 4"/>
    <n v="209.5"/>
  </r>
  <r>
    <n v="8350"/>
    <s v="US-2016-115238"/>
    <x v="28"/>
    <d v="2016-05-04T00:00:00"/>
    <s v="Standard Class"/>
    <s v="JW-15220"/>
    <s v="Jane Waco"/>
    <s v="Corporate"/>
    <s v="United States"/>
    <s v="Lawrence"/>
    <s v="Massachusetts"/>
    <n v="1841"/>
    <x v="3"/>
    <x v="1721"/>
    <x v="0"/>
    <s v="Furnishings"/>
    <s v="Eldon ImÃ ge Series Desk Accessories, Clear"/>
    <n v="24.3"/>
  </r>
  <r>
    <n v="8351"/>
    <s v="US-2016-115238"/>
    <x v="28"/>
    <d v="2016-05-04T00:00:00"/>
    <s v="Standard Class"/>
    <s v="JW-15220"/>
    <s v="Jane Waco"/>
    <s v="Corporate"/>
    <s v="United States"/>
    <s v="Lawrence"/>
    <s v="Massachusetts"/>
    <n v="1841"/>
    <x v="3"/>
    <x v="1076"/>
    <x v="1"/>
    <s v="Paper"/>
    <s v="Weyerhaeuser First Choice Laser/Copy Paper (20Lb. and 88 Bright)"/>
    <n v="6.48"/>
  </r>
  <r>
    <n v="8352"/>
    <s v="CA-2018-132199"/>
    <x v="898"/>
    <d v="2018-05-08T00:00:00"/>
    <s v="Standard Class"/>
    <s v="BO-11350"/>
    <s v="Bill Overfelt"/>
    <s v="Corporate"/>
    <s v="United States"/>
    <s v="Philadelphia"/>
    <s v="Pennsylvania"/>
    <n v="19134"/>
    <x v="3"/>
    <x v="1757"/>
    <x v="0"/>
    <s v="Furnishings"/>
    <s v="Career Cubicle Clock, 8 1/4&quot;, Black"/>
    <n v="32.448"/>
  </r>
  <r>
    <n v="8353"/>
    <s v="CA-2018-132199"/>
    <x v="898"/>
    <d v="2018-05-08T00:00:00"/>
    <s v="Standard Class"/>
    <s v="BO-11350"/>
    <s v="Bill Overfelt"/>
    <s v="Corporate"/>
    <s v="United States"/>
    <s v="Philadelphia"/>
    <s v="Pennsylvania"/>
    <n v="19134"/>
    <x v="3"/>
    <x v="715"/>
    <x v="1"/>
    <s v="Binders"/>
    <s v="Wilson Jones Legal Size Ring Binders"/>
    <n v="26.388000000000002"/>
  </r>
  <r>
    <n v="8354"/>
    <s v="CA-2018-132199"/>
    <x v="898"/>
    <d v="2018-05-08T00:00:00"/>
    <s v="Standard Class"/>
    <s v="BO-11350"/>
    <s v="Bill Overfelt"/>
    <s v="Corporate"/>
    <s v="United States"/>
    <s v="Philadelphia"/>
    <s v="Pennsylvania"/>
    <n v="19134"/>
    <x v="3"/>
    <x v="209"/>
    <x v="0"/>
    <s v="Tables"/>
    <s v="Bevis 36 x 72 Conference Tables"/>
    <n v="373.47"/>
  </r>
  <r>
    <n v="8355"/>
    <s v="CA-2018-132199"/>
    <x v="898"/>
    <d v="2018-05-08T00:00:00"/>
    <s v="Standard Class"/>
    <s v="BO-11350"/>
    <s v="Bill Overfelt"/>
    <s v="Corporate"/>
    <s v="United States"/>
    <s v="Philadelphia"/>
    <s v="Pennsylvania"/>
    <n v="19134"/>
    <x v="3"/>
    <x v="1160"/>
    <x v="1"/>
    <s v="Binders"/>
    <s v="Wilson Jones Elliptical Ring 3 1/2&quot; Capacity Binders, 800 sheets"/>
    <n v="64.2"/>
  </r>
  <r>
    <n v="8356"/>
    <s v="CA-2018-132199"/>
    <x v="898"/>
    <d v="2018-05-08T00:00:00"/>
    <s v="Standard Class"/>
    <s v="BO-11350"/>
    <s v="Bill Overfelt"/>
    <s v="Corporate"/>
    <s v="United States"/>
    <s v="Philadelphia"/>
    <s v="Pennsylvania"/>
    <n v="19134"/>
    <x v="3"/>
    <x v="659"/>
    <x v="1"/>
    <s v="Fasteners"/>
    <s v="Advantus Plastic Paper Clips"/>
    <n v="8"/>
  </r>
  <r>
    <n v="8357"/>
    <s v="CA-2017-163174"/>
    <x v="370"/>
    <d v="2017-08-30T00:00:00"/>
    <s v="Standard Class"/>
    <s v="XP-21865"/>
    <s v="Xylona Preis"/>
    <s v="Consumer"/>
    <s v="United States"/>
    <s v="Athens"/>
    <s v="Georgia"/>
    <n v="30605"/>
    <x v="0"/>
    <x v="1292"/>
    <x v="0"/>
    <s v="Furnishings"/>
    <s v="Deflect-o Glass Clear Studded Chair Mats"/>
    <n v="186.54"/>
  </r>
  <r>
    <n v="8358"/>
    <s v="CA-2015-110555"/>
    <x v="909"/>
    <d v="2015-04-18T00:00:00"/>
    <s v="Standard Class"/>
    <s v="MM-18055"/>
    <s v="Michelle Moray"/>
    <s v="Consumer"/>
    <s v="United States"/>
    <s v="Great Falls"/>
    <s v="Montana"/>
    <n v="59405"/>
    <x v="1"/>
    <x v="253"/>
    <x v="1"/>
    <s v="Storage"/>
    <s v="Eldon Simplefile Box Office"/>
    <n v="87.08"/>
  </r>
  <r>
    <n v="8359"/>
    <s v="CA-2015-110555"/>
    <x v="909"/>
    <d v="2015-04-18T00:00:00"/>
    <s v="Standard Class"/>
    <s v="MM-18055"/>
    <s v="Michelle Moray"/>
    <s v="Consumer"/>
    <s v="United States"/>
    <s v="Great Falls"/>
    <s v="Montana"/>
    <n v="59405"/>
    <x v="1"/>
    <x v="506"/>
    <x v="2"/>
    <s v="Phones"/>
    <s v="AT&amp;T SB67148 SynJ"/>
    <n v="105.584"/>
  </r>
  <r>
    <n v="8360"/>
    <s v="CA-2015-110555"/>
    <x v="909"/>
    <d v="2015-04-18T00:00:00"/>
    <s v="Standard Class"/>
    <s v="MM-18055"/>
    <s v="Michelle Moray"/>
    <s v="Consumer"/>
    <s v="United States"/>
    <s v="Great Falls"/>
    <s v="Montana"/>
    <n v="59405"/>
    <x v="1"/>
    <x v="1519"/>
    <x v="2"/>
    <s v="Accessories"/>
    <s v="Memorex Mini Travel Drive 64 GB USB 2.0 Flash Drive"/>
    <n v="217.44"/>
  </r>
  <r>
    <n v="8361"/>
    <s v="CA-2018-147207"/>
    <x v="460"/>
    <d v="2018-01-04T00:00:00"/>
    <s v="Second Class"/>
    <s v="TS-21655"/>
    <s v="Trudy Schmidt"/>
    <s v="Consumer"/>
    <s v="United States"/>
    <s v="El Paso"/>
    <s v="Texas"/>
    <n v="79907"/>
    <x v="2"/>
    <x v="1041"/>
    <x v="1"/>
    <s v="Art"/>
    <s v="Newell 319"/>
    <n v="31.744"/>
  </r>
  <r>
    <n v="8362"/>
    <s v="CA-2018-147207"/>
    <x v="460"/>
    <d v="2018-01-04T00:00:00"/>
    <s v="Second Class"/>
    <s v="TS-21655"/>
    <s v="Trudy Schmidt"/>
    <s v="Consumer"/>
    <s v="United States"/>
    <s v="El Paso"/>
    <s v="Texas"/>
    <n v="79907"/>
    <x v="2"/>
    <x v="1825"/>
    <x v="1"/>
    <s v="Appliances"/>
    <s v="Hoover Commercial SteamVac"/>
    <n v="5.4320000000000004"/>
  </r>
  <r>
    <n v="8363"/>
    <s v="CA-2018-147207"/>
    <x v="460"/>
    <d v="2018-01-04T00:00:00"/>
    <s v="Second Class"/>
    <s v="TS-21655"/>
    <s v="Trudy Schmidt"/>
    <s v="Consumer"/>
    <s v="United States"/>
    <s v="El Paso"/>
    <s v="Texas"/>
    <n v="79907"/>
    <x v="2"/>
    <x v="971"/>
    <x v="0"/>
    <s v="Tables"/>
    <s v="Bevis Oval Conference Table, Walnut"/>
    <n v="913.43"/>
  </r>
  <r>
    <n v="8364"/>
    <s v="CA-2018-147207"/>
    <x v="460"/>
    <d v="2018-01-04T00:00:00"/>
    <s v="Second Class"/>
    <s v="TS-21655"/>
    <s v="Trudy Schmidt"/>
    <s v="Consumer"/>
    <s v="United States"/>
    <s v="El Paso"/>
    <s v="Texas"/>
    <n v="79907"/>
    <x v="2"/>
    <x v="1449"/>
    <x v="1"/>
    <s v="Storage"/>
    <s v="Dual Level, Single-Width Filing Carts"/>
    <n v="372.14400000000001"/>
  </r>
  <r>
    <n v="8365"/>
    <s v="CA-2018-137631"/>
    <x v="1045"/>
    <d v="2018-05-02T00:00:00"/>
    <s v="Standard Class"/>
    <s v="JL-15235"/>
    <s v="Janet Lee"/>
    <s v="Consumer"/>
    <s v="United States"/>
    <s v="Kissimmee"/>
    <s v="Florida"/>
    <n v="34741"/>
    <x v="0"/>
    <x v="1147"/>
    <x v="2"/>
    <s v="Phones"/>
    <s v="Samsung Galaxy S4 Mini"/>
    <n v="751.98400000000004"/>
  </r>
  <r>
    <n v="8366"/>
    <s v="CA-2018-157273"/>
    <x v="289"/>
    <d v="2018-02-02T00:00:00"/>
    <s v="First Class"/>
    <s v="SZ-20035"/>
    <s v="Sam Zeldin"/>
    <s v="Home Office"/>
    <s v="United States"/>
    <s v="Seattle"/>
    <s v="Washington"/>
    <n v="98105"/>
    <x v="1"/>
    <x v="7"/>
    <x v="2"/>
    <s v="Phones"/>
    <s v="Mitel 5320 IP Phone VoIP phone"/>
    <n v="604.76800000000003"/>
  </r>
  <r>
    <n v="8367"/>
    <s v="CA-2015-109918"/>
    <x v="557"/>
    <d v="2015-09-12T00:00:00"/>
    <s v="Second Class"/>
    <s v="LR-17035"/>
    <s v="Lisa Ryan"/>
    <s v="Corporate"/>
    <s v="United States"/>
    <s v="Santa Clara"/>
    <s v="California"/>
    <n v="95051"/>
    <x v="1"/>
    <x v="1839"/>
    <x v="1"/>
    <s v="Supplies"/>
    <s v="Acme Design Line 8&quot; Stainless Steel Bent Scissors w/Champagne Handles, 3-1/8&quot; Cut"/>
    <n v="27.36"/>
  </r>
  <r>
    <n v="8368"/>
    <s v="CA-2015-109918"/>
    <x v="557"/>
    <d v="2015-09-12T00:00:00"/>
    <s v="Second Class"/>
    <s v="LR-17035"/>
    <s v="Lisa Ryan"/>
    <s v="Corporate"/>
    <s v="United States"/>
    <s v="Santa Clara"/>
    <s v="California"/>
    <n v="95051"/>
    <x v="1"/>
    <x v="1536"/>
    <x v="1"/>
    <s v="Paper"/>
    <s v="Message Book, Wirebound, Four 5 1/2&quot; X 4&quot; Forms/Pg., 200 Dupl. Sets/Book"/>
    <n v="20.56"/>
  </r>
  <r>
    <n v="8369"/>
    <s v="CA-2015-109918"/>
    <x v="557"/>
    <d v="2015-09-12T00:00:00"/>
    <s v="Second Class"/>
    <s v="LR-17035"/>
    <s v="Lisa Ryan"/>
    <s v="Corporate"/>
    <s v="United States"/>
    <s v="Santa Clara"/>
    <s v="California"/>
    <n v="95051"/>
    <x v="1"/>
    <x v="1786"/>
    <x v="1"/>
    <s v="Binders"/>
    <s v="Avery Legal 4-Ring Binder"/>
    <n v="83.92"/>
  </r>
  <r>
    <n v="8370"/>
    <s v="CA-2017-118745"/>
    <x v="725"/>
    <d v="2017-06-16T00:00:00"/>
    <s v="Standard Class"/>
    <s v="SV-20365"/>
    <s v="Seth Vernon"/>
    <s v="Consumer"/>
    <s v="United States"/>
    <s v="Los Angeles"/>
    <s v="California"/>
    <n v="90049"/>
    <x v="1"/>
    <x v="215"/>
    <x v="0"/>
    <s v="Tables"/>
    <s v="Bretford Rectangular Conference Table Tops"/>
    <n v="902.71199999999999"/>
  </r>
  <r>
    <n v="8371"/>
    <s v="CA-2017-163972"/>
    <x v="508"/>
    <d v="2017-10-21T00:00:00"/>
    <s v="Standard Class"/>
    <s v="MG-17890"/>
    <s v="Michael Granlund"/>
    <s v="Home Office"/>
    <s v="United States"/>
    <s v="Fresno"/>
    <s v="California"/>
    <n v="93727"/>
    <x v="1"/>
    <x v="1638"/>
    <x v="0"/>
    <s v="Bookcases"/>
    <s v="Safco Value Mate Steel Bookcase, Baked Enamel Finish on Steel, Black"/>
    <n v="120.666"/>
  </r>
  <r>
    <n v="8372"/>
    <s v="CA-2015-165393"/>
    <x v="422"/>
    <d v="2015-12-30T00:00:00"/>
    <s v="First Class"/>
    <s v="NC-18415"/>
    <s v="Nathan Cano"/>
    <s v="Consumer"/>
    <s v="United States"/>
    <s v="Fort Worth"/>
    <s v="Texas"/>
    <n v="76106"/>
    <x v="2"/>
    <x v="444"/>
    <x v="1"/>
    <s v="Binders"/>
    <s v="GBC Standard Therm-A-Bind Covers"/>
    <n v="4.984"/>
  </r>
  <r>
    <n v="8373"/>
    <s v="CA-2017-113726"/>
    <x v="390"/>
    <d v="2017-12-01T00:00:00"/>
    <s v="Standard Class"/>
    <s v="SC-20680"/>
    <s v="Steve Carroll"/>
    <s v="Home Office"/>
    <s v="United States"/>
    <s v="Seattle"/>
    <s v="Washington"/>
    <n v="98105"/>
    <x v="1"/>
    <x v="905"/>
    <x v="0"/>
    <s v="Furnishings"/>
    <s v="Howard Miller Distant Time Traveler Alarm Clock"/>
    <n v="82.26"/>
  </r>
  <r>
    <n v="8374"/>
    <s v="CA-2017-152940"/>
    <x v="338"/>
    <d v="2017-11-13T00:00:00"/>
    <s v="First Class"/>
    <s v="RO-19780"/>
    <s v="Rose O'Brian"/>
    <s v="Consumer"/>
    <s v="United States"/>
    <s v="San Francisco"/>
    <s v="California"/>
    <n v="94110"/>
    <x v="1"/>
    <x v="1069"/>
    <x v="1"/>
    <s v="Storage"/>
    <s v="Acco Perma 2700 Stacking Storage Drawers"/>
    <n v="29.74"/>
  </r>
  <r>
    <n v="8375"/>
    <s v="CA-2016-158701"/>
    <x v="956"/>
    <d v="2016-01-10T00:00:00"/>
    <s v="Standard Class"/>
    <s v="JL-15175"/>
    <s v="James Lanier"/>
    <s v="Home Office"/>
    <s v="United States"/>
    <s v="San Francisco"/>
    <s v="California"/>
    <n v="94110"/>
    <x v="1"/>
    <x v="937"/>
    <x v="1"/>
    <s v="Appliances"/>
    <s v="Acco 6 Outlet Guardian Premium Surge Suppressor"/>
    <n v="87.36"/>
  </r>
  <r>
    <n v="8376"/>
    <s v="CA-2016-158701"/>
    <x v="956"/>
    <d v="2016-01-10T00:00:00"/>
    <s v="Standard Class"/>
    <s v="JL-15175"/>
    <s v="James Lanier"/>
    <s v="Home Office"/>
    <s v="United States"/>
    <s v="San Francisco"/>
    <s v="California"/>
    <n v="94110"/>
    <x v="1"/>
    <x v="673"/>
    <x v="1"/>
    <s v="Binders"/>
    <s v="Fellowes Binding Cases"/>
    <n v="56.16"/>
  </r>
  <r>
    <n v="8377"/>
    <s v="CA-2018-156272"/>
    <x v="708"/>
    <d v="2018-03-27T00:00:00"/>
    <s v="Standard Class"/>
    <s v="PW-19030"/>
    <s v="Pauline Webber"/>
    <s v="Corporate"/>
    <s v="United States"/>
    <s v="Pompano Beach"/>
    <s v="Florida"/>
    <n v="33068"/>
    <x v="0"/>
    <x v="1429"/>
    <x v="1"/>
    <s v="Appliances"/>
    <s v="APC 7 Outlet Network SurgeArrest Surge Protector"/>
    <n v="64.384"/>
  </r>
  <r>
    <n v="8378"/>
    <s v="CA-2016-162964"/>
    <x v="768"/>
    <d v="2016-11-18T00:00:00"/>
    <s v="Standard Class"/>
    <s v="MF-18250"/>
    <s v="Monica Federle"/>
    <s v="Corporate"/>
    <s v="United States"/>
    <s v="Houston"/>
    <s v="Texas"/>
    <n v="77095"/>
    <x v="2"/>
    <x v="871"/>
    <x v="1"/>
    <s v="Storage"/>
    <s v="Carina 42&quot;Hx23 3/4&quot;W Media Storage Unit"/>
    <n v="64.784000000000006"/>
  </r>
  <r>
    <n v="8379"/>
    <s v="CA-2016-162964"/>
    <x v="768"/>
    <d v="2016-11-18T00:00:00"/>
    <s v="Standard Class"/>
    <s v="MF-18250"/>
    <s v="Monica Federle"/>
    <s v="Corporate"/>
    <s v="United States"/>
    <s v="Houston"/>
    <s v="Texas"/>
    <n v="77095"/>
    <x v="2"/>
    <x v="219"/>
    <x v="1"/>
    <s v="Paper"/>
    <s v="Xerox 1957"/>
    <n v="15.552"/>
  </r>
  <r>
    <n v="8380"/>
    <s v="CA-2016-162964"/>
    <x v="768"/>
    <d v="2016-11-18T00:00:00"/>
    <s v="Standard Class"/>
    <s v="MF-18250"/>
    <s v="Monica Federle"/>
    <s v="Corporate"/>
    <s v="United States"/>
    <s v="Houston"/>
    <s v="Texas"/>
    <n v="77095"/>
    <x v="2"/>
    <x v="889"/>
    <x v="1"/>
    <s v="Envelopes"/>
    <s v="Blue String-Tie &amp; Button Interoffice Envelopes, 10 x 13"/>
    <n v="223.88800000000001"/>
  </r>
  <r>
    <n v="8381"/>
    <s v="CA-2015-103527"/>
    <x v="340"/>
    <d v="2015-09-14T00:00:00"/>
    <s v="Second Class"/>
    <s v="CC-12220"/>
    <s v="Chris Cortes"/>
    <s v="Consumer"/>
    <s v="United States"/>
    <s v="Chicago"/>
    <s v="Illinois"/>
    <n v="60653"/>
    <x v="2"/>
    <x v="702"/>
    <x v="1"/>
    <s v="Paper"/>
    <s v="Ampad Poly Cover Wirebound Steno Book, 6&quot; x 9&quot; Assorted Colors, Gregg Ruled"/>
    <n v="10.896000000000001"/>
  </r>
  <r>
    <n v="8382"/>
    <s v="CA-2017-134544"/>
    <x v="716"/>
    <d v="2017-03-19T00:00:00"/>
    <s v="Second Class"/>
    <s v="AC-10660"/>
    <s v="Anna Chung"/>
    <s v="Consumer"/>
    <s v="United States"/>
    <s v="San Francisco"/>
    <s v="California"/>
    <n v="94109"/>
    <x v="1"/>
    <x v="509"/>
    <x v="2"/>
    <s v="Phones"/>
    <s v="i.Sound Portable Power - 8000 mAh"/>
    <n v="84.784000000000006"/>
  </r>
  <r>
    <n v="8383"/>
    <s v="CA-2017-163048"/>
    <x v="597"/>
    <d v="2017-02-15T00:00:00"/>
    <s v="Standard Class"/>
    <s v="MH-17440"/>
    <s v="Mark Haberlin"/>
    <s v="Corporate"/>
    <s v="United States"/>
    <s v="Houston"/>
    <s v="Texas"/>
    <n v="77036"/>
    <x v="2"/>
    <x v="866"/>
    <x v="0"/>
    <s v="Chairs"/>
    <s v="Harbour Creations Steel Folding Chair"/>
    <n v="241.5"/>
  </r>
  <r>
    <n v="8384"/>
    <s v="CA-2017-145135"/>
    <x v="491"/>
    <d v="2017-11-28T00:00:00"/>
    <s v="First Class"/>
    <s v="CD-12790"/>
    <s v="Cynthia Delaney"/>
    <s v="Home Office"/>
    <s v="United States"/>
    <s v="Shelton"/>
    <s v="Connecticut"/>
    <n v="6484"/>
    <x v="3"/>
    <x v="808"/>
    <x v="2"/>
    <s v="Accessories"/>
    <s v="Micropad Numeric Keypads"/>
    <n v="59.97"/>
  </r>
  <r>
    <n v="8385"/>
    <s v="CA-2017-145135"/>
    <x v="491"/>
    <d v="2017-11-28T00:00:00"/>
    <s v="First Class"/>
    <s v="CD-12790"/>
    <s v="Cynthia Delaney"/>
    <s v="Home Office"/>
    <s v="United States"/>
    <s v="Shelton"/>
    <s v="Connecticut"/>
    <n v="6484"/>
    <x v="3"/>
    <x v="1283"/>
    <x v="1"/>
    <s v="Paper"/>
    <s v="Xerox 1959"/>
    <n v="13.36"/>
  </r>
  <r>
    <n v="8386"/>
    <s v="CA-2018-137582"/>
    <x v="507"/>
    <d v="2018-09-08T00:00:00"/>
    <s v="Standard Class"/>
    <s v="CV-12805"/>
    <s v="Cynthia Voltz"/>
    <s v="Corporate"/>
    <s v="United States"/>
    <s v="Oakland"/>
    <s v="California"/>
    <n v="94601"/>
    <x v="1"/>
    <x v="1181"/>
    <x v="1"/>
    <s v="Binders"/>
    <s v="Pressboard Hanging Data Binders for Unburst Sheets"/>
    <n v="11.808"/>
  </r>
  <r>
    <n v="8387"/>
    <s v="CA-2016-149601"/>
    <x v="71"/>
    <d v="2016-06-03T00:00:00"/>
    <s v="Standard Class"/>
    <s v="TB-21625"/>
    <s v="Trudy Brown"/>
    <s v="Consumer"/>
    <s v="United States"/>
    <s v="Manchester"/>
    <s v="Connecticut"/>
    <n v="6040"/>
    <x v="3"/>
    <x v="720"/>
    <x v="1"/>
    <s v="Storage"/>
    <s v="Acco Perma 4000 Stacking Storage Drawers"/>
    <n v="16.239999999999998"/>
  </r>
  <r>
    <n v="8388"/>
    <s v="CA-2016-149601"/>
    <x v="71"/>
    <d v="2016-06-03T00:00:00"/>
    <s v="Standard Class"/>
    <s v="TB-21625"/>
    <s v="Trudy Brown"/>
    <s v="Consumer"/>
    <s v="United States"/>
    <s v="Manchester"/>
    <s v="Connecticut"/>
    <n v="6040"/>
    <x v="3"/>
    <x v="177"/>
    <x v="1"/>
    <s v="Storage"/>
    <s v="Personal Filing Tote with Lid, Black/Gray"/>
    <n v="77.55"/>
  </r>
  <r>
    <n v="8389"/>
    <s v="CA-2015-139423"/>
    <x v="301"/>
    <d v="2015-11-05T00:00:00"/>
    <s v="Standard Class"/>
    <s v="DG-13300"/>
    <s v="Deirdre Greer"/>
    <s v="Corporate"/>
    <s v="United States"/>
    <s v="Orange"/>
    <s v="New Jersey"/>
    <n v="7050"/>
    <x v="3"/>
    <x v="513"/>
    <x v="1"/>
    <s v="Appliances"/>
    <s v="Fellowes Superior 10 Outlet Split Surge Protector"/>
    <n v="76.12"/>
  </r>
  <r>
    <n v="8390"/>
    <s v="CA-2017-102596"/>
    <x v="797"/>
    <d v="2017-12-30T00:00:00"/>
    <s v="First Class"/>
    <s v="RD-19810"/>
    <s v="Ross DeVincentis"/>
    <s v="Home Office"/>
    <s v="United States"/>
    <s v="Akron"/>
    <s v="Ohio"/>
    <n v="44312"/>
    <x v="3"/>
    <x v="110"/>
    <x v="1"/>
    <s v="Fasteners"/>
    <s v="OIC Colored Binder Clips, Assorted Sizes"/>
    <n v="17.184000000000001"/>
  </r>
  <r>
    <n v="8391"/>
    <s v="CA-2018-153227"/>
    <x v="769"/>
    <d v="2018-12-06T00:00:00"/>
    <s v="First Class"/>
    <s v="CS-12250"/>
    <s v="Chris Selesnick"/>
    <s v="Corporate"/>
    <s v="United States"/>
    <s v="Los Angeles"/>
    <s v="California"/>
    <n v="90032"/>
    <x v="1"/>
    <x v="1017"/>
    <x v="1"/>
    <s v="Paper"/>
    <s v="Adams Telephone Message Book W/Dividers/Space For Phone Numbers, 5 1/4&quot;X8 1/2&quot;, 300/Messages"/>
    <n v="11.76"/>
  </r>
  <r>
    <n v="8392"/>
    <s v="CA-2018-110625"/>
    <x v="331"/>
    <d v="2018-12-30T00:00:00"/>
    <s v="Standard Class"/>
    <s v="JB-16045"/>
    <s v="Julia Barnett"/>
    <s v="Home Office"/>
    <s v="United States"/>
    <s v="Danbury"/>
    <s v="Connecticut"/>
    <n v="6810"/>
    <x v="3"/>
    <x v="1001"/>
    <x v="0"/>
    <s v="Furnishings"/>
    <s v="DAX Wood Document Frame"/>
    <n v="27.46"/>
  </r>
  <r>
    <n v="8393"/>
    <s v="CA-2017-142594"/>
    <x v="49"/>
    <d v="2017-12-06T00:00:00"/>
    <s v="Second Class"/>
    <s v="EJ-14155"/>
    <s v="Eva Jacobs"/>
    <s v="Consumer"/>
    <s v="United States"/>
    <s v="Franklin"/>
    <s v="Massachusetts"/>
    <n v="2038"/>
    <x v="3"/>
    <x v="1676"/>
    <x v="2"/>
    <s v="Phones"/>
    <s v="Jensen SMPS-640 -Â speaker phone"/>
    <n v="137.94"/>
  </r>
  <r>
    <n v="8394"/>
    <s v="CA-2017-142594"/>
    <x v="49"/>
    <d v="2017-12-06T00:00:00"/>
    <s v="Second Class"/>
    <s v="EJ-14155"/>
    <s v="Eva Jacobs"/>
    <s v="Consumer"/>
    <s v="United States"/>
    <s v="Franklin"/>
    <s v="Massachusetts"/>
    <n v="2038"/>
    <x v="3"/>
    <x v="1380"/>
    <x v="0"/>
    <s v="Furnishings"/>
    <s v="Executive Impressions 14&quot;"/>
    <n v="111.15"/>
  </r>
  <r>
    <n v="8395"/>
    <s v="CA-2017-142594"/>
    <x v="49"/>
    <d v="2017-12-06T00:00:00"/>
    <s v="Second Class"/>
    <s v="EJ-14155"/>
    <s v="Eva Jacobs"/>
    <s v="Consumer"/>
    <s v="United States"/>
    <s v="Franklin"/>
    <s v="Massachusetts"/>
    <n v="2038"/>
    <x v="3"/>
    <x v="227"/>
    <x v="1"/>
    <s v="Appliances"/>
    <s v="Honeywell Enviracaire Portable HEPA Air Cleaner for 17' x 22' Room"/>
    <n v="901.95"/>
  </r>
  <r>
    <n v="8396"/>
    <s v="CA-2017-142594"/>
    <x v="49"/>
    <d v="2017-12-06T00:00:00"/>
    <s v="Second Class"/>
    <s v="EJ-14155"/>
    <s v="Eva Jacobs"/>
    <s v="Consumer"/>
    <s v="United States"/>
    <s v="Franklin"/>
    <s v="Massachusetts"/>
    <n v="2038"/>
    <x v="3"/>
    <x v="616"/>
    <x v="0"/>
    <s v="Tables"/>
    <s v="Chromcraft Round Conference Tables"/>
    <n v="366.00900000000001"/>
  </r>
  <r>
    <n v="8397"/>
    <s v="CA-2015-152254"/>
    <x v="479"/>
    <d v="2015-06-30T00:00:00"/>
    <s v="Same Day"/>
    <s v="BD-11620"/>
    <s v="Brian DeCherney"/>
    <s v="Consumer"/>
    <s v="United States"/>
    <s v="Wilmington"/>
    <s v="North Carolina"/>
    <n v="28403"/>
    <x v="0"/>
    <x v="162"/>
    <x v="1"/>
    <s v="Paper"/>
    <s v="Xerox 1913"/>
    <n v="310.68799999999999"/>
  </r>
  <r>
    <n v="8398"/>
    <s v="US-2015-120236"/>
    <x v="1010"/>
    <d v="2015-09-04T00:00:00"/>
    <s v="First Class"/>
    <s v="MR-17545"/>
    <s v="Mathew Reese"/>
    <s v="Home Office"/>
    <s v="United States"/>
    <s v="Houston"/>
    <s v="Texas"/>
    <n v="77095"/>
    <x v="2"/>
    <x v="1736"/>
    <x v="1"/>
    <s v="Binders"/>
    <s v="GBC VeloBinder Strips"/>
    <n v="7.68"/>
  </r>
  <r>
    <n v="8399"/>
    <s v="CA-2018-120061"/>
    <x v="808"/>
    <d v="2018-11-07T00:00:00"/>
    <s v="Second Class"/>
    <s v="SR-20425"/>
    <s v="Sharelle Roach"/>
    <s v="Home Office"/>
    <s v="United States"/>
    <s v="Springfield"/>
    <s v="Ohio"/>
    <n v="45503"/>
    <x v="3"/>
    <x v="913"/>
    <x v="0"/>
    <s v="Chairs"/>
    <s v="Office Star Flex Back Scooter Chair with White Frame"/>
    <n v="155.37200000000001"/>
  </r>
  <r>
    <n v="8400"/>
    <s v="CA-2016-133837"/>
    <x v="657"/>
    <d v="2016-04-18T00:00:00"/>
    <s v="Standard Class"/>
    <s v="TH-21100"/>
    <s v="Thea Hendricks"/>
    <s v="Consumer"/>
    <s v="United States"/>
    <s v="Glendale"/>
    <s v="Arizona"/>
    <n v="85301"/>
    <x v="1"/>
    <x v="1031"/>
    <x v="1"/>
    <s v="Storage"/>
    <s v="Neat Ideas Personal Hanging Folder Files, Black"/>
    <n v="10.744"/>
  </r>
  <r>
    <n v="8401"/>
    <s v="CA-2016-110814"/>
    <x v="901"/>
    <d v="2016-12-09T00:00:00"/>
    <s v="Second Class"/>
    <s v="BD-11635"/>
    <s v="Brian Derr"/>
    <s v="Consumer"/>
    <s v="United States"/>
    <s v="New York City"/>
    <s v="New York"/>
    <n v="10009"/>
    <x v="3"/>
    <x v="920"/>
    <x v="1"/>
    <s v="Binders"/>
    <s v="Avery Arch Ring Binders"/>
    <n v="232.4"/>
  </r>
  <r>
    <n v="8402"/>
    <s v="CA-2016-110814"/>
    <x v="901"/>
    <d v="2016-12-09T00:00:00"/>
    <s v="Second Class"/>
    <s v="BD-11635"/>
    <s v="Brian Derr"/>
    <s v="Consumer"/>
    <s v="United States"/>
    <s v="New York City"/>
    <s v="New York"/>
    <n v="10009"/>
    <x v="3"/>
    <x v="1534"/>
    <x v="0"/>
    <s v="Chairs"/>
    <s v="Global Armless Task Chair, Royal Blue"/>
    <n v="164.64599999999999"/>
  </r>
  <r>
    <n v="8403"/>
    <s v="CA-2016-110814"/>
    <x v="901"/>
    <d v="2016-12-09T00:00:00"/>
    <s v="Second Class"/>
    <s v="BD-11635"/>
    <s v="Brian Derr"/>
    <s v="Consumer"/>
    <s v="United States"/>
    <s v="New York City"/>
    <s v="New York"/>
    <n v="10009"/>
    <x v="3"/>
    <x v="752"/>
    <x v="1"/>
    <s v="Paper"/>
    <s v="Xerox 188"/>
    <n v="22.68"/>
  </r>
  <r>
    <n v="8404"/>
    <s v="CA-2017-154067"/>
    <x v="854"/>
    <d v="2017-02-07T00:00:00"/>
    <s v="Standard Class"/>
    <s v="SM-20950"/>
    <s v="Suzanne McNair"/>
    <s v="Corporate"/>
    <s v="United States"/>
    <s v="Los Angeles"/>
    <s v="California"/>
    <n v="90036"/>
    <x v="1"/>
    <x v="145"/>
    <x v="1"/>
    <s v="Paper"/>
    <s v="Xerox 1883"/>
    <n v="105.52"/>
  </r>
  <r>
    <n v="8405"/>
    <s v="CA-2018-140480"/>
    <x v="141"/>
    <d v="2018-07-12T00:00:00"/>
    <s v="Standard Class"/>
    <s v="HE-14800"/>
    <s v="Harold Engle"/>
    <s v="Corporate"/>
    <s v="United States"/>
    <s v="Newark"/>
    <s v="Delaware"/>
    <n v="19711"/>
    <x v="3"/>
    <x v="1478"/>
    <x v="0"/>
    <s v="Furnishings"/>
    <s v="36X48 HARDFLOOR CHAIRMAT"/>
    <n v="83.92"/>
  </r>
  <r>
    <n v="8406"/>
    <s v="CA-2018-140480"/>
    <x v="141"/>
    <d v="2018-07-12T00:00:00"/>
    <s v="Standard Class"/>
    <s v="HE-14800"/>
    <s v="Harold Engle"/>
    <s v="Corporate"/>
    <s v="United States"/>
    <s v="Newark"/>
    <s v="Delaware"/>
    <n v="19711"/>
    <x v="3"/>
    <x v="721"/>
    <x v="2"/>
    <s v="Accessories"/>
    <s v="Maxell 4.7GB DVD-R"/>
    <n v="141.9"/>
  </r>
  <r>
    <n v="8407"/>
    <s v="CA-2018-140480"/>
    <x v="141"/>
    <d v="2018-07-12T00:00:00"/>
    <s v="Standard Class"/>
    <s v="HE-14800"/>
    <s v="Harold Engle"/>
    <s v="Corporate"/>
    <s v="United States"/>
    <s v="Newark"/>
    <s v="Delaware"/>
    <n v="19711"/>
    <x v="3"/>
    <x v="1801"/>
    <x v="0"/>
    <s v="Furnishings"/>
    <s v="Tensor Track Tree Floor Lamp"/>
    <n v="39.979999999999997"/>
  </r>
  <r>
    <n v="8408"/>
    <s v="CA-2018-140480"/>
    <x v="141"/>
    <d v="2018-07-12T00:00:00"/>
    <s v="Standard Class"/>
    <s v="HE-14800"/>
    <s v="Harold Engle"/>
    <s v="Corporate"/>
    <s v="United States"/>
    <s v="Newark"/>
    <s v="Delaware"/>
    <n v="19711"/>
    <x v="3"/>
    <x v="1024"/>
    <x v="1"/>
    <s v="Art"/>
    <s v="Newell 325"/>
    <n v="28.91"/>
  </r>
  <r>
    <n v="8409"/>
    <s v="CA-2018-140480"/>
    <x v="141"/>
    <d v="2018-07-12T00:00:00"/>
    <s v="Standard Class"/>
    <s v="HE-14800"/>
    <s v="Harold Engle"/>
    <s v="Corporate"/>
    <s v="United States"/>
    <s v="Newark"/>
    <s v="Delaware"/>
    <n v="19711"/>
    <x v="3"/>
    <x v="1753"/>
    <x v="1"/>
    <s v="Art"/>
    <s v="Hunt Boston Vacuum Mount KS Pencil Sharpener"/>
    <n v="174.95"/>
  </r>
  <r>
    <n v="8410"/>
    <s v="CA-2016-134082"/>
    <x v="555"/>
    <d v="2016-12-17T00:00:00"/>
    <s v="Standard Class"/>
    <s v="JK-15640"/>
    <s v="Jim Kriz"/>
    <s v="Home Office"/>
    <s v="United States"/>
    <s v="San Bernardino"/>
    <s v="California"/>
    <n v="92404"/>
    <x v="1"/>
    <x v="655"/>
    <x v="1"/>
    <s v="Binders"/>
    <s v="GBC Recycled Grain Textured Covers"/>
    <n v="110.52800000000001"/>
  </r>
  <r>
    <n v="8411"/>
    <s v="CA-2017-130820"/>
    <x v="625"/>
    <d v="2017-11-15T00:00:00"/>
    <s v="Same Day"/>
    <s v="ON-18715"/>
    <s v="Odella Nelson"/>
    <s v="Corporate"/>
    <s v="United States"/>
    <s v="Burlington"/>
    <s v="North Carolina"/>
    <n v="27217"/>
    <x v="0"/>
    <x v="114"/>
    <x v="0"/>
    <s v="Tables"/>
    <s v="Hon Racetrack Conference Tables"/>
    <n v="630.024"/>
  </r>
  <r>
    <n v="8412"/>
    <s v="CA-2017-159765"/>
    <x v="195"/>
    <d v="2017-05-12T00:00:00"/>
    <s v="Second Class"/>
    <s v="TH-21100"/>
    <s v="Thea Hendricks"/>
    <s v="Consumer"/>
    <s v="United States"/>
    <s v="Salem"/>
    <s v="Virginia"/>
    <n v="24153"/>
    <x v="0"/>
    <x v="181"/>
    <x v="1"/>
    <s v="Art"/>
    <s v="4009 Highlighters by Sanford"/>
    <n v="27.86"/>
  </r>
  <r>
    <n v="8413"/>
    <s v="CA-2018-132290"/>
    <x v="434"/>
    <d v="2018-03-14T00:00:00"/>
    <s v="Standard Class"/>
    <s v="MD-17350"/>
    <s v="Maribeth Dona"/>
    <s v="Consumer"/>
    <s v="United States"/>
    <s v="Dallas"/>
    <s v="Texas"/>
    <n v="75217"/>
    <x v="2"/>
    <x v="601"/>
    <x v="0"/>
    <s v="Tables"/>
    <s v="Bevis Traditional Conference Table Top, Plinth Base"/>
    <n v="933.40800000000002"/>
  </r>
  <r>
    <n v="8414"/>
    <s v="CA-2017-147109"/>
    <x v="907"/>
    <d v="2017-12-21T00:00:00"/>
    <s v="Standard Class"/>
    <s v="AH-10075"/>
    <s v="Adam Hart"/>
    <s v="Corporate"/>
    <s v="United States"/>
    <s v="Arlington"/>
    <s v="Texas"/>
    <n v="76017"/>
    <x v="2"/>
    <x v="1193"/>
    <x v="1"/>
    <s v="Paper"/>
    <s v="Xerox 214"/>
    <n v="51.84"/>
  </r>
  <r>
    <n v="8415"/>
    <s v="CA-2017-147109"/>
    <x v="907"/>
    <d v="2017-12-21T00:00:00"/>
    <s v="Standard Class"/>
    <s v="AH-10075"/>
    <s v="Adam Hart"/>
    <s v="Corporate"/>
    <s v="United States"/>
    <s v="Arlington"/>
    <s v="Texas"/>
    <n v="76017"/>
    <x v="2"/>
    <x v="1615"/>
    <x v="2"/>
    <s v="Accessories"/>
    <s v="WD My Passport Ultra 1TB Portable External Hard Drive"/>
    <n v="165.6"/>
  </r>
  <r>
    <n v="8416"/>
    <s v="CA-2018-107265"/>
    <x v="1191"/>
    <d v="2018-04-12T00:00:00"/>
    <s v="Standard Class"/>
    <s v="ML-17755"/>
    <s v="Max Ludwig"/>
    <s v="Home Office"/>
    <s v="United States"/>
    <s v="Marion"/>
    <s v="Iowa"/>
    <n v="52302"/>
    <x v="2"/>
    <x v="258"/>
    <x v="1"/>
    <s v="Paper"/>
    <s v="Easy-staple paper"/>
    <n v="106.32"/>
  </r>
  <r>
    <n v="8417"/>
    <s v="CA-2018-118199"/>
    <x v="1188"/>
    <d v="2018-05-11T00:00:00"/>
    <s v="First Class"/>
    <s v="LB-16795"/>
    <s v="Laurel Beltran"/>
    <s v="Home Office"/>
    <s v="United States"/>
    <s v="Seattle"/>
    <s v="Washington"/>
    <n v="98105"/>
    <x v="1"/>
    <x v="805"/>
    <x v="1"/>
    <s v="Binders"/>
    <s v="GBC Velobind Prepunched Cover Sets, Regency Series"/>
    <n v="147.91999999999999"/>
  </r>
  <r>
    <n v="8418"/>
    <s v="CA-2018-118199"/>
    <x v="1188"/>
    <d v="2018-05-11T00:00:00"/>
    <s v="First Class"/>
    <s v="LB-16795"/>
    <s v="Laurel Beltran"/>
    <s v="Home Office"/>
    <s v="United States"/>
    <s v="Seattle"/>
    <s v="Washington"/>
    <n v="98105"/>
    <x v="1"/>
    <x v="54"/>
    <x v="1"/>
    <s v="Storage"/>
    <s v="Home/Office Personal File Carts"/>
    <n v="104.28"/>
  </r>
  <r>
    <n v="8419"/>
    <s v="CA-2018-118199"/>
    <x v="1188"/>
    <d v="2018-05-11T00:00:00"/>
    <s v="First Class"/>
    <s v="LB-16795"/>
    <s v="Laurel Beltran"/>
    <s v="Home Office"/>
    <s v="United States"/>
    <s v="Seattle"/>
    <s v="Washington"/>
    <n v="98105"/>
    <x v="1"/>
    <x v="738"/>
    <x v="0"/>
    <s v="Tables"/>
    <s v="Riverside Furniture Oval Coffee Table, Oval End Table, End Table with Drawer"/>
    <n v="286.85000000000002"/>
  </r>
  <r>
    <n v="8420"/>
    <s v="CA-2018-118199"/>
    <x v="1188"/>
    <d v="2018-05-11T00:00:00"/>
    <s v="First Class"/>
    <s v="LB-16795"/>
    <s v="Laurel Beltran"/>
    <s v="Home Office"/>
    <s v="United States"/>
    <s v="Seattle"/>
    <s v="Washington"/>
    <n v="98105"/>
    <x v="1"/>
    <x v="1764"/>
    <x v="1"/>
    <s v="Storage"/>
    <s v="Rogers Profile Extra Capacity Storage Tub"/>
    <n v="66.959999999999994"/>
  </r>
  <r>
    <n v="8421"/>
    <s v="CA-2018-118199"/>
    <x v="1188"/>
    <d v="2018-05-11T00:00:00"/>
    <s v="First Class"/>
    <s v="LB-16795"/>
    <s v="Laurel Beltran"/>
    <s v="Home Office"/>
    <s v="United States"/>
    <s v="Seattle"/>
    <s v="Washington"/>
    <n v="98105"/>
    <x v="1"/>
    <x v="1336"/>
    <x v="2"/>
    <s v="Accessories"/>
    <s v="Razer Kraken 7.1 Surround Sound Over Ear USB Gaming Headset"/>
    <n v="199.98"/>
  </r>
  <r>
    <n v="8422"/>
    <s v="CA-2018-150091"/>
    <x v="386"/>
    <d v="2018-10-16T00:00:00"/>
    <s v="Standard Class"/>
    <s v="NP-18670"/>
    <s v="Nora Paige"/>
    <s v="Consumer"/>
    <s v="United States"/>
    <s v="Lakewood"/>
    <s v="New Jersey"/>
    <n v="8701"/>
    <x v="3"/>
    <x v="46"/>
    <x v="2"/>
    <s v="Accessories"/>
    <s v="ImationÂ 8gb Micro Traveldrive Usb 2.0Â Flash Drive"/>
    <n v="45"/>
  </r>
  <r>
    <n v="8423"/>
    <s v="CA-2018-150091"/>
    <x v="386"/>
    <d v="2018-10-16T00:00:00"/>
    <s v="Standard Class"/>
    <s v="NP-18670"/>
    <s v="Nora Paige"/>
    <s v="Consumer"/>
    <s v="United States"/>
    <s v="Lakewood"/>
    <s v="New Jersey"/>
    <n v="8701"/>
    <x v="3"/>
    <x v="110"/>
    <x v="1"/>
    <s v="Fasteners"/>
    <s v="OIC Colored Binder Clips, Assorted Sizes"/>
    <n v="17.899999999999999"/>
  </r>
  <r>
    <n v="8424"/>
    <s v="CA-2018-150091"/>
    <x v="386"/>
    <d v="2018-10-16T00:00:00"/>
    <s v="Standard Class"/>
    <s v="NP-18670"/>
    <s v="Nora Paige"/>
    <s v="Consumer"/>
    <s v="United States"/>
    <s v="Lakewood"/>
    <s v="New Jersey"/>
    <n v="8701"/>
    <x v="3"/>
    <x v="1653"/>
    <x v="0"/>
    <s v="Furnishings"/>
    <s v="DAX Two-Tone Silver Metal Document Frame"/>
    <n v="40.479999999999997"/>
  </r>
  <r>
    <n v="8425"/>
    <s v="CA-2018-150091"/>
    <x v="386"/>
    <d v="2018-10-16T00:00:00"/>
    <s v="Standard Class"/>
    <s v="NP-18670"/>
    <s v="Nora Paige"/>
    <s v="Consumer"/>
    <s v="United States"/>
    <s v="Lakewood"/>
    <s v="New Jersey"/>
    <n v="8701"/>
    <x v="3"/>
    <x v="1398"/>
    <x v="0"/>
    <s v="Bookcases"/>
    <s v="Global Adaptabilites Bookcase, Cherry/Storm Gray Finish"/>
    <n v="2154.9"/>
  </r>
  <r>
    <n v="8426"/>
    <s v="CA-2017-137652"/>
    <x v="770"/>
    <d v="2017-08-30T00:00:00"/>
    <s v="First Class"/>
    <s v="EB-13750"/>
    <s v="Edward Becker"/>
    <s v="Corporate"/>
    <s v="United States"/>
    <s v="Cincinnati"/>
    <s v="Ohio"/>
    <n v="45231"/>
    <x v="3"/>
    <x v="1736"/>
    <x v="1"/>
    <s v="Binders"/>
    <s v="GBC VeloBinder Strips"/>
    <n v="18.431999999999999"/>
  </r>
  <r>
    <n v="8427"/>
    <s v="CA-2016-128356"/>
    <x v="653"/>
    <d v="2016-10-07T00:00:00"/>
    <s v="Standard Class"/>
    <s v="RP-19390"/>
    <s v="Resi PÃ¶lking"/>
    <s v="Consumer"/>
    <s v="United States"/>
    <s v="Thornton"/>
    <s v="Colorado"/>
    <n v="80229"/>
    <x v="1"/>
    <x v="1839"/>
    <x v="1"/>
    <s v="Supplies"/>
    <s v="Acme Design Line 8&quot; Stainless Steel Bent Scissors w/Champagne Handles, 3-1/8&quot; Cut"/>
    <n v="10.944000000000001"/>
  </r>
  <r>
    <n v="8428"/>
    <s v="CA-2018-167017"/>
    <x v="51"/>
    <d v="2018-11-25T00:00:00"/>
    <s v="First Class"/>
    <s v="DC-12850"/>
    <s v="Dan Campbell"/>
    <s v="Consumer"/>
    <s v="United States"/>
    <s v="Roseville"/>
    <s v="Michigan"/>
    <n v="48066"/>
    <x v="2"/>
    <x v="482"/>
    <x v="1"/>
    <s v="Supplies"/>
    <s v="Staple remover"/>
    <n v="4.3600000000000003"/>
  </r>
  <r>
    <n v="8429"/>
    <s v="US-2018-132220"/>
    <x v="105"/>
    <d v="2018-11-16T00:00:00"/>
    <s v="Standard Class"/>
    <s v="DJ-13510"/>
    <s v="Don Jones"/>
    <s v="Corporate"/>
    <s v="United States"/>
    <s v="Tempe"/>
    <s v="Arizona"/>
    <n v="85281"/>
    <x v="1"/>
    <x v="1421"/>
    <x v="2"/>
    <s v="Accessories"/>
    <s v="SanDisk Ultra 16 GB MicroSDHC Class 10 Memory Card"/>
    <n v="62.351999999999997"/>
  </r>
  <r>
    <n v="8430"/>
    <s v="CA-2017-118129"/>
    <x v="1054"/>
    <d v="2017-12-21T00:00:00"/>
    <s v="Second Class"/>
    <s v="CL-12565"/>
    <s v="Clay Ludtke"/>
    <s v="Consumer"/>
    <s v="United States"/>
    <s v="Reading"/>
    <s v="Pennsylvania"/>
    <n v="19601"/>
    <x v="3"/>
    <x v="1597"/>
    <x v="0"/>
    <s v="Furnishings"/>
    <s v="Eldon &quot;L&quot; Workstation Diamond Chairmat"/>
    <n v="303.92"/>
  </r>
  <r>
    <n v="8431"/>
    <s v="US-2015-113124"/>
    <x v="809"/>
    <d v="2015-04-05T00:00:00"/>
    <s v="Standard Class"/>
    <s v="NC-18340"/>
    <s v="Nat Carroll"/>
    <s v="Consumer"/>
    <s v="United States"/>
    <s v="Apple Valley"/>
    <s v="Minnesota"/>
    <n v="55124"/>
    <x v="2"/>
    <x v="557"/>
    <x v="1"/>
    <s v="Storage"/>
    <s v="Space Solutions Commercial Steel Shelving"/>
    <n v="129.30000000000001"/>
  </r>
  <r>
    <n v="8432"/>
    <s v="CA-2018-155621"/>
    <x v="1183"/>
    <d v="2018-11-13T00:00:00"/>
    <s v="Standard Class"/>
    <s v="KN-16450"/>
    <s v="Kean Nguyen"/>
    <s v="Corporate"/>
    <s v="United States"/>
    <s v="Baltimore"/>
    <s v="Maryland"/>
    <n v="21215"/>
    <x v="3"/>
    <x v="905"/>
    <x v="0"/>
    <s v="Furnishings"/>
    <s v="Howard Miller Distant Time Traveler Alarm Clock"/>
    <n v="274.2"/>
  </r>
  <r>
    <n v="8433"/>
    <s v="US-2015-127635"/>
    <x v="80"/>
    <d v="2015-09-18T00:00:00"/>
    <s v="Second Class"/>
    <s v="SC-20260"/>
    <s v="Scott Cohen"/>
    <s v="Corporate"/>
    <s v="United States"/>
    <s v="Corpus Christi"/>
    <s v="Texas"/>
    <n v="78415"/>
    <x v="2"/>
    <x v="969"/>
    <x v="1"/>
    <s v="Fasteners"/>
    <s v="Revere Boxed Rubber Bands by Revere"/>
    <n v="6.048"/>
  </r>
  <r>
    <n v="8434"/>
    <s v="US-2015-127635"/>
    <x v="80"/>
    <d v="2015-09-18T00:00:00"/>
    <s v="Second Class"/>
    <s v="SC-20260"/>
    <s v="Scott Cohen"/>
    <s v="Corporate"/>
    <s v="United States"/>
    <s v="Corpus Christi"/>
    <s v="Texas"/>
    <n v="78415"/>
    <x v="2"/>
    <x v="1532"/>
    <x v="1"/>
    <s v="Paper"/>
    <s v="Xerox 1900"/>
    <n v="6.8479999999999999"/>
  </r>
  <r>
    <n v="8435"/>
    <s v="US-2015-127635"/>
    <x v="80"/>
    <d v="2015-09-18T00:00:00"/>
    <s v="Second Class"/>
    <s v="SC-20260"/>
    <s v="Scott Cohen"/>
    <s v="Corporate"/>
    <s v="United States"/>
    <s v="Corpus Christi"/>
    <s v="Texas"/>
    <n v="78415"/>
    <x v="2"/>
    <x v="1467"/>
    <x v="0"/>
    <s v="Furnishings"/>
    <s v="Stacking Trays by OIC"/>
    <n v="9.9600000000000009"/>
  </r>
  <r>
    <n v="8436"/>
    <s v="US-2015-127635"/>
    <x v="80"/>
    <d v="2015-09-18T00:00:00"/>
    <s v="Second Class"/>
    <s v="SC-20260"/>
    <s v="Scott Cohen"/>
    <s v="Corporate"/>
    <s v="United States"/>
    <s v="Corpus Christi"/>
    <s v="Texas"/>
    <n v="78415"/>
    <x v="2"/>
    <x v="94"/>
    <x v="1"/>
    <s v="Binders"/>
    <s v="Trimflex Flexible Post Binders"/>
    <n v="8.5519999999999996"/>
  </r>
  <r>
    <n v="8437"/>
    <s v="CA-2016-151470"/>
    <x v="1181"/>
    <d v="2016-09-26T00:00:00"/>
    <s v="Standard Class"/>
    <s v="AM-10705"/>
    <s v="Anne McFarland"/>
    <s v="Consumer"/>
    <s v="United States"/>
    <s v="Las Vegas"/>
    <s v="Nevada"/>
    <n v="89115"/>
    <x v="1"/>
    <x v="1499"/>
    <x v="1"/>
    <s v="Binders"/>
    <s v="Wilson Jones Impact Binders"/>
    <n v="45.584000000000003"/>
  </r>
  <r>
    <n v="8438"/>
    <s v="CA-2016-112823"/>
    <x v="895"/>
    <d v="2016-12-16T00:00:00"/>
    <s v="Standard Class"/>
    <s v="RA-19945"/>
    <s v="Ryan Akin"/>
    <s v="Consumer"/>
    <s v="United States"/>
    <s v="Cleveland"/>
    <s v="Ohio"/>
    <n v="44105"/>
    <x v="3"/>
    <x v="1365"/>
    <x v="2"/>
    <s v="Accessories"/>
    <s v="Maxell 4.7GB DVD-RW 3/Pack"/>
    <n v="25.488"/>
  </r>
  <r>
    <n v="8439"/>
    <s v="CA-2015-108861"/>
    <x v="1061"/>
    <d v="2015-06-01T00:00:00"/>
    <s v="Standard Class"/>
    <s v="MM-17260"/>
    <s v="Magdelene Morse"/>
    <s v="Consumer"/>
    <s v="United States"/>
    <s v="Seattle"/>
    <s v="Washington"/>
    <n v="98105"/>
    <x v="1"/>
    <x v="1636"/>
    <x v="1"/>
    <s v="Binders"/>
    <s v="Green Canvas Binder for 8-1/2&quot; x 14&quot; Sheets"/>
    <n v="136.96"/>
  </r>
  <r>
    <n v="8440"/>
    <s v="CA-2018-114370"/>
    <x v="1192"/>
    <d v="2018-03-17T00:00:00"/>
    <s v="Second Class"/>
    <s v="BN-11470"/>
    <s v="Brad Norvell"/>
    <s v="Corporate"/>
    <s v="United States"/>
    <s v="Chicago"/>
    <s v="Illinois"/>
    <n v="60623"/>
    <x v="2"/>
    <x v="1670"/>
    <x v="2"/>
    <s v="Phones"/>
    <s v="Seidio BD2-HK3IPH5-BK DILEX Case and Holster Combo for Apple iPhone 5/5s - Black"/>
    <n v="49.616"/>
  </r>
  <r>
    <n v="8441"/>
    <s v="CA-2017-158302"/>
    <x v="16"/>
    <d v="2017-12-12T00:00:00"/>
    <s v="Second Class"/>
    <s v="JB-16045"/>
    <s v="Julia Barnett"/>
    <s v="Home Office"/>
    <s v="United States"/>
    <s v="Columbus"/>
    <s v="Ohio"/>
    <n v="43229"/>
    <x v="3"/>
    <x v="249"/>
    <x v="1"/>
    <s v="Paper"/>
    <s v="Ampad Gold Fibre Wirebound Steno Books, 6&quot; x 9&quot;, Gregg Ruled"/>
    <n v="10.584"/>
  </r>
  <r>
    <n v="8442"/>
    <s v="CA-2018-145779"/>
    <x v="636"/>
    <d v="2018-05-10T00:00:00"/>
    <s v="Standard Class"/>
    <s v="DB-13615"/>
    <s v="Doug Bickford"/>
    <s v="Consumer"/>
    <s v="United States"/>
    <s v="Tucson"/>
    <s v="Arizona"/>
    <n v="85705"/>
    <x v="1"/>
    <x v="145"/>
    <x v="1"/>
    <s v="Paper"/>
    <s v="Xerox 1883"/>
    <n v="84.415999999999997"/>
  </r>
  <r>
    <n v="8443"/>
    <s v="US-2017-155173"/>
    <x v="1193"/>
    <d v="2017-03-10T00:00:00"/>
    <s v="Standard Class"/>
    <s v="JB-16045"/>
    <s v="Julia Barnett"/>
    <s v="Home Office"/>
    <s v="United States"/>
    <s v="Philadelphia"/>
    <s v="Pennsylvania"/>
    <n v="19120"/>
    <x v="3"/>
    <x v="907"/>
    <x v="2"/>
    <s v="Phones"/>
    <s v="Wilson SignalBoost 841262 DB PRO Amplifier Kit"/>
    <n v="431.94"/>
  </r>
  <r>
    <n v="8444"/>
    <s v="US-2017-155173"/>
    <x v="1193"/>
    <d v="2017-03-10T00:00:00"/>
    <s v="Standard Class"/>
    <s v="JB-16045"/>
    <s v="Julia Barnett"/>
    <s v="Home Office"/>
    <s v="United States"/>
    <s v="Philadelphia"/>
    <s v="Pennsylvania"/>
    <n v="19120"/>
    <x v="3"/>
    <x v="1282"/>
    <x v="1"/>
    <s v="Binders"/>
    <s v="Avery Self-Adhesive Photo Pockets for Polaroid Photos"/>
    <n v="2.0430000000000001"/>
  </r>
  <r>
    <n v="8445"/>
    <s v="US-2017-155173"/>
    <x v="1193"/>
    <d v="2017-03-10T00:00:00"/>
    <s v="Standard Class"/>
    <s v="JB-16045"/>
    <s v="Julia Barnett"/>
    <s v="Home Office"/>
    <s v="United States"/>
    <s v="Philadelphia"/>
    <s v="Pennsylvania"/>
    <n v="19120"/>
    <x v="3"/>
    <x v="529"/>
    <x v="2"/>
    <s v="Phones"/>
    <s v="Grandstream GXP1160 VoIP phone"/>
    <n v="68.238"/>
  </r>
  <r>
    <n v="8446"/>
    <s v="CA-2018-125451"/>
    <x v="436"/>
    <d v="2018-10-24T00:00:00"/>
    <s v="First Class"/>
    <s v="AH-10075"/>
    <s v="Adam Hart"/>
    <s v="Corporate"/>
    <s v="United States"/>
    <s v="Cranston"/>
    <s v="Rhode Island"/>
    <n v="2920"/>
    <x v="3"/>
    <x v="977"/>
    <x v="0"/>
    <s v="Tables"/>
    <s v="KI Adjustable-Height Table"/>
    <n v="240.744"/>
  </r>
  <r>
    <n v="8447"/>
    <s v="CA-2018-125451"/>
    <x v="436"/>
    <d v="2018-10-24T00:00:00"/>
    <s v="First Class"/>
    <s v="AH-10075"/>
    <s v="Adam Hart"/>
    <s v="Corporate"/>
    <s v="United States"/>
    <s v="Cranston"/>
    <s v="Rhode Island"/>
    <n v="2920"/>
    <x v="3"/>
    <x v="1457"/>
    <x v="0"/>
    <s v="Furnishings"/>
    <s v="Eldon 400 Class Desk Accessories, Black Carbon"/>
    <n v="35"/>
  </r>
  <r>
    <n v="8448"/>
    <s v="CA-2018-125451"/>
    <x v="436"/>
    <d v="2018-10-24T00:00:00"/>
    <s v="First Class"/>
    <s v="AH-10075"/>
    <s v="Adam Hart"/>
    <s v="Corporate"/>
    <s v="United States"/>
    <s v="Cranston"/>
    <s v="Rhode Island"/>
    <n v="2920"/>
    <x v="3"/>
    <x v="1805"/>
    <x v="0"/>
    <s v="Furnishings"/>
    <s v="Deflect-o DuraMat Antistatic Studded Beveled Mat for Medium Pile Carpeting"/>
    <n v="210.68"/>
  </r>
  <r>
    <n v="8449"/>
    <s v="CA-2018-125451"/>
    <x v="436"/>
    <d v="2018-10-24T00:00:00"/>
    <s v="First Class"/>
    <s v="AH-10075"/>
    <s v="Adam Hart"/>
    <s v="Corporate"/>
    <s v="United States"/>
    <s v="Cranston"/>
    <s v="Rhode Island"/>
    <n v="2920"/>
    <x v="3"/>
    <x v="335"/>
    <x v="0"/>
    <s v="Tables"/>
    <s v="Office Impressions End Table, 20-1/2&quot;H x 24&quot;W x 20&quot;D"/>
    <n v="637.89599999999996"/>
  </r>
  <r>
    <n v="8450"/>
    <s v="CA-2018-125451"/>
    <x v="436"/>
    <d v="2018-10-24T00:00:00"/>
    <s v="First Class"/>
    <s v="AH-10075"/>
    <s v="Adam Hart"/>
    <s v="Corporate"/>
    <s v="United States"/>
    <s v="Cranston"/>
    <s v="Rhode Island"/>
    <n v="2920"/>
    <x v="3"/>
    <x v="362"/>
    <x v="1"/>
    <s v="Paper"/>
    <s v="Wirebound Message Book, 4 per Page"/>
    <n v="43.44"/>
  </r>
  <r>
    <n v="8451"/>
    <s v="CA-2018-125451"/>
    <x v="436"/>
    <d v="2018-10-24T00:00:00"/>
    <s v="First Class"/>
    <s v="AH-10075"/>
    <s v="Adam Hart"/>
    <s v="Corporate"/>
    <s v="United States"/>
    <s v="Cranston"/>
    <s v="Rhode Island"/>
    <n v="2920"/>
    <x v="3"/>
    <x v="1108"/>
    <x v="1"/>
    <s v="Appliances"/>
    <s v="Hoover Replacement Belt for Commercial Guardsman Heavy-Duty Upright Vacuum"/>
    <n v="2.2200000000000002"/>
  </r>
  <r>
    <n v="8452"/>
    <s v="CA-2015-131387"/>
    <x v="582"/>
    <d v="2015-04-30T00:00:00"/>
    <s v="First Class"/>
    <s v="AI-10855"/>
    <s v="Arianne Irving"/>
    <s v="Consumer"/>
    <s v="United States"/>
    <s v="San Francisco"/>
    <s v="California"/>
    <n v="94122"/>
    <x v="1"/>
    <x v="1461"/>
    <x v="2"/>
    <s v="Phones"/>
    <s v="Samsung Galaxy Mega 6.3"/>
    <n v="1679.96"/>
  </r>
  <r>
    <n v="8453"/>
    <s v="CA-2017-125087"/>
    <x v="724"/>
    <d v="2017-04-23T00:00:00"/>
    <s v="Standard Class"/>
    <s v="TH-21115"/>
    <s v="Thea Hudgings"/>
    <s v="Corporate"/>
    <s v="United States"/>
    <s v="Houston"/>
    <s v="Texas"/>
    <n v="77070"/>
    <x v="2"/>
    <x v="812"/>
    <x v="0"/>
    <s v="Chairs"/>
    <s v="Global High-Back Leather Tilter, Burgundy"/>
    <n v="344.37200000000001"/>
  </r>
  <r>
    <n v="8454"/>
    <s v="CA-2017-125087"/>
    <x v="724"/>
    <d v="2017-04-23T00:00:00"/>
    <s v="Standard Class"/>
    <s v="TH-21115"/>
    <s v="Thea Hudgings"/>
    <s v="Corporate"/>
    <s v="United States"/>
    <s v="Houston"/>
    <s v="Texas"/>
    <n v="77070"/>
    <x v="2"/>
    <x v="486"/>
    <x v="1"/>
    <s v="Storage"/>
    <s v="Tennsco 16-Compartment Lockers with Coat Rack"/>
    <n v="1554.9359999999999"/>
  </r>
  <r>
    <n v="8455"/>
    <s v="CA-2017-125087"/>
    <x v="724"/>
    <d v="2017-04-23T00:00:00"/>
    <s v="Standard Class"/>
    <s v="TH-21115"/>
    <s v="Thea Hudgings"/>
    <s v="Corporate"/>
    <s v="United States"/>
    <s v="Houston"/>
    <s v="Texas"/>
    <n v="77070"/>
    <x v="2"/>
    <x v="1268"/>
    <x v="0"/>
    <s v="Furnishings"/>
    <s v="Howard Miller 16&quot; Diameter Gallery Wall Clock"/>
    <n v="127.88"/>
  </r>
  <r>
    <n v="8456"/>
    <s v="CA-2017-154081"/>
    <x v="730"/>
    <d v="2017-05-29T00:00:00"/>
    <s v="Standard Class"/>
    <s v="JE-15610"/>
    <s v="Jim Epp"/>
    <s v="Corporate"/>
    <s v="United States"/>
    <s v="Los Angeles"/>
    <s v="California"/>
    <n v="90049"/>
    <x v="1"/>
    <x v="192"/>
    <x v="2"/>
    <s v="Phones"/>
    <s v="Nortel Business Series Terminal T7208 Digital phone"/>
    <n v="222.38399999999999"/>
  </r>
  <r>
    <n v="8457"/>
    <s v="US-2018-118556"/>
    <x v="39"/>
    <d v="2018-06-02T00:00:00"/>
    <s v="Second Class"/>
    <s v="TH-21235"/>
    <s v="Tiffany House"/>
    <s v="Corporate"/>
    <s v="United States"/>
    <s v="Chicago"/>
    <s v="Illinois"/>
    <n v="60653"/>
    <x v="2"/>
    <x v="64"/>
    <x v="0"/>
    <s v="Chairs"/>
    <s v="Global Task Chair, Black"/>
    <n v="106.869"/>
  </r>
  <r>
    <n v="8458"/>
    <s v="US-2018-118556"/>
    <x v="39"/>
    <d v="2018-06-02T00:00:00"/>
    <s v="Second Class"/>
    <s v="TH-21235"/>
    <s v="Tiffany House"/>
    <s v="Corporate"/>
    <s v="United States"/>
    <s v="Chicago"/>
    <s v="Illinois"/>
    <n v="60653"/>
    <x v="2"/>
    <x v="990"/>
    <x v="1"/>
    <s v="Binders"/>
    <s v="Storex Dura Pro Binders"/>
    <n v="3.5640000000000001"/>
  </r>
  <r>
    <n v="8459"/>
    <s v="CA-2015-126200"/>
    <x v="55"/>
    <d v="2015-08-29T00:00:00"/>
    <s v="Standard Class"/>
    <s v="JE-15715"/>
    <s v="Joe Elijah"/>
    <s v="Consumer"/>
    <s v="United States"/>
    <s v="Houston"/>
    <s v="Texas"/>
    <n v="77070"/>
    <x v="2"/>
    <x v="1160"/>
    <x v="1"/>
    <s v="Binders"/>
    <s v="Wilson Jones Elliptical Ring 3 1/2&quot; Capacity Binders, 800 sheets"/>
    <n v="25.68"/>
  </r>
  <r>
    <n v="8460"/>
    <s v="CA-2015-126200"/>
    <x v="55"/>
    <d v="2015-08-29T00:00:00"/>
    <s v="Standard Class"/>
    <s v="JE-15715"/>
    <s v="Joe Elijah"/>
    <s v="Consumer"/>
    <s v="United States"/>
    <s v="Houston"/>
    <s v="Texas"/>
    <n v="77070"/>
    <x v="2"/>
    <x v="340"/>
    <x v="1"/>
    <s v="Binders"/>
    <s v="Square Ring Data Binders, Rigid 75 Pt. Covers, 11&quot; x 14-7/8&quot;"/>
    <n v="12.384"/>
  </r>
  <r>
    <n v="8461"/>
    <s v="CA-2015-146500"/>
    <x v="1194"/>
    <d v="2015-09-04T00:00:00"/>
    <s v="Standard Class"/>
    <s v="AT-10735"/>
    <s v="Annie Thurman"/>
    <s v="Consumer"/>
    <s v="United States"/>
    <s v="Bristol"/>
    <s v="Connecticut"/>
    <n v="6010"/>
    <x v="3"/>
    <x v="881"/>
    <x v="1"/>
    <s v="Binders"/>
    <s v="Wilson Jones Standard D-Ring Binders"/>
    <n v="25.3"/>
  </r>
  <r>
    <n v="8462"/>
    <s v="CA-2015-146500"/>
    <x v="1194"/>
    <d v="2015-09-04T00:00:00"/>
    <s v="Standard Class"/>
    <s v="AT-10735"/>
    <s v="Annie Thurman"/>
    <s v="Consumer"/>
    <s v="United States"/>
    <s v="Bristol"/>
    <s v="Connecticut"/>
    <n v="6010"/>
    <x v="3"/>
    <x v="911"/>
    <x v="1"/>
    <s v="Storage"/>
    <s v="Fellowes Bankers Box Stor/Drawer Steel Plus"/>
    <n v="95.94"/>
  </r>
  <r>
    <n v="8463"/>
    <s v="CA-2016-169537"/>
    <x v="37"/>
    <d v="2016-09-07T00:00:00"/>
    <s v="Second Class"/>
    <s v="JH-15820"/>
    <s v="John Huston"/>
    <s v="Consumer"/>
    <s v="United States"/>
    <s v="Holland"/>
    <s v="Michigan"/>
    <n v="49423"/>
    <x v="2"/>
    <x v="1550"/>
    <x v="1"/>
    <s v="Labels"/>
    <s v="Smead Alpha-Z Color-Coded Name Labels First Letter Starter Set"/>
    <n v="7.5"/>
  </r>
  <r>
    <n v="8464"/>
    <s v="CA-2015-100881"/>
    <x v="1176"/>
    <d v="2015-04-01T00:00:00"/>
    <s v="Standard Class"/>
    <s v="DR-12940"/>
    <s v="Daniel Raglin"/>
    <s v="Home Office"/>
    <s v="United States"/>
    <s v="Albuquerque"/>
    <s v="New Mexico"/>
    <n v="87105"/>
    <x v="1"/>
    <x v="172"/>
    <x v="2"/>
    <s v="Phones"/>
    <s v="AT&amp;T TR1909W"/>
    <n v="302.37599999999998"/>
  </r>
  <r>
    <n v="8465"/>
    <s v="CA-2016-144043"/>
    <x v="1187"/>
    <d v="2016-05-15T00:00:00"/>
    <s v="Standard Class"/>
    <s v="AB-10165"/>
    <s v="Alan Barnes"/>
    <s v="Consumer"/>
    <s v="United States"/>
    <s v="Louisville"/>
    <s v="Colorado"/>
    <n v="80027"/>
    <x v="1"/>
    <x v="1207"/>
    <x v="2"/>
    <s v="Accessories"/>
    <s v="Belkin Standard 104 key USB Keyboard"/>
    <n v="46.688000000000002"/>
  </r>
  <r>
    <n v="8466"/>
    <s v="CA-2016-116512"/>
    <x v="265"/>
    <d v="2016-04-14T00:00:00"/>
    <s v="Standard Class"/>
    <s v="MC-18100"/>
    <s v="Mick Crebagga"/>
    <s v="Consumer"/>
    <s v="United States"/>
    <s v="New York City"/>
    <s v="New York"/>
    <n v="10024"/>
    <x v="3"/>
    <x v="1198"/>
    <x v="1"/>
    <s v="Storage"/>
    <s v="Perma STOR-ALL Hanging File Box, 13 1/8&quot;W x 12 1/4&quot;D x 10 1/2&quot;H"/>
    <n v="17.940000000000001"/>
  </r>
  <r>
    <n v="8467"/>
    <s v="CA-2016-101000"/>
    <x v="265"/>
    <d v="2016-04-14T00:00:00"/>
    <s v="Standard Class"/>
    <s v="IG-15085"/>
    <s v="Ivan Gibson"/>
    <s v="Consumer"/>
    <s v="United States"/>
    <s v="Norwich"/>
    <s v="Connecticut"/>
    <n v="6360"/>
    <x v="3"/>
    <x v="532"/>
    <x v="1"/>
    <s v="Appliances"/>
    <s v="Honeywell Enviracaire Portable HEPA Air Cleaner for up to 10 x 16 Room"/>
    <n v="370.14"/>
  </r>
  <r>
    <n v="8468"/>
    <s v="CA-2017-168557"/>
    <x v="251"/>
    <d v="2017-09-23T00:00:00"/>
    <s v="Standard Class"/>
    <s v="FH-14275"/>
    <s v="Frank Hawley"/>
    <s v="Corporate"/>
    <s v="United States"/>
    <s v="San Francisco"/>
    <s v="California"/>
    <n v="94122"/>
    <x v="1"/>
    <x v="78"/>
    <x v="1"/>
    <s v="Binders"/>
    <s v="Avery Heavy-Duty EZD  Binder With Locking Rings"/>
    <n v="8.9280000000000008"/>
  </r>
  <r>
    <n v="8469"/>
    <s v="US-2017-164196"/>
    <x v="583"/>
    <d v="2017-11-17T00:00:00"/>
    <s v="Standard Class"/>
    <s v="AS-10285"/>
    <s v="Alejandro Savely"/>
    <s v="Corporate"/>
    <s v="United States"/>
    <s v="Noblesville"/>
    <s v="Indiana"/>
    <n v="46060"/>
    <x v="2"/>
    <x v="1299"/>
    <x v="0"/>
    <s v="Tables"/>
    <s v="Balt Solid Wood Round Tables"/>
    <n v="2678.94"/>
  </r>
  <r>
    <n v="8470"/>
    <s v="US-2018-132031"/>
    <x v="756"/>
    <d v="2018-04-27T00:00:00"/>
    <s v="Standard Class"/>
    <s v="PN-18775"/>
    <s v="Parhena Norris"/>
    <s v="Home Office"/>
    <s v="United States"/>
    <s v="Clarksville"/>
    <s v="Tennessee"/>
    <n v="37042"/>
    <x v="0"/>
    <x v="366"/>
    <x v="0"/>
    <s v="Bookcases"/>
    <s v="O'Sullivan 4-Shelf Bookcase in Odessa Pine"/>
    <n v="387.13600000000002"/>
  </r>
  <r>
    <n v="8471"/>
    <s v="US-2018-132031"/>
    <x v="756"/>
    <d v="2018-04-27T00:00:00"/>
    <s v="Standard Class"/>
    <s v="PN-18775"/>
    <s v="Parhena Norris"/>
    <s v="Home Office"/>
    <s v="United States"/>
    <s v="Clarksville"/>
    <s v="Tennessee"/>
    <n v="37042"/>
    <x v="0"/>
    <x v="721"/>
    <x v="2"/>
    <s v="Accessories"/>
    <s v="Maxell 4.7GB DVD-R"/>
    <n v="45.408000000000001"/>
  </r>
  <r>
    <n v="8472"/>
    <s v="US-2018-132031"/>
    <x v="756"/>
    <d v="2018-04-27T00:00:00"/>
    <s v="Standard Class"/>
    <s v="PN-18775"/>
    <s v="Parhena Norris"/>
    <s v="Home Office"/>
    <s v="United States"/>
    <s v="Clarksville"/>
    <s v="Tennessee"/>
    <n v="37042"/>
    <x v="0"/>
    <x v="1525"/>
    <x v="0"/>
    <s v="Furnishings"/>
    <s v="Tenex Chairmats For Use with Hard Floors"/>
    <n v="77.951999999999998"/>
  </r>
  <r>
    <n v="8473"/>
    <s v="US-2018-132031"/>
    <x v="756"/>
    <d v="2018-04-27T00:00:00"/>
    <s v="Standard Class"/>
    <s v="PN-18775"/>
    <s v="Parhena Norris"/>
    <s v="Home Office"/>
    <s v="United States"/>
    <s v="Clarksville"/>
    <s v="Tennessee"/>
    <n v="37042"/>
    <x v="0"/>
    <x v="1345"/>
    <x v="1"/>
    <s v="Labels"/>
    <s v="Avery 496"/>
    <n v="3"/>
  </r>
  <r>
    <n v="8474"/>
    <s v="CA-2016-169733"/>
    <x v="420"/>
    <d v="2016-10-26T00:00:00"/>
    <s v="Second Class"/>
    <s v="GM-14500"/>
    <s v="Gene McClure"/>
    <s v="Consumer"/>
    <s v="United States"/>
    <s v="Hollywood"/>
    <s v="Florida"/>
    <n v="33021"/>
    <x v="0"/>
    <x v="253"/>
    <x v="1"/>
    <s v="Storage"/>
    <s v="Eldon Simplefile Box Office"/>
    <n v="9.952"/>
  </r>
  <r>
    <n v="8475"/>
    <s v="CA-2018-169404"/>
    <x v="359"/>
    <d v="2018-04-14T00:00:00"/>
    <s v="Standard Class"/>
    <s v="NC-18625"/>
    <s v="Noah Childs"/>
    <s v="Corporate"/>
    <s v="United States"/>
    <s v="York"/>
    <s v="Pennsylvania"/>
    <n v="17403"/>
    <x v="3"/>
    <x v="351"/>
    <x v="1"/>
    <s v="Binders"/>
    <s v="Tuf-Vin Binders"/>
    <n v="37.896000000000001"/>
  </r>
  <r>
    <n v="8476"/>
    <s v="CA-2018-169404"/>
    <x v="359"/>
    <d v="2018-04-14T00:00:00"/>
    <s v="Standard Class"/>
    <s v="NC-18625"/>
    <s v="Noah Childs"/>
    <s v="Corporate"/>
    <s v="United States"/>
    <s v="York"/>
    <s v="Pennsylvania"/>
    <n v="17403"/>
    <x v="3"/>
    <x v="1522"/>
    <x v="1"/>
    <s v="Paper"/>
    <s v="Xerox 1893"/>
    <n v="65.584000000000003"/>
  </r>
  <r>
    <n v="8477"/>
    <s v="CA-2018-134880"/>
    <x v="855"/>
    <d v="2018-11-01T00:00:00"/>
    <s v="Standard Class"/>
    <s v="TW-21025"/>
    <s v="Tamara Willingham"/>
    <s v="Home Office"/>
    <s v="United States"/>
    <s v="Mesa"/>
    <s v="Arizona"/>
    <n v="85204"/>
    <x v="1"/>
    <x v="1558"/>
    <x v="1"/>
    <s v="Paper"/>
    <s v="Xerox 1882"/>
    <n v="44.783999999999999"/>
  </r>
  <r>
    <n v="8478"/>
    <s v="CA-2016-145758"/>
    <x v="628"/>
    <d v="2016-10-30T00:00:00"/>
    <s v="Same Day"/>
    <s v="BF-11020"/>
    <s v="Barry FranzÃ¶sisch"/>
    <s v="Corporate"/>
    <s v="United States"/>
    <s v="New York City"/>
    <s v="New York"/>
    <n v="10024"/>
    <x v="3"/>
    <x v="1840"/>
    <x v="2"/>
    <s v="Machines"/>
    <s v="Star Micronics TSP100 TSP143LAN Receipt Printer"/>
    <n v="1035.8"/>
  </r>
  <r>
    <n v="8479"/>
    <s v="CA-2018-158736"/>
    <x v="404"/>
    <d v="2018-12-24T00:00:00"/>
    <s v="Standard Class"/>
    <s v="TT-21460"/>
    <s v="Tonja Turnell"/>
    <s v="Home Office"/>
    <s v="United States"/>
    <s v="San Francisco"/>
    <s v="California"/>
    <n v="94110"/>
    <x v="1"/>
    <x v="671"/>
    <x v="1"/>
    <s v="Art"/>
    <s v="Newell 335"/>
    <n v="5.76"/>
  </r>
  <r>
    <n v="8480"/>
    <s v="US-2017-119270"/>
    <x v="299"/>
    <d v="2017-03-16T00:00:00"/>
    <s v="Standard Class"/>
    <s v="SW-20245"/>
    <s v="Scot Wooten"/>
    <s v="Consumer"/>
    <s v="United States"/>
    <s v="Los Angeles"/>
    <s v="California"/>
    <n v="90036"/>
    <x v="1"/>
    <x v="1633"/>
    <x v="1"/>
    <s v="Paper"/>
    <s v="Hammermill Color Copier Paper (28Lb. and 96 Bright)"/>
    <n v="19.98"/>
  </r>
  <r>
    <n v="8481"/>
    <s v="CA-2015-109890"/>
    <x v="609"/>
    <d v="2015-07-27T00:00:00"/>
    <s v="Standard Class"/>
    <s v="PG-18820"/>
    <s v="Patrick Gardner"/>
    <s v="Consumer"/>
    <s v="United States"/>
    <s v="Omaha"/>
    <s v="Nebraska"/>
    <n v="68104"/>
    <x v="2"/>
    <x v="1763"/>
    <x v="2"/>
    <s v="Phones"/>
    <s v="Griffin GC17055 Auxiliary Audio Cable"/>
    <n v="35.979999999999997"/>
  </r>
  <r>
    <n v="8482"/>
    <s v="CA-2017-138583"/>
    <x v="1012"/>
    <d v="2017-05-28T00:00:00"/>
    <s v="Standard Class"/>
    <s v="DP-13390"/>
    <s v="Dennis Pardue"/>
    <s v="Home Office"/>
    <s v="United States"/>
    <s v="Philadelphia"/>
    <s v="Pennsylvania"/>
    <n v="19120"/>
    <x v="3"/>
    <x v="924"/>
    <x v="1"/>
    <s v="Art"/>
    <s v="BIC Liqua Brite Liner"/>
    <n v="16.655999999999999"/>
  </r>
  <r>
    <n v="8483"/>
    <s v="US-2018-118535"/>
    <x v="512"/>
    <d v="2018-02-15T00:00:00"/>
    <s v="Standard Class"/>
    <s v="DJ-13510"/>
    <s v="Don Jones"/>
    <s v="Corporate"/>
    <s v="United States"/>
    <s v="New York City"/>
    <s v="New York"/>
    <n v="10024"/>
    <x v="3"/>
    <x v="488"/>
    <x v="1"/>
    <s v="Labels"/>
    <s v="Avery 473"/>
    <n v="20.7"/>
  </r>
  <r>
    <n v="8484"/>
    <s v="CA-2017-126284"/>
    <x v="873"/>
    <d v="2017-09-24T00:00:00"/>
    <s v="Standard Class"/>
    <s v="EN-13780"/>
    <s v="Edward Nazzal"/>
    <s v="Consumer"/>
    <s v="United States"/>
    <s v="Grand Rapids"/>
    <s v="Michigan"/>
    <n v="49505"/>
    <x v="2"/>
    <x v="1595"/>
    <x v="1"/>
    <s v="Binders"/>
    <s v="GBC Poly Designer Binding Covers"/>
    <n v="83.7"/>
  </r>
  <r>
    <n v="8485"/>
    <s v="CA-2018-142391"/>
    <x v="241"/>
    <d v="2018-09-24T00:00:00"/>
    <s v="Same Day"/>
    <s v="PB-19150"/>
    <s v="Philip Brown"/>
    <s v="Consumer"/>
    <s v="United States"/>
    <s v="Seattle"/>
    <s v="Washington"/>
    <n v="98115"/>
    <x v="1"/>
    <x v="561"/>
    <x v="0"/>
    <s v="Furnishings"/>
    <s v="12-1/2 Diameter Round Wall Clock"/>
    <n v="199.8"/>
  </r>
  <r>
    <n v="8486"/>
    <s v="CA-2018-124716"/>
    <x v="996"/>
    <d v="2018-03-31T00:00:00"/>
    <s v="Standard Class"/>
    <s v="BD-11560"/>
    <s v="Brendan Dodson"/>
    <s v="Home Office"/>
    <s v="United States"/>
    <s v="Fresno"/>
    <s v="California"/>
    <n v="93727"/>
    <x v="1"/>
    <x v="1264"/>
    <x v="1"/>
    <s v="Paper"/>
    <s v="Xerox 1982"/>
    <n v="45.68"/>
  </r>
  <r>
    <n v="8487"/>
    <s v="CA-2018-124716"/>
    <x v="996"/>
    <d v="2018-03-31T00:00:00"/>
    <s v="Standard Class"/>
    <s v="BD-11560"/>
    <s v="Brendan Dodson"/>
    <s v="Home Office"/>
    <s v="United States"/>
    <s v="Fresno"/>
    <s v="California"/>
    <n v="93727"/>
    <x v="1"/>
    <x v="162"/>
    <x v="1"/>
    <s v="Paper"/>
    <s v="Xerox 1913"/>
    <n v="110.96"/>
  </r>
  <r>
    <n v="8488"/>
    <s v="CA-2018-124716"/>
    <x v="996"/>
    <d v="2018-03-31T00:00:00"/>
    <s v="Standard Class"/>
    <s v="BD-11560"/>
    <s v="Brendan Dodson"/>
    <s v="Home Office"/>
    <s v="United States"/>
    <s v="Fresno"/>
    <s v="California"/>
    <n v="93727"/>
    <x v="1"/>
    <x v="1741"/>
    <x v="1"/>
    <s v="Paper"/>
    <s v="Unpadded Memo Slips"/>
    <n v="11.94"/>
  </r>
  <r>
    <n v="8489"/>
    <s v="CA-2017-158841"/>
    <x v="1056"/>
    <d v="2017-02-04T00:00:00"/>
    <s v="Second Class"/>
    <s v="SE-20110"/>
    <s v="Sanjit Engle"/>
    <s v="Consumer"/>
    <s v="United States"/>
    <s v="Arlington"/>
    <s v="Virginia"/>
    <n v="22204"/>
    <x v="0"/>
    <x v="1629"/>
    <x v="2"/>
    <s v="Machines"/>
    <s v="HP Designjet T520 Inkjet Large Format Printer - 24&quot; Color"/>
    <n v="8749.9500000000007"/>
  </r>
  <r>
    <n v="8490"/>
    <s v="CA-2017-158841"/>
    <x v="1056"/>
    <d v="2017-02-04T00:00:00"/>
    <s v="Second Class"/>
    <s v="SE-20110"/>
    <s v="Sanjit Engle"/>
    <s v="Consumer"/>
    <s v="United States"/>
    <s v="Arlington"/>
    <s v="Virginia"/>
    <n v="22204"/>
    <x v="0"/>
    <x v="248"/>
    <x v="1"/>
    <s v="Binders"/>
    <s v="Presstex Flexible Ring Binders"/>
    <n v="36.4"/>
  </r>
  <r>
    <n v="8491"/>
    <s v="CA-2017-158841"/>
    <x v="1056"/>
    <d v="2017-02-04T00:00:00"/>
    <s v="Second Class"/>
    <s v="SE-20110"/>
    <s v="Sanjit Engle"/>
    <s v="Consumer"/>
    <s v="United States"/>
    <s v="Arlington"/>
    <s v="Virginia"/>
    <n v="22204"/>
    <x v="0"/>
    <x v="1565"/>
    <x v="0"/>
    <s v="Furnishings"/>
    <s v="Acrylic Self-Standing Desk Frames"/>
    <n v="18.690000000000001"/>
  </r>
  <r>
    <n v="8492"/>
    <s v="CA-2018-106824"/>
    <x v="437"/>
    <d v="2018-07-11T00:00:00"/>
    <s v="Standard Class"/>
    <s v="AT-10735"/>
    <s v="Annie Thurman"/>
    <s v="Consumer"/>
    <s v="United States"/>
    <s v="Los Angeles"/>
    <s v="California"/>
    <n v="90049"/>
    <x v="1"/>
    <x v="1079"/>
    <x v="1"/>
    <s v="Fasteners"/>
    <s v="Brites Rubber Bands, 1 1/2 oz. Box"/>
    <n v="5.94"/>
  </r>
  <r>
    <n v="8493"/>
    <s v="CA-2016-109190"/>
    <x v="924"/>
    <d v="2016-10-28T00:00:00"/>
    <s v="Standard Class"/>
    <s v="CC-12685"/>
    <s v="Craig Carroll"/>
    <s v="Consumer"/>
    <s v="United States"/>
    <s v="Lubbock"/>
    <s v="Texas"/>
    <n v="79424"/>
    <x v="2"/>
    <x v="1587"/>
    <x v="1"/>
    <s v="Paper"/>
    <s v="TOPS 4 x 6 Fluorescent Color Memo Sheets, 500 Sheets per Pack"/>
    <n v="60.735999999999997"/>
  </r>
  <r>
    <n v="8494"/>
    <s v="CA-2016-109190"/>
    <x v="924"/>
    <d v="2016-10-28T00:00:00"/>
    <s v="Standard Class"/>
    <s v="CC-12685"/>
    <s v="Craig Carroll"/>
    <s v="Consumer"/>
    <s v="United States"/>
    <s v="Lubbock"/>
    <s v="Texas"/>
    <n v="79424"/>
    <x v="2"/>
    <x v="1687"/>
    <x v="2"/>
    <s v="Copiers"/>
    <s v="Canon PC-428 Personal Copier"/>
    <n v="479.976"/>
  </r>
  <r>
    <n v="8495"/>
    <s v="CA-2016-109190"/>
    <x v="924"/>
    <d v="2016-10-28T00:00:00"/>
    <s v="Standard Class"/>
    <s v="CC-12685"/>
    <s v="Craig Carroll"/>
    <s v="Consumer"/>
    <s v="United States"/>
    <s v="Lubbock"/>
    <s v="Texas"/>
    <n v="79424"/>
    <x v="2"/>
    <x v="999"/>
    <x v="1"/>
    <s v="Binders"/>
    <s v="Ibico Plastic Spiral Binding Combs"/>
    <n v="6.08"/>
  </r>
  <r>
    <n v="8496"/>
    <s v="CA-2017-143154"/>
    <x v="499"/>
    <d v="2017-12-08T00:00:00"/>
    <s v="Standard Class"/>
    <s v="AS-10225"/>
    <s v="Alan Schoenberger"/>
    <s v="Corporate"/>
    <s v="United States"/>
    <s v="Longmont"/>
    <s v="Colorado"/>
    <n v="80501"/>
    <x v="1"/>
    <x v="1615"/>
    <x v="2"/>
    <s v="Accessories"/>
    <s v="WD My Passport Ultra 1TB Portable External Hard Drive"/>
    <n v="165.6"/>
  </r>
  <r>
    <n v="8497"/>
    <s v="CA-2015-169061"/>
    <x v="1195"/>
    <d v="2015-03-08T00:00:00"/>
    <s v="Second Class"/>
    <s v="AB-10150"/>
    <s v="Aimee Bixby"/>
    <s v="Consumer"/>
    <s v="United States"/>
    <s v="Yonkers"/>
    <s v="New York"/>
    <n v="10701"/>
    <x v="3"/>
    <x v="397"/>
    <x v="1"/>
    <s v="Art"/>
    <s v="Newell 345"/>
    <n v="59.52"/>
  </r>
  <r>
    <n v="8498"/>
    <s v="CA-2015-169061"/>
    <x v="1195"/>
    <d v="2015-03-08T00:00:00"/>
    <s v="Second Class"/>
    <s v="AB-10150"/>
    <s v="Aimee Bixby"/>
    <s v="Consumer"/>
    <s v="United States"/>
    <s v="Yonkers"/>
    <s v="New York"/>
    <n v="10701"/>
    <x v="3"/>
    <x v="265"/>
    <x v="2"/>
    <s v="Accessories"/>
    <s v="Logitech Wireless Gaming Headset G930"/>
    <n v="479.97"/>
  </r>
  <r>
    <n v="8499"/>
    <s v="CA-2015-169061"/>
    <x v="1195"/>
    <d v="2015-03-08T00:00:00"/>
    <s v="Second Class"/>
    <s v="AB-10150"/>
    <s v="Aimee Bixby"/>
    <s v="Consumer"/>
    <s v="United States"/>
    <s v="Yonkers"/>
    <s v="New York"/>
    <n v="10701"/>
    <x v="3"/>
    <x v="660"/>
    <x v="1"/>
    <s v="Supplies"/>
    <s v="Acme Forged Steel Scissors with Black Enamel Handles"/>
    <n v="18.62"/>
  </r>
  <r>
    <n v="8500"/>
    <s v="CA-2015-169061"/>
    <x v="1195"/>
    <d v="2015-03-08T00:00:00"/>
    <s v="Second Class"/>
    <s v="AB-10150"/>
    <s v="Aimee Bixby"/>
    <s v="Consumer"/>
    <s v="United States"/>
    <s v="Yonkers"/>
    <s v="New York"/>
    <n v="10701"/>
    <x v="3"/>
    <x v="1339"/>
    <x v="1"/>
    <s v="Binders"/>
    <s v="GBC Wire Binding Combs"/>
    <n v="49.631999999999998"/>
  </r>
  <r>
    <n v="8501"/>
    <s v="CA-2015-169061"/>
    <x v="1195"/>
    <d v="2015-03-08T00:00:00"/>
    <s v="Second Class"/>
    <s v="AB-10150"/>
    <s v="Aimee Bixby"/>
    <s v="Consumer"/>
    <s v="United States"/>
    <s v="Yonkers"/>
    <s v="New York"/>
    <n v="10701"/>
    <x v="3"/>
    <x v="1184"/>
    <x v="1"/>
    <s v="Paper"/>
    <s v="Xerox 1891"/>
    <n v="97.82"/>
  </r>
  <r>
    <n v="8502"/>
    <s v="CA-2016-102316"/>
    <x v="879"/>
    <d v="2016-03-03T00:00:00"/>
    <s v="Second Class"/>
    <s v="DH-13075"/>
    <s v="Dave Hallsten"/>
    <s v="Corporate"/>
    <s v="United States"/>
    <s v="Los Angeles"/>
    <s v="California"/>
    <n v="90045"/>
    <x v="1"/>
    <x v="433"/>
    <x v="2"/>
    <s v="Phones"/>
    <s v="Square Credit Card Reader"/>
    <n v="15.984"/>
  </r>
  <r>
    <n v="8503"/>
    <s v="CA-2016-102316"/>
    <x v="879"/>
    <d v="2016-03-03T00:00:00"/>
    <s v="Second Class"/>
    <s v="DH-13075"/>
    <s v="Dave Hallsten"/>
    <s v="Corporate"/>
    <s v="United States"/>
    <s v="Los Angeles"/>
    <s v="California"/>
    <n v="90045"/>
    <x v="1"/>
    <x v="389"/>
    <x v="0"/>
    <s v="Chairs"/>
    <s v="Global Deluxe Steno Chair"/>
    <n v="184.75200000000001"/>
  </r>
  <r>
    <n v="8504"/>
    <s v="CA-2015-164903"/>
    <x v="980"/>
    <d v="2015-02-24T00:00:00"/>
    <s v="Standard Class"/>
    <s v="SR-20740"/>
    <s v="Steven Roelle"/>
    <s v="Home Office"/>
    <s v="United States"/>
    <s v="Los Angeles"/>
    <s v="California"/>
    <n v="90049"/>
    <x v="1"/>
    <x v="1541"/>
    <x v="1"/>
    <s v="Paper"/>
    <s v="Xerox 204"/>
    <n v="12.96"/>
  </r>
  <r>
    <n v="8505"/>
    <s v="CA-2017-109400"/>
    <x v="440"/>
    <d v="2017-05-06T00:00:00"/>
    <s v="Standard Class"/>
    <s v="NR-18550"/>
    <s v="Nick Radford"/>
    <s v="Consumer"/>
    <s v="United States"/>
    <s v="Amarillo"/>
    <s v="Texas"/>
    <n v="79109"/>
    <x v="2"/>
    <x v="1585"/>
    <x v="0"/>
    <s v="Chairs"/>
    <s v="Office Star - Contemporary Task Swivel chair with Loop Arms, Charcoal"/>
    <n v="366.74400000000003"/>
  </r>
  <r>
    <n v="8506"/>
    <s v="CA-2017-130400"/>
    <x v="387"/>
    <d v="2017-03-12T00:00:00"/>
    <s v="Standard Class"/>
    <s v="SJ-20125"/>
    <s v="Sanjit Jacobs"/>
    <s v="Home Office"/>
    <s v="United States"/>
    <s v="Dallas"/>
    <s v="Texas"/>
    <n v="75217"/>
    <x v="2"/>
    <x v="1181"/>
    <x v="1"/>
    <s v="Binders"/>
    <s v="Pressboard Hanging Data Binders for Unburst Sheets"/>
    <n v="8.8559999999999999"/>
  </r>
  <r>
    <n v="8507"/>
    <s v="CA-2017-130400"/>
    <x v="387"/>
    <d v="2017-03-12T00:00:00"/>
    <s v="Standard Class"/>
    <s v="SJ-20125"/>
    <s v="Sanjit Jacobs"/>
    <s v="Home Office"/>
    <s v="United States"/>
    <s v="Dallas"/>
    <s v="Texas"/>
    <n v="75217"/>
    <x v="2"/>
    <x v="60"/>
    <x v="2"/>
    <s v="Accessories"/>
    <s v="Verbatim 25 GB 6x Blu-ray Single Layer Recordable Disc, 3/Pack"/>
    <n v="27.96"/>
  </r>
  <r>
    <n v="8508"/>
    <s v="CA-2017-130400"/>
    <x v="387"/>
    <d v="2017-03-12T00:00:00"/>
    <s v="Standard Class"/>
    <s v="SJ-20125"/>
    <s v="Sanjit Jacobs"/>
    <s v="Home Office"/>
    <s v="United States"/>
    <s v="Dallas"/>
    <s v="Texas"/>
    <n v="75217"/>
    <x v="2"/>
    <x v="1697"/>
    <x v="1"/>
    <s v="Envelopes"/>
    <s v="Tyvek Interoffice Envelopes, 9 1/2&quot; x 12 1/2&quot;, 100/Box"/>
    <n v="146.352"/>
  </r>
  <r>
    <n v="8509"/>
    <s v="CA-2016-135853"/>
    <x v="555"/>
    <d v="2016-12-14T00:00:00"/>
    <s v="First Class"/>
    <s v="CA-12775"/>
    <s v="Cynthia Arntzen"/>
    <s v="Consumer"/>
    <s v="United States"/>
    <s v="Detroit"/>
    <s v="Michigan"/>
    <n v="48205"/>
    <x v="2"/>
    <x v="788"/>
    <x v="2"/>
    <s v="Accessories"/>
    <s v="Maxell 4.7GB DVD+RW 3/Pack"/>
    <n v="175.23"/>
  </r>
  <r>
    <n v="8510"/>
    <s v="CA-2016-135853"/>
    <x v="555"/>
    <d v="2016-12-14T00:00:00"/>
    <s v="First Class"/>
    <s v="CA-12775"/>
    <s v="Cynthia Arntzen"/>
    <s v="Consumer"/>
    <s v="United States"/>
    <s v="Detroit"/>
    <s v="Michigan"/>
    <n v="48205"/>
    <x v="2"/>
    <x v="1419"/>
    <x v="2"/>
    <s v="Phones"/>
    <s v="BlackBerry Q10"/>
    <n v="125.99"/>
  </r>
  <r>
    <n v="8511"/>
    <s v="CA-2016-135853"/>
    <x v="555"/>
    <d v="2016-12-14T00:00:00"/>
    <s v="First Class"/>
    <s v="CA-12775"/>
    <s v="Cynthia Arntzen"/>
    <s v="Consumer"/>
    <s v="United States"/>
    <s v="Detroit"/>
    <s v="Michigan"/>
    <n v="48205"/>
    <x v="2"/>
    <x v="1023"/>
    <x v="1"/>
    <s v="Binders"/>
    <s v="Ibico Covers for Plastic or Wire Binding Elements"/>
    <n v="23"/>
  </r>
  <r>
    <n v="8512"/>
    <s v="CA-2017-103359"/>
    <x v="596"/>
    <d v="2017-12-26T00:00:00"/>
    <s v="Standard Class"/>
    <s v="LC-16885"/>
    <s v="Lena Creighton"/>
    <s v="Consumer"/>
    <s v="United States"/>
    <s v="New York City"/>
    <s v="New York"/>
    <n v="10035"/>
    <x v="3"/>
    <x v="1399"/>
    <x v="1"/>
    <s v="Binders"/>
    <s v="GBC Pre-Punched Binding Paper, Plastic, White, 8-1/2&quot; x 11&quot;"/>
    <n v="25.584"/>
  </r>
  <r>
    <n v="8513"/>
    <s v="CA-2017-144645"/>
    <x v="1056"/>
    <d v="2017-02-08T00:00:00"/>
    <s v="Standard Class"/>
    <s v="NS-18640"/>
    <s v="Noel Staavos"/>
    <s v="Corporate"/>
    <s v="United States"/>
    <s v="Houston"/>
    <s v="Texas"/>
    <n v="77041"/>
    <x v="2"/>
    <x v="737"/>
    <x v="0"/>
    <s v="Furnishings"/>
    <s v="Deflect-o RollaMat Studded, Beveled Mat for Medium Pile Carpeting"/>
    <n v="73.784000000000006"/>
  </r>
  <r>
    <n v="8514"/>
    <s v="CA-2018-141614"/>
    <x v="929"/>
    <d v="2018-06-09T00:00:00"/>
    <s v="Standard Class"/>
    <s v="NS-18640"/>
    <s v="Noel Staavos"/>
    <s v="Corporate"/>
    <s v="United States"/>
    <s v="Orlando"/>
    <s v="Florida"/>
    <n v="32839"/>
    <x v="0"/>
    <x v="1290"/>
    <x v="1"/>
    <s v="Paper"/>
    <s v="Xerox 227"/>
    <n v="20.736000000000001"/>
  </r>
  <r>
    <n v="8515"/>
    <s v="CA-2016-122168"/>
    <x v="291"/>
    <d v="2016-08-26T00:00:00"/>
    <s v="Standard Class"/>
    <s v="HG-14965"/>
    <s v="Henry Goldwyn"/>
    <s v="Corporate"/>
    <s v="United States"/>
    <s v="Florence"/>
    <s v="Kentucky"/>
    <n v="41042"/>
    <x v="0"/>
    <x v="241"/>
    <x v="1"/>
    <s v="Art"/>
    <s v="Quartet Omega Colored Chalk, 12/Pack"/>
    <n v="17.52"/>
  </r>
  <r>
    <n v="8516"/>
    <s v="CA-2016-122168"/>
    <x v="291"/>
    <d v="2016-08-26T00:00:00"/>
    <s v="Standard Class"/>
    <s v="HG-14965"/>
    <s v="Henry Goldwyn"/>
    <s v="Corporate"/>
    <s v="United States"/>
    <s v="Florence"/>
    <s v="Kentucky"/>
    <n v="41042"/>
    <x v="0"/>
    <x v="79"/>
    <x v="1"/>
    <s v="Art"/>
    <s v="Premium Writing Pencils, Soft, #2 by Central Association for the Blind"/>
    <n v="35.76"/>
  </r>
  <r>
    <n v="8517"/>
    <s v="CA-2017-132899"/>
    <x v="281"/>
    <d v="2017-04-11T00:00:00"/>
    <s v="Standard Class"/>
    <s v="SF-20200"/>
    <s v="Sarah Foster"/>
    <s v="Consumer"/>
    <s v="United States"/>
    <s v="New York City"/>
    <s v="New York"/>
    <n v="10009"/>
    <x v="3"/>
    <x v="6"/>
    <x v="1"/>
    <s v="Art"/>
    <s v="Newell 322"/>
    <n v="3.64"/>
  </r>
  <r>
    <n v="8518"/>
    <s v="CA-2018-149720"/>
    <x v="400"/>
    <d v="2018-06-07T00:00:00"/>
    <s v="Second Class"/>
    <s v="EM-14065"/>
    <s v="Erin Mull"/>
    <s v="Consumer"/>
    <s v="United States"/>
    <s v="Frisco"/>
    <s v="Texas"/>
    <n v="75034"/>
    <x v="2"/>
    <x v="1308"/>
    <x v="0"/>
    <s v="Furnishings"/>
    <s v="Nu-Dell Executive Frame"/>
    <n v="30.335999999999999"/>
  </r>
  <r>
    <n v="8519"/>
    <s v="CA-2018-118003"/>
    <x v="769"/>
    <d v="2018-12-10T00:00:00"/>
    <s v="Standard Class"/>
    <s v="DO-13645"/>
    <s v="Doug O'Connell"/>
    <s v="Consumer"/>
    <s v="United States"/>
    <s v="Paterson"/>
    <s v="New Jersey"/>
    <n v="7501"/>
    <x v="3"/>
    <x v="1823"/>
    <x v="0"/>
    <s v="Furnishings"/>
    <s v="Tensor &quot;Hersey Kiss&quot; Styled Floor Lamp"/>
    <n v="12.99"/>
  </r>
  <r>
    <n v="8520"/>
    <s v="CA-2018-118003"/>
    <x v="769"/>
    <d v="2018-12-10T00:00:00"/>
    <s v="Standard Class"/>
    <s v="DO-13645"/>
    <s v="Doug O'Connell"/>
    <s v="Consumer"/>
    <s v="United States"/>
    <s v="Paterson"/>
    <s v="New Jersey"/>
    <n v="7501"/>
    <x v="3"/>
    <x v="163"/>
    <x v="0"/>
    <s v="Chairs"/>
    <s v="Global Value Steno Chair, Gray"/>
    <n v="182.22"/>
  </r>
  <r>
    <n v="8521"/>
    <s v="CA-2018-118003"/>
    <x v="769"/>
    <d v="2018-12-10T00:00:00"/>
    <s v="Standard Class"/>
    <s v="DO-13645"/>
    <s v="Doug O'Connell"/>
    <s v="Consumer"/>
    <s v="United States"/>
    <s v="Paterson"/>
    <s v="New Jersey"/>
    <n v="7501"/>
    <x v="3"/>
    <x v="211"/>
    <x v="0"/>
    <s v="Chairs"/>
    <s v="Global Low Back Tilter Chair"/>
    <n v="302.94"/>
  </r>
  <r>
    <n v="8522"/>
    <s v="CA-2017-141887"/>
    <x v="383"/>
    <d v="2017-01-15T00:00:00"/>
    <s v="Standard Class"/>
    <s v="MP-17470"/>
    <s v="Mark Packer"/>
    <s v="Home Office"/>
    <s v="United States"/>
    <s v="Columbus"/>
    <s v="Ohio"/>
    <n v="43229"/>
    <x v="3"/>
    <x v="875"/>
    <x v="0"/>
    <s v="Furnishings"/>
    <s v="Ultra Door Push Plate"/>
    <n v="54.991999999999997"/>
  </r>
  <r>
    <n v="8523"/>
    <s v="US-2017-160206"/>
    <x v="178"/>
    <d v="2017-04-07T00:00:00"/>
    <s v="Standard Class"/>
    <s v="MY-18295"/>
    <s v="Muhammed Yedwab"/>
    <s v="Corporate"/>
    <s v="United States"/>
    <s v="Milwaukee"/>
    <s v="Wisconsin"/>
    <n v="53209"/>
    <x v="2"/>
    <x v="780"/>
    <x v="2"/>
    <s v="Phones"/>
    <s v="Cyber Acoustics AC-202b Speech Recognition Stereo Headset"/>
    <n v="12.99"/>
  </r>
  <r>
    <n v="8524"/>
    <s v="CA-2018-133074"/>
    <x v="296"/>
    <d v="2018-09-25T00:00:00"/>
    <s v="Standard Class"/>
    <s v="DB-13615"/>
    <s v="Doug Bickford"/>
    <s v="Consumer"/>
    <s v="United States"/>
    <s v="San Francisco"/>
    <s v="California"/>
    <n v="94109"/>
    <x v="1"/>
    <x v="226"/>
    <x v="1"/>
    <s v="Paper"/>
    <s v="Adams Telephone Message Book w/Frequently-Called Numbers Space, 400 Messages per Book"/>
    <n v="55.86"/>
  </r>
  <r>
    <n v="8525"/>
    <s v="CA-2018-161172"/>
    <x v="633"/>
    <d v="2018-03-16T00:00:00"/>
    <s v="Same Day"/>
    <s v="SP-20920"/>
    <s v="Susan Pistek"/>
    <s v="Consumer"/>
    <s v="United States"/>
    <s v="Columbus"/>
    <s v="Ohio"/>
    <n v="43229"/>
    <x v="3"/>
    <x v="995"/>
    <x v="2"/>
    <s v="Phones"/>
    <s v="OtterBox Defender Series Case - iPhone 5c"/>
    <n v="44.375999999999998"/>
  </r>
  <r>
    <n v="8526"/>
    <s v="CA-2018-161172"/>
    <x v="633"/>
    <d v="2018-03-16T00:00:00"/>
    <s v="Same Day"/>
    <s v="SP-20920"/>
    <s v="Susan Pistek"/>
    <s v="Consumer"/>
    <s v="United States"/>
    <s v="Columbus"/>
    <s v="Ohio"/>
    <n v="43229"/>
    <x v="3"/>
    <x v="1680"/>
    <x v="0"/>
    <s v="Furnishings"/>
    <s v="Nu-Dell Oak Frame"/>
    <n v="51.264000000000003"/>
  </r>
  <r>
    <n v="8527"/>
    <s v="CA-2018-161172"/>
    <x v="633"/>
    <d v="2018-03-16T00:00:00"/>
    <s v="Same Day"/>
    <s v="SP-20920"/>
    <s v="Susan Pistek"/>
    <s v="Consumer"/>
    <s v="United States"/>
    <s v="Columbus"/>
    <s v="Ohio"/>
    <n v="43229"/>
    <x v="3"/>
    <x v="68"/>
    <x v="1"/>
    <s v="Binders"/>
    <s v="Avery Binding System Hidden Tab Executive Style Index Sets"/>
    <n v="5.1929999999999996"/>
  </r>
  <r>
    <n v="8528"/>
    <s v="CA-2018-161172"/>
    <x v="633"/>
    <d v="2018-03-16T00:00:00"/>
    <s v="Same Day"/>
    <s v="SP-20920"/>
    <s v="Susan Pistek"/>
    <s v="Consumer"/>
    <s v="United States"/>
    <s v="Columbus"/>
    <s v="Ohio"/>
    <n v="43229"/>
    <x v="3"/>
    <x v="409"/>
    <x v="2"/>
    <s v="Accessories"/>
    <s v="Logitech G700s Rechargeable Gaming Mouse"/>
    <n v="159.98400000000001"/>
  </r>
  <r>
    <n v="8529"/>
    <s v="CA-2018-161172"/>
    <x v="633"/>
    <d v="2018-03-16T00:00:00"/>
    <s v="Same Day"/>
    <s v="SP-20920"/>
    <s v="Susan Pistek"/>
    <s v="Consumer"/>
    <s v="United States"/>
    <s v="Columbus"/>
    <s v="Ohio"/>
    <n v="43229"/>
    <x v="3"/>
    <x v="298"/>
    <x v="1"/>
    <s v="Storage"/>
    <s v="File Shuttle II and Handi-File, Black"/>
    <n v="54.223999999999997"/>
  </r>
  <r>
    <n v="8530"/>
    <s v="CA-2018-137624"/>
    <x v="468"/>
    <d v="2018-11-17T00:00:00"/>
    <s v="Standard Class"/>
    <s v="ME-17320"/>
    <s v="Maria Etezadi"/>
    <s v="Home Office"/>
    <s v="United States"/>
    <s v="Los Angeles"/>
    <s v="California"/>
    <n v="90008"/>
    <x v="1"/>
    <x v="1318"/>
    <x v="0"/>
    <s v="Chairs"/>
    <s v="Global Leather &amp; Oak Executive Chair, Burgundy"/>
    <n v="241.42400000000001"/>
  </r>
  <r>
    <n v="8531"/>
    <s v="CA-2017-156748"/>
    <x v="885"/>
    <d v="2017-12-06T00:00:00"/>
    <s v="Standard Class"/>
    <s v="BS-11755"/>
    <s v="Bruce Stewart"/>
    <s v="Consumer"/>
    <s v="United States"/>
    <s v="Detroit"/>
    <s v="Michigan"/>
    <n v="48227"/>
    <x v="2"/>
    <x v="1305"/>
    <x v="1"/>
    <s v="Paper"/>
    <s v="REDIFORM Incoming/Outgoing Call Register, 11&quot; X 8 1/2&quot;, 100 Messages"/>
    <n v="33.36"/>
  </r>
  <r>
    <n v="8532"/>
    <s v="CA-2017-156748"/>
    <x v="885"/>
    <d v="2017-12-06T00:00:00"/>
    <s v="Standard Class"/>
    <s v="BS-11755"/>
    <s v="Bruce Stewart"/>
    <s v="Consumer"/>
    <s v="United States"/>
    <s v="Detroit"/>
    <s v="Michigan"/>
    <n v="48227"/>
    <x v="2"/>
    <x v="320"/>
    <x v="1"/>
    <s v="Paper"/>
    <s v="Adams Phone Message Book, 200 Message Capacity, 8 1/16â€ x 11â€"/>
    <n v="13.76"/>
  </r>
  <r>
    <n v="8533"/>
    <s v="CA-2017-156748"/>
    <x v="885"/>
    <d v="2017-12-06T00:00:00"/>
    <s v="Standard Class"/>
    <s v="BS-11755"/>
    <s v="Bruce Stewart"/>
    <s v="Consumer"/>
    <s v="United States"/>
    <s v="Detroit"/>
    <s v="Michigan"/>
    <n v="48227"/>
    <x v="2"/>
    <x v="1043"/>
    <x v="1"/>
    <s v="Storage"/>
    <s v="Sensible Storage WireTech Storage Systems"/>
    <n v="496.86"/>
  </r>
  <r>
    <n v="8534"/>
    <s v="CA-2017-156748"/>
    <x v="885"/>
    <d v="2017-12-06T00:00:00"/>
    <s v="Standard Class"/>
    <s v="BS-11755"/>
    <s v="Bruce Stewart"/>
    <s v="Consumer"/>
    <s v="United States"/>
    <s v="Detroit"/>
    <s v="Michigan"/>
    <n v="48227"/>
    <x v="2"/>
    <x v="70"/>
    <x v="0"/>
    <s v="Chairs"/>
    <s v="High-Back Leather Manager's Chair"/>
    <n v="389.97"/>
  </r>
  <r>
    <n v="8535"/>
    <s v="CA-2016-169677"/>
    <x v="1004"/>
    <d v="2016-01-15T00:00:00"/>
    <s v="Second Class"/>
    <s v="KS-16300"/>
    <s v="Karen Seio"/>
    <s v="Corporate"/>
    <s v="United States"/>
    <s v="Columbus"/>
    <s v="Georgia"/>
    <n v="31907"/>
    <x v="0"/>
    <x v="607"/>
    <x v="1"/>
    <s v="Labels"/>
    <s v="Avery 508"/>
    <n v="9.82"/>
  </r>
  <r>
    <n v="8536"/>
    <s v="US-2015-163146"/>
    <x v="1174"/>
    <d v="2015-05-20T00:00:00"/>
    <s v="Standard Class"/>
    <s v="CC-12475"/>
    <s v="Cindy Chapman"/>
    <s v="Consumer"/>
    <s v="United States"/>
    <s v="San Francisco"/>
    <s v="California"/>
    <n v="94122"/>
    <x v="1"/>
    <x v="1202"/>
    <x v="2"/>
    <s v="Accessories"/>
    <s v="ImationÂ Clip USBÂ flash driveÂ - 8 GB"/>
    <n v="56.4"/>
  </r>
  <r>
    <n v="8537"/>
    <s v="CA-2016-157343"/>
    <x v="722"/>
    <d v="2016-06-11T00:00:00"/>
    <s v="Standard Class"/>
    <s v="HD-14785"/>
    <s v="Harold Dahlen"/>
    <s v="Home Office"/>
    <s v="United States"/>
    <s v="Philadelphia"/>
    <s v="Pennsylvania"/>
    <n v="19143"/>
    <x v="3"/>
    <x v="785"/>
    <x v="1"/>
    <s v="Binders"/>
    <s v="Aluminum Screw Posts"/>
    <n v="18.312000000000001"/>
  </r>
  <r>
    <n v="8538"/>
    <s v="CA-2016-157343"/>
    <x v="722"/>
    <d v="2016-06-11T00:00:00"/>
    <s v="Standard Class"/>
    <s v="HD-14785"/>
    <s v="Harold Dahlen"/>
    <s v="Home Office"/>
    <s v="United States"/>
    <s v="Philadelphia"/>
    <s v="Pennsylvania"/>
    <n v="19143"/>
    <x v="3"/>
    <x v="1553"/>
    <x v="1"/>
    <s v="Paper"/>
    <s v="Xerox 200"/>
    <n v="25.92"/>
  </r>
  <r>
    <n v="8539"/>
    <s v="CA-2016-157343"/>
    <x v="722"/>
    <d v="2016-06-11T00:00:00"/>
    <s v="Standard Class"/>
    <s v="HD-14785"/>
    <s v="Harold Dahlen"/>
    <s v="Home Office"/>
    <s v="United States"/>
    <s v="Philadelphia"/>
    <s v="Pennsylvania"/>
    <n v="19143"/>
    <x v="3"/>
    <x v="1412"/>
    <x v="1"/>
    <s v="Art"/>
    <s v="Avery Fluorescent Highlighter Four-Color Set"/>
    <n v="8.016"/>
  </r>
  <r>
    <n v="8540"/>
    <s v="CA-2018-147354"/>
    <x v="631"/>
    <d v="2018-03-13T00:00:00"/>
    <s v="Standard Class"/>
    <s v="KB-16315"/>
    <s v="Karl Braun"/>
    <s v="Consumer"/>
    <s v="United States"/>
    <s v="Los Angeles"/>
    <s v="California"/>
    <n v="90008"/>
    <x v="1"/>
    <x v="1327"/>
    <x v="2"/>
    <s v="Copiers"/>
    <s v="Hewlett Packard 310 Color Digital Copier"/>
    <n v="479.98399999999998"/>
  </r>
  <r>
    <n v="8541"/>
    <s v="CA-2018-147354"/>
    <x v="631"/>
    <d v="2018-03-13T00:00:00"/>
    <s v="Standard Class"/>
    <s v="KB-16315"/>
    <s v="Karl Braun"/>
    <s v="Consumer"/>
    <s v="United States"/>
    <s v="Los Angeles"/>
    <s v="California"/>
    <n v="90008"/>
    <x v="1"/>
    <x v="8"/>
    <x v="1"/>
    <s v="Binders"/>
    <s v="DXL Angle-View Binders with Locking Rings by Samsill"/>
    <n v="30.84"/>
  </r>
  <r>
    <n v="8542"/>
    <s v="CA-2016-157287"/>
    <x v="937"/>
    <d v="2016-12-23T00:00:00"/>
    <s v="First Class"/>
    <s v="HR-14830"/>
    <s v="Harold Ryan"/>
    <s v="Corporate"/>
    <s v="United States"/>
    <s v="Philadelphia"/>
    <s v="Pennsylvania"/>
    <n v="19140"/>
    <x v="3"/>
    <x v="1222"/>
    <x v="1"/>
    <s v="Storage"/>
    <s v="Tennsco Lockers, Sand"/>
    <n v="33.567999999999998"/>
  </r>
  <r>
    <n v="8543"/>
    <s v="CA-2016-157287"/>
    <x v="937"/>
    <d v="2016-12-23T00:00:00"/>
    <s v="First Class"/>
    <s v="HR-14830"/>
    <s v="Harold Ryan"/>
    <s v="Corporate"/>
    <s v="United States"/>
    <s v="Philadelphia"/>
    <s v="Pennsylvania"/>
    <n v="19140"/>
    <x v="3"/>
    <x v="866"/>
    <x v="0"/>
    <s v="Chairs"/>
    <s v="Harbour Creations Steel Folding Chair"/>
    <n v="422.625"/>
  </r>
  <r>
    <n v="8544"/>
    <s v="CA-2015-137575"/>
    <x v="908"/>
    <d v="2015-08-11T00:00:00"/>
    <s v="Standard Class"/>
    <s v="TB-21625"/>
    <s v="Trudy Brown"/>
    <s v="Consumer"/>
    <s v="United States"/>
    <s v="New York City"/>
    <s v="New York"/>
    <n v="10035"/>
    <x v="3"/>
    <x v="409"/>
    <x v="2"/>
    <s v="Accessories"/>
    <s v="Logitech G700s Rechargeable Gaming Mouse"/>
    <n v="199.98"/>
  </r>
  <r>
    <n v="8545"/>
    <s v="CA-2017-119074"/>
    <x v="1196"/>
    <d v="2017-03-31T00:00:00"/>
    <s v="Standard Class"/>
    <s v="DS-13180"/>
    <s v="David Smith"/>
    <s v="Corporate"/>
    <s v="United States"/>
    <s v="Columbus"/>
    <s v="Georgia"/>
    <n v="31907"/>
    <x v="0"/>
    <x v="1653"/>
    <x v="0"/>
    <s v="Furnishings"/>
    <s v="DAX Two-Tone Silver Metal Document Frame"/>
    <n v="20.239999999999998"/>
  </r>
  <r>
    <n v="8546"/>
    <s v="CA-2017-119074"/>
    <x v="1196"/>
    <d v="2017-03-31T00:00:00"/>
    <s v="Standard Class"/>
    <s v="DS-13180"/>
    <s v="David Smith"/>
    <s v="Corporate"/>
    <s v="United States"/>
    <s v="Columbus"/>
    <s v="Georgia"/>
    <n v="31907"/>
    <x v="0"/>
    <x v="1611"/>
    <x v="0"/>
    <s v="Furnishings"/>
    <s v="Eldon Expressions Wood and Plastic Desk Accessories, Oak"/>
    <n v="39.92"/>
  </r>
  <r>
    <n v="8547"/>
    <s v="CA-2017-119074"/>
    <x v="1196"/>
    <d v="2017-03-31T00:00:00"/>
    <s v="Standard Class"/>
    <s v="DS-13180"/>
    <s v="David Smith"/>
    <s v="Corporate"/>
    <s v="United States"/>
    <s v="Columbus"/>
    <s v="Georgia"/>
    <n v="31907"/>
    <x v="0"/>
    <x v="1526"/>
    <x v="1"/>
    <s v="Binders"/>
    <s v="Acco Flexible ACCOHIDE Square Ring Data Binder, Dark Blue, 11 1/2&quot; X 14&quot; 7/8&quot;"/>
    <n v="32.54"/>
  </r>
  <r>
    <n v="8548"/>
    <s v="CA-2016-149566"/>
    <x v="901"/>
    <d v="2016-12-10T00:00:00"/>
    <s v="Standard Class"/>
    <s v="GB-14530"/>
    <s v="George Bell"/>
    <s v="Corporate"/>
    <s v="United States"/>
    <s v="Los Angeles"/>
    <s v="California"/>
    <n v="90049"/>
    <x v="1"/>
    <x v="197"/>
    <x v="2"/>
    <s v="Accessories"/>
    <s v="Memorex Micro Travel Drive 8 GB"/>
    <n v="39"/>
  </r>
  <r>
    <n v="8549"/>
    <s v="CA-2016-149566"/>
    <x v="901"/>
    <d v="2016-12-10T00:00:00"/>
    <s v="Standard Class"/>
    <s v="GB-14530"/>
    <s v="George Bell"/>
    <s v="Corporate"/>
    <s v="United States"/>
    <s v="Los Angeles"/>
    <s v="California"/>
    <n v="90049"/>
    <x v="1"/>
    <x v="816"/>
    <x v="1"/>
    <s v="Labels"/>
    <s v="Avery 488"/>
    <n v="12.6"/>
  </r>
  <r>
    <n v="8550"/>
    <s v="CA-2016-126186"/>
    <x v="861"/>
    <d v="2016-09-12T00:00:00"/>
    <s v="First Class"/>
    <s v="GB-14530"/>
    <s v="George Bell"/>
    <s v="Corporate"/>
    <s v="United States"/>
    <s v="Aurora"/>
    <s v="Colorado"/>
    <n v="80013"/>
    <x v="1"/>
    <x v="442"/>
    <x v="0"/>
    <s v="Furnishings"/>
    <s v="Deflect-O Glasstique Clear Desk Accessories"/>
    <n v="24.64"/>
  </r>
  <r>
    <n v="8551"/>
    <s v="CA-2016-121132"/>
    <x v="789"/>
    <d v="2016-07-24T00:00:00"/>
    <s v="Standard Class"/>
    <s v="VB-21745"/>
    <s v="Victoria Brennan"/>
    <s v="Corporate"/>
    <s v="United States"/>
    <s v="Houston"/>
    <s v="Texas"/>
    <n v="77041"/>
    <x v="2"/>
    <x v="1796"/>
    <x v="1"/>
    <s v="Labels"/>
    <s v="Avery 479"/>
    <n v="6.2640000000000002"/>
  </r>
  <r>
    <n v="8552"/>
    <s v="CA-2016-121132"/>
    <x v="789"/>
    <d v="2016-07-24T00:00:00"/>
    <s v="Standard Class"/>
    <s v="VB-21745"/>
    <s v="Victoria Brennan"/>
    <s v="Corporate"/>
    <s v="United States"/>
    <s v="Houston"/>
    <s v="Texas"/>
    <n v="77041"/>
    <x v="2"/>
    <x v="485"/>
    <x v="1"/>
    <s v="Fasteners"/>
    <s v="Advantus T-Pin Paper Clips"/>
    <n v="14.432"/>
  </r>
  <r>
    <n v="8553"/>
    <s v="CA-2015-140473"/>
    <x v="992"/>
    <d v="2015-06-03T00:00:00"/>
    <s v="Standard Class"/>
    <s v="MC-17425"/>
    <s v="Mark Cousins"/>
    <s v="Corporate"/>
    <s v="United States"/>
    <s v="Chicago"/>
    <s v="Illinois"/>
    <n v="60623"/>
    <x v="2"/>
    <x v="851"/>
    <x v="2"/>
    <s v="Copiers"/>
    <s v="Brother DCP1000 Digital 3 in 1 Multifunction Machine"/>
    <n v="719.976"/>
  </r>
  <r>
    <n v="8554"/>
    <s v="US-2018-102904"/>
    <x v="38"/>
    <d v="2018-11-20T00:00:00"/>
    <s v="Standard Class"/>
    <s v="CB-12025"/>
    <s v="Cassandra Brandow"/>
    <s v="Consumer"/>
    <s v="United States"/>
    <s v="Decatur"/>
    <s v="Alabama"/>
    <n v="35601"/>
    <x v="0"/>
    <x v="701"/>
    <x v="2"/>
    <s v="Accessories"/>
    <s v="Anker Ultrathin Bluetooth Wireless Keyboard Aluminum Cover with Stand"/>
    <n v="239.92"/>
  </r>
  <r>
    <n v="8555"/>
    <s v="CA-2017-102092"/>
    <x v="10"/>
    <d v="2017-12-11T00:00:00"/>
    <s v="First Class"/>
    <s v="PM-18940"/>
    <s v="Paul MacIntyre"/>
    <s v="Consumer"/>
    <s v="United States"/>
    <s v="Springfield"/>
    <s v="Virginia"/>
    <n v="22153"/>
    <x v="0"/>
    <x v="1000"/>
    <x v="0"/>
    <s v="Tables"/>
    <s v="Iceberg OfficeWorks 42&quot; Round Tables"/>
    <n v="1056.8599999999999"/>
  </r>
  <r>
    <n v="8556"/>
    <s v="CA-2016-117884"/>
    <x v="204"/>
    <d v="2016-03-22T00:00:00"/>
    <s v="Same Day"/>
    <s v="DC-13285"/>
    <s v="Debra Catini"/>
    <s v="Consumer"/>
    <s v="United States"/>
    <s v="Plantation"/>
    <s v="Florida"/>
    <n v="33317"/>
    <x v="0"/>
    <x v="428"/>
    <x v="2"/>
    <s v="Accessories"/>
    <s v="Logitech G602 Wireless Gaming Mouse"/>
    <n v="447.94400000000002"/>
  </r>
  <r>
    <n v="8557"/>
    <s v="CA-2016-117884"/>
    <x v="204"/>
    <d v="2016-03-22T00:00:00"/>
    <s v="Same Day"/>
    <s v="DC-13285"/>
    <s v="Debra Catini"/>
    <s v="Consumer"/>
    <s v="United States"/>
    <s v="Plantation"/>
    <s v="Florida"/>
    <n v="33317"/>
    <x v="0"/>
    <x v="1751"/>
    <x v="1"/>
    <s v="Storage"/>
    <s v="Iris 3-Drawer Stacking Bin, Black"/>
    <n v="150.40799999999999"/>
  </r>
  <r>
    <n v="8558"/>
    <s v="CA-2017-132829"/>
    <x v="443"/>
    <d v="2017-12-26T00:00:00"/>
    <s v="Second Class"/>
    <s v="LA-16780"/>
    <s v="Laura Armstrong"/>
    <s v="Corporate"/>
    <s v="United States"/>
    <s v="Houston"/>
    <s v="Texas"/>
    <n v="77041"/>
    <x v="2"/>
    <x v="867"/>
    <x v="2"/>
    <s v="Phones"/>
    <s v="Wireless Extenders zBoost YX545 SOHO Signal Booster"/>
    <n v="453.57600000000002"/>
  </r>
  <r>
    <n v="8559"/>
    <s v="CA-2017-132829"/>
    <x v="443"/>
    <d v="2017-12-26T00:00:00"/>
    <s v="Second Class"/>
    <s v="LA-16780"/>
    <s v="Laura Armstrong"/>
    <s v="Corporate"/>
    <s v="United States"/>
    <s v="Houston"/>
    <s v="Texas"/>
    <n v="77041"/>
    <x v="2"/>
    <x v="1621"/>
    <x v="1"/>
    <s v="Labels"/>
    <s v="Permanent Self-Adhesive File Folder Labels for Typewriters, 1 1/8 x 3 1/2, White"/>
    <n v="45.36"/>
  </r>
  <r>
    <n v="8560"/>
    <s v="CA-2017-132829"/>
    <x v="443"/>
    <d v="2017-12-26T00:00:00"/>
    <s v="Second Class"/>
    <s v="LA-16780"/>
    <s v="Laura Armstrong"/>
    <s v="Corporate"/>
    <s v="United States"/>
    <s v="Houston"/>
    <s v="Texas"/>
    <n v="77041"/>
    <x v="2"/>
    <x v="1191"/>
    <x v="2"/>
    <s v="Phones"/>
    <s v="Cisco SPA 502G IP Phone"/>
    <n v="287.88"/>
  </r>
  <r>
    <n v="8561"/>
    <s v="CA-2017-132829"/>
    <x v="443"/>
    <d v="2017-12-26T00:00:00"/>
    <s v="Second Class"/>
    <s v="LA-16780"/>
    <s v="Laura Armstrong"/>
    <s v="Corporate"/>
    <s v="United States"/>
    <s v="Houston"/>
    <s v="Texas"/>
    <n v="77041"/>
    <x v="2"/>
    <x v="1514"/>
    <x v="2"/>
    <s v="Phones"/>
    <s v="Cisco SPA112 2 Port Phone Adapter"/>
    <n v="131.88"/>
  </r>
  <r>
    <n v="8562"/>
    <s v="CA-2017-132829"/>
    <x v="443"/>
    <d v="2017-12-26T00:00:00"/>
    <s v="Second Class"/>
    <s v="LA-16780"/>
    <s v="Laura Armstrong"/>
    <s v="Corporate"/>
    <s v="United States"/>
    <s v="Houston"/>
    <s v="Texas"/>
    <n v="77041"/>
    <x v="2"/>
    <x v="396"/>
    <x v="0"/>
    <s v="Furnishings"/>
    <s v="GE General Purpose, Extra Long Life, Showcase &amp; Floodlight Incandescent Bulbs"/>
    <n v="2.3279999999999998"/>
  </r>
  <r>
    <n v="8563"/>
    <s v="CA-2017-123540"/>
    <x v="1197"/>
    <d v="2017-04-06T00:00:00"/>
    <s v="Second Class"/>
    <s v="DJ-13420"/>
    <s v="Denny Joy"/>
    <s v="Corporate"/>
    <s v="United States"/>
    <s v="Milwaukee"/>
    <s v="Wisconsin"/>
    <n v="53209"/>
    <x v="2"/>
    <x v="1003"/>
    <x v="0"/>
    <s v="Chairs"/>
    <s v="Global Executive Mid-Back Manager's Chair"/>
    <n v="1454.9"/>
  </r>
  <r>
    <n v="8564"/>
    <s v="US-2018-108315"/>
    <x v="504"/>
    <d v="2018-05-04T00:00:00"/>
    <s v="Standard Class"/>
    <s v="MH-18115"/>
    <s v="Mick Hernandez"/>
    <s v="Home Office"/>
    <s v="United States"/>
    <s v="Sanford"/>
    <s v="Florida"/>
    <n v="32771"/>
    <x v="0"/>
    <x v="973"/>
    <x v="1"/>
    <s v="Binders"/>
    <s v="Acco PRESSTEX Data Binder with Storage Hooks, Light Blue, 9 1/2&quot; X 11&quot;"/>
    <n v="4.8419999999999996"/>
  </r>
  <r>
    <n v="8565"/>
    <s v="US-2018-108315"/>
    <x v="504"/>
    <d v="2018-05-04T00:00:00"/>
    <s v="Standard Class"/>
    <s v="MH-18115"/>
    <s v="Mick Hernandez"/>
    <s v="Home Office"/>
    <s v="United States"/>
    <s v="Sanford"/>
    <s v="Florida"/>
    <n v="32771"/>
    <x v="0"/>
    <x v="1762"/>
    <x v="0"/>
    <s v="Furnishings"/>
    <s v="Tenex B1-RE Series Chair Mats for Low Pile Carpets"/>
    <n v="220.70400000000001"/>
  </r>
  <r>
    <n v="8566"/>
    <s v="CA-2017-134110"/>
    <x v="1019"/>
    <d v="2017-11-18T00:00:00"/>
    <s v="First Class"/>
    <s v="BG-11035"/>
    <s v="Barry Gonzalez"/>
    <s v="Consumer"/>
    <s v="United States"/>
    <s v="The Colony"/>
    <s v="Texas"/>
    <n v="75056"/>
    <x v="2"/>
    <x v="1480"/>
    <x v="2"/>
    <s v="Phones"/>
    <s v="Apple EarPods with Remote and Mic"/>
    <n v="67.176000000000002"/>
  </r>
  <r>
    <n v="8567"/>
    <s v="CA-2017-134110"/>
    <x v="1019"/>
    <d v="2017-11-18T00:00:00"/>
    <s v="First Class"/>
    <s v="BG-11035"/>
    <s v="Barry Gonzalez"/>
    <s v="Consumer"/>
    <s v="United States"/>
    <s v="The Colony"/>
    <s v="Texas"/>
    <n v="75056"/>
    <x v="2"/>
    <x v="1393"/>
    <x v="1"/>
    <s v="Paper"/>
    <s v="TOPS Voice Message Log Book, Flash Format"/>
    <n v="15.231999999999999"/>
  </r>
  <r>
    <n v="8568"/>
    <s v="US-2017-136581"/>
    <x v="338"/>
    <d v="2017-11-12T00:00:00"/>
    <s v="First Class"/>
    <s v="SV-20365"/>
    <s v="Seth Vernon"/>
    <s v="Consumer"/>
    <s v="United States"/>
    <s v="Troy"/>
    <s v="Ohio"/>
    <n v="45373"/>
    <x v="3"/>
    <x v="1290"/>
    <x v="1"/>
    <s v="Paper"/>
    <s v="Xerox 227"/>
    <n v="31.103999999999999"/>
  </r>
  <r>
    <n v="8569"/>
    <s v="CA-2017-162390"/>
    <x v="409"/>
    <d v="2017-12-12T00:00:00"/>
    <s v="Standard Class"/>
    <s v="DP-13105"/>
    <s v="Dave Poirier"/>
    <s v="Corporate"/>
    <s v="United States"/>
    <s v="Hempstead"/>
    <s v="New York"/>
    <n v="11550"/>
    <x v="3"/>
    <x v="1591"/>
    <x v="1"/>
    <s v="Binders"/>
    <s v="Ibico EB-19 Dual Function Manual Binding System"/>
    <n v="968.74400000000003"/>
  </r>
  <r>
    <n v="8570"/>
    <s v="CA-2017-162390"/>
    <x v="409"/>
    <d v="2017-12-12T00:00:00"/>
    <s v="Standard Class"/>
    <s v="DP-13105"/>
    <s v="Dave Poirier"/>
    <s v="Corporate"/>
    <s v="United States"/>
    <s v="Hempstead"/>
    <s v="New York"/>
    <n v="11550"/>
    <x v="3"/>
    <x v="94"/>
    <x v="1"/>
    <s v="Binders"/>
    <s v="Trimflex Flexible Post Binders"/>
    <n v="222.352"/>
  </r>
  <r>
    <n v="8571"/>
    <s v="CA-2017-162390"/>
    <x v="409"/>
    <d v="2017-12-12T00:00:00"/>
    <s v="Standard Class"/>
    <s v="DP-13105"/>
    <s v="Dave Poirier"/>
    <s v="Corporate"/>
    <s v="United States"/>
    <s v="Hempstead"/>
    <s v="New York"/>
    <n v="11550"/>
    <x v="3"/>
    <x v="851"/>
    <x v="2"/>
    <s v="Copiers"/>
    <s v="Brother DCP1000 Digital 3 in 1 Multifunction Machine"/>
    <n v="479.98399999999998"/>
  </r>
  <r>
    <n v="8572"/>
    <s v="CA-2017-162222"/>
    <x v="1015"/>
    <d v="2017-04-03T00:00:00"/>
    <s v="Same Day"/>
    <s v="SR-20740"/>
    <s v="Steven Roelle"/>
    <s v="Home Office"/>
    <s v="United States"/>
    <s v="Dallas"/>
    <s v="Texas"/>
    <n v="75081"/>
    <x v="2"/>
    <x v="1117"/>
    <x v="1"/>
    <s v="Paper"/>
    <s v="Xerox 1962"/>
    <n v="10.272"/>
  </r>
  <r>
    <n v="8573"/>
    <s v="CA-2015-121629"/>
    <x v="683"/>
    <d v="2015-12-02T00:00:00"/>
    <s v="Standard Class"/>
    <s v="BT-11680"/>
    <s v="Brian Thompson"/>
    <s v="Consumer"/>
    <s v="United States"/>
    <s v="Houston"/>
    <s v="Texas"/>
    <n v="77041"/>
    <x v="2"/>
    <x v="1093"/>
    <x v="2"/>
    <s v="Machines"/>
    <s v="StarTech.com 10/100 VDSL2 Ethernet Extender Kit"/>
    <n v="998.85"/>
  </r>
  <r>
    <n v="8574"/>
    <s v="CA-2016-164623"/>
    <x v="1182"/>
    <d v="2016-10-22T00:00:00"/>
    <s v="First Class"/>
    <s v="MS-17770"/>
    <s v="Maxwell Schwartz"/>
    <s v="Consumer"/>
    <s v="United States"/>
    <s v="New York City"/>
    <s v="New York"/>
    <n v="10035"/>
    <x v="3"/>
    <x v="33"/>
    <x v="1"/>
    <s v="Paper"/>
    <s v="Easy-staple paper"/>
    <n v="24.56"/>
  </r>
  <r>
    <n v="8575"/>
    <s v="CA-2015-159849"/>
    <x v="111"/>
    <d v="2015-09-19T00:00:00"/>
    <s v="Same Day"/>
    <s v="JK-15640"/>
    <s v="Jim Kriz"/>
    <s v="Home Office"/>
    <s v="United States"/>
    <s v="San Francisco"/>
    <s v="California"/>
    <n v="94110"/>
    <x v="1"/>
    <x v="969"/>
    <x v="1"/>
    <s v="Fasteners"/>
    <s v="Revere Boxed Rubber Bands by Revere"/>
    <n v="5.67"/>
  </r>
  <r>
    <n v="8576"/>
    <s v="CA-2018-101273"/>
    <x v="151"/>
    <d v="2018-08-30T00:00:00"/>
    <s v="Second Class"/>
    <s v="ST-20530"/>
    <s v="Shui Tom"/>
    <s v="Consumer"/>
    <s v="United States"/>
    <s v="Port Saint Lucie"/>
    <s v="Florida"/>
    <n v="34952"/>
    <x v="0"/>
    <x v="566"/>
    <x v="1"/>
    <s v="Appliances"/>
    <s v="Hoover Portapower Portable Vacuum"/>
    <n v="14.336"/>
  </r>
  <r>
    <n v="8577"/>
    <s v="CA-2018-106747"/>
    <x v="445"/>
    <d v="2018-07-04T00:00:00"/>
    <s v="First Class"/>
    <s v="TS-21505"/>
    <s v="Tony Sayre"/>
    <s v="Consumer"/>
    <s v="United States"/>
    <s v="Concord"/>
    <s v="New Hampshire"/>
    <n v="3301"/>
    <x v="3"/>
    <x v="743"/>
    <x v="0"/>
    <s v="Furnishings"/>
    <s v="Luxo Professional Combination Clamp-On Lamps"/>
    <n v="102.3"/>
  </r>
  <r>
    <n v="8578"/>
    <s v="CA-2018-146164"/>
    <x v="66"/>
    <d v="2018-12-26T00:00:00"/>
    <s v="Standard Class"/>
    <s v="CM-12190"/>
    <s v="Charlotte Melton"/>
    <s v="Consumer"/>
    <s v="United States"/>
    <s v="Rochester"/>
    <s v="Minnesota"/>
    <n v="55901"/>
    <x v="2"/>
    <x v="335"/>
    <x v="0"/>
    <s v="Tables"/>
    <s v="Office Impressions End Table, 20-1/2&quot;H x 24&quot;W x 20&quot;D"/>
    <n v="607.52"/>
  </r>
  <r>
    <n v="8579"/>
    <s v="CA-2018-146164"/>
    <x v="66"/>
    <d v="2018-12-26T00:00:00"/>
    <s v="Standard Class"/>
    <s v="CM-12190"/>
    <s v="Charlotte Melton"/>
    <s v="Consumer"/>
    <s v="United States"/>
    <s v="Rochester"/>
    <s v="Minnesota"/>
    <n v="55901"/>
    <x v="2"/>
    <x v="230"/>
    <x v="1"/>
    <s v="Storage"/>
    <s v="Personal File Boxes with Fold-Down Carry Handle"/>
    <n v="31.16"/>
  </r>
  <r>
    <n v="8580"/>
    <s v="CA-2017-111605"/>
    <x v="797"/>
    <d v="2018-01-02T00:00:00"/>
    <s v="Standard Class"/>
    <s v="JW-15955"/>
    <s v="Joni Wasserman"/>
    <s v="Consumer"/>
    <s v="United States"/>
    <s v="Louisville"/>
    <s v="Kentucky"/>
    <n v="40214"/>
    <x v="0"/>
    <x v="1796"/>
    <x v="1"/>
    <s v="Labels"/>
    <s v="Avery 479"/>
    <n v="2.61"/>
  </r>
  <r>
    <n v="8581"/>
    <s v="CA-2015-130673"/>
    <x v="671"/>
    <d v="2015-05-22T00:00:00"/>
    <s v="Second Class"/>
    <s v="MC-17590"/>
    <s v="Matt Collister"/>
    <s v="Corporate"/>
    <s v="United States"/>
    <s v="San Marcos"/>
    <s v="Texas"/>
    <n v="78666"/>
    <x v="2"/>
    <x v="1781"/>
    <x v="0"/>
    <s v="Furnishings"/>
    <s v="Contemporary Borderless Frame"/>
    <n v="10.332000000000001"/>
  </r>
  <r>
    <n v="8582"/>
    <s v="CA-2015-130673"/>
    <x v="671"/>
    <d v="2015-05-22T00:00:00"/>
    <s v="Second Class"/>
    <s v="MC-17590"/>
    <s v="Matt Collister"/>
    <s v="Corporate"/>
    <s v="United States"/>
    <s v="San Marcos"/>
    <s v="Texas"/>
    <n v="78666"/>
    <x v="2"/>
    <x v="730"/>
    <x v="1"/>
    <s v="Paper"/>
    <s v="Xerox 213"/>
    <n v="10.368"/>
  </r>
  <r>
    <n v="8583"/>
    <s v="CA-2015-130673"/>
    <x v="671"/>
    <d v="2015-05-22T00:00:00"/>
    <s v="Second Class"/>
    <s v="MC-17590"/>
    <s v="Matt Collister"/>
    <s v="Corporate"/>
    <s v="United States"/>
    <s v="San Marcos"/>
    <s v="Texas"/>
    <n v="78666"/>
    <x v="2"/>
    <x v="1421"/>
    <x v="2"/>
    <s v="Accessories"/>
    <s v="SanDisk Ultra 16 GB MicroSDHC Class 10 Memory Card"/>
    <n v="20.783999999999999"/>
  </r>
  <r>
    <n v="8584"/>
    <s v="CA-2015-130673"/>
    <x v="671"/>
    <d v="2015-05-22T00:00:00"/>
    <s v="Second Class"/>
    <s v="MC-17590"/>
    <s v="Matt Collister"/>
    <s v="Corporate"/>
    <s v="United States"/>
    <s v="San Marcos"/>
    <s v="Texas"/>
    <n v="78666"/>
    <x v="2"/>
    <x v="1764"/>
    <x v="1"/>
    <s v="Storage"/>
    <s v="Rogers Profile Extra Capacity Storage Tub"/>
    <n v="66.959999999999994"/>
  </r>
  <r>
    <n v="8585"/>
    <s v="CA-2015-104808"/>
    <x v="519"/>
    <d v="2015-02-08T00:00:00"/>
    <s v="Second Class"/>
    <s v="MH-17440"/>
    <s v="Mark Haberlin"/>
    <s v="Corporate"/>
    <s v="United States"/>
    <s v="Escondido"/>
    <s v="California"/>
    <n v="92025"/>
    <x v="1"/>
    <x v="828"/>
    <x v="1"/>
    <s v="Binders"/>
    <s v="GBC Standard Recycled Report Covers, Clear Plastic Sheets"/>
    <n v="17.248000000000001"/>
  </r>
  <r>
    <n v="8586"/>
    <s v="US-2018-132927"/>
    <x v="34"/>
    <d v="2018-12-15T00:00:00"/>
    <s v="Standard Class"/>
    <s v="RD-19720"/>
    <s v="Roger Demir"/>
    <s v="Consumer"/>
    <s v="United States"/>
    <s v="Philadelphia"/>
    <s v="Pennsylvania"/>
    <n v="19134"/>
    <x v="3"/>
    <x v="1085"/>
    <x v="1"/>
    <s v="Binders"/>
    <s v="Wilson Jones 1&quot; Hanging DublLock Ring Binders"/>
    <n v="11.087999999999999"/>
  </r>
  <r>
    <n v="8587"/>
    <s v="CA-2018-162015"/>
    <x v="497"/>
    <d v="2018-07-18T00:00:00"/>
    <s v="Standard Class"/>
    <s v="KB-16240"/>
    <s v="Karen Bern"/>
    <s v="Corporate"/>
    <s v="United States"/>
    <s v="Los Angeles"/>
    <s v="California"/>
    <n v="90049"/>
    <x v="1"/>
    <x v="217"/>
    <x v="2"/>
    <s v="Accessories"/>
    <s v="LogitechÂ P710e Mobile Speakerphone"/>
    <n v="1287.45"/>
  </r>
  <r>
    <n v="8588"/>
    <s v="CA-2018-162015"/>
    <x v="497"/>
    <d v="2018-07-18T00:00:00"/>
    <s v="Standard Class"/>
    <s v="KB-16240"/>
    <s v="Karen Bern"/>
    <s v="Corporate"/>
    <s v="United States"/>
    <s v="Los Angeles"/>
    <s v="California"/>
    <n v="90049"/>
    <x v="1"/>
    <x v="731"/>
    <x v="1"/>
    <s v="Appliances"/>
    <s v="Fellowes 8 Outlet Superior Workstation Surge Protector w/o Phone/Fax/Modem Protection"/>
    <n v="168.1"/>
  </r>
  <r>
    <n v="8589"/>
    <s v="CA-2016-138492"/>
    <x v="1060"/>
    <d v="2016-05-22T00:00:00"/>
    <s v="Standard Class"/>
    <s v="FC-14335"/>
    <s v="Fred Chung"/>
    <s v="Corporate"/>
    <s v="United States"/>
    <s v="Philadelphia"/>
    <s v="Pennsylvania"/>
    <n v="19140"/>
    <x v="3"/>
    <x v="571"/>
    <x v="1"/>
    <s v="Storage"/>
    <s v="Fellowes Neat Ideas Storage Cubes"/>
    <n v="51.968000000000004"/>
  </r>
  <r>
    <n v="8590"/>
    <s v="CA-2018-145338"/>
    <x v="926"/>
    <d v="2018-02-01T00:00:00"/>
    <s v="First Class"/>
    <s v="BD-11770"/>
    <s v="Bryan Davis"/>
    <s v="Consumer"/>
    <s v="United States"/>
    <s v="Philadelphia"/>
    <s v="Pennsylvania"/>
    <n v="19120"/>
    <x v="3"/>
    <x v="79"/>
    <x v="1"/>
    <s v="Art"/>
    <s v="Premium Writing Pencils, Soft, #2 by Central Association for the Blind"/>
    <n v="4.7679999999999998"/>
  </r>
  <r>
    <n v="8591"/>
    <s v="CA-2018-126676"/>
    <x v="365"/>
    <d v="2018-10-01T00:00:00"/>
    <s v="First Class"/>
    <s v="FH-14365"/>
    <s v="Fred Hopkins"/>
    <s v="Corporate"/>
    <s v="United States"/>
    <s v="Hempstead"/>
    <s v="New York"/>
    <n v="11550"/>
    <x v="3"/>
    <x v="1510"/>
    <x v="1"/>
    <s v="Envelopes"/>
    <s v="Letter or Legal Size Expandable Poly String Tie Envelopes"/>
    <n v="7.98"/>
  </r>
  <r>
    <n v="8592"/>
    <s v="CA-2018-101700"/>
    <x v="756"/>
    <d v="2018-04-26T00:00:00"/>
    <s v="First Class"/>
    <s v="SO-20335"/>
    <s v="Sean O'Donnell"/>
    <s v="Consumer"/>
    <s v="United States"/>
    <s v="Greeley"/>
    <s v="Colorado"/>
    <n v="80634"/>
    <x v="1"/>
    <x v="1040"/>
    <x v="1"/>
    <s v="Envelopes"/>
    <s v="Staple envelope"/>
    <n v="18.687999999999999"/>
  </r>
  <r>
    <n v="8593"/>
    <s v="CA-2018-101700"/>
    <x v="756"/>
    <d v="2018-04-26T00:00:00"/>
    <s v="First Class"/>
    <s v="SO-20335"/>
    <s v="Sean O'Donnell"/>
    <s v="Consumer"/>
    <s v="United States"/>
    <s v="Greeley"/>
    <s v="Colorado"/>
    <n v="80634"/>
    <x v="1"/>
    <x v="1721"/>
    <x v="0"/>
    <s v="Furnishings"/>
    <s v="Eldon ImÃ ge Series Desk Accessories, Clear"/>
    <n v="11.664"/>
  </r>
  <r>
    <n v="8594"/>
    <s v="CA-2018-159667"/>
    <x v="45"/>
    <d v="2018-11-13T00:00:00"/>
    <s v="Standard Class"/>
    <s v="PM-19135"/>
    <s v="Peter McVee"/>
    <s v="Home Office"/>
    <s v="United States"/>
    <s v="Jacksonville"/>
    <s v="Florida"/>
    <n v="32216"/>
    <x v="0"/>
    <x v="428"/>
    <x v="2"/>
    <s v="Accessories"/>
    <s v="Logitech G602 Wireless Gaming Mouse"/>
    <n v="191.976"/>
  </r>
  <r>
    <n v="8595"/>
    <s v="CA-2018-159667"/>
    <x v="45"/>
    <d v="2018-11-13T00:00:00"/>
    <s v="Standard Class"/>
    <s v="PM-19135"/>
    <s v="Peter McVee"/>
    <s v="Home Office"/>
    <s v="United States"/>
    <s v="Jacksonville"/>
    <s v="Florida"/>
    <n v="32216"/>
    <x v="0"/>
    <x v="1807"/>
    <x v="2"/>
    <s v="Phones"/>
    <s v="Motorola L703CM"/>
    <n v="499.16800000000001"/>
  </r>
  <r>
    <n v="8596"/>
    <s v="CA-2015-111934"/>
    <x v="952"/>
    <d v="2015-05-07T00:00:00"/>
    <s v="First Class"/>
    <s v="GD-14590"/>
    <s v="Giulietta Dortch"/>
    <s v="Corporate"/>
    <s v="United States"/>
    <s v="Arlington"/>
    <s v="Virginia"/>
    <n v="22204"/>
    <x v="0"/>
    <x v="990"/>
    <x v="1"/>
    <s v="Binders"/>
    <s v="Storex Dura Pro Binders"/>
    <n v="11.88"/>
  </r>
  <r>
    <n v="8597"/>
    <s v="CA-2015-111934"/>
    <x v="952"/>
    <d v="2015-05-07T00:00:00"/>
    <s v="First Class"/>
    <s v="GD-14590"/>
    <s v="Giulietta Dortch"/>
    <s v="Corporate"/>
    <s v="United States"/>
    <s v="Arlington"/>
    <s v="Virginia"/>
    <n v="22204"/>
    <x v="0"/>
    <x v="258"/>
    <x v="1"/>
    <s v="Paper"/>
    <s v="Easy-staple paper"/>
    <n v="35.44"/>
  </r>
  <r>
    <n v="8598"/>
    <s v="US-2017-117387"/>
    <x v="189"/>
    <d v="2017-10-31T00:00:00"/>
    <s v="Standard Class"/>
    <s v="PA-19060"/>
    <s v="Pete Armstrong"/>
    <s v="Home Office"/>
    <s v="United States"/>
    <s v="San Francisco"/>
    <s v="California"/>
    <n v="94122"/>
    <x v="1"/>
    <x v="1786"/>
    <x v="1"/>
    <s v="Binders"/>
    <s v="Avery Legal 4-Ring Binder"/>
    <n v="67.135999999999996"/>
  </r>
  <r>
    <n v="8599"/>
    <s v="CA-2015-141110"/>
    <x v="35"/>
    <d v="2015-12-01T00:00:00"/>
    <s v="Standard Class"/>
    <s v="LS-17200"/>
    <s v="Luke Schmidt"/>
    <s v="Corporate"/>
    <s v="United States"/>
    <s v="Fresno"/>
    <s v="California"/>
    <n v="93727"/>
    <x v="1"/>
    <x v="751"/>
    <x v="1"/>
    <s v="Binders"/>
    <s v="Wilson Jones Easy Flow II Sheet Lifters"/>
    <n v="4.32"/>
  </r>
  <r>
    <n v="8600"/>
    <s v="CA-2015-141110"/>
    <x v="35"/>
    <d v="2015-12-01T00:00:00"/>
    <s v="Standard Class"/>
    <s v="LS-17200"/>
    <s v="Luke Schmidt"/>
    <s v="Corporate"/>
    <s v="United States"/>
    <s v="Fresno"/>
    <s v="California"/>
    <n v="93727"/>
    <x v="1"/>
    <x v="1025"/>
    <x v="1"/>
    <s v="Paper"/>
    <s v="Xerox 1970"/>
    <n v="14.94"/>
  </r>
  <r>
    <n v="8601"/>
    <s v="CA-2015-141110"/>
    <x v="35"/>
    <d v="2015-12-01T00:00:00"/>
    <s v="Standard Class"/>
    <s v="LS-17200"/>
    <s v="Luke Schmidt"/>
    <s v="Corporate"/>
    <s v="United States"/>
    <s v="Fresno"/>
    <s v="California"/>
    <n v="93727"/>
    <x v="1"/>
    <x v="1266"/>
    <x v="1"/>
    <s v="Appliances"/>
    <s v="Fellowes Mighty 8 Compact Surge Protector"/>
    <n v="40.54"/>
  </r>
  <r>
    <n v="8602"/>
    <s v="CA-2015-141110"/>
    <x v="35"/>
    <d v="2015-12-01T00:00:00"/>
    <s v="Standard Class"/>
    <s v="LS-17200"/>
    <s v="Luke Schmidt"/>
    <s v="Corporate"/>
    <s v="United States"/>
    <s v="Fresno"/>
    <s v="California"/>
    <n v="93727"/>
    <x v="1"/>
    <x v="1316"/>
    <x v="1"/>
    <s v="Binders"/>
    <s v="SpineVue Locking Slant-D Ring Binders by Cardinal"/>
    <n v="7.3120000000000003"/>
  </r>
  <r>
    <n v="8603"/>
    <s v="US-2015-133949"/>
    <x v="520"/>
    <d v="2015-12-31T00:00:00"/>
    <s v="Same Day"/>
    <s v="JL-15175"/>
    <s v="James Lanier"/>
    <s v="Home Office"/>
    <s v="United States"/>
    <s v="Reno"/>
    <s v="Nevada"/>
    <n v="89502"/>
    <x v="1"/>
    <x v="1495"/>
    <x v="2"/>
    <s v="Phones"/>
    <s v="Panasonic KX TS3282W Corded phone"/>
    <n v="475.94400000000002"/>
  </r>
  <r>
    <n v="8604"/>
    <s v="US-2017-116365"/>
    <x v="835"/>
    <d v="2017-01-08T00:00:00"/>
    <s v="Standard Class"/>
    <s v="CA-12310"/>
    <s v="Christine Abelman"/>
    <s v="Corporate"/>
    <s v="United States"/>
    <s v="San Antonio"/>
    <s v="Texas"/>
    <n v="78207"/>
    <x v="2"/>
    <x v="1202"/>
    <x v="2"/>
    <s v="Accessories"/>
    <s v="ImationÂ Clip USBÂ flash driveÂ - 8 GB"/>
    <n v="30.08"/>
  </r>
  <r>
    <n v="8605"/>
    <s v="US-2017-116365"/>
    <x v="835"/>
    <d v="2017-01-08T00:00:00"/>
    <s v="Standard Class"/>
    <s v="CA-12310"/>
    <s v="Christine Abelman"/>
    <s v="Corporate"/>
    <s v="United States"/>
    <s v="San Antonio"/>
    <s v="Texas"/>
    <n v="78207"/>
    <x v="2"/>
    <x v="1615"/>
    <x v="2"/>
    <s v="Accessories"/>
    <s v="WD My Passport Ultra 1TB Portable External Hard Drive"/>
    <n v="165.6"/>
  </r>
  <r>
    <n v="8606"/>
    <s v="US-2017-116365"/>
    <x v="835"/>
    <d v="2017-01-08T00:00:00"/>
    <s v="Standard Class"/>
    <s v="CA-12310"/>
    <s v="Christine Abelman"/>
    <s v="Corporate"/>
    <s v="United States"/>
    <s v="San Antonio"/>
    <s v="Texas"/>
    <n v="78207"/>
    <x v="2"/>
    <x v="1409"/>
    <x v="2"/>
    <s v="Phones"/>
    <s v="AT&amp;T 17929 Lendline Telephone"/>
    <n v="180.96"/>
  </r>
  <r>
    <n v="8607"/>
    <s v="CA-2018-162936"/>
    <x v="238"/>
    <d v="2018-08-22T00:00:00"/>
    <s v="Standard Class"/>
    <s v="CM-12160"/>
    <s v="Charles McCrossin"/>
    <s v="Consumer"/>
    <s v="United States"/>
    <s v="New Bedford"/>
    <s v="Massachusetts"/>
    <n v="2740"/>
    <x v="3"/>
    <x v="567"/>
    <x v="2"/>
    <s v="Accessories"/>
    <s v="Verbatim 25 GB 6x Blu-ray Single Layer Recordable Disc, 10/Pack"/>
    <n v="23.18"/>
  </r>
  <r>
    <n v="8608"/>
    <s v="CA-2015-151946"/>
    <x v="611"/>
    <d v="2015-06-09T00:00:00"/>
    <s v="Standard Class"/>
    <s v="BT-11440"/>
    <s v="Bobby Trafton"/>
    <s v="Consumer"/>
    <s v="United States"/>
    <s v="New York City"/>
    <s v="New York"/>
    <n v="10035"/>
    <x v="3"/>
    <x v="1146"/>
    <x v="0"/>
    <s v="Furnishings"/>
    <s v="Seth Thomas 14&quot; Day/Date Wall Clock"/>
    <n v="56.96"/>
  </r>
  <r>
    <n v="8609"/>
    <s v="CA-2015-151946"/>
    <x v="611"/>
    <d v="2015-06-09T00:00:00"/>
    <s v="Standard Class"/>
    <s v="BT-11440"/>
    <s v="Bobby Trafton"/>
    <s v="Consumer"/>
    <s v="United States"/>
    <s v="New York City"/>
    <s v="New York"/>
    <n v="10035"/>
    <x v="3"/>
    <x v="1034"/>
    <x v="1"/>
    <s v="Appliances"/>
    <s v="Commercial WindTunnel Clean Air Upright Vacuum, Replacement Belts, Filtration Bags"/>
    <n v="15.56"/>
  </r>
  <r>
    <n v="8610"/>
    <s v="CA-2015-151946"/>
    <x v="611"/>
    <d v="2015-06-09T00:00:00"/>
    <s v="Standard Class"/>
    <s v="BT-11440"/>
    <s v="Bobby Trafton"/>
    <s v="Consumer"/>
    <s v="United States"/>
    <s v="New York City"/>
    <s v="New York"/>
    <n v="10035"/>
    <x v="3"/>
    <x v="587"/>
    <x v="0"/>
    <s v="Bookcases"/>
    <s v="O'Sullivan Living Dimensions 5-Shelf Bookcases"/>
    <n v="353.56799999999998"/>
  </r>
  <r>
    <n v="8611"/>
    <s v="CA-2015-151946"/>
    <x v="611"/>
    <d v="2015-06-09T00:00:00"/>
    <s v="Standard Class"/>
    <s v="BT-11440"/>
    <s v="Bobby Trafton"/>
    <s v="Consumer"/>
    <s v="United States"/>
    <s v="New York City"/>
    <s v="New York"/>
    <n v="10035"/>
    <x v="3"/>
    <x v="770"/>
    <x v="0"/>
    <s v="Furnishings"/>
    <s v="G.E. Halogen Desk Lamp Bulbs"/>
    <n v="13.96"/>
  </r>
  <r>
    <n v="8612"/>
    <s v="CA-2018-123624"/>
    <x v="38"/>
    <d v="2018-11-17T00:00:00"/>
    <s v="Second Class"/>
    <s v="SE-20110"/>
    <s v="Sanjit Engle"/>
    <s v="Consumer"/>
    <s v="United States"/>
    <s v="Oxnard"/>
    <s v="California"/>
    <n v="93030"/>
    <x v="1"/>
    <x v="1350"/>
    <x v="2"/>
    <s v="Accessories"/>
    <s v="Kensington K72356US Mouse-in-a-Box USB Desktop Mouse"/>
    <n v="82.95"/>
  </r>
  <r>
    <n v="8613"/>
    <s v="CA-2017-146437"/>
    <x v="1198"/>
    <d v="2017-02-01T00:00:00"/>
    <s v="Second Class"/>
    <s v="HG-14965"/>
    <s v="Henry Goldwyn"/>
    <s v="Corporate"/>
    <s v="United States"/>
    <s v="Los Angeles"/>
    <s v="California"/>
    <n v="90036"/>
    <x v="1"/>
    <x v="397"/>
    <x v="1"/>
    <s v="Art"/>
    <s v="Newell 345"/>
    <n v="39.68"/>
  </r>
  <r>
    <n v="8614"/>
    <s v="CA-2017-138233"/>
    <x v="1199"/>
    <d v="2017-11-14T00:00:00"/>
    <s v="Standard Class"/>
    <s v="PF-19165"/>
    <s v="Philip Fox"/>
    <s v="Consumer"/>
    <s v="United States"/>
    <s v="Oakland"/>
    <s v="California"/>
    <n v="94601"/>
    <x v="1"/>
    <x v="265"/>
    <x v="2"/>
    <s v="Accessories"/>
    <s v="Logitech Wireless Gaming Headset G930"/>
    <n v="479.97"/>
  </r>
  <r>
    <n v="8615"/>
    <s v="CA-2017-165918"/>
    <x v="545"/>
    <d v="2017-09-14T00:00:00"/>
    <s v="Standard Class"/>
    <s v="BD-11770"/>
    <s v="Bryan Davis"/>
    <s v="Consumer"/>
    <s v="United States"/>
    <s v="Edmonds"/>
    <s v="Washington"/>
    <n v="98026"/>
    <x v="1"/>
    <x v="1647"/>
    <x v="1"/>
    <s v="Labels"/>
    <s v="Avery 487"/>
    <n v="7.38"/>
  </r>
  <r>
    <n v="8616"/>
    <s v="CA-2017-165918"/>
    <x v="545"/>
    <d v="2017-09-14T00:00:00"/>
    <s v="Standard Class"/>
    <s v="BD-11770"/>
    <s v="Bryan Davis"/>
    <s v="Consumer"/>
    <s v="United States"/>
    <s v="Edmonds"/>
    <s v="Washington"/>
    <n v="98026"/>
    <x v="1"/>
    <x v="990"/>
    <x v="1"/>
    <s v="Binders"/>
    <s v="Storex Dura Pro Binders"/>
    <n v="14.256"/>
  </r>
  <r>
    <n v="8617"/>
    <s v="CA-2017-165918"/>
    <x v="545"/>
    <d v="2017-09-14T00:00:00"/>
    <s v="Standard Class"/>
    <s v="BD-11770"/>
    <s v="Bryan Davis"/>
    <s v="Consumer"/>
    <s v="United States"/>
    <s v="Edmonds"/>
    <s v="Washington"/>
    <n v="98026"/>
    <x v="1"/>
    <x v="839"/>
    <x v="1"/>
    <s v="Paper"/>
    <s v="Xerox 1945"/>
    <n v="81.98"/>
  </r>
  <r>
    <n v="8618"/>
    <s v="CA-2017-165918"/>
    <x v="545"/>
    <d v="2017-09-14T00:00:00"/>
    <s v="Standard Class"/>
    <s v="BD-11770"/>
    <s v="Bryan Davis"/>
    <s v="Consumer"/>
    <s v="United States"/>
    <s v="Edmonds"/>
    <s v="Washington"/>
    <n v="98026"/>
    <x v="1"/>
    <x v="729"/>
    <x v="1"/>
    <s v="Binders"/>
    <s v="JM Magazine Binder"/>
    <n v="39.624000000000002"/>
  </r>
  <r>
    <n v="8619"/>
    <s v="CA-2018-117513"/>
    <x v="448"/>
    <d v="2018-03-08T00:00:00"/>
    <s v="Standard Class"/>
    <s v="BT-11395"/>
    <s v="Bill Tyler"/>
    <s v="Corporate"/>
    <s v="United States"/>
    <s v="Los Angeles"/>
    <s v="California"/>
    <n v="90004"/>
    <x v="1"/>
    <x v="719"/>
    <x v="0"/>
    <s v="Tables"/>
    <s v="Lesro Sheffield Collection Coffee Table, End Table, Center Table, Corner Table"/>
    <n v="399.67200000000003"/>
  </r>
  <r>
    <n v="8620"/>
    <s v="CA-2018-132437"/>
    <x v="565"/>
    <d v="2018-09-13T00:00:00"/>
    <s v="Second Class"/>
    <s v="EM-14095"/>
    <s v="Eudokia Martin"/>
    <s v="Corporate"/>
    <s v="United States"/>
    <s v="New York City"/>
    <s v="New York"/>
    <n v="10024"/>
    <x v="3"/>
    <x v="1569"/>
    <x v="1"/>
    <s v="Storage"/>
    <s v="Adjustable Personal File Tote"/>
    <n v="65.12"/>
  </r>
  <r>
    <n v="8621"/>
    <s v="US-2018-119319"/>
    <x v="44"/>
    <d v="2018-11-09T00:00:00"/>
    <s v="Second Class"/>
    <s v="LC-17050"/>
    <s v="Liz Carlisle"/>
    <s v="Consumer"/>
    <s v="United States"/>
    <s v="Dallas"/>
    <s v="Texas"/>
    <n v="75217"/>
    <x v="2"/>
    <x v="677"/>
    <x v="0"/>
    <s v="Furnishings"/>
    <s v="Linden 10&quot; Round Wall Clock, Black"/>
    <n v="30.56"/>
  </r>
  <r>
    <n v="8622"/>
    <s v="CA-2018-104318"/>
    <x v="726"/>
    <d v="2018-05-18T00:00:00"/>
    <s v="Standard Class"/>
    <s v="FH-14275"/>
    <s v="Frank Hawley"/>
    <s v="Corporate"/>
    <s v="United States"/>
    <s v="Franklin"/>
    <s v="Tennessee"/>
    <n v="37064"/>
    <x v="0"/>
    <x v="95"/>
    <x v="1"/>
    <s v="Appliances"/>
    <s v="Fellowes Basic Home/Office Series Surge Protectors"/>
    <n v="20.768000000000001"/>
  </r>
  <r>
    <n v="8623"/>
    <s v="US-2017-114230"/>
    <x v="581"/>
    <d v="2017-12-01T00:00:00"/>
    <s v="Standard Class"/>
    <s v="CM-12235"/>
    <s v="Chris McAfee"/>
    <s v="Consumer"/>
    <s v="United States"/>
    <s v="Phoenix"/>
    <s v="Arizona"/>
    <n v="85023"/>
    <x v="1"/>
    <x v="253"/>
    <x v="1"/>
    <s v="Storage"/>
    <s v="Eldon Simplefile Box Office"/>
    <n v="39.808"/>
  </r>
  <r>
    <n v="8624"/>
    <s v="CA-2016-136147"/>
    <x v="50"/>
    <d v="2016-11-18T00:00:00"/>
    <s v="Standard Class"/>
    <s v="FM-14380"/>
    <s v="Fred McMath"/>
    <s v="Consumer"/>
    <s v="United States"/>
    <s v="Miami"/>
    <s v="Florida"/>
    <n v="33178"/>
    <x v="0"/>
    <x v="1080"/>
    <x v="1"/>
    <s v="Binders"/>
    <s v="Catalog Binders with Expanding Posts"/>
    <n v="121.104"/>
  </r>
  <r>
    <n v="8625"/>
    <s v="CA-2016-136147"/>
    <x v="50"/>
    <d v="2016-11-18T00:00:00"/>
    <s v="Standard Class"/>
    <s v="FM-14380"/>
    <s v="Fred McMath"/>
    <s v="Consumer"/>
    <s v="United States"/>
    <s v="Miami"/>
    <s v="Florida"/>
    <n v="33178"/>
    <x v="0"/>
    <x v="1130"/>
    <x v="2"/>
    <s v="Accessories"/>
    <s v="MaxellÂ LTO Ultrium - 800 GB"/>
    <n v="111.96"/>
  </r>
  <r>
    <n v="8626"/>
    <s v="CA-2016-156118"/>
    <x v="575"/>
    <d v="2016-12-12T00:00:00"/>
    <s v="Standard Class"/>
    <s v="HG-14965"/>
    <s v="Henry Goldwyn"/>
    <s v="Corporate"/>
    <s v="United States"/>
    <s v="Colorado Springs"/>
    <s v="Colorado"/>
    <n v="80906"/>
    <x v="1"/>
    <x v="1221"/>
    <x v="1"/>
    <s v="Paper"/>
    <s v="Southworth Parchment Paper &amp; Envelopes"/>
    <n v="15.696"/>
  </r>
  <r>
    <n v="8627"/>
    <s v="CA-2016-164084"/>
    <x v="67"/>
    <d v="2016-09-12T00:00:00"/>
    <s v="Standard Class"/>
    <s v="AG-10525"/>
    <s v="Andy Gerbode"/>
    <s v="Corporate"/>
    <s v="United States"/>
    <s v="New York City"/>
    <s v="New York"/>
    <n v="10011"/>
    <x v="3"/>
    <x v="1247"/>
    <x v="1"/>
    <s v="Storage"/>
    <s v="Mobile Personal File Cube"/>
    <n v="70.260000000000005"/>
  </r>
  <r>
    <n v="8628"/>
    <s v="CA-2016-164084"/>
    <x v="67"/>
    <d v="2016-09-12T00:00:00"/>
    <s v="Standard Class"/>
    <s v="AG-10525"/>
    <s v="Andy Gerbode"/>
    <s v="Corporate"/>
    <s v="United States"/>
    <s v="New York City"/>
    <s v="New York"/>
    <n v="10011"/>
    <x v="3"/>
    <x v="1542"/>
    <x v="2"/>
    <s v="Accessories"/>
    <s v="KeyTronicÂ E03601U1 -Â KeyboardÂ - Beige"/>
    <n v="90"/>
  </r>
  <r>
    <n v="8629"/>
    <s v="CA-2016-164084"/>
    <x v="67"/>
    <d v="2016-09-12T00:00:00"/>
    <s v="Standard Class"/>
    <s v="AG-10525"/>
    <s v="Andy Gerbode"/>
    <s v="Corporate"/>
    <s v="United States"/>
    <s v="New York City"/>
    <s v="New York"/>
    <n v="10011"/>
    <x v="3"/>
    <x v="536"/>
    <x v="1"/>
    <s v="Binders"/>
    <s v="Acco Pressboard Covers with Storage Hooks, 9 1/2&quot; x 11&quot;, Executive Red"/>
    <n v="6.0960000000000001"/>
  </r>
  <r>
    <n v="8630"/>
    <s v="CA-2016-164084"/>
    <x v="67"/>
    <d v="2016-09-12T00:00:00"/>
    <s v="Standard Class"/>
    <s v="AG-10525"/>
    <s v="Andy Gerbode"/>
    <s v="Corporate"/>
    <s v="United States"/>
    <s v="New York City"/>
    <s v="New York"/>
    <n v="10011"/>
    <x v="3"/>
    <x v="1382"/>
    <x v="0"/>
    <s v="Tables"/>
    <s v="Bretford CR8500 Series Meeting Room Furniture"/>
    <n v="481.17599999999999"/>
  </r>
  <r>
    <n v="8631"/>
    <s v="CA-2016-164084"/>
    <x v="67"/>
    <d v="2016-09-12T00:00:00"/>
    <s v="Standard Class"/>
    <s v="AG-10525"/>
    <s v="Andy Gerbode"/>
    <s v="Corporate"/>
    <s v="United States"/>
    <s v="New York City"/>
    <s v="New York"/>
    <n v="10011"/>
    <x v="3"/>
    <x v="804"/>
    <x v="1"/>
    <s v="Fasteners"/>
    <s v="Assorted Color Push Pins"/>
    <n v="7.24"/>
  </r>
  <r>
    <n v="8632"/>
    <s v="CA-2017-107783"/>
    <x v="1062"/>
    <d v="2017-07-29T00:00:00"/>
    <s v="First Class"/>
    <s v="OT-18730"/>
    <s v="Olvera Toch"/>
    <s v="Consumer"/>
    <s v="United States"/>
    <s v="Bethlehem"/>
    <s v="Pennsylvania"/>
    <n v="18018"/>
    <x v="3"/>
    <x v="631"/>
    <x v="0"/>
    <s v="Bookcases"/>
    <s v="Safco Value Mate Series Steel Bookcases, Baked Enamel Finish on Steel, Gray"/>
    <n v="177.45"/>
  </r>
  <r>
    <n v="8633"/>
    <s v="CA-2017-107783"/>
    <x v="1062"/>
    <d v="2017-07-29T00:00:00"/>
    <s v="First Class"/>
    <s v="OT-18730"/>
    <s v="Olvera Toch"/>
    <s v="Consumer"/>
    <s v="United States"/>
    <s v="Bethlehem"/>
    <s v="Pennsylvania"/>
    <n v="18018"/>
    <x v="3"/>
    <x v="692"/>
    <x v="1"/>
    <s v="Binders"/>
    <s v="GBC Ibimaster 500 Manual ProClick Binding System"/>
    <n v="1369.7639999999999"/>
  </r>
  <r>
    <n v="8634"/>
    <s v="CA-2017-107783"/>
    <x v="1062"/>
    <d v="2017-07-29T00:00:00"/>
    <s v="First Class"/>
    <s v="OT-18730"/>
    <s v="Olvera Toch"/>
    <s v="Consumer"/>
    <s v="United States"/>
    <s v="Bethlehem"/>
    <s v="Pennsylvania"/>
    <n v="18018"/>
    <x v="3"/>
    <x v="1683"/>
    <x v="1"/>
    <s v="Appliances"/>
    <s v="Hoover Replacement Belts For Soft Guard &amp; Commercial Ltweight Upright Vacs, 2/Pk"/>
    <n v="9.48"/>
  </r>
  <r>
    <n v="8635"/>
    <s v="CA-2018-159793"/>
    <x v="326"/>
    <d v="2018-08-29T00:00:00"/>
    <s v="Standard Class"/>
    <s v="SV-20365"/>
    <s v="Seth Vernon"/>
    <s v="Consumer"/>
    <s v="United States"/>
    <s v="Philadelphia"/>
    <s v="Pennsylvania"/>
    <n v="19140"/>
    <x v="3"/>
    <x v="0"/>
    <x v="0"/>
    <s v="Bookcases"/>
    <s v="Bush Somerset Collection Bookcase"/>
    <n v="130.97999999999999"/>
  </r>
  <r>
    <n v="8636"/>
    <s v="CA-2015-160094"/>
    <x v="1013"/>
    <d v="2015-05-02T00:00:00"/>
    <s v="First Class"/>
    <s v="JM-16195"/>
    <s v="Justin MacKendrick"/>
    <s v="Consumer"/>
    <s v="United States"/>
    <s v="Louisville"/>
    <s v="Kentucky"/>
    <n v="40214"/>
    <x v="0"/>
    <x v="1753"/>
    <x v="1"/>
    <s v="Art"/>
    <s v="Hunt Boston Vacuum Mount KS Pencil Sharpener"/>
    <n v="174.95"/>
  </r>
  <r>
    <n v="8637"/>
    <s v="CA-2015-160094"/>
    <x v="1013"/>
    <d v="2015-05-02T00:00:00"/>
    <s v="First Class"/>
    <s v="JM-16195"/>
    <s v="Justin MacKendrick"/>
    <s v="Consumer"/>
    <s v="United States"/>
    <s v="Louisville"/>
    <s v="Kentucky"/>
    <n v="40214"/>
    <x v="0"/>
    <x v="546"/>
    <x v="1"/>
    <s v="Storage"/>
    <s v="Economy Rollaway Files"/>
    <n v="826"/>
  </r>
  <r>
    <n v="8638"/>
    <s v="CA-2018-151281"/>
    <x v="842"/>
    <d v="2018-05-02T00:00:00"/>
    <s v="Standard Class"/>
    <s v="HM-14980"/>
    <s v="Henry MacAllister"/>
    <s v="Consumer"/>
    <s v="United States"/>
    <s v="Seattle"/>
    <s v="Washington"/>
    <n v="98105"/>
    <x v="1"/>
    <x v="63"/>
    <x v="0"/>
    <s v="Furnishings"/>
    <s v="Luxo Economy Swing Arm Lamp"/>
    <n v="139.58000000000001"/>
  </r>
  <r>
    <n v="8639"/>
    <s v="CA-2018-118346"/>
    <x v="283"/>
    <d v="2018-07-24T00:00:00"/>
    <s v="First Class"/>
    <s v="PO-19180"/>
    <s v="Philisse Overcash"/>
    <s v="Home Office"/>
    <s v="United States"/>
    <s v="Kenosha"/>
    <s v="Wisconsin"/>
    <n v="53142"/>
    <x v="2"/>
    <x v="1105"/>
    <x v="2"/>
    <s v="Accessories"/>
    <s v="Logitech G600 MMO Gaming Mouse"/>
    <n v="399.95"/>
  </r>
  <r>
    <n v="8640"/>
    <s v="CA-2015-129819"/>
    <x v="736"/>
    <d v="2015-12-15T00:00:00"/>
    <s v="Second Class"/>
    <s v="KC-16675"/>
    <s v="Kimberly Carter"/>
    <s v="Corporate"/>
    <s v="United States"/>
    <s v="Henderson"/>
    <s v="Kentucky"/>
    <n v="42420"/>
    <x v="0"/>
    <x v="925"/>
    <x v="1"/>
    <s v="Binders"/>
    <s v="ACCOHIDE 3-Ring Binder, Blue, 1&quot;"/>
    <n v="12.39"/>
  </r>
  <r>
    <n v="8641"/>
    <s v="US-2018-148551"/>
    <x v="602"/>
    <d v="2018-01-16T00:00:00"/>
    <s v="Standard Class"/>
    <s v="DB-13120"/>
    <s v="David Bremer"/>
    <s v="Corporate"/>
    <s v="United States"/>
    <s v="Dallas"/>
    <s v="Texas"/>
    <n v="75217"/>
    <x v="2"/>
    <x v="692"/>
    <x v="1"/>
    <s v="Binders"/>
    <s v="GBC Ibimaster 500 Manual ProClick Binding System"/>
    <n v="760.98"/>
  </r>
  <r>
    <n v="8642"/>
    <s v="CA-2018-147767"/>
    <x v="574"/>
    <d v="2018-12-02T00:00:00"/>
    <s v="Same Day"/>
    <s v="SV-20935"/>
    <s v="Susan Vittorini"/>
    <s v="Consumer"/>
    <s v="United States"/>
    <s v="Peoria"/>
    <s v="Arizona"/>
    <n v="85345"/>
    <x v="1"/>
    <x v="443"/>
    <x v="1"/>
    <s v="Binders"/>
    <s v="Vinyl Sectional Post Binders"/>
    <n v="67.86"/>
  </r>
  <r>
    <n v="8643"/>
    <s v="CA-2016-108259"/>
    <x v="627"/>
    <d v="2016-11-15T00:00:00"/>
    <s v="Standard Class"/>
    <s v="NS-18640"/>
    <s v="Noel Staavos"/>
    <s v="Corporate"/>
    <s v="United States"/>
    <s v="Jacksonville"/>
    <s v="North Carolina"/>
    <n v="28540"/>
    <x v="0"/>
    <x v="294"/>
    <x v="1"/>
    <s v="Fasteners"/>
    <s v="OIC Binder Clips"/>
    <n v="31.504000000000001"/>
  </r>
  <r>
    <n v="8644"/>
    <s v="CA-2016-108259"/>
    <x v="627"/>
    <d v="2016-11-15T00:00:00"/>
    <s v="Standard Class"/>
    <s v="NS-18640"/>
    <s v="Noel Staavos"/>
    <s v="Corporate"/>
    <s v="United States"/>
    <s v="Jacksonville"/>
    <s v="North Carolina"/>
    <n v="28540"/>
    <x v="0"/>
    <x v="1621"/>
    <x v="1"/>
    <s v="Labels"/>
    <s v="Permanent Self-Adhesive File Folder Labels for Typewriters, 1 1/8 x 3 1/2, White"/>
    <n v="5.04"/>
  </r>
  <r>
    <n v="8645"/>
    <s v="CA-2016-108259"/>
    <x v="627"/>
    <d v="2016-11-15T00:00:00"/>
    <s v="Standard Class"/>
    <s v="NS-18640"/>
    <s v="Noel Staavos"/>
    <s v="Corporate"/>
    <s v="United States"/>
    <s v="Jacksonville"/>
    <s v="North Carolina"/>
    <n v="28540"/>
    <x v="0"/>
    <x v="412"/>
    <x v="1"/>
    <s v="Binders"/>
    <s v="Poly Designer Cover &amp; Back"/>
    <n v="39.878999999999998"/>
  </r>
  <r>
    <n v="8646"/>
    <s v="CA-2016-108259"/>
    <x v="627"/>
    <d v="2016-11-15T00:00:00"/>
    <s v="Standard Class"/>
    <s v="NS-18640"/>
    <s v="Noel Staavos"/>
    <s v="Corporate"/>
    <s v="United States"/>
    <s v="Jacksonville"/>
    <s v="North Carolina"/>
    <n v="28540"/>
    <x v="0"/>
    <x v="325"/>
    <x v="0"/>
    <s v="Furnishings"/>
    <s v="Eldon Wave Desk Accessories"/>
    <n v="4.7119999999999997"/>
  </r>
  <r>
    <n v="8647"/>
    <s v="CA-2017-113341"/>
    <x v="881"/>
    <d v="2017-11-29T00:00:00"/>
    <s v="Standard Class"/>
    <s v="MH-17455"/>
    <s v="Mark Hamilton"/>
    <s v="Consumer"/>
    <s v="United States"/>
    <s v="Los Angeles"/>
    <s v="California"/>
    <n v="90032"/>
    <x v="1"/>
    <x v="167"/>
    <x v="0"/>
    <s v="Chairs"/>
    <s v="Padded Folding Chairs, Black, 4/Carton"/>
    <n v="194.352"/>
  </r>
  <r>
    <n v="8648"/>
    <s v="US-2016-131842"/>
    <x v="901"/>
    <d v="2016-12-08T00:00:00"/>
    <s v="First Class"/>
    <s v="RR-19525"/>
    <s v="Rick Reed"/>
    <s v="Corporate"/>
    <s v="United States"/>
    <s v="Nashville"/>
    <s v="Tennessee"/>
    <n v="37211"/>
    <x v="0"/>
    <x v="212"/>
    <x v="0"/>
    <s v="Chairs"/>
    <s v="Global Push Button Manager's Chair, Indigo"/>
    <n v="97.424000000000007"/>
  </r>
  <r>
    <n v="8649"/>
    <s v="CA-2017-164574"/>
    <x v="875"/>
    <d v="2017-08-03T00:00:00"/>
    <s v="Standard Class"/>
    <s v="RH-19555"/>
    <s v="Ritsa Hightower"/>
    <s v="Consumer"/>
    <s v="United States"/>
    <s v="Charlotte"/>
    <s v="North Carolina"/>
    <n v="28205"/>
    <x v="0"/>
    <x v="718"/>
    <x v="1"/>
    <s v="Storage"/>
    <s v="Fellowes High-Stak Drawer Files"/>
    <n v="704.76"/>
  </r>
  <r>
    <n v="8650"/>
    <s v="CA-2017-164574"/>
    <x v="875"/>
    <d v="2017-08-03T00:00:00"/>
    <s v="Standard Class"/>
    <s v="RH-19555"/>
    <s v="Ritsa Hightower"/>
    <s v="Consumer"/>
    <s v="United States"/>
    <s v="Charlotte"/>
    <s v="North Carolina"/>
    <n v="28205"/>
    <x v="0"/>
    <x v="471"/>
    <x v="1"/>
    <s v="Binders"/>
    <s v="Premier Elliptical Ring Binder, Black"/>
    <n v="27.396000000000001"/>
  </r>
  <r>
    <n v="8651"/>
    <s v="CA-2015-142769"/>
    <x v="103"/>
    <d v="2015-09-13T00:00:00"/>
    <s v="Same Day"/>
    <s v="RP-19390"/>
    <s v="Resi PÃ¶lking"/>
    <s v="Consumer"/>
    <s v="United States"/>
    <s v="Seattle"/>
    <s v="Washington"/>
    <n v="98103"/>
    <x v="1"/>
    <x v="1705"/>
    <x v="1"/>
    <s v="Fasteners"/>
    <s v="OIC Thumb-Tacks"/>
    <n v="5.7"/>
  </r>
  <r>
    <n v="8652"/>
    <s v="CA-2015-142769"/>
    <x v="103"/>
    <d v="2015-09-13T00:00:00"/>
    <s v="Same Day"/>
    <s v="RP-19390"/>
    <s v="Resi PÃ¶lking"/>
    <s v="Consumer"/>
    <s v="United States"/>
    <s v="Seattle"/>
    <s v="Washington"/>
    <n v="98103"/>
    <x v="1"/>
    <x v="283"/>
    <x v="0"/>
    <s v="Furnishings"/>
    <s v="C-Line Cubicle Keepers Polyproplyene Holder With Velcro Backings"/>
    <n v="14.19"/>
  </r>
  <r>
    <n v="8653"/>
    <s v="CA-2015-142769"/>
    <x v="103"/>
    <d v="2015-09-13T00:00:00"/>
    <s v="Same Day"/>
    <s v="RP-19390"/>
    <s v="Resi PÃ¶lking"/>
    <s v="Consumer"/>
    <s v="United States"/>
    <s v="Seattle"/>
    <s v="Washington"/>
    <n v="98103"/>
    <x v="1"/>
    <x v="503"/>
    <x v="1"/>
    <s v="Supplies"/>
    <s v="Acme Value Line Scissors"/>
    <n v="7.3"/>
  </r>
  <r>
    <n v="8654"/>
    <s v="CA-2015-142769"/>
    <x v="103"/>
    <d v="2015-09-13T00:00:00"/>
    <s v="Same Day"/>
    <s v="RP-19390"/>
    <s v="Resi PÃ¶lking"/>
    <s v="Consumer"/>
    <s v="United States"/>
    <s v="Seattle"/>
    <s v="Washington"/>
    <n v="98103"/>
    <x v="1"/>
    <x v="590"/>
    <x v="2"/>
    <s v="Accessories"/>
    <s v="Logitech Wireless Performance Mouse MX for PC and Mac"/>
    <n v="199.98"/>
  </r>
  <r>
    <n v="8655"/>
    <s v="CA-2015-142769"/>
    <x v="103"/>
    <d v="2015-09-13T00:00:00"/>
    <s v="Same Day"/>
    <s v="RP-19390"/>
    <s v="Resi PÃ¶lking"/>
    <s v="Consumer"/>
    <s v="United States"/>
    <s v="Seattle"/>
    <s v="Washington"/>
    <n v="98103"/>
    <x v="1"/>
    <x v="1519"/>
    <x v="2"/>
    <s v="Accessories"/>
    <s v="Memorex Mini Travel Drive 64 GB USB 2.0 Flash Drive"/>
    <n v="144.96"/>
  </r>
  <r>
    <n v="8656"/>
    <s v="CA-2015-142769"/>
    <x v="103"/>
    <d v="2015-09-13T00:00:00"/>
    <s v="Same Day"/>
    <s v="RP-19390"/>
    <s v="Resi PÃ¶lking"/>
    <s v="Consumer"/>
    <s v="United States"/>
    <s v="Seattle"/>
    <s v="Washington"/>
    <n v="98103"/>
    <x v="1"/>
    <x v="1013"/>
    <x v="2"/>
    <s v="Accessories"/>
    <s v="WD My Passport Ultra 500GB Portable External Hard Drive"/>
    <n v="118"/>
  </r>
  <r>
    <n v="8657"/>
    <s v="CA-2015-142769"/>
    <x v="103"/>
    <d v="2015-09-13T00:00:00"/>
    <s v="Same Day"/>
    <s v="RP-19390"/>
    <s v="Resi PÃ¶lking"/>
    <s v="Consumer"/>
    <s v="United States"/>
    <s v="Seattle"/>
    <s v="Washington"/>
    <n v="98103"/>
    <x v="1"/>
    <x v="1438"/>
    <x v="1"/>
    <s v="Paper"/>
    <s v="Xerox 1942"/>
    <n v="48.94"/>
  </r>
  <r>
    <n v="8658"/>
    <s v="CA-2015-142769"/>
    <x v="103"/>
    <d v="2015-09-13T00:00:00"/>
    <s v="Same Day"/>
    <s v="RP-19390"/>
    <s v="Resi PÃ¶lking"/>
    <s v="Consumer"/>
    <s v="United States"/>
    <s v="Seattle"/>
    <s v="Washington"/>
    <n v="98103"/>
    <x v="1"/>
    <x v="1201"/>
    <x v="1"/>
    <s v="Appliances"/>
    <s v="Holmes Replacement Filter for HEPA Air Cleaner, Medium Room"/>
    <n v="22.66"/>
  </r>
  <r>
    <n v="8659"/>
    <s v="CA-2017-168361"/>
    <x v="1028"/>
    <d v="2017-06-25T00:00:00"/>
    <s v="Standard Class"/>
    <s v="KB-16600"/>
    <s v="Ken Brennan"/>
    <s v="Corporate"/>
    <s v="United States"/>
    <s v="Chicago"/>
    <s v="Illinois"/>
    <n v="60623"/>
    <x v="2"/>
    <x v="807"/>
    <x v="1"/>
    <s v="Binders"/>
    <s v="Avery Durable Slant Ring Binders With Label Holder"/>
    <n v="0.83599999999999997"/>
  </r>
  <r>
    <n v="8660"/>
    <s v="CA-2017-153185"/>
    <x v="323"/>
    <d v="2017-09-08T00:00:00"/>
    <s v="Standard Class"/>
    <s v="MH-17620"/>
    <s v="Matt Hagelstein"/>
    <s v="Corporate"/>
    <s v="United States"/>
    <s v="Cincinnati"/>
    <s v="Ohio"/>
    <n v="45231"/>
    <x v="3"/>
    <x v="1408"/>
    <x v="1"/>
    <s v="Paper"/>
    <s v="Wirebound Four 2-3/4 x 5 Forms per Page, 400 Sets per Book"/>
    <n v="30.96"/>
  </r>
  <r>
    <n v="8661"/>
    <s v="CA-2018-124765"/>
    <x v="920"/>
    <d v="2018-11-30T00:00:00"/>
    <s v="Standard Class"/>
    <s v="HZ-14950"/>
    <s v="Henia Zydlo"/>
    <s v="Consumer"/>
    <s v="United States"/>
    <s v="Fort Lauderdale"/>
    <s v="Florida"/>
    <n v="33311"/>
    <x v="0"/>
    <x v="1103"/>
    <x v="0"/>
    <s v="Bookcases"/>
    <s v="O'Sullivan Manor Hill 2-Door Library in Brianna Oak"/>
    <n v="723.92"/>
  </r>
  <r>
    <n v="8662"/>
    <s v="CA-2016-131856"/>
    <x v="793"/>
    <d v="2016-05-17T00:00:00"/>
    <s v="Standard Class"/>
    <s v="JG-15160"/>
    <s v="James Galang"/>
    <s v="Consumer"/>
    <s v="United States"/>
    <s v="Houston"/>
    <s v="Texas"/>
    <n v="77041"/>
    <x v="2"/>
    <x v="1649"/>
    <x v="0"/>
    <s v="Furnishings"/>
    <s v="DAX Wood Document Frame."/>
    <n v="21.968"/>
  </r>
  <r>
    <n v="8663"/>
    <s v="CA-2016-131856"/>
    <x v="793"/>
    <d v="2016-05-17T00:00:00"/>
    <s v="Standard Class"/>
    <s v="JG-15160"/>
    <s v="James Galang"/>
    <s v="Consumer"/>
    <s v="United States"/>
    <s v="Houston"/>
    <s v="Texas"/>
    <n v="77041"/>
    <x v="2"/>
    <x v="957"/>
    <x v="2"/>
    <s v="Phones"/>
    <s v="Digium D40 VoIP phone"/>
    <n v="619.15200000000004"/>
  </r>
  <r>
    <n v="8664"/>
    <s v="CA-2016-131856"/>
    <x v="793"/>
    <d v="2016-05-17T00:00:00"/>
    <s v="Standard Class"/>
    <s v="JG-15160"/>
    <s v="James Galang"/>
    <s v="Consumer"/>
    <s v="United States"/>
    <s v="Houston"/>
    <s v="Texas"/>
    <n v="77041"/>
    <x v="2"/>
    <x v="600"/>
    <x v="1"/>
    <s v="Paper"/>
    <s v="Xerox 1964"/>
    <n v="127.904"/>
  </r>
  <r>
    <n v="8665"/>
    <s v="CA-2018-126634"/>
    <x v="983"/>
    <d v="2018-04-01T00:00:00"/>
    <s v="Second Class"/>
    <s v="AB-10165"/>
    <s v="Alan Barnes"/>
    <s v="Consumer"/>
    <s v="United States"/>
    <s v="Lakewood"/>
    <s v="California"/>
    <n v="90712"/>
    <x v="1"/>
    <x v="1155"/>
    <x v="0"/>
    <s v="Furnishings"/>
    <s v="Flat Face Poster Frame"/>
    <n v="94.2"/>
  </r>
  <r>
    <n v="8666"/>
    <s v="CA-2017-118500"/>
    <x v="1019"/>
    <d v="2017-11-18T00:00:00"/>
    <s v="First Class"/>
    <s v="HJ-14875"/>
    <s v="Heather Jas"/>
    <s v="Home Office"/>
    <s v="United States"/>
    <s v="San Francisco"/>
    <s v="California"/>
    <n v="94122"/>
    <x v="1"/>
    <x v="558"/>
    <x v="1"/>
    <s v="Supplies"/>
    <s v="Acme Tagit Stainless Steel Antibacterial Scissors"/>
    <n v="49.5"/>
  </r>
  <r>
    <n v="8667"/>
    <s v="CA-2017-163951"/>
    <x v="945"/>
    <d v="2018-01-02T00:00:00"/>
    <s v="First Class"/>
    <s v="CJ-11875"/>
    <s v="Carl Jackson"/>
    <s v="Corporate"/>
    <s v="United States"/>
    <s v="Philadelphia"/>
    <s v="Pennsylvania"/>
    <n v="19140"/>
    <x v="3"/>
    <x v="1560"/>
    <x v="1"/>
    <s v="Art"/>
    <s v="Newell 31"/>
    <n v="16.52"/>
  </r>
  <r>
    <n v="8668"/>
    <s v="CA-2017-149916"/>
    <x v="596"/>
    <d v="2017-12-24T00:00:00"/>
    <s v="Second Class"/>
    <s v="ED-13885"/>
    <s v="Emily Ducich"/>
    <s v="Home Office"/>
    <s v="United States"/>
    <s v="Seattle"/>
    <s v="Washington"/>
    <n v="98115"/>
    <x v="1"/>
    <x v="153"/>
    <x v="1"/>
    <s v="Binders"/>
    <s v="Wilson Jones International Size A4 Ring Binders"/>
    <n v="55.36"/>
  </r>
  <r>
    <n v="8669"/>
    <s v="CA-2017-149916"/>
    <x v="596"/>
    <d v="2017-12-24T00:00:00"/>
    <s v="Second Class"/>
    <s v="ED-13885"/>
    <s v="Emily Ducich"/>
    <s v="Home Office"/>
    <s v="United States"/>
    <s v="Seattle"/>
    <s v="Washington"/>
    <n v="98115"/>
    <x v="1"/>
    <x v="1703"/>
    <x v="2"/>
    <s v="Machines"/>
    <s v="Texas Instrument TI-15 Fraction Calculator"/>
    <n v="11.56"/>
  </r>
  <r>
    <n v="8670"/>
    <s v="CA-2016-158918"/>
    <x v="139"/>
    <d v="2016-12-25T00:00:00"/>
    <s v="Second Class"/>
    <s v="AI-10855"/>
    <s v="Arianne Irving"/>
    <s v="Consumer"/>
    <s v="United States"/>
    <s v="Los Angeles"/>
    <s v="California"/>
    <n v="90036"/>
    <x v="1"/>
    <x v="1115"/>
    <x v="1"/>
    <s v="Paper"/>
    <s v="Easy-staple paper"/>
    <n v="17.12"/>
  </r>
  <r>
    <n v="8671"/>
    <s v="US-2015-159611"/>
    <x v="422"/>
    <d v="2016-01-01T00:00:00"/>
    <s v="Second Class"/>
    <s v="KB-16315"/>
    <s v="Karl Braun"/>
    <s v="Consumer"/>
    <s v="United States"/>
    <s v="Cleveland"/>
    <s v="Ohio"/>
    <n v="44105"/>
    <x v="3"/>
    <x v="1597"/>
    <x v="0"/>
    <s v="Furnishings"/>
    <s v="Eldon &quot;L&quot; Workstation Diamond Chairmat"/>
    <n v="182.352"/>
  </r>
  <r>
    <n v="8672"/>
    <s v="US-2015-159611"/>
    <x v="422"/>
    <d v="2016-01-01T00:00:00"/>
    <s v="Second Class"/>
    <s v="KB-16315"/>
    <s v="Karl Braun"/>
    <s v="Consumer"/>
    <s v="United States"/>
    <s v="Cleveland"/>
    <s v="Ohio"/>
    <n v="44105"/>
    <x v="3"/>
    <x v="235"/>
    <x v="1"/>
    <s v="Storage"/>
    <s v="Safco Industrial Shelving"/>
    <n v="118.16"/>
  </r>
  <r>
    <n v="8673"/>
    <s v="CA-2018-163265"/>
    <x v="911"/>
    <d v="2018-02-21T00:00:00"/>
    <s v="Standard Class"/>
    <s v="JS-16030"/>
    <s v="Joy Smith"/>
    <s v="Consumer"/>
    <s v="United States"/>
    <s v="Decatur"/>
    <s v="Illinois"/>
    <n v="62521"/>
    <x v="2"/>
    <x v="271"/>
    <x v="1"/>
    <s v="Fasteners"/>
    <s v="Vinyl Coated Wire Paper Clips in Organizer Box, 800/Box"/>
    <n v="18.367999999999999"/>
  </r>
  <r>
    <n v="8674"/>
    <s v="CA-2018-163265"/>
    <x v="911"/>
    <d v="2018-02-21T00:00:00"/>
    <s v="Standard Class"/>
    <s v="JS-16030"/>
    <s v="Joy Smith"/>
    <s v="Consumer"/>
    <s v="United States"/>
    <s v="Decatur"/>
    <s v="Illinois"/>
    <n v="62521"/>
    <x v="2"/>
    <x v="120"/>
    <x v="0"/>
    <s v="Chairs"/>
    <s v="Global Deluxe High-Back Manager's Chair"/>
    <n v="600.55799999999999"/>
  </r>
  <r>
    <n v="8675"/>
    <s v="CA-2018-163265"/>
    <x v="911"/>
    <d v="2018-02-21T00:00:00"/>
    <s v="Standard Class"/>
    <s v="JS-16030"/>
    <s v="Joy Smith"/>
    <s v="Consumer"/>
    <s v="United States"/>
    <s v="Decatur"/>
    <s v="Illinois"/>
    <n v="62521"/>
    <x v="2"/>
    <x v="193"/>
    <x v="1"/>
    <s v="Storage"/>
    <s v="Tennsco Lockers, Gray"/>
    <n v="50.351999999999997"/>
  </r>
  <r>
    <n v="8676"/>
    <s v="CA-2018-163265"/>
    <x v="911"/>
    <d v="2018-02-21T00:00:00"/>
    <s v="Standard Class"/>
    <s v="JS-16030"/>
    <s v="Joy Smith"/>
    <s v="Consumer"/>
    <s v="United States"/>
    <s v="Decatur"/>
    <s v="Illinois"/>
    <n v="62521"/>
    <x v="2"/>
    <x v="512"/>
    <x v="1"/>
    <s v="Art"/>
    <s v="Newell 312"/>
    <n v="28.032"/>
  </r>
  <r>
    <n v="8677"/>
    <s v="CA-2018-163265"/>
    <x v="911"/>
    <d v="2018-02-21T00:00:00"/>
    <s v="Standard Class"/>
    <s v="JS-16030"/>
    <s v="Joy Smith"/>
    <s v="Consumer"/>
    <s v="United States"/>
    <s v="Decatur"/>
    <s v="Illinois"/>
    <n v="62521"/>
    <x v="2"/>
    <x v="1006"/>
    <x v="0"/>
    <s v="Furnishings"/>
    <s v="Executive Impressions 13&quot; Clairmont Wall Clock"/>
    <n v="7.6920000000000002"/>
  </r>
  <r>
    <n v="8678"/>
    <s v="CA-2018-141705"/>
    <x v="1200"/>
    <d v="2018-10-26T00:00:00"/>
    <s v="First Class"/>
    <s v="PO-18850"/>
    <s v="Patrick O'Brill"/>
    <s v="Consumer"/>
    <s v="United States"/>
    <s v="Mansfield"/>
    <s v="Texas"/>
    <n v="76063"/>
    <x v="2"/>
    <x v="1116"/>
    <x v="0"/>
    <s v="Tables"/>
    <s v="Hon 2111 Invitation Series Straight Table"/>
    <n v="517.40499999999997"/>
  </r>
  <r>
    <n v="8679"/>
    <s v="CA-2017-112739"/>
    <x v="476"/>
    <d v="2017-09-07T00:00:00"/>
    <s v="Second Class"/>
    <s v="RD-19810"/>
    <s v="Ross DeVincentis"/>
    <s v="Home Office"/>
    <s v="United States"/>
    <s v="Houston"/>
    <s v="Texas"/>
    <n v="77070"/>
    <x v="2"/>
    <x v="636"/>
    <x v="1"/>
    <s v="Binders"/>
    <s v="Acco PRESSTEX Data Binder with Storage Hooks, Dark Blue, 9 1/2&quot; X 11&quot;"/>
    <n v="8.6080000000000005"/>
  </r>
  <r>
    <n v="8680"/>
    <s v="CA-2017-112739"/>
    <x v="476"/>
    <d v="2017-09-07T00:00:00"/>
    <s v="Second Class"/>
    <s v="RD-19810"/>
    <s v="Ross DeVincentis"/>
    <s v="Home Office"/>
    <s v="United States"/>
    <s v="Houston"/>
    <s v="Texas"/>
    <n v="77070"/>
    <x v="2"/>
    <x v="685"/>
    <x v="2"/>
    <s v="Accessories"/>
    <s v="LogitechÂ MX Performance Wireless Mouse"/>
    <n v="159.56"/>
  </r>
  <r>
    <n v="8681"/>
    <s v="CA-2017-143805"/>
    <x v="49"/>
    <d v="2017-12-03T00:00:00"/>
    <s v="Second Class"/>
    <s v="JD-15895"/>
    <s v="Jonathan Doherty"/>
    <s v="Corporate"/>
    <s v="United States"/>
    <s v="Richmond"/>
    <s v="Virginia"/>
    <n v="23223"/>
    <x v="0"/>
    <x v="227"/>
    <x v="1"/>
    <s v="Appliances"/>
    <s v="Honeywell Enviracaire Portable HEPA Air Cleaner for 17' x 22' Room"/>
    <n v="2104.5500000000002"/>
  </r>
  <r>
    <n v="8682"/>
    <s v="CA-2017-143805"/>
    <x v="49"/>
    <d v="2017-12-03T00:00:00"/>
    <s v="Second Class"/>
    <s v="JD-15895"/>
    <s v="Jonathan Doherty"/>
    <s v="Corporate"/>
    <s v="United States"/>
    <s v="Richmond"/>
    <s v="Virginia"/>
    <n v="23223"/>
    <x v="0"/>
    <x v="597"/>
    <x v="1"/>
    <s v="Supplies"/>
    <s v="Acme Softgrip Scissors"/>
    <n v="40.700000000000003"/>
  </r>
  <r>
    <n v="8683"/>
    <s v="CA-2015-133634"/>
    <x v="1127"/>
    <d v="2015-11-10T00:00:00"/>
    <s v="Standard Class"/>
    <s v="SR-20740"/>
    <s v="Steven Roelle"/>
    <s v="Home Office"/>
    <s v="United States"/>
    <s v="Arlington"/>
    <s v="Virginia"/>
    <n v="22204"/>
    <x v="0"/>
    <x v="1365"/>
    <x v="2"/>
    <s v="Accessories"/>
    <s v="Maxell 4.7GB DVD-RW 3/Pack"/>
    <n v="47.79"/>
  </r>
  <r>
    <n v="8684"/>
    <s v="CA-2018-101665"/>
    <x v="920"/>
    <d v="2018-12-01T00:00:00"/>
    <s v="Standard Class"/>
    <s v="TZ-21580"/>
    <s v="Tracy Zic"/>
    <s v="Consumer"/>
    <s v="United States"/>
    <s v="San Francisco"/>
    <s v="California"/>
    <n v="94122"/>
    <x v="1"/>
    <x v="679"/>
    <x v="1"/>
    <s v="Art"/>
    <s v="DIXON Oriole Pencils"/>
    <n v="5.16"/>
  </r>
  <r>
    <n v="8685"/>
    <s v="CA-2017-155446"/>
    <x v="186"/>
    <d v="2017-12-23T00:00:00"/>
    <s v="Standard Class"/>
    <s v="TN-21040"/>
    <s v="Tanja Norvell"/>
    <s v="Home Office"/>
    <s v="United States"/>
    <s v="San Diego"/>
    <s v="California"/>
    <n v="92024"/>
    <x v="1"/>
    <x v="427"/>
    <x v="2"/>
    <s v="Accessories"/>
    <s v="ImationÂ USB 2.0 SwivelÂ Flash DriveÂ USBÂ flash driveÂ - 4 GB - Pink"/>
    <n v="21.21"/>
  </r>
  <r>
    <n v="8686"/>
    <s v="CA-2018-137323"/>
    <x v="237"/>
    <d v="2018-11-18T00:00:00"/>
    <s v="Second Class"/>
    <s v="PW-19030"/>
    <s v="Pauline Webber"/>
    <s v="Corporate"/>
    <s v="United States"/>
    <s v="Watertown"/>
    <s v="New York"/>
    <n v="13601"/>
    <x v="3"/>
    <x v="1229"/>
    <x v="1"/>
    <s v="Storage"/>
    <s v="Letter/Legal File Tote with Clear Snap-On Lid, Black Granite"/>
    <n v="96.36"/>
  </r>
  <r>
    <n v="8687"/>
    <s v="CA-2017-144015"/>
    <x v="190"/>
    <d v="2017-06-26T00:00:00"/>
    <s v="Same Day"/>
    <s v="AH-10075"/>
    <s v="Adam Hart"/>
    <s v="Corporate"/>
    <s v="United States"/>
    <s v="Los Angeles"/>
    <s v="California"/>
    <n v="90036"/>
    <x v="1"/>
    <x v="413"/>
    <x v="1"/>
    <s v="Supplies"/>
    <s v="Premier Electric Letter Opener"/>
    <n v="231.72"/>
  </r>
  <r>
    <n v="8688"/>
    <s v="CA-2017-144015"/>
    <x v="190"/>
    <d v="2017-06-26T00:00:00"/>
    <s v="Same Day"/>
    <s v="AH-10075"/>
    <s v="Adam Hart"/>
    <s v="Corporate"/>
    <s v="United States"/>
    <s v="Los Angeles"/>
    <s v="California"/>
    <n v="90036"/>
    <x v="1"/>
    <x v="294"/>
    <x v="1"/>
    <s v="Fasteners"/>
    <s v="OIC Binder Clips"/>
    <n v="17.899999999999999"/>
  </r>
  <r>
    <n v="8689"/>
    <s v="CA-2017-144015"/>
    <x v="190"/>
    <d v="2017-06-26T00:00:00"/>
    <s v="Same Day"/>
    <s v="AH-10075"/>
    <s v="Adam Hart"/>
    <s v="Corporate"/>
    <s v="United States"/>
    <s v="Los Angeles"/>
    <s v="California"/>
    <n v="90036"/>
    <x v="1"/>
    <x v="910"/>
    <x v="1"/>
    <s v="Paper"/>
    <s v="Ampad Phone Message Book, Recycled, 400 Message Capacity, 5 Â¾â€ x 11â€"/>
    <n v="12.48"/>
  </r>
  <r>
    <n v="8690"/>
    <s v="CA-2015-101427"/>
    <x v="58"/>
    <d v="2015-12-30T00:00:00"/>
    <s v="Standard Class"/>
    <s v="AY-10555"/>
    <s v="Andy Yotov"/>
    <s v="Corporate"/>
    <s v="United States"/>
    <s v="Philadelphia"/>
    <s v="Pennsylvania"/>
    <n v="19140"/>
    <x v="3"/>
    <x v="1216"/>
    <x v="1"/>
    <s v="Art"/>
    <s v="Eldon Spacemaker Box, Quick-Snap Lid, Clear"/>
    <n v="8.016"/>
  </r>
  <r>
    <n v="8691"/>
    <s v="CA-2017-136770"/>
    <x v="1041"/>
    <d v="2017-08-18T00:00:00"/>
    <s v="Standard Class"/>
    <s v="SP-20650"/>
    <s v="Stephanie Phelps"/>
    <s v="Corporate"/>
    <s v="United States"/>
    <s v="Akron"/>
    <s v="Ohio"/>
    <n v="44312"/>
    <x v="3"/>
    <x v="1015"/>
    <x v="2"/>
    <s v="Phones"/>
    <s v="Cisco IP Phone 7961G-GE VoIP phone"/>
    <n v="259.89600000000002"/>
  </r>
  <r>
    <n v="8692"/>
    <s v="CA-2017-136770"/>
    <x v="1041"/>
    <d v="2017-08-18T00:00:00"/>
    <s v="Standard Class"/>
    <s v="SP-20650"/>
    <s v="Stephanie Phelps"/>
    <s v="Corporate"/>
    <s v="United States"/>
    <s v="Akron"/>
    <s v="Ohio"/>
    <n v="44312"/>
    <x v="3"/>
    <x v="638"/>
    <x v="2"/>
    <s v="Phones"/>
    <s v="Plantronics Voyager Pro Legend"/>
    <n v="247.18799999999999"/>
  </r>
  <r>
    <n v="8693"/>
    <s v="CA-2017-136770"/>
    <x v="1041"/>
    <d v="2017-08-18T00:00:00"/>
    <s v="Standard Class"/>
    <s v="SP-20650"/>
    <s v="Stephanie Phelps"/>
    <s v="Corporate"/>
    <s v="United States"/>
    <s v="Akron"/>
    <s v="Ohio"/>
    <n v="44312"/>
    <x v="3"/>
    <x v="1509"/>
    <x v="2"/>
    <s v="Accessories"/>
    <s v="Logitech G500s Laser Gaming Mouse with Adjustable Weight Tuning"/>
    <n v="279.95999999999998"/>
  </r>
  <r>
    <n v="8694"/>
    <s v="CA-2017-118311"/>
    <x v="1057"/>
    <d v="2017-10-28T00:00:00"/>
    <s v="Standard Class"/>
    <s v="ED-13885"/>
    <s v="Emily Ducich"/>
    <s v="Home Office"/>
    <s v="United States"/>
    <s v="San Francisco"/>
    <s v="California"/>
    <n v="94110"/>
    <x v="1"/>
    <x v="293"/>
    <x v="2"/>
    <s v="Accessories"/>
    <s v="NETGEAR N750 Dual Band Wi-Fi Gigabit Router"/>
    <n v="450"/>
  </r>
  <r>
    <n v="8695"/>
    <s v="US-2015-112795"/>
    <x v="709"/>
    <d v="2015-08-28T00:00:00"/>
    <s v="Second Class"/>
    <s v="CR-12625"/>
    <s v="Corey Roper"/>
    <s v="Home Office"/>
    <s v="United States"/>
    <s v="Grand Rapids"/>
    <s v="Michigan"/>
    <n v="49505"/>
    <x v="2"/>
    <x v="548"/>
    <x v="1"/>
    <s v="Paper"/>
    <s v="Xerox 1993"/>
    <n v="19.440000000000001"/>
  </r>
  <r>
    <n v="8696"/>
    <s v="CA-2018-127096"/>
    <x v="175"/>
    <d v="2018-09-17T00:00:00"/>
    <s v="Second Class"/>
    <s v="CS-12400"/>
    <s v="Christopher Schild"/>
    <s v="Home Office"/>
    <s v="United States"/>
    <s v="San Francisco"/>
    <s v="California"/>
    <n v="94109"/>
    <x v="1"/>
    <x v="215"/>
    <x v="0"/>
    <s v="Tables"/>
    <s v="Bretford Rectangular Conference Table Tops"/>
    <n v="300.904"/>
  </r>
  <r>
    <n v="8697"/>
    <s v="CA-2018-119284"/>
    <x v="140"/>
    <d v="2018-06-20T00:00:00"/>
    <s v="Standard Class"/>
    <s v="TS-21205"/>
    <s v="Thomas Seio"/>
    <s v="Corporate"/>
    <s v="United States"/>
    <s v="Nashville"/>
    <s v="Tennessee"/>
    <n v="37211"/>
    <x v="0"/>
    <x v="1278"/>
    <x v="2"/>
    <s v="Phones"/>
    <s v="HTC One"/>
    <n v="239.976"/>
  </r>
  <r>
    <n v="8698"/>
    <s v="CA-2018-119284"/>
    <x v="140"/>
    <d v="2018-06-20T00:00:00"/>
    <s v="Standard Class"/>
    <s v="TS-21205"/>
    <s v="Thomas Seio"/>
    <s v="Corporate"/>
    <s v="United States"/>
    <s v="Nashville"/>
    <s v="Tennessee"/>
    <n v="37211"/>
    <x v="0"/>
    <x v="221"/>
    <x v="0"/>
    <s v="Furnishings"/>
    <s v="Staple-based wall hangings"/>
    <n v="31.167999999999999"/>
  </r>
  <r>
    <n v="8699"/>
    <s v="CA-2018-119284"/>
    <x v="140"/>
    <d v="2018-06-20T00:00:00"/>
    <s v="Standard Class"/>
    <s v="TS-21205"/>
    <s v="Thomas Seio"/>
    <s v="Corporate"/>
    <s v="United States"/>
    <s v="Nashville"/>
    <s v="Tennessee"/>
    <n v="37211"/>
    <x v="0"/>
    <x v="1529"/>
    <x v="0"/>
    <s v="Tables"/>
    <s v="Barricks 18&quot; x 48&quot; Non-Folding Utility Table with Bottom Storage Shelf"/>
    <n v="120.96"/>
  </r>
  <r>
    <n v="8700"/>
    <s v="CA-2018-119284"/>
    <x v="140"/>
    <d v="2018-06-20T00:00:00"/>
    <s v="Standard Class"/>
    <s v="TS-21205"/>
    <s v="Thomas Seio"/>
    <s v="Corporate"/>
    <s v="United States"/>
    <s v="Nashville"/>
    <s v="Tennessee"/>
    <n v="37211"/>
    <x v="0"/>
    <x v="754"/>
    <x v="2"/>
    <s v="Phones"/>
    <s v="Samsung Galaxy S III - 16GB - pebble blue (T-Mobile)"/>
    <n v="2239.9360000000001"/>
  </r>
  <r>
    <n v="8701"/>
    <s v="CA-2018-119284"/>
    <x v="140"/>
    <d v="2018-06-20T00:00:00"/>
    <s v="Standard Class"/>
    <s v="TS-21205"/>
    <s v="Thomas Seio"/>
    <s v="Corporate"/>
    <s v="United States"/>
    <s v="Nashville"/>
    <s v="Tennessee"/>
    <n v="37211"/>
    <x v="0"/>
    <x v="360"/>
    <x v="1"/>
    <s v="Appliances"/>
    <s v="Staple holder"/>
    <n v="76.608000000000004"/>
  </r>
  <r>
    <n v="8702"/>
    <s v="CA-2018-119284"/>
    <x v="140"/>
    <d v="2018-06-20T00:00:00"/>
    <s v="Standard Class"/>
    <s v="TS-21205"/>
    <s v="Thomas Seio"/>
    <s v="Corporate"/>
    <s v="United States"/>
    <s v="Nashville"/>
    <s v="Tennessee"/>
    <n v="37211"/>
    <x v="0"/>
    <x v="518"/>
    <x v="1"/>
    <s v="Storage"/>
    <s v="Hot File 7-Pocket, Floor Stand"/>
    <n v="142.77600000000001"/>
  </r>
  <r>
    <n v="8703"/>
    <s v="CA-2018-119284"/>
    <x v="140"/>
    <d v="2018-06-20T00:00:00"/>
    <s v="Standard Class"/>
    <s v="TS-21205"/>
    <s v="Thomas Seio"/>
    <s v="Corporate"/>
    <s v="United States"/>
    <s v="Nashville"/>
    <s v="Tennessee"/>
    <n v="37211"/>
    <x v="0"/>
    <x v="1841"/>
    <x v="1"/>
    <s v="Paper"/>
    <s v="Xerox 1955"/>
    <n v="91.36"/>
  </r>
  <r>
    <n v="8704"/>
    <s v="CA-2016-133494"/>
    <x v="879"/>
    <d v="2016-03-05T00:00:00"/>
    <s v="Standard Class"/>
    <s v="RP-19390"/>
    <s v="Resi PÃ¶lking"/>
    <s v="Consumer"/>
    <s v="United States"/>
    <s v="Philadelphia"/>
    <s v="Pennsylvania"/>
    <n v="19120"/>
    <x v="3"/>
    <x v="1108"/>
    <x v="1"/>
    <s v="Appliances"/>
    <s v="Hoover Replacement Belt for Commercial Guardsman Heavy-Duty Upright Vacuum"/>
    <n v="3.552"/>
  </r>
  <r>
    <n v="8705"/>
    <s v="CA-2017-111318"/>
    <x v="310"/>
    <d v="2017-07-26T00:00:00"/>
    <s v="First Class"/>
    <s v="IL-15100"/>
    <s v="Ivan Liston"/>
    <s v="Consumer"/>
    <s v="United States"/>
    <s v="Houston"/>
    <s v="Texas"/>
    <n v="77041"/>
    <x v="2"/>
    <x v="1763"/>
    <x v="2"/>
    <s v="Phones"/>
    <s v="Griffin GC17055 Auxiliary Audio Cable"/>
    <n v="115.136"/>
  </r>
  <r>
    <n v="8706"/>
    <s v="US-2015-132745"/>
    <x v="1201"/>
    <d v="2015-10-05T00:00:00"/>
    <s v="Standard Class"/>
    <s v="NF-18475"/>
    <s v="Neil FranzÃ¶sisch"/>
    <s v="Home Office"/>
    <s v="United States"/>
    <s v="Reno"/>
    <s v="Nevada"/>
    <n v="89502"/>
    <x v="1"/>
    <x v="1835"/>
    <x v="1"/>
    <s v="Fasteners"/>
    <s v="Sterling Rubber Bands by Alliance"/>
    <n v="4.71"/>
  </r>
  <r>
    <n v="8707"/>
    <s v="CA-2015-146815"/>
    <x v="78"/>
    <d v="2015-09-13T00:00:00"/>
    <s v="Standard Class"/>
    <s v="PP-18955"/>
    <s v="Paul Prost"/>
    <s v="Home Office"/>
    <s v="United States"/>
    <s v="New York City"/>
    <s v="New York"/>
    <n v="10009"/>
    <x v="3"/>
    <x v="992"/>
    <x v="0"/>
    <s v="Chairs"/>
    <s v="Global Super Steno Chair"/>
    <n v="172.76400000000001"/>
  </r>
  <r>
    <n v="8708"/>
    <s v="CA-2015-146815"/>
    <x v="78"/>
    <d v="2015-09-13T00:00:00"/>
    <s v="Standard Class"/>
    <s v="PP-18955"/>
    <s v="Paul Prost"/>
    <s v="Home Office"/>
    <s v="United States"/>
    <s v="New York City"/>
    <s v="New York"/>
    <n v="10009"/>
    <x v="3"/>
    <x v="1273"/>
    <x v="1"/>
    <s v="Art"/>
    <s v="Nontoxic Chalk"/>
    <n v="3.52"/>
  </r>
  <r>
    <n v="8709"/>
    <s v="CA-2015-119144"/>
    <x v="912"/>
    <d v="2015-11-18T00:00:00"/>
    <s v="First Class"/>
    <s v="JD-16150"/>
    <s v="Justin Deggeller"/>
    <s v="Corporate"/>
    <s v="United States"/>
    <s v="Los Angeles"/>
    <s v="California"/>
    <n v="90008"/>
    <x v="1"/>
    <x v="771"/>
    <x v="2"/>
    <s v="Phones"/>
    <s v="OtterBox Commuter Series Case - Samsung Galaxy S4"/>
    <n v="79.968000000000004"/>
  </r>
  <r>
    <n v="8710"/>
    <s v="CA-2015-119144"/>
    <x v="912"/>
    <d v="2015-11-18T00:00:00"/>
    <s v="First Class"/>
    <s v="JD-16150"/>
    <s v="Justin Deggeller"/>
    <s v="Corporate"/>
    <s v="United States"/>
    <s v="Los Angeles"/>
    <s v="California"/>
    <n v="90008"/>
    <x v="1"/>
    <x v="574"/>
    <x v="0"/>
    <s v="Bookcases"/>
    <s v="Bush Andora Bookcase, Maple/Graphite Gray Finish"/>
    <n v="305.97449999999998"/>
  </r>
  <r>
    <n v="8711"/>
    <s v="CA-2015-119144"/>
    <x v="912"/>
    <d v="2015-11-18T00:00:00"/>
    <s v="First Class"/>
    <s v="JD-16150"/>
    <s v="Justin Deggeller"/>
    <s v="Corporate"/>
    <s v="United States"/>
    <s v="Los Angeles"/>
    <s v="California"/>
    <n v="90008"/>
    <x v="1"/>
    <x v="156"/>
    <x v="1"/>
    <s v="Storage"/>
    <s v="Space Solutions HD Industrial Steel Shelving."/>
    <n v="344.91"/>
  </r>
  <r>
    <n v="8712"/>
    <s v="CA-2015-105648"/>
    <x v="223"/>
    <d v="2015-03-07T00:00:00"/>
    <s v="Standard Class"/>
    <s v="EJ-14155"/>
    <s v="Eva Jacobs"/>
    <s v="Consumer"/>
    <s v="United States"/>
    <s v="San Diego"/>
    <s v="California"/>
    <n v="92037"/>
    <x v="1"/>
    <x v="971"/>
    <x v="0"/>
    <s v="Tables"/>
    <s v="Bevis Oval Conference Table, Walnut"/>
    <n v="626.35199999999998"/>
  </r>
  <r>
    <n v="8713"/>
    <s v="US-2016-145422"/>
    <x v="155"/>
    <d v="2016-12-07T00:00:00"/>
    <s v="Standard Class"/>
    <s v="PW-19240"/>
    <s v="Pierre Wener"/>
    <s v="Consumer"/>
    <s v="United States"/>
    <s v="San Francisco"/>
    <s v="California"/>
    <n v="94110"/>
    <x v="1"/>
    <x v="1248"/>
    <x v="0"/>
    <s v="Bookcases"/>
    <s v="Sauder Forest Hills Library, Woodland Oak Finish"/>
    <n v="359.49900000000002"/>
  </r>
  <r>
    <n v="8714"/>
    <s v="CA-2018-136623"/>
    <x v="497"/>
    <d v="2018-07-16T00:00:00"/>
    <s v="Standard Class"/>
    <s v="TS-21430"/>
    <s v="Tom Stivers"/>
    <s v="Corporate"/>
    <s v="United States"/>
    <s v="San Diego"/>
    <s v="California"/>
    <n v="92105"/>
    <x v="1"/>
    <x v="611"/>
    <x v="2"/>
    <s v="Phones"/>
    <s v="Belkin iPhone and iPad Lightning Cable"/>
    <n v="71.951999999999998"/>
  </r>
  <r>
    <n v="8715"/>
    <s v="CA-2018-136623"/>
    <x v="497"/>
    <d v="2018-07-16T00:00:00"/>
    <s v="Standard Class"/>
    <s v="TS-21430"/>
    <s v="Tom Stivers"/>
    <s v="Corporate"/>
    <s v="United States"/>
    <s v="San Diego"/>
    <s v="California"/>
    <n v="92105"/>
    <x v="1"/>
    <x v="985"/>
    <x v="1"/>
    <s v="Binders"/>
    <s v="Acco Four Pocket Poly Ring Binder with Label Holder, Smoke, 1&quot;"/>
    <n v="29.8"/>
  </r>
  <r>
    <n v="8716"/>
    <s v="CA-2018-121678"/>
    <x v="673"/>
    <d v="2018-11-20T00:00:00"/>
    <s v="Second Class"/>
    <s v="BM-11650"/>
    <s v="Brian Moss"/>
    <s v="Corporate"/>
    <s v="United States"/>
    <s v="Elyria"/>
    <s v="Ohio"/>
    <n v="44035"/>
    <x v="3"/>
    <x v="525"/>
    <x v="1"/>
    <s v="Binders"/>
    <s v="Prestige Round Ring Binders"/>
    <n v="1.8240000000000001"/>
  </r>
  <r>
    <n v="8717"/>
    <s v="CA-2017-120824"/>
    <x v="1"/>
    <d v="2017-06-16T00:00:00"/>
    <s v="Second Class"/>
    <s v="AW-10930"/>
    <s v="Arthur Wiediger"/>
    <s v="Home Office"/>
    <s v="United States"/>
    <s v="Houston"/>
    <s v="Texas"/>
    <n v="77070"/>
    <x v="2"/>
    <x v="1429"/>
    <x v="1"/>
    <s v="Appliances"/>
    <s v="APC 7 Outlet Network SurgeArrest Surge Protector"/>
    <n v="64.384"/>
  </r>
  <r>
    <n v="8718"/>
    <s v="CA-2017-120824"/>
    <x v="1"/>
    <d v="2017-06-16T00:00:00"/>
    <s v="Second Class"/>
    <s v="AW-10930"/>
    <s v="Arthur Wiediger"/>
    <s v="Home Office"/>
    <s v="United States"/>
    <s v="Houston"/>
    <s v="Texas"/>
    <n v="77070"/>
    <x v="2"/>
    <x v="698"/>
    <x v="0"/>
    <s v="Furnishings"/>
    <s v="Dax Clear Box Frame"/>
    <n v="6.984"/>
  </r>
  <r>
    <n v="8719"/>
    <s v="CA-2017-120824"/>
    <x v="1"/>
    <d v="2017-06-16T00:00:00"/>
    <s v="Second Class"/>
    <s v="AW-10930"/>
    <s v="Arthur Wiediger"/>
    <s v="Home Office"/>
    <s v="United States"/>
    <s v="Houston"/>
    <s v="Texas"/>
    <n v="77070"/>
    <x v="2"/>
    <x v="1273"/>
    <x v="1"/>
    <s v="Art"/>
    <s v="Nontoxic Chalk"/>
    <n v="11.263999999999999"/>
  </r>
  <r>
    <n v="8720"/>
    <s v="CA-2017-120824"/>
    <x v="1"/>
    <d v="2017-06-16T00:00:00"/>
    <s v="Second Class"/>
    <s v="AW-10930"/>
    <s v="Arthur Wiediger"/>
    <s v="Home Office"/>
    <s v="United States"/>
    <s v="Houston"/>
    <s v="Texas"/>
    <n v="77070"/>
    <x v="2"/>
    <x v="1641"/>
    <x v="1"/>
    <s v="Paper"/>
    <s v="Xerox 1975"/>
    <n v="15.552"/>
  </r>
  <r>
    <n v="8721"/>
    <s v="CA-2017-120824"/>
    <x v="1"/>
    <d v="2017-06-16T00:00:00"/>
    <s v="Second Class"/>
    <s v="AW-10930"/>
    <s v="Arthur Wiediger"/>
    <s v="Home Office"/>
    <s v="United States"/>
    <s v="Houston"/>
    <s v="Texas"/>
    <n v="77070"/>
    <x v="2"/>
    <x v="1631"/>
    <x v="0"/>
    <s v="Chairs"/>
    <s v="Global Enterprise Series Seating High-Back Swivel/Tilt Chairs"/>
    <n v="379.37200000000001"/>
  </r>
  <r>
    <n v="8722"/>
    <s v="CA-2017-120824"/>
    <x v="1"/>
    <d v="2017-06-16T00:00:00"/>
    <s v="Second Class"/>
    <s v="AW-10930"/>
    <s v="Arthur Wiediger"/>
    <s v="Home Office"/>
    <s v="United States"/>
    <s v="Houston"/>
    <s v="Texas"/>
    <n v="77070"/>
    <x v="2"/>
    <x v="1190"/>
    <x v="1"/>
    <s v="Storage"/>
    <s v="Staple magnet"/>
    <n v="67.536000000000001"/>
  </r>
  <r>
    <n v="8723"/>
    <s v="CA-2017-120824"/>
    <x v="1"/>
    <d v="2017-06-16T00:00:00"/>
    <s v="Second Class"/>
    <s v="AW-10930"/>
    <s v="Arthur Wiediger"/>
    <s v="Home Office"/>
    <s v="United States"/>
    <s v="Houston"/>
    <s v="Texas"/>
    <n v="77070"/>
    <x v="2"/>
    <x v="31"/>
    <x v="1"/>
    <s v="Binders"/>
    <s v="Acco Pressboard Covers with Storage Hooks, 14 7/8&quot; x 11&quot;, Executive Red"/>
    <n v="1.524"/>
  </r>
  <r>
    <n v="8724"/>
    <s v="US-2017-135209"/>
    <x v="723"/>
    <d v="2017-12-31T00:00:00"/>
    <s v="Second Class"/>
    <s v="MH-17290"/>
    <s v="Marc Harrigan"/>
    <s v="Home Office"/>
    <s v="United States"/>
    <s v="Miami"/>
    <s v="Florida"/>
    <n v="33178"/>
    <x v="0"/>
    <x v="481"/>
    <x v="1"/>
    <s v="Paper"/>
    <s v="Xerox 1898"/>
    <n v="37.408000000000001"/>
  </r>
  <r>
    <n v="8725"/>
    <s v="US-2017-135209"/>
    <x v="723"/>
    <d v="2017-12-31T00:00:00"/>
    <s v="Second Class"/>
    <s v="MH-17290"/>
    <s v="Marc Harrigan"/>
    <s v="Home Office"/>
    <s v="United States"/>
    <s v="Miami"/>
    <s v="Florida"/>
    <n v="33178"/>
    <x v="0"/>
    <x v="1714"/>
    <x v="1"/>
    <s v="Paper"/>
    <s v="Astroparche Fine Business Paper"/>
    <n v="25.344000000000001"/>
  </r>
  <r>
    <n v="8726"/>
    <s v="CA-2018-148145"/>
    <x v="257"/>
    <d v="2018-03-23T00:00:00"/>
    <s v="Standard Class"/>
    <s v="SW-20275"/>
    <s v="Scott Williamson"/>
    <s v="Consumer"/>
    <s v="United States"/>
    <s v="Seattle"/>
    <s v="Washington"/>
    <n v="98115"/>
    <x v="1"/>
    <x v="684"/>
    <x v="1"/>
    <s v="Art"/>
    <s v="Deluxe Chalkboard Eraser Cleaner"/>
    <n v="46.2"/>
  </r>
  <r>
    <n v="8727"/>
    <s v="CA-2016-103870"/>
    <x v="17"/>
    <d v="2016-12-31T00:00:00"/>
    <s v="Standard Class"/>
    <s v="SP-20860"/>
    <s v="Sung Pak"/>
    <s v="Corporate"/>
    <s v="United States"/>
    <s v="Murfreesboro"/>
    <s v="Tennessee"/>
    <n v="37130"/>
    <x v="0"/>
    <x v="1837"/>
    <x v="2"/>
    <s v="Accessories"/>
    <s v="Maxell CD-R Discs"/>
    <n v="4.7279999999999998"/>
  </r>
  <r>
    <n v="8728"/>
    <s v="CA-2016-103870"/>
    <x v="17"/>
    <d v="2016-12-31T00:00:00"/>
    <s v="Standard Class"/>
    <s v="SP-20860"/>
    <s v="Sung Pak"/>
    <s v="Corporate"/>
    <s v="United States"/>
    <s v="Murfreesboro"/>
    <s v="Tennessee"/>
    <n v="37130"/>
    <x v="0"/>
    <x v="1834"/>
    <x v="0"/>
    <s v="Furnishings"/>
    <s v="Executive Impressions 14&quot; Contract Wall Clock with Quartz Movement"/>
    <n v="53.351999999999997"/>
  </r>
  <r>
    <n v="8729"/>
    <s v="CA-2016-103870"/>
    <x v="17"/>
    <d v="2016-12-31T00:00:00"/>
    <s v="Standard Class"/>
    <s v="SP-20860"/>
    <s v="Sung Pak"/>
    <s v="Corporate"/>
    <s v="United States"/>
    <s v="Murfreesboro"/>
    <s v="Tennessee"/>
    <n v="37130"/>
    <x v="0"/>
    <x v="1632"/>
    <x v="0"/>
    <s v="Bookcases"/>
    <s v="O'Sullivan 5-Shelf Heavy-Duty Bookcases"/>
    <n v="131.10400000000001"/>
  </r>
  <r>
    <n v="8730"/>
    <s v="CA-2016-103870"/>
    <x v="17"/>
    <d v="2016-12-31T00:00:00"/>
    <s v="Standard Class"/>
    <s v="SP-20860"/>
    <s v="Sung Pak"/>
    <s v="Corporate"/>
    <s v="United States"/>
    <s v="Murfreesboro"/>
    <s v="Tennessee"/>
    <n v="37130"/>
    <x v="0"/>
    <x v="1190"/>
    <x v="1"/>
    <s v="Storage"/>
    <s v="Staple magnet"/>
    <n v="22.512"/>
  </r>
  <r>
    <n v="8731"/>
    <s v="CA-2016-103870"/>
    <x v="17"/>
    <d v="2016-12-31T00:00:00"/>
    <s v="Standard Class"/>
    <s v="SP-20860"/>
    <s v="Sung Pak"/>
    <s v="Corporate"/>
    <s v="United States"/>
    <s v="Murfreesboro"/>
    <s v="Tennessee"/>
    <n v="37130"/>
    <x v="0"/>
    <x v="1421"/>
    <x v="2"/>
    <s v="Accessories"/>
    <s v="SanDisk Ultra 16 GB MicroSDHC Class 10 Memory Card"/>
    <n v="72.744"/>
  </r>
  <r>
    <n v="8732"/>
    <s v="CA-2016-111017"/>
    <x v="374"/>
    <d v="2016-08-06T00:00:00"/>
    <s v="Standard Class"/>
    <s v="SC-20695"/>
    <s v="Steve Chapman"/>
    <s v="Corporate"/>
    <s v="United States"/>
    <s v="Saint Louis"/>
    <s v="Missouri"/>
    <n v="63116"/>
    <x v="2"/>
    <x v="354"/>
    <x v="1"/>
    <s v="Supplies"/>
    <s v="Acme 10&quot; Easy Grip Assistive Scissors"/>
    <n v="52.59"/>
  </r>
  <r>
    <n v="8733"/>
    <s v="CA-2018-116988"/>
    <x v="818"/>
    <d v="2018-06-29T00:00:00"/>
    <s v="Second Class"/>
    <s v="PW-19030"/>
    <s v="Pauline Webber"/>
    <s v="Corporate"/>
    <s v="United States"/>
    <s v="Seattle"/>
    <s v="Washington"/>
    <n v="98105"/>
    <x v="1"/>
    <x v="1465"/>
    <x v="1"/>
    <s v="Paper"/>
    <s v="Xerox 1997"/>
    <n v="19.440000000000001"/>
  </r>
  <r>
    <n v="8734"/>
    <s v="CA-2018-116988"/>
    <x v="818"/>
    <d v="2018-06-29T00:00:00"/>
    <s v="Second Class"/>
    <s v="PW-19030"/>
    <s v="Pauline Webber"/>
    <s v="Corporate"/>
    <s v="United States"/>
    <s v="Seattle"/>
    <s v="Washington"/>
    <n v="98105"/>
    <x v="1"/>
    <x v="451"/>
    <x v="0"/>
    <s v="Furnishings"/>
    <s v="Executive Impressions Supervisor Wall Clock"/>
    <n v="126.3"/>
  </r>
  <r>
    <n v="8735"/>
    <s v="CA-2018-116988"/>
    <x v="818"/>
    <d v="2018-06-29T00:00:00"/>
    <s v="Second Class"/>
    <s v="PW-19030"/>
    <s v="Pauline Webber"/>
    <s v="Corporate"/>
    <s v="United States"/>
    <s v="Seattle"/>
    <s v="Washington"/>
    <n v="98105"/>
    <x v="1"/>
    <x v="217"/>
    <x v="2"/>
    <s v="Accessories"/>
    <s v="LogitechÂ P710e Mobile Speakerphone"/>
    <n v="1287.45"/>
  </r>
  <r>
    <n v="8736"/>
    <s v="US-2015-169390"/>
    <x v="315"/>
    <d v="2015-02-10T00:00:00"/>
    <s v="Second Class"/>
    <s v="CS-12250"/>
    <s v="Chris Selesnick"/>
    <s v="Corporate"/>
    <s v="United States"/>
    <s v="New York City"/>
    <s v="New York"/>
    <n v="10024"/>
    <x v="3"/>
    <x v="720"/>
    <x v="1"/>
    <s v="Storage"/>
    <s v="Acco Perma 4000 Stacking Storage Drawers"/>
    <n v="64.959999999999994"/>
  </r>
  <r>
    <n v="8737"/>
    <s v="CA-2017-168774"/>
    <x v="913"/>
    <d v="2017-09-09T00:00:00"/>
    <s v="Standard Class"/>
    <s v="RP-19855"/>
    <s v="Roy Phan"/>
    <s v="Corporate"/>
    <s v="United States"/>
    <s v="Woodbury"/>
    <s v="Minnesota"/>
    <n v="55125"/>
    <x v="2"/>
    <x v="518"/>
    <x v="1"/>
    <s v="Storage"/>
    <s v="Hot File 7-Pocket, Floor Stand"/>
    <n v="535.41"/>
  </r>
  <r>
    <n v="8738"/>
    <s v="CA-2018-161592"/>
    <x v="1191"/>
    <d v="2018-04-10T00:00:00"/>
    <s v="Standard Class"/>
    <s v="CS-12175"/>
    <s v="Charles Sheldon"/>
    <s v="Corporate"/>
    <s v="United States"/>
    <s v="Chattanooga"/>
    <s v="Tennessee"/>
    <n v="37421"/>
    <x v="0"/>
    <x v="806"/>
    <x v="1"/>
    <s v="Binders"/>
    <s v="3M Organizer Strips"/>
    <n v="8.1"/>
  </r>
  <r>
    <n v="8739"/>
    <s v="US-2018-131961"/>
    <x v="166"/>
    <d v="2018-12-11T00:00:00"/>
    <s v="First Class"/>
    <s v="MJ-17740"/>
    <s v="Max Jones"/>
    <s v="Consumer"/>
    <s v="United States"/>
    <s v="Philadelphia"/>
    <s v="Pennsylvania"/>
    <n v="19140"/>
    <x v="3"/>
    <x v="154"/>
    <x v="1"/>
    <s v="Art"/>
    <s v="BIC Brite Liner Highlighters"/>
    <n v="13.247999999999999"/>
  </r>
  <r>
    <n v="8740"/>
    <s v="US-2018-131961"/>
    <x v="166"/>
    <d v="2018-12-11T00:00:00"/>
    <s v="First Class"/>
    <s v="MJ-17740"/>
    <s v="Max Jones"/>
    <s v="Consumer"/>
    <s v="United States"/>
    <s v="Philadelphia"/>
    <s v="Pennsylvania"/>
    <n v="19140"/>
    <x v="3"/>
    <x v="431"/>
    <x v="2"/>
    <s v="Phones"/>
    <s v="iHome FM Clock Radio with Lightning Dock"/>
    <n v="83.988"/>
  </r>
  <r>
    <n v="8741"/>
    <s v="CA-2017-102498"/>
    <x v="1131"/>
    <d v="2017-07-25T00:00:00"/>
    <s v="First Class"/>
    <s v="JG-15160"/>
    <s v="James Galang"/>
    <s v="Consumer"/>
    <s v="United States"/>
    <s v="Lafayette"/>
    <s v="Louisiana"/>
    <n v="70506"/>
    <x v="0"/>
    <x v="1064"/>
    <x v="1"/>
    <s v="Art"/>
    <s v="Panasonic KP-4ABK Battery-Operated Pencil Sharpener"/>
    <n v="73.2"/>
  </r>
  <r>
    <n v="8742"/>
    <s v="CA-2016-113222"/>
    <x v="529"/>
    <d v="2016-11-09T00:00:00"/>
    <s v="Same Day"/>
    <s v="AG-10765"/>
    <s v="Anthony Garverick"/>
    <s v="Home Office"/>
    <s v="United States"/>
    <s v="Lawrence"/>
    <s v="Indiana"/>
    <n v="46226"/>
    <x v="2"/>
    <x v="175"/>
    <x v="1"/>
    <s v="Binders"/>
    <s v="Avery Poly Binder Pockets"/>
    <n v="10.74"/>
  </r>
  <r>
    <n v="8743"/>
    <s v="US-2016-144771"/>
    <x v="653"/>
    <d v="2016-10-04T00:00:00"/>
    <s v="First Class"/>
    <s v="CK-12205"/>
    <s v="Chloris Kastensmidt"/>
    <s v="Consumer"/>
    <s v="United States"/>
    <s v="Hillsboro"/>
    <s v="Oregon"/>
    <n v="97123"/>
    <x v="1"/>
    <x v="93"/>
    <x v="0"/>
    <s v="Furnishings"/>
    <s v="9-3/4 Diameter Round Wall Clock"/>
    <n v="11.032"/>
  </r>
  <r>
    <n v="8744"/>
    <s v="US-2016-144771"/>
    <x v="653"/>
    <d v="2016-10-04T00:00:00"/>
    <s v="First Class"/>
    <s v="CK-12205"/>
    <s v="Chloris Kastensmidt"/>
    <s v="Consumer"/>
    <s v="United States"/>
    <s v="Hillsboro"/>
    <s v="Oregon"/>
    <n v="97123"/>
    <x v="1"/>
    <x v="176"/>
    <x v="2"/>
    <s v="Accessories"/>
    <s v="SanDisk Ultra 32 GB MicroSDHC Class 10 Memory Card"/>
    <n v="53.04"/>
  </r>
  <r>
    <n v="8745"/>
    <s v="CA-2016-162376"/>
    <x v="6"/>
    <d v="2016-11-25T00:00:00"/>
    <s v="Second Class"/>
    <s v="HD-14785"/>
    <s v="Harold Dahlen"/>
    <s v="Home Office"/>
    <s v="United States"/>
    <s v="Cambridge"/>
    <s v="Massachusetts"/>
    <n v="2138"/>
    <x v="3"/>
    <x v="18"/>
    <x v="1"/>
    <s v="Art"/>
    <s v="Newell 341"/>
    <n v="17.12"/>
  </r>
  <r>
    <n v="8746"/>
    <s v="CA-2016-162376"/>
    <x v="6"/>
    <d v="2016-11-25T00:00:00"/>
    <s v="Second Class"/>
    <s v="HD-14785"/>
    <s v="Harold Dahlen"/>
    <s v="Home Office"/>
    <s v="United States"/>
    <s v="Cambridge"/>
    <s v="Massachusetts"/>
    <n v="2138"/>
    <x v="3"/>
    <x v="1785"/>
    <x v="1"/>
    <s v="Paper"/>
    <s v="Xerox 1936"/>
    <n v="59.94"/>
  </r>
  <r>
    <n v="8747"/>
    <s v="CA-2018-128076"/>
    <x v="62"/>
    <d v="2018-02-07T00:00:00"/>
    <s v="Standard Class"/>
    <s v="BO-11350"/>
    <s v="Bill Overfelt"/>
    <s v="Corporate"/>
    <s v="United States"/>
    <s v="San Diego"/>
    <s v="California"/>
    <n v="92105"/>
    <x v="1"/>
    <x v="793"/>
    <x v="0"/>
    <s v="Furnishings"/>
    <s v="Eldon Antistatic Chair Mats for Low to Medium Pile Carpets"/>
    <n v="210.58"/>
  </r>
  <r>
    <n v="8748"/>
    <s v="CA-2018-128076"/>
    <x v="62"/>
    <d v="2018-02-07T00:00:00"/>
    <s v="Standard Class"/>
    <s v="BO-11350"/>
    <s v="Bill Overfelt"/>
    <s v="Corporate"/>
    <s v="United States"/>
    <s v="San Diego"/>
    <s v="California"/>
    <n v="92105"/>
    <x v="1"/>
    <x v="612"/>
    <x v="1"/>
    <s v="Binders"/>
    <s v="GBC Durable Plastic Covers"/>
    <n v="30.96"/>
  </r>
  <r>
    <n v="8749"/>
    <s v="CA-2018-128076"/>
    <x v="62"/>
    <d v="2018-02-07T00:00:00"/>
    <s v="Standard Class"/>
    <s v="BO-11350"/>
    <s v="Bill Overfelt"/>
    <s v="Corporate"/>
    <s v="United States"/>
    <s v="San Diego"/>
    <s v="California"/>
    <n v="92105"/>
    <x v="1"/>
    <x v="1748"/>
    <x v="2"/>
    <s v="Machines"/>
    <s v="HP Officejet Pro 8600 e-All-In-One Printer, Copier, Scanner, Fax"/>
    <n v="239.98400000000001"/>
  </r>
  <r>
    <n v="8750"/>
    <s v="US-2016-163825"/>
    <x v="382"/>
    <d v="2016-06-19T00:00:00"/>
    <s v="First Class"/>
    <s v="LC-16885"/>
    <s v="Lena Creighton"/>
    <s v="Consumer"/>
    <s v="United States"/>
    <s v="New York City"/>
    <s v="New York"/>
    <n v="10009"/>
    <x v="3"/>
    <x v="450"/>
    <x v="1"/>
    <s v="Binders"/>
    <s v="Fellowes PB500 Electric Punch Plastic Comb Binding Machine with Manual Bind"/>
    <n v="3050.3760000000002"/>
  </r>
  <r>
    <n v="8751"/>
    <s v="US-2016-163825"/>
    <x v="382"/>
    <d v="2016-06-19T00:00:00"/>
    <s v="First Class"/>
    <s v="LC-16885"/>
    <s v="Lena Creighton"/>
    <s v="Consumer"/>
    <s v="United States"/>
    <s v="New York City"/>
    <s v="New York"/>
    <n v="10009"/>
    <x v="3"/>
    <x v="1086"/>
    <x v="2"/>
    <s v="Phones"/>
    <s v="RCA Visys Integrated PBX 8-Line Router"/>
    <n v="133.97999999999999"/>
  </r>
  <r>
    <n v="8752"/>
    <s v="CA-2017-105662"/>
    <x v="465"/>
    <d v="2017-05-09T00:00:00"/>
    <s v="Standard Class"/>
    <s v="RB-19465"/>
    <s v="Rick Bensley"/>
    <s v="Home Office"/>
    <s v="United States"/>
    <s v="Tallahassee"/>
    <s v="Florida"/>
    <n v="32303"/>
    <x v="0"/>
    <x v="1842"/>
    <x v="1"/>
    <s v="Paper"/>
    <s v="Snap-A-Way Black Print Carbonless Speed Message, No Reply Area, Duplicate"/>
    <n v="93.248000000000005"/>
  </r>
  <r>
    <n v="8753"/>
    <s v="CA-2017-105662"/>
    <x v="465"/>
    <d v="2017-05-09T00:00:00"/>
    <s v="Standard Class"/>
    <s v="RB-19465"/>
    <s v="Rick Bensley"/>
    <s v="Home Office"/>
    <s v="United States"/>
    <s v="Tallahassee"/>
    <s v="Florida"/>
    <n v="32303"/>
    <x v="0"/>
    <x v="1192"/>
    <x v="2"/>
    <s v="Phones"/>
    <s v="Avaya 4621SW VoIP phone"/>
    <n v="177.48"/>
  </r>
  <r>
    <n v="8754"/>
    <s v="CA-2018-152198"/>
    <x v="428"/>
    <d v="2018-09-10T00:00:00"/>
    <s v="First Class"/>
    <s v="JD-16015"/>
    <s v="Joy Daniels"/>
    <s v="Consumer"/>
    <s v="United States"/>
    <s v="Toledo"/>
    <s v="Ohio"/>
    <n v="43615"/>
    <x v="3"/>
    <x v="1139"/>
    <x v="1"/>
    <s v="Labels"/>
    <s v="Avery 501"/>
    <n v="17.712"/>
  </r>
  <r>
    <n v="8755"/>
    <s v="CA-2018-152198"/>
    <x v="428"/>
    <d v="2018-09-10T00:00:00"/>
    <s v="First Class"/>
    <s v="JD-16015"/>
    <s v="Joy Daniels"/>
    <s v="Consumer"/>
    <s v="United States"/>
    <s v="Toledo"/>
    <s v="Ohio"/>
    <n v="43615"/>
    <x v="3"/>
    <x v="806"/>
    <x v="1"/>
    <s v="Binders"/>
    <s v="3M Organizer Strips"/>
    <n v="4.8600000000000003"/>
  </r>
  <r>
    <n v="8756"/>
    <s v="CA-2018-152198"/>
    <x v="428"/>
    <d v="2018-09-10T00:00:00"/>
    <s v="First Class"/>
    <s v="JD-16015"/>
    <s v="Joy Daniels"/>
    <s v="Consumer"/>
    <s v="United States"/>
    <s v="Toledo"/>
    <s v="Ohio"/>
    <n v="43615"/>
    <x v="3"/>
    <x v="1124"/>
    <x v="1"/>
    <s v="Binders"/>
    <s v="Acco Data Flex Cable Posts For Top &amp; Bottom Load Binders, 6&quot; Capacity"/>
    <n v="6.258"/>
  </r>
  <r>
    <n v="8757"/>
    <s v="CA-2017-114307"/>
    <x v="405"/>
    <d v="2017-07-26T00:00:00"/>
    <s v="Standard Class"/>
    <s v="MF-17665"/>
    <s v="Maureen Fritzler"/>
    <s v="Corporate"/>
    <s v="United States"/>
    <s v="Columbia"/>
    <s v="Maryland"/>
    <n v="21044"/>
    <x v="3"/>
    <x v="551"/>
    <x v="1"/>
    <s v="Appliances"/>
    <s v="Belkin F9H710-06 7 Outlet SurgeMaster Surge Protector"/>
    <n v="37.68"/>
  </r>
  <r>
    <n v="8758"/>
    <s v="CA-2017-114307"/>
    <x v="405"/>
    <d v="2017-07-26T00:00:00"/>
    <s v="Standard Class"/>
    <s v="MF-17665"/>
    <s v="Maureen Fritzler"/>
    <s v="Corporate"/>
    <s v="United States"/>
    <s v="Columbia"/>
    <s v="Maryland"/>
    <n v="21044"/>
    <x v="3"/>
    <x v="260"/>
    <x v="1"/>
    <s v="Paper"/>
    <s v="Xerox 216"/>
    <n v="51.84"/>
  </r>
  <r>
    <n v="8759"/>
    <s v="CA-2017-114307"/>
    <x v="405"/>
    <d v="2017-07-26T00:00:00"/>
    <s v="Standard Class"/>
    <s v="MF-17665"/>
    <s v="Maureen Fritzler"/>
    <s v="Corporate"/>
    <s v="United States"/>
    <s v="Columbia"/>
    <s v="Maryland"/>
    <n v="21044"/>
    <x v="3"/>
    <x v="645"/>
    <x v="0"/>
    <s v="Furnishings"/>
    <s v="Eldon Stackable Tray, Side-Load, Legal, Smoke"/>
    <n v="27.42"/>
  </r>
  <r>
    <n v="8760"/>
    <s v="CA-2017-114307"/>
    <x v="405"/>
    <d v="2017-07-26T00:00:00"/>
    <s v="Standard Class"/>
    <s v="MF-17665"/>
    <s v="Maureen Fritzler"/>
    <s v="Corporate"/>
    <s v="United States"/>
    <s v="Columbia"/>
    <s v="Maryland"/>
    <n v="21044"/>
    <x v="3"/>
    <x v="751"/>
    <x v="1"/>
    <s v="Binders"/>
    <s v="Wilson Jones Easy Flow II Sheet Lifters"/>
    <n v="5.4"/>
  </r>
  <r>
    <n v="8761"/>
    <s v="CA-2017-159891"/>
    <x v="1011"/>
    <d v="2017-02-06T00:00:00"/>
    <s v="Standard Class"/>
    <s v="BF-11170"/>
    <s v="Ben Ferrer"/>
    <s v="Home Office"/>
    <s v="United States"/>
    <s v="Atlanta"/>
    <s v="Georgia"/>
    <n v="30318"/>
    <x v="0"/>
    <x v="450"/>
    <x v="1"/>
    <s v="Binders"/>
    <s v="Fellowes PB500 Electric Punch Plastic Comb Binding Machine with Manual Bind"/>
    <n v="1270.99"/>
  </r>
  <r>
    <n v="8762"/>
    <s v="CA-2017-159891"/>
    <x v="1011"/>
    <d v="2017-02-06T00:00:00"/>
    <s v="Standard Class"/>
    <s v="BF-11170"/>
    <s v="Ben Ferrer"/>
    <s v="Home Office"/>
    <s v="United States"/>
    <s v="Atlanta"/>
    <s v="Georgia"/>
    <n v="30318"/>
    <x v="0"/>
    <x v="1358"/>
    <x v="1"/>
    <s v="Envelopes"/>
    <s v="#10 White Business Envelopes,4 1/8 x 9 1/2"/>
    <n v="125.36"/>
  </r>
  <r>
    <n v="8763"/>
    <s v="CA-2017-112578"/>
    <x v="723"/>
    <d v="2018-01-02T00:00:00"/>
    <s v="Standard Class"/>
    <s v="FO-14305"/>
    <s v="Frank Olsen"/>
    <s v="Consumer"/>
    <s v="United States"/>
    <s v="Sacramento"/>
    <s v="California"/>
    <n v="95823"/>
    <x v="1"/>
    <x v="768"/>
    <x v="1"/>
    <s v="Storage"/>
    <s v="Project Tote Personal File"/>
    <n v="14.03"/>
  </r>
  <r>
    <n v="8764"/>
    <s v="CA-2017-112578"/>
    <x v="723"/>
    <d v="2018-01-02T00:00:00"/>
    <s v="Standard Class"/>
    <s v="FO-14305"/>
    <s v="Frank Olsen"/>
    <s v="Consumer"/>
    <s v="United States"/>
    <s v="Sacramento"/>
    <s v="California"/>
    <n v="95823"/>
    <x v="1"/>
    <x v="1352"/>
    <x v="1"/>
    <s v="Supplies"/>
    <s v="Fiskars Spring-Action Scissors"/>
    <n v="27.96"/>
  </r>
  <r>
    <n v="8765"/>
    <s v="CA-2016-107083"/>
    <x v="82"/>
    <d v="2016-11-27T00:00:00"/>
    <s v="Standard Class"/>
    <s v="BB-11545"/>
    <s v="Brenda Bowman"/>
    <s v="Corporate"/>
    <s v="United States"/>
    <s v="Fort Worth"/>
    <s v="Texas"/>
    <n v="76106"/>
    <x v="2"/>
    <x v="1216"/>
    <x v="1"/>
    <s v="Art"/>
    <s v="Eldon Spacemaker Box, Quick-Snap Lid, Clear"/>
    <n v="5.3440000000000003"/>
  </r>
  <r>
    <n v="8766"/>
    <s v="CA-2016-107083"/>
    <x v="82"/>
    <d v="2016-11-27T00:00:00"/>
    <s v="Standard Class"/>
    <s v="BB-11545"/>
    <s v="Brenda Bowman"/>
    <s v="Corporate"/>
    <s v="United States"/>
    <s v="Fort Worth"/>
    <s v="Texas"/>
    <n v="76106"/>
    <x v="2"/>
    <x v="15"/>
    <x v="1"/>
    <s v="Binders"/>
    <s v="Storex DuraTech Recycled Plastic Frosted Binders"/>
    <n v="1.696"/>
  </r>
  <r>
    <n v="8767"/>
    <s v="CA-2016-107083"/>
    <x v="82"/>
    <d v="2016-11-27T00:00:00"/>
    <s v="Standard Class"/>
    <s v="BB-11545"/>
    <s v="Brenda Bowman"/>
    <s v="Corporate"/>
    <s v="United States"/>
    <s v="Fort Worth"/>
    <s v="Texas"/>
    <n v="76106"/>
    <x v="2"/>
    <x v="1836"/>
    <x v="1"/>
    <s v="Appliances"/>
    <s v="Kensington 6 Outlet SmartSocket Surge Protector"/>
    <n v="24.588000000000001"/>
  </r>
  <r>
    <n v="8768"/>
    <s v="CA-2016-107083"/>
    <x v="82"/>
    <d v="2016-11-27T00:00:00"/>
    <s v="Standard Class"/>
    <s v="BB-11545"/>
    <s v="Brenda Bowman"/>
    <s v="Corporate"/>
    <s v="United States"/>
    <s v="Fort Worth"/>
    <s v="Texas"/>
    <n v="76106"/>
    <x v="2"/>
    <x v="416"/>
    <x v="1"/>
    <s v="Binders"/>
    <s v="Cardinal Hold-It CD Pocket"/>
    <n v="7.98"/>
  </r>
  <r>
    <n v="8769"/>
    <s v="CA-2016-151722"/>
    <x v="348"/>
    <d v="2016-10-09T00:00:00"/>
    <s v="Standard Class"/>
    <s v="IL-15100"/>
    <s v="Ivan Liston"/>
    <s v="Consumer"/>
    <s v="United States"/>
    <s v="Columbus"/>
    <s v="Ohio"/>
    <n v="43229"/>
    <x v="3"/>
    <x v="293"/>
    <x v="2"/>
    <s v="Accessories"/>
    <s v="NETGEAR N750 Dual Band Wi-Fi Gigabit Router"/>
    <n v="288"/>
  </r>
  <r>
    <n v="8770"/>
    <s v="CA-2017-151148"/>
    <x v="126"/>
    <d v="2017-09-13T00:00:00"/>
    <s v="Same Day"/>
    <s v="PO-19180"/>
    <s v="Philisse Overcash"/>
    <s v="Home Office"/>
    <s v="United States"/>
    <s v="Louisville"/>
    <s v="Colorado"/>
    <n v="80027"/>
    <x v="1"/>
    <x v="1750"/>
    <x v="2"/>
    <s v="Phones"/>
    <s v="Lunatik TT5L-002 Taktik Strike Impact Protection System for iPhone 5"/>
    <n v="146.952"/>
  </r>
  <r>
    <n v="8771"/>
    <s v="CA-2017-151148"/>
    <x v="126"/>
    <d v="2017-09-13T00:00:00"/>
    <s v="Same Day"/>
    <s v="PO-19180"/>
    <s v="Philisse Overcash"/>
    <s v="Home Office"/>
    <s v="United States"/>
    <s v="Louisville"/>
    <s v="Colorado"/>
    <n v="80027"/>
    <x v="1"/>
    <x v="792"/>
    <x v="0"/>
    <s v="Chairs"/>
    <s v="Global Stack Chair without Arms, Black"/>
    <n v="83.135999999999996"/>
  </r>
  <r>
    <n v="8772"/>
    <s v="CA-2018-115882"/>
    <x v="32"/>
    <d v="2018-09-17T00:00:00"/>
    <s v="First Class"/>
    <s v="DB-13555"/>
    <s v="Dorothy Badders"/>
    <s v="Corporate"/>
    <s v="United States"/>
    <s v="Raleigh"/>
    <s v="North Carolina"/>
    <n v="27604"/>
    <x v="0"/>
    <x v="1218"/>
    <x v="1"/>
    <s v="Appliances"/>
    <s v="3.6 Cubic Foot Counter Height Office Refrigerator"/>
    <n v="942.78399999999999"/>
  </r>
  <r>
    <n v="8773"/>
    <s v="CA-2018-115882"/>
    <x v="32"/>
    <d v="2018-09-17T00:00:00"/>
    <s v="First Class"/>
    <s v="DB-13555"/>
    <s v="Dorothy Badders"/>
    <s v="Corporate"/>
    <s v="United States"/>
    <s v="Raleigh"/>
    <s v="North Carolina"/>
    <n v="27604"/>
    <x v="0"/>
    <x v="1030"/>
    <x v="1"/>
    <s v="Paper"/>
    <s v="Xerox 1988"/>
    <n v="74.352000000000004"/>
  </r>
  <r>
    <n v="8774"/>
    <s v="CA-2016-132276"/>
    <x v="1202"/>
    <d v="2016-02-28T00:00:00"/>
    <s v="Standard Class"/>
    <s v="LC-16960"/>
    <s v="Lindsay Castell"/>
    <s v="Home Office"/>
    <s v="United States"/>
    <s v="New York City"/>
    <s v="New York"/>
    <n v="10024"/>
    <x v="3"/>
    <x v="566"/>
    <x v="1"/>
    <s v="Appliances"/>
    <s v="Hoover Portapower Portable Vacuum"/>
    <n v="26.88"/>
  </r>
  <r>
    <n v="8775"/>
    <s v="CA-2016-132276"/>
    <x v="1202"/>
    <d v="2016-02-28T00:00:00"/>
    <s v="Standard Class"/>
    <s v="LC-16960"/>
    <s v="Lindsay Castell"/>
    <s v="Home Office"/>
    <s v="United States"/>
    <s v="New York City"/>
    <s v="New York"/>
    <n v="10024"/>
    <x v="3"/>
    <x v="1282"/>
    <x v="1"/>
    <s v="Binders"/>
    <s v="Avery Self-Adhesive Photo Pockets for Polaroid Photos"/>
    <n v="10.896000000000001"/>
  </r>
  <r>
    <n v="8776"/>
    <s v="CA-2017-163636"/>
    <x v="5"/>
    <d v="2017-12-09T00:00:00"/>
    <s v="Second Class"/>
    <s v="MP-18175"/>
    <s v="Mike Pelletier"/>
    <s v="Home Office"/>
    <s v="United States"/>
    <s v="Chicago"/>
    <s v="Illinois"/>
    <n v="60623"/>
    <x v="2"/>
    <x v="147"/>
    <x v="1"/>
    <s v="Art"/>
    <s v="Newell 311"/>
    <n v="3.536"/>
  </r>
  <r>
    <n v="8777"/>
    <s v="CA-2017-102813"/>
    <x v="415"/>
    <d v="2017-07-03T00:00:00"/>
    <s v="First Class"/>
    <s v="EA-14035"/>
    <s v="Erin Ashbrook"/>
    <s v="Corporate"/>
    <s v="United States"/>
    <s v="Huntsville"/>
    <s v="Texas"/>
    <n v="77340"/>
    <x v="2"/>
    <x v="662"/>
    <x v="0"/>
    <s v="Chairs"/>
    <s v="Global Airflow Leather Mesh Back Chair, Black"/>
    <n v="528.42999999999995"/>
  </r>
  <r>
    <n v="8778"/>
    <s v="CA-2017-102813"/>
    <x v="415"/>
    <d v="2017-07-03T00:00:00"/>
    <s v="First Class"/>
    <s v="EA-14035"/>
    <s v="Erin Ashbrook"/>
    <s v="Corporate"/>
    <s v="United States"/>
    <s v="Huntsville"/>
    <s v="Texas"/>
    <n v="77340"/>
    <x v="2"/>
    <x v="1440"/>
    <x v="1"/>
    <s v="Paper"/>
    <s v="Xerox 201"/>
    <n v="41.472000000000001"/>
  </r>
  <r>
    <n v="8779"/>
    <s v="CA-2018-135377"/>
    <x v="1096"/>
    <d v="2018-12-18T00:00:00"/>
    <s v="Standard Class"/>
    <s v="BP-11095"/>
    <s v="Bart Pistole"/>
    <s v="Corporate"/>
    <s v="United States"/>
    <s v="New York City"/>
    <s v="New York"/>
    <n v="10024"/>
    <x v="3"/>
    <x v="574"/>
    <x v="0"/>
    <s v="Bookcases"/>
    <s v="Bush Andora Bookcase, Maple/Graphite Gray Finish"/>
    <n v="287.976"/>
  </r>
  <r>
    <n v="8780"/>
    <s v="CA-2016-165813"/>
    <x v="305"/>
    <d v="2016-03-22T00:00:00"/>
    <s v="Second Class"/>
    <s v="BM-11785"/>
    <s v="Bryan Mills"/>
    <s v="Consumer"/>
    <s v="United States"/>
    <s v="Salem"/>
    <s v="Oregon"/>
    <n v="97301"/>
    <x v="1"/>
    <x v="762"/>
    <x v="1"/>
    <s v="Storage"/>
    <s v="Portable Personal File Box"/>
    <n v="29.303999999999998"/>
  </r>
  <r>
    <n v="8781"/>
    <s v="CA-2016-133585"/>
    <x v="879"/>
    <d v="2016-03-04T00:00:00"/>
    <s v="First Class"/>
    <s v="CM-12715"/>
    <s v="Craig Molinari"/>
    <s v="Corporate"/>
    <s v="United States"/>
    <s v="Houston"/>
    <s v="Texas"/>
    <n v="77070"/>
    <x v="2"/>
    <x v="1261"/>
    <x v="1"/>
    <s v="Art"/>
    <s v="Panasonic KP-350BK Electric Pencil Sharpener with Auto Stop"/>
    <n v="55.328000000000003"/>
  </r>
  <r>
    <n v="8782"/>
    <s v="CA-2016-133585"/>
    <x v="879"/>
    <d v="2016-03-04T00:00:00"/>
    <s v="First Class"/>
    <s v="CM-12715"/>
    <s v="Craig Molinari"/>
    <s v="Corporate"/>
    <s v="United States"/>
    <s v="Houston"/>
    <s v="Texas"/>
    <n v="77070"/>
    <x v="2"/>
    <x v="789"/>
    <x v="0"/>
    <s v="Bookcases"/>
    <s v="Atlantic Metals Mobile 5-Shelf Bookcases, Custom Colors"/>
    <n v="1227.9983999999999"/>
  </r>
  <r>
    <n v="8783"/>
    <s v="CA-2017-116911"/>
    <x v="306"/>
    <d v="2017-09-20T00:00:00"/>
    <s v="Standard Class"/>
    <s v="JD-16150"/>
    <s v="Justin Deggeller"/>
    <s v="Corporate"/>
    <s v="United States"/>
    <s v="Twin Falls"/>
    <s v="Idaho"/>
    <n v="83301"/>
    <x v="1"/>
    <x v="1206"/>
    <x v="1"/>
    <s v="Binders"/>
    <s v="Avery Heavy-Duty EZD View Binder with Locking Rings"/>
    <n v="20.416"/>
  </r>
  <r>
    <n v="8784"/>
    <s v="CA-2017-116911"/>
    <x v="306"/>
    <d v="2017-09-20T00:00:00"/>
    <s v="Standard Class"/>
    <s v="JD-16150"/>
    <s v="Justin Deggeller"/>
    <s v="Corporate"/>
    <s v="United States"/>
    <s v="Twin Falls"/>
    <s v="Idaho"/>
    <n v="83301"/>
    <x v="1"/>
    <x v="215"/>
    <x v="0"/>
    <s v="Tables"/>
    <s v="Bretford Rectangular Conference Table Tops"/>
    <n v="1128.3900000000001"/>
  </r>
  <r>
    <n v="8785"/>
    <s v="US-2018-129224"/>
    <x v="294"/>
    <d v="2018-03-23T00:00:00"/>
    <s v="Standard Class"/>
    <s v="AS-10630"/>
    <s v="Ann Steele"/>
    <s v="Home Office"/>
    <s v="United States"/>
    <s v="Knoxville"/>
    <s v="Tennessee"/>
    <n v="37918"/>
    <x v="0"/>
    <x v="1186"/>
    <x v="1"/>
    <s v="Labels"/>
    <s v="Avery 474"/>
    <n v="4.6079999999999997"/>
  </r>
  <r>
    <n v="8786"/>
    <s v="CA-2018-145765"/>
    <x v="39"/>
    <d v="2018-06-02T00:00:00"/>
    <s v="Standard Class"/>
    <s v="CM-11815"/>
    <s v="Candace McMahon"/>
    <s v="Corporate"/>
    <s v="United States"/>
    <s v="Phoenix"/>
    <s v="Arizona"/>
    <n v="85023"/>
    <x v="1"/>
    <x v="1692"/>
    <x v="2"/>
    <s v="Phones"/>
    <s v="Panasonic KX TS208W Corded phone"/>
    <n v="195.96"/>
  </r>
  <r>
    <n v="8787"/>
    <s v="CA-2018-145765"/>
    <x v="39"/>
    <d v="2018-06-02T00:00:00"/>
    <s v="Standard Class"/>
    <s v="CM-11815"/>
    <s v="Candace McMahon"/>
    <s v="Corporate"/>
    <s v="United States"/>
    <s v="Phoenix"/>
    <s v="Arizona"/>
    <n v="85023"/>
    <x v="1"/>
    <x v="1483"/>
    <x v="1"/>
    <s v="Paper"/>
    <s v="Xerox 230"/>
    <n v="15.552"/>
  </r>
  <r>
    <n v="8788"/>
    <s v="CA-2018-145765"/>
    <x v="39"/>
    <d v="2018-06-02T00:00:00"/>
    <s v="Standard Class"/>
    <s v="CM-11815"/>
    <s v="Candace McMahon"/>
    <s v="Corporate"/>
    <s v="United States"/>
    <s v="Phoenix"/>
    <s v="Arizona"/>
    <n v="85023"/>
    <x v="1"/>
    <x v="106"/>
    <x v="2"/>
    <s v="Accessories"/>
    <s v="LogitechÂ Gaming G510s - Keyboard"/>
    <n v="271.96800000000002"/>
  </r>
  <r>
    <n v="8789"/>
    <s v="CA-2018-126914"/>
    <x v="140"/>
    <d v="2018-06-19T00:00:00"/>
    <s v="Standard Class"/>
    <s v="JE-15715"/>
    <s v="Joe Elijah"/>
    <s v="Consumer"/>
    <s v="United States"/>
    <s v="Monroe"/>
    <s v="North Carolina"/>
    <n v="28110"/>
    <x v="0"/>
    <x v="1003"/>
    <x v="0"/>
    <s v="Chairs"/>
    <s v="Global Executive Mid-Back Manager's Chair"/>
    <n v="698.35199999999998"/>
  </r>
  <r>
    <n v="8790"/>
    <s v="CA-2018-126914"/>
    <x v="140"/>
    <d v="2018-06-19T00:00:00"/>
    <s v="Standard Class"/>
    <s v="JE-15715"/>
    <s v="Joe Elijah"/>
    <s v="Consumer"/>
    <s v="United States"/>
    <s v="Monroe"/>
    <s v="North Carolina"/>
    <n v="28110"/>
    <x v="0"/>
    <x v="1195"/>
    <x v="0"/>
    <s v="Bookcases"/>
    <s v="O'Sullivan 2-Shelf Heavy-Duty Bookcases"/>
    <n v="77.727999999999994"/>
  </r>
  <r>
    <n v="8791"/>
    <s v="CA-2016-169572"/>
    <x v="684"/>
    <d v="2016-09-12T00:00:00"/>
    <s v="Standard Class"/>
    <s v="AG-10525"/>
    <s v="Andy Gerbode"/>
    <s v="Corporate"/>
    <s v="United States"/>
    <s v="Richmond"/>
    <s v="Virginia"/>
    <n v="23223"/>
    <x v="0"/>
    <x v="1472"/>
    <x v="1"/>
    <s v="Binders"/>
    <s v="SlimView Poly Binder, 3/8&quot;"/>
    <n v="46.62"/>
  </r>
  <r>
    <n v="8792"/>
    <s v="CA-2018-162075"/>
    <x v="257"/>
    <d v="2018-03-24T00:00:00"/>
    <s v="Standard Class"/>
    <s v="TT-21220"/>
    <s v="Thomas Thornton"/>
    <s v="Consumer"/>
    <s v="United States"/>
    <s v="Houston"/>
    <s v="Texas"/>
    <n v="77041"/>
    <x v="2"/>
    <x v="664"/>
    <x v="2"/>
    <s v="Phones"/>
    <s v="Pyle PMP37LED"/>
    <n v="537.54399999999998"/>
  </r>
  <r>
    <n v="8793"/>
    <s v="CA-2015-162992"/>
    <x v="174"/>
    <d v="2015-12-21T00:00:00"/>
    <s v="First Class"/>
    <s v="BP-11095"/>
    <s v="Bart Pistole"/>
    <s v="Corporate"/>
    <s v="United States"/>
    <s v="Los Angeles"/>
    <s v="California"/>
    <n v="90008"/>
    <x v="1"/>
    <x v="573"/>
    <x v="1"/>
    <s v="Labels"/>
    <s v="Avery 516"/>
    <n v="14.62"/>
  </r>
  <r>
    <n v="8794"/>
    <s v="CA-2015-162992"/>
    <x v="174"/>
    <d v="2015-12-21T00:00:00"/>
    <s v="First Class"/>
    <s v="BP-11095"/>
    <s v="Bart Pistole"/>
    <s v="Corporate"/>
    <s v="United States"/>
    <s v="Los Angeles"/>
    <s v="California"/>
    <n v="90008"/>
    <x v="1"/>
    <x v="485"/>
    <x v="1"/>
    <s v="Fasteners"/>
    <s v="Advantus T-Pin Paper Clips"/>
    <n v="22.55"/>
  </r>
  <r>
    <n v="8795"/>
    <s v="CA-2015-162992"/>
    <x v="174"/>
    <d v="2015-12-21T00:00:00"/>
    <s v="First Class"/>
    <s v="BP-11095"/>
    <s v="Bart Pistole"/>
    <s v="Corporate"/>
    <s v="United States"/>
    <s v="Los Angeles"/>
    <s v="California"/>
    <n v="90008"/>
    <x v="1"/>
    <x v="1285"/>
    <x v="2"/>
    <s v="Phones"/>
    <s v="Wi-Ex zBoost YX540 Cellular Phone Signal Booster"/>
    <n v="583.79999999999995"/>
  </r>
  <r>
    <n v="8796"/>
    <s v="CA-2015-162992"/>
    <x v="174"/>
    <d v="2015-12-21T00:00:00"/>
    <s v="First Class"/>
    <s v="BP-11095"/>
    <s v="Bart Pistole"/>
    <s v="Corporate"/>
    <s v="United States"/>
    <s v="Los Angeles"/>
    <s v="California"/>
    <n v="90008"/>
    <x v="1"/>
    <x v="665"/>
    <x v="2"/>
    <s v="Phones"/>
    <s v="Clarity 53712"/>
    <n v="211.16800000000001"/>
  </r>
  <r>
    <n v="8797"/>
    <s v="CA-2017-106397"/>
    <x v="274"/>
    <d v="2017-07-13T00:00:00"/>
    <s v="Standard Class"/>
    <s v="MJ-17740"/>
    <s v="Max Jones"/>
    <s v="Consumer"/>
    <s v="United States"/>
    <s v="Orem"/>
    <s v="Utah"/>
    <n v="84057"/>
    <x v="1"/>
    <x v="490"/>
    <x v="1"/>
    <s v="Paper"/>
    <s v="Xerox 226"/>
    <n v="12.96"/>
  </r>
  <r>
    <n v="8798"/>
    <s v="CA-2017-106397"/>
    <x v="274"/>
    <d v="2017-07-13T00:00:00"/>
    <s v="Standard Class"/>
    <s v="MJ-17740"/>
    <s v="Max Jones"/>
    <s v="Consumer"/>
    <s v="United States"/>
    <s v="Orem"/>
    <s v="Utah"/>
    <n v="84057"/>
    <x v="1"/>
    <x v="1243"/>
    <x v="1"/>
    <s v="Art"/>
    <s v="Boston KS Multi-Size Manual Pencil Sharpener"/>
    <n v="45.98"/>
  </r>
  <r>
    <n v="8799"/>
    <s v="US-2017-150140"/>
    <x v="1203"/>
    <d v="2017-04-10T00:00:00"/>
    <s v="Standard Class"/>
    <s v="VM-21685"/>
    <s v="Valerie Mitchum"/>
    <s v="Home Office"/>
    <s v="United States"/>
    <s v="Burlington"/>
    <s v="Vermont"/>
    <m/>
    <x v="3"/>
    <x v="1367"/>
    <x v="2"/>
    <s v="Phones"/>
    <s v="Nortel Meridian M5316 Digital phone"/>
    <n v="1294.75"/>
  </r>
  <r>
    <n v="8800"/>
    <s v="CA-2015-116666"/>
    <x v="1204"/>
    <d v="2015-05-10T00:00:00"/>
    <s v="First Class"/>
    <s v="KT-16480"/>
    <s v="Kean Thornton"/>
    <s v="Consumer"/>
    <s v="United States"/>
    <s v="Philadelphia"/>
    <s v="Pennsylvania"/>
    <n v="19134"/>
    <x v="3"/>
    <x v="306"/>
    <x v="2"/>
    <s v="Copiers"/>
    <s v="Hewlett Packard LaserJet 3310 Copier"/>
    <n v="1799.97"/>
  </r>
  <r>
    <n v="8801"/>
    <s v="CA-2018-148992"/>
    <x v="51"/>
    <d v="2018-11-27T00:00:00"/>
    <s v="Standard Class"/>
    <s v="CS-12250"/>
    <s v="Chris Selesnick"/>
    <s v="Corporate"/>
    <s v="United States"/>
    <s v="Chicago"/>
    <s v="Illinois"/>
    <n v="60623"/>
    <x v="2"/>
    <x v="1283"/>
    <x v="1"/>
    <s v="Paper"/>
    <s v="Xerox 1959"/>
    <n v="10.688000000000001"/>
  </r>
  <r>
    <n v="8802"/>
    <s v="CA-2017-140935"/>
    <x v="338"/>
    <d v="2017-11-12T00:00:00"/>
    <s v="First Class"/>
    <s v="AB-10015"/>
    <s v="Aaron Bergman"/>
    <s v="Consumer"/>
    <s v="United States"/>
    <s v="Oklahoma City"/>
    <s v="Oklahoma"/>
    <n v="73120"/>
    <x v="2"/>
    <x v="1720"/>
    <x v="2"/>
    <s v="Phones"/>
    <s v="Samsung Convoy 3"/>
    <n v="221.98"/>
  </r>
  <r>
    <n v="8803"/>
    <s v="CA-2017-140935"/>
    <x v="338"/>
    <d v="2017-11-12T00:00:00"/>
    <s v="First Class"/>
    <s v="AB-10015"/>
    <s v="Aaron Bergman"/>
    <s v="Consumer"/>
    <s v="United States"/>
    <s v="Oklahoma City"/>
    <s v="Oklahoma"/>
    <n v="73120"/>
    <x v="2"/>
    <x v="1106"/>
    <x v="0"/>
    <s v="Bookcases"/>
    <s v="Sauder Facets Collection Library, Sky Alder Finish"/>
    <n v="341.96"/>
  </r>
  <r>
    <n v="8804"/>
    <s v="CA-2015-157644"/>
    <x v="520"/>
    <d v="2016-01-01T00:00:00"/>
    <s v="First Class"/>
    <s v="AH-10030"/>
    <s v="Aaron Hawkins"/>
    <s v="Corporate"/>
    <s v="United States"/>
    <s v="New York City"/>
    <s v="New York"/>
    <n v="10035"/>
    <x v="3"/>
    <x v="567"/>
    <x v="2"/>
    <s v="Accessories"/>
    <s v="Verbatim 25 GB 6x Blu-ray Single Layer Recordable Disc, 10/Pack"/>
    <n v="34.770000000000003"/>
  </r>
  <r>
    <n v="8805"/>
    <s v="CA-2015-157644"/>
    <x v="520"/>
    <d v="2016-01-01T00:00:00"/>
    <s v="First Class"/>
    <s v="AH-10030"/>
    <s v="Aaron Hawkins"/>
    <s v="Corporate"/>
    <s v="United States"/>
    <s v="New York City"/>
    <s v="New York"/>
    <n v="10035"/>
    <x v="3"/>
    <x v="165"/>
    <x v="1"/>
    <s v="Labels"/>
    <s v="Avery 51"/>
    <n v="18.899999999999999"/>
  </r>
  <r>
    <n v="8806"/>
    <s v="US-2018-100398"/>
    <x v="971"/>
    <d v="2018-08-23T00:00:00"/>
    <s v="Standard Class"/>
    <s v="DO-13435"/>
    <s v="Denny Ordway"/>
    <s v="Consumer"/>
    <s v="United States"/>
    <s v="Salt Lake City"/>
    <s v="Utah"/>
    <n v="84106"/>
    <x v="1"/>
    <x v="1160"/>
    <x v="1"/>
    <s v="Binders"/>
    <s v="Wilson Jones Elliptical Ring 3 1/2&quot; Capacity Binders, 800 sheets"/>
    <n v="102.72"/>
  </r>
  <r>
    <n v="8807"/>
    <s v="CA-2017-113082"/>
    <x v="126"/>
    <d v="2017-09-16T00:00:00"/>
    <s v="Standard Class"/>
    <s v="MC-17590"/>
    <s v="Matt Collister"/>
    <s v="Corporate"/>
    <s v="United States"/>
    <s v="Utica"/>
    <s v="New York"/>
    <n v="13501"/>
    <x v="3"/>
    <x v="1702"/>
    <x v="0"/>
    <s v="Furnishings"/>
    <s v="DAX Contemporary Wood Frame with Silver Metal Mat, Desktop, 11 x 14 Size"/>
    <n v="40.479999999999997"/>
  </r>
  <r>
    <n v="8808"/>
    <s v="US-2018-110646"/>
    <x v="40"/>
    <d v="2018-10-31T00:00:00"/>
    <s v="Standard Class"/>
    <s v="JF-15190"/>
    <s v="Jamie Frazer"/>
    <s v="Consumer"/>
    <s v="United States"/>
    <s v="Philadelphia"/>
    <s v="Pennsylvania"/>
    <n v="19134"/>
    <x v="3"/>
    <x v="805"/>
    <x v="1"/>
    <s v="Binders"/>
    <s v="GBC Velobind Prepunched Cover Sets, Regency Series"/>
    <n v="33.281999999999996"/>
  </r>
  <r>
    <n v="8809"/>
    <s v="US-2018-110646"/>
    <x v="40"/>
    <d v="2018-10-31T00:00:00"/>
    <s v="Standard Class"/>
    <s v="JF-15190"/>
    <s v="Jamie Frazer"/>
    <s v="Consumer"/>
    <s v="United States"/>
    <s v="Philadelphia"/>
    <s v="Pennsylvania"/>
    <n v="19134"/>
    <x v="3"/>
    <x v="1255"/>
    <x v="2"/>
    <s v="Phones"/>
    <s v="Motorla HX550 Universal Bluetooth Headset"/>
    <n v="118.65"/>
  </r>
  <r>
    <n v="8810"/>
    <s v="US-2018-110646"/>
    <x v="40"/>
    <d v="2018-10-31T00:00:00"/>
    <s v="Standard Class"/>
    <s v="JF-15190"/>
    <s v="Jamie Frazer"/>
    <s v="Consumer"/>
    <s v="United States"/>
    <s v="Philadelphia"/>
    <s v="Pennsylvania"/>
    <n v="19134"/>
    <x v="3"/>
    <x v="932"/>
    <x v="1"/>
    <s v="Labels"/>
    <s v="Avery 517"/>
    <n v="14.76"/>
  </r>
  <r>
    <n v="8811"/>
    <s v="CA-2018-120614"/>
    <x v="1109"/>
    <d v="2018-06-04T00:00:00"/>
    <s v="Standard Class"/>
    <s v="SM-20950"/>
    <s v="Suzanne McNair"/>
    <s v="Corporate"/>
    <s v="United States"/>
    <s v="Los Angeles"/>
    <s v="California"/>
    <n v="90004"/>
    <x v="1"/>
    <x v="945"/>
    <x v="1"/>
    <s v="Paper"/>
    <s v="Rediform S.O.S. 1-Up Phone Message Bk, 4-1/4x3-1/16 Bk, 1 Form/Pg, 40 Messages/Bk, 3/Pk"/>
    <n v="37.520000000000003"/>
  </r>
  <r>
    <n v="8812"/>
    <s v="US-2017-140172"/>
    <x v="387"/>
    <d v="2017-03-13T00:00:00"/>
    <s v="Standard Class"/>
    <s v="SP-20650"/>
    <s v="Stephanie Phelps"/>
    <s v="Corporate"/>
    <s v="United States"/>
    <s v="Jackson"/>
    <s v="Michigan"/>
    <n v="49201"/>
    <x v="2"/>
    <x v="1143"/>
    <x v="1"/>
    <s v="Appliances"/>
    <s v="Honeywell Enviracaire Portable Air Cleaner for up to 8 x 10 Room"/>
    <n v="207.14400000000001"/>
  </r>
  <r>
    <n v="8813"/>
    <s v="US-2017-140172"/>
    <x v="387"/>
    <d v="2017-03-13T00:00:00"/>
    <s v="Standard Class"/>
    <s v="SP-20650"/>
    <s v="Stephanie Phelps"/>
    <s v="Corporate"/>
    <s v="United States"/>
    <s v="Jackson"/>
    <s v="Michigan"/>
    <n v="49201"/>
    <x v="2"/>
    <x v="1622"/>
    <x v="1"/>
    <s v="Art"/>
    <s v="Prang Drawing Pencil Set"/>
    <n v="13.9"/>
  </r>
  <r>
    <n v="8814"/>
    <s v="CA-2016-127754"/>
    <x v="353"/>
    <d v="2016-07-31T00:00:00"/>
    <s v="Standard Class"/>
    <s v="CK-12760"/>
    <s v="Cyma Kinney"/>
    <s v="Corporate"/>
    <s v="United States"/>
    <s v="Glendale"/>
    <s v="Arizona"/>
    <n v="85301"/>
    <x v="1"/>
    <x v="637"/>
    <x v="0"/>
    <s v="Chairs"/>
    <s v="Office Star - Contemporary Task Swivel Chair"/>
    <n v="266.35199999999998"/>
  </r>
  <r>
    <n v="8815"/>
    <s v="CA-2016-144274"/>
    <x v="521"/>
    <d v="2016-11-25T00:00:00"/>
    <s v="Second Class"/>
    <s v="PW-19240"/>
    <s v="Pierre Wener"/>
    <s v="Consumer"/>
    <s v="United States"/>
    <s v="Wilmington"/>
    <s v="Delaware"/>
    <n v="19805"/>
    <x v="3"/>
    <x v="348"/>
    <x v="2"/>
    <s v="Phones"/>
    <s v="Nortel Meridian M3904 Professional Digital phone"/>
    <n v="307.98"/>
  </r>
  <r>
    <n v="8816"/>
    <s v="CA-2016-144274"/>
    <x v="521"/>
    <d v="2016-11-25T00:00:00"/>
    <s v="Second Class"/>
    <s v="PW-19240"/>
    <s v="Pierre Wener"/>
    <s v="Consumer"/>
    <s v="United States"/>
    <s v="Wilmington"/>
    <s v="Delaware"/>
    <n v="19805"/>
    <x v="3"/>
    <x v="1843"/>
    <x v="1"/>
    <s v="Paper"/>
    <s v="1/4 Fold Party Design Invitations &amp; White Envelopes, 24 8-1/2&quot; X 11&quot; Cards, 25 Env./Pack"/>
    <n v="44.1"/>
  </r>
  <r>
    <n v="8817"/>
    <s v="CA-2016-144274"/>
    <x v="521"/>
    <d v="2016-11-25T00:00:00"/>
    <s v="Second Class"/>
    <s v="PW-19240"/>
    <s v="Pierre Wener"/>
    <s v="Consumer"/>
    <s v="United States"/>
    <s v="Wilmington"/>
    <s v="Delaware"/>
    <n v="19805"/>
    <x v="3"/>
    <x v="169"/>
    <x v="1"/>
    <s v="Art"/>
    <s v="Sanford Colorific Eraseable Coloring Pencils, 12 Count"/>
    <n v="13.12"/>
  </r>
  <r>
    <n v="8818"/>
    <s v="CA-2016-144274"/>
    <x v="521"/>
    <d v="2016-11-25T00:00:00"/>
    <s v="Second Class"/>
    <s v="PW-19240"/>
    <s v="Pierre Wener"/>
    <s v="Consumer"/>
    <s v="United States"/>
    <s v="Wilmington"/>
    <s v="Delaware"/>
    <n v="19805"/>
    <x v="3"/>
    <x v="1451"/>
    <x v="1"/>
    <s v="Envelopes"/>
    <s v="Staple envelope"/>
    <n v="16.559999999999999"/>
  </r>
  <r>
    <n v="8819"/>
    <s v="CA-2016-144274"/>
    <x v="521"/>
    <d v="2016-11-25T00:00:00"/>
    <s v="Second Class"/>
    <s v="PW-19240"/>
    <s v="Pierre Wener"/>
    <s v="Consumer"/>
    <s v="United States"/>
    <s v="Wilmington"/>
    <s v="Delaware"/>
    <n v="19805"/>
    <x v="3"/>
    <x v="490"/>
    <x v="1"/>
    <s v="Paper"/>
    <s v="Xerox 226"/>
    <n v="38.880000000000003"/>
  </r>
  <r>
    <n v="8820"/>
    <s v="CA-2016-142930"/>
    <x v="109"/>
    <d v="2016-12-02T00:00:00"/>
    <s v="Standard Class"/>
    <s v="EB-14170"/>
    <s v="Evan Bailliet"/>
    <s v="Consumer"/>
    <s v="United States"/>
    <s v="Austin"/>
    <s v="Texas"/>
    <n v="78745"/>
    <x v="2"/>
    <x v="656"/>
    <x v="1"/>
    <s v="Paper"/>
    <s v="Xerox 1941"/>
    <n v="335.52"/>
  </r>
  <r>
    <n v="8821"/>
    <s v="CA-2018-100622"/>
    <x v="132"/>
    <d v="2018-11-07T00:00:00"/>
    <s v="Standard Class"/>
    <s v="DK-13090"/>
    <s v="Dave Kipp"/>
    <s v="Consumer"/>
    <s v="United States"/>
    <s v="Orlando"/>
    <s v="Florida"/>
    <n v="32839"/>
    <x v="0"/>
    <x v="455"/>
    <x v="2"/>
    <s v="Copiers"/>
    <s v="Canon Image Class D660 Copier"/>
    <n v="959.98400000000004"/>
  </r>
  <r>
    <n v="8822"/>
    <s v="CA-2018-100622"/>
    <x v="132"/>
    <d v="2018-11-07T00:00:00"/>
    <s v="Standard Class"/>
    <s v="DK-13090"/>
    <s v="Dave Kipp"/>
    <s v="Consumer"/>
    <s v="United States"/>
    <s v="Orlando"/>
    <s v="Florida"/>
    <n v="32839"/>
    <x v="0"/>
    <x v="1282"/>
    <x v="1"/>
    <s v="Binders"/>
    <s v="Avery Self-Adhesive Photo Pockets for Polaroid Photos"/>
    <n v="4.0860000000000003"/>
  </r>
  <r>
    <n v="8823"/>
    <s v="CA-2018-100622"/>
    <x v="132"/>
    <d v="2018-11-07T00:00:00"/>
    <s v="Standard Class"/>
    <s v="DK-13090"/>
    <s v="Dave Kipp"/>
    <s v="Consumer"/>
    <s v="United States"/>
    <s v="Orlando"/>
    <s v="Florida"/>
    <n v="32839"/>
    <x v="0"/>
    <x v="1753"/>
    <x v="1"/>
    <s v="Art"/>
    <s v="Hunt Boston Vacuum Mount KS Pencil Sharpener"/>
    <n v="55.984000000000002"/>
  </r>
  <r>
    <n v="8824"/>
    <s v="CA-2018-100622"/>
    <x v="132"/>
    <d v="2018-11-07T00:00:00"/>
    <s v="Standard Class"/>
    <s v="DK-13090"/>
    <s v="Dave Kipp"/>
    <s v="Consumer"/>
    <s v="United States"/>
    <s v="Orlando"/>
    <s v="Florida"/>
    <n v="32839"/>
    <x v="0"/>
    <x v="711"/>
    <x v="1"/>
    <s v="Paper"/>
    <s v="Xerox 1923"/>
    <n v="10.688000000000001"/>
  </r>
  <r>
    <n v="8825"/>
    <s v="CA-2018-117156"/>
    <x v="708"/>
    <d v="2018-03-23T00:00:00"/>
    <s v="Second Class"/>
    <s v="TB-21055"/>
    <s v="Ted Butterfield"/>
    <s v="Consumer"/>
    <s v="United States"/>
    <s v="Reading"/>
    <s v="Pennsylvania"/>
    <n v="19601"/>
    <x v="3"/>
    <x v="436"/>
    <x v="1"/>
    <s v="Envelopes"/>
    <s v="Colored Envelopes"/>
    <n v="8.8559999999999999"/>
  </r>
  <r>
    <n v="8826"/>
    <s v="CA-2016-115399"/>
    <x v="546"/>
    <d v="2016-12-22T00:00:00"/>
    <s v="First Class"/>
    <s v="AG-10900"/>
    <s v="Arthur Gainer"/>
    <s v="Consumer"/>
    <s v="United States"/>
    <s v="Philadelphia"/>
    <s v="Pennsylvania"/>
    <n v="19134"/>
    <x v="3"/>
    <x v="1186"/>
    <x v="1"/>
    <s v="Labels"/>
    <s v="Avery 474"/>
    <n v="6.9119999999999999"/>
  </r>
  <r>
    <n v="8827"/>
    <s v="US-2015-157847"/>
    <x v="1063"/>
    <d v="2015-04-06T00:00:00"/>
    <s v="Second Class"/>
    <s v="SC-20020"/>
    <s v="Sam Craven"/>
    <s v="Consumer"/>
    <s v="United States"/>
    <s v="Houston"/>
    <s v="Texas"/>
    <n v="77095"/>
    <x v="2"/>
    <x v="481"/>
    <x v="1"/>
    <s v="Paper"/>
    <s v="Xerox 1898"/>
    <n v="26.72"/>
  </r>
  <r>
    <n v="8828"/>
    <s v="US-2015-157847"/>
    <x v="1063"/>
    <d v="2015-04-06T00:00:00"/>
    <s v="Second Class"/>
    <s v="SC-20020"/>
    <s v="Sam Craven"/>
    <s v="Consumer"/>
    <s v="United States"/>
    <s v="Houston"/>
    <s v="Texas"/>
    <n v="77095"/>
    <x v="2"/>
    <x v="1774"/>
    <x v="1"/>
    <s v="Paper"/>
    <s v="Xerox 1947"/>
    <n v="33.488"/>
  </r>
  <r>
    <n v="8829"/>
    <s v="CA-2016-115168"/>
    <x v="1117"/>
    <d v="2016-06-09T00:00:00"/>
    <s v="Standard Class"/>
    <s v="BB-11545"/>
    <s v="Brenda Bowman"/>
    <s v="Corporate"/>
    <s v="United States"/>
    <s v="Saint Charles"/>
    <s v="Missouri"/>
    <n v="63301"/>
    <x v="2"/>
    <x v="1157"/>
    <x v="1"/>
    <s v="Paper"/>
    <s v="Xerox 1981"/>
    <n v="10.56"/>
  </r>
  <r>
    <n v="8830"/>
    <s v="CA-2015-109680"/>
    <x v="191"/>
    <d v="2015-10-09T00:00:00"/>
    <s v="First Class"/>
    <s v="VP-21760"/>
    <s v="Victoria Pisteka"/>
    <s v="Corporate"/>
    <s v="United States"/>
    <s v="Indianapolis"/>
    <s v="Indiana"/>
    <n v="46203"/>
    <x v="2"/>
    <x v="1662"/>
    <x v="1"/>
    <s v="Storage"/>
    <s v="Fellowes Staxonsteel Drawer Files"/>
    <n v="386.34"/>
  </r>
  <r>
    <n v="8831"/>
    <s v="CA-2017-167983"/>
    <x v="1036"/>
    <d v="2017-08-24T00:00:00"/>
    <s v="Second Class"/>
    <s v="RP-19270"/>
    <s v="Rachel Payne"/>
    <s v="Corporate"/>
    <s v="United States"/>
    <s v="Seattle"/>
    <s v="Washington"/>
    <n v="98115"/>
    <x v="1"/>
    <x v="807"/>
    <x v="1"/>
    <s v="Binders"/>
    <s v="Avery Durable Slant Ring Binders With Label Holder"/>
    <n v="33.44"/>
  </r>
  <r>
    <n v="8832"/>
    <s v="CA-2016-145324"/>
    <x v="219"/>
    <d v="2016-11-19T00:00:00"/>
    <s v="Standard Class"/>
    <s v="DH-13675"/>
    <s v="Duane Huffman"/>
    <s v="Home Office"/>
    <s v="United States"/>
    <s v="Harrisonburg"/>
    <s v="Virginia"/>
    <n v="22801"/>
    <x v="0"/>
    <x v="561"/>
    <x v="0"/>
    <s v="Furnishings"/>
    <s v="12-1/2 Diameter Round Wall Clock"/>
    <n v="39.96"/>
  </r>
  <r>
    <n v="8833"/>
    <s v="CA-2016-153423"/>
    <x v="137"/>
    <d v="2016-06-27T00:00:00"/>
    <s v="Standard Class"/>
    <s v="SW-20455"/>
    <s v="Shaun Weien"/>
    <s v="Consumer"/>
    <s v="United States"/>
    <s v="Rochester"/>
    <s v="New York"/>
    <n v="14609"/>
    <x v="3"/>
    <x v="692"/>
    <x v="1"/>
    <s v="Binders"/>
    <s v="GBC Ibimaster 500 Manual ProClick Binding System"/>
    <n v="1217.568"/>
  </r>
  <r>
    <n v="8834"/>
    <s v="US-2018-132675"/>
    <x v="241"/>
    <d v="2018-09-28T00:00:00"/>
    <s v="Standard Class"/>
    <s v="KF-16285"/>
    <s v="Karen Ferguson"/>
    <s v="Home Office"/>
    <s v="United States"/>
    <s v="Sandy Springs"/>
    <s v="Georgia"/>
    <n v="30328"/>
    <x v="0"/>
    <x v="1018"/>
    <x v="1"/>
    <s v="Storage"/>
    <s v="Tenex Personal Filing Tote With Secure Closure Lid, Black/Frost"/>
    <n v="15.51"/>
  </r>
  <r>
    <n v="8835"/>
    <s v="US-2018-132675"/>
    <x v="241"/>
    <d v="2018-09-28T00:00:00"/>
    <s v="Standard Class"/>
    <s v="KF-16285"/>
    <s v="Karen Ferguson"/>
    <s v="Home Office"/>
    <s v="United States"/>
    <s v="Sandy Springs"/>
    <s v="Georgia"/>
    <n v="30328"/>
    <x v="0"/>
    <x v="1517"/>
    <x v="2"/>
    <s v="Phones"/>
    <s v="Plantronics Encore H101 Dual EarpiecesÂ Headset"/>
    <n v="89.9"/>
  </r>
  <r>
    <n v="8836"/>
    <s v="US-2018-132675"/>
    <x v="241"/>
    <d v="2018-09-28T00:00:00"/>
    <s v="Standard Class"/>
    <s v="KF-16285"/>
    <s v="Karen Ferguson"/>
    <s v="Home Office"/>
    <s v="United States"/>
    <s v="Sandy Springs"/>
    <s v="Georgia"/>
    <n v="30328"/>
    <x v="0"/>
    <x v="1742"/>
    <x v="1"/>
    <s v="Art"/>
    <s v="Barrel Sharpener"/>
    <n v="14.28"/>
  </r>
  <r>
    <n v="8837"/>
    <s v="US-2018-132675"/>
    <x v="241"/>
    <d v="2018-09-28T00:00:00"/>
    <s v="Standard Class"/>
    <s v="KF-16285"/>
    <s v="Karen Ferguson"/>
    <s v="Home Office"/>
    <s v="United States"/>
    <s v="Sandy Springs"/>
    <s v="Georgia"/>
    <n v="30328"/>
    <x v="0"/>
    <x v="753"/>
    <x v="1"/>
    <s v="Art"/>
    <s v="BIC Brite Liner Grip Highlighters, Assorted, 5/Pack"/>
    <n v="12.72"/>
  </r>
  <r>
    <n v="8838"/>
    <s v="US-2018-132675"/>
    <x v="241"/>
    <d v="2018-09-28T00:00:00"/>
    <s v="Standard Class"/>
    <s v="KF-16285"/>
    <s v="Karen Ferguson"/>
    <s v="Home Office"/>
    <s v="United States"/>
    <s v="Sandy Springs"/>
    <s v="Georgia"/>
    <n v="30328"/>
    <x v="0"/>
    <x v="365"/>
    <x v="1"/>
    <s v="Labels"/>
    <s v="Self-Adhesive Removable Labels"/>
    <n v="15.75"/>
  </r>
  <r>
    <n v="8839"/>
    <s v="CA-2015-153808"/>
    <x v="322"/>
    <d v="2015-04-10T00:00:00"/>
    <s v="Second Class"/>
    <s v="FH-14275"/>
    <s v="Frank Hawley"/>
    <s v="Corporate"/>
    <s v="United States"/>
    <s v="Los Angeles"/>
    <s v="California"/>
    <n v="90004"/>
    <x v="1"/>
    <x v="1559"/>
    <x v="1"/>
    <s v="Art"/>
    <s v="Boston Home &amp; Office Model 2000 Electric Pencil Sharpeners"/>
    <n v="70.95"/>
  </r>
  <r>
    <n v="8840"/>
    <s v="CA-2015-153808"/>
    <x v="322"/>
    <d v="2015-04-10T00:00:00"/>
    <s v="Second Class"/>
    <s v="FH-14275"/>
    <s v="Frank Hawley"/>
    <s v="Corporate"/>
    <s v="United States"/>
    <s v="Los Angeles"/>
    <s v="California"/>
    <n v="90004"/>
    <x v="1"/>
    <x v="102"/>
    <x v="1"/>
    <s v="Binders"/>
    <s v="Avery Trapezoid Ring Binder, 3&quot; Capacity, Black, 1040 sheets"/>
    <n v="65.567999999999998"/>
  </r>
  <r>
    <n v="8841"/>
    <s v="CA-2015-153808"/>
    <x v="322"/>
    <d v="2015-04-10T00:00:00"/>
    <s v="Second Class"/>
    <s v="FH-14275"/>
    <s v="Frank Hawley"/>
    <s v="Corporate"/>
    <s v="United States"/>
    <s v="Los Angeles"/>
    <s v="California"/>
    <n v="90004"/>
    <x v="1"/>
    <x v="1336"/>
    <x v="2"/>
    <s v="Accessories"/>
    <s v="Razer Kraken 7.1 Surround Sound Over Ear USB Gaming Headset"/>
    <n v="299.97000000000003"/>
  </r>
  <r>
    <n v="8842"/>
    <s v="US-2017-112396"/>
    <x v="1205"/>
    <d v="2017-02-13T00:00:00"/>
    <s v="Standard Class"/>
    <s v="JR-16210"/>
    <s v="Justin Ritter"/>
    <s v="Corporate"/>
    <s v="United States"/>
    <s v="San Francisco"/>
    <s v="California"/>
    <n v="94110"/>
    <x v="1"/>
    <x v="246"/>
    <x v="2"/>
    <s v="Accessories"/>
    <s v="Logitech 910-002974 M325 Wireless Mouse for Web Scrolling"/>
    <n v="89.97"/>
  </r>
  <r>
    <n v="8843"/>
    <s v="US-2017-112396"/>
    <x v="1205"/>
    <d v="2017-02-13T00:00:00"/>
    <s v="Standard Class"/>
    <s v="JR-16210"/>
    <s v="Justin Ritter"/>
    <s v="Corporate"/>
    <s v="United States"/>
    <s v="San Francisco"/>
    <s v="California"/>
    <n v="94110"/>
    <x v="1"/>
    <x v="788"/>
    <x v="2"/>
    <s v="Accessories"/>
    <s v="Maxell 4.7GB DVD+RW 3/Pack"/>
    <n v="31.86"/>
  </r>
  <r>
    <n v="8844"/>
    <s v="CA-2015-141173"/>
    <x v="728"/>
    <d v="2015-11-20T00:00:00"/>
    <s v="Second Class"/>
    <s v="JC-16105"/>
    <s v="Julie Creighton"/>
    <s v="Corporate"/>
    <s v="United States"/>
    <s v="Minneapolis"/>
    <s v="Minnesota"/>
    <n v="55407"/>
    <x v="2"/>
    <x v="1678"/>
    <x v="1"/>
    <s v="Storage"/>
    <s v="Fellowes Desktop Hanging File Manager"/>
    <n v="67.150000000000006"/>
  </r>
  <r>
    <n v="8845"/>
    <s v="CA-2018-156664"/>
    <x v="404"/>
    <d v="2018-12-23T00:00:00"/>
    <s v="Standard Class"/>
    <s v="BP-11290"/>
    <s v="Beth Paige"/>
    <s v="Consumer"/>
    <s v="United States"/>
    <s v="Columbus"/>
    <s v="Ohio"/>
    <n v="43229"/>
    <x v="3"/>
    <x v="1232"/>
    <x v="1"/>
    <s v="Binders"/>
    <s v="Fellowes Twister Kit, Gray/Clear, 3/pkg"/>
    <n v="7.2359999999999998"/>
  </r>
  <r>
    <n v="8846"/>
    <s v="CA-2018-156664"/>
    <x v="404"/>
    <d v="2018-12-23T00:00:00"/>
    <s v="Standard Class"/>
    <s v="BP-11290"/>
    <s v="Beth Paige"/>
    <s v="Consumer"/>
    <s v="United States"/>
    <s v="Columbus"/>
    <s v="Ohio"/>
    <n v="43229"/>
    <x v="3"/>
    <x v="131"/>
    <x v="1"/>
    <s v="Fasteners"/>
    <s v="Ideal Clamps"/>
    <n v="4.8239999999999998"/>
  </r>
  <r>
    <n v="8847"/>
    <s v="CA-2018-156664"/>
    <x v="404"/>
    <d v="2018-12-23T00:00:00"/>
    <s v="Standard Class"/>
    <s v="BP-11290"/>
    <s v="Beth Paige"/>
    <s v="Consumer"/>
    <s v="United States"/>
    <s v="Columbus"/>
    <s v="Ohio"/>
    <n v="43229"/>
    <x v="3"/>
    <x v="393"/>
    <x v="1"/>
    <s v="Paper"/>
    <s v="Xerox Color Copier Paper, 11&quot; x 17&quot;, Ream"/>
    <n v="91.36"/>
  </r>
  <r>
    <n v="8848"/>
    <s v="CA-2018-156664"/>
    <x v="404"/>
    <d v="2018-12-23T00:00:00"/>
    <s v="Standard Class"/>
    <s v="BP-11290"/>
    <s v="Beth Paige"/>
    <s v="Consumer"/>
    <s v="United States"/>
    <s v="Columbus"/>
    <s v="Ohio"/>
    <n v="43229"/>
    <x v="3"/>
    <x v="723"/>
    <x v="1"/>
    <s v="Appliances"/>
    <s v="Kensington 4 Outlet MasterPiece Compact Power Control Center"/>
    <n v="130.11199999999999"/>
  </r>
  <r>
    <n v="8849"/>
    <s v="CA-2016-140718"/>
    <x v="740"/>
    <d v="2016-07-04T00:00:00"/>
    <s v="First Class"/>
    <s v="FA-14230"/>
    <s v="Frank Atkinson"/>
    <s v="Corporate"/>
    <s v="United States"/>
    <s v="Raleigh"/>
    <s v="North Carolina"/>
    <n v="27604"/>
    <x v="0"/>
    <x v="918"/>
    <x v="2"/>
    <s v="Phones"/>
    <s v="Geemarc AmpliPOWER60"/>
    <n v="74.239999999999995"/>
  </r>
  <r>
    <n v="8850"/>
    <s v="CA-2016-140718"/>
    <x v="740"/>
    <d v="2016-07-04T00:00:00"/>
    <s v="First Class"/>
    <s v="FA-14230"/>
    <s v="Frank Atkinson"/>
    <s v="Corporate"/>
    <s v="United States"/>
    <s v="Raleigh"/>
    <s v="North Carolina"/>
    <n v="27604"/>
    <x v="0"/>
    <x v="891"/>
    <x v="0"/>
    <s v="Furnishings"/>
    <s v="24-Hour Round Wall Clock"/>
    <n v="159.84"/>
  </r>
  <r>
    <n v="8851"/>
    <s v="CA-2016-140718"/>
    <x v="740"/>
    <d v="2016-07-04T00:00:00"/>
    <s v="First Class"/>
    <s v="FA-14230"/>
    <s v="Frank Atkinson"/>
    <s v="Corporate"/>
    <s v="United States"/>
    <s v="Raleigh"/>
    <s v="North Carolina"/>
    <n v="27604"/>
    <x v="0"/>
    <x v="544"/>
    <x v="1"/>
    <s v="Binders"/>
    <s v="Wilson Jones Turn Tabs Binder Tool for Ring Binders"/>
    <n v="2.8919999999999999"/>
  </r>
  <r>
    <n v="8852"/>
    <s v="CA-2016-140718"/>
    <x v="740"/>
    <d v="2016-07-04T00:00:00"/>
    <s v="First Class"/>
    <s v="FA-14230"/>
    <s v="Frank Atkinson"/>
    <s v="Corporate"/>
    <s v="United States"/>
    <s v="Raleigh"/>
    <s v="North Carolina"/>
    <n v="27604"/>
    <x v="0"/>
    <x v="707"/>
    <x v="1"/>
    <s v="Paper"/>
    <s v="Things To Do Today Pad"/>
    <n v="9.3919999999999995"/>
  </r>
  <r>
    <n v="8853"/>
    <s v="CA-2015-119977"/>
    <x v="1169"/>
    <d v="2015-10-13T00:00:00"/>
    <s v="Second Class"/>
    <s v="DN-13690"/>
    <s v="Duane Noonan"/>
    <s v="Consumer"/>
    <s v="United States"/>
    <s v="New York City"/>
    <s v="New York"/>
    <n v="10011"/>
    <x v="3"/>
    <x v="1019"/>
    <x v="1"/>
    <s v="Paper"/>
    <s v="Xerox 197"/>
    <n v="123.92"/>
  </r>
  <r>
    <n v="8854"/>
    <s v="US-2016-115343"/>
    <x v="357"/>
    <d v="2016-09-25T00:00:00"/>
    <s v="First Class"/>
    <s v="FO-14305"/>
    <s v="Frank Olsen"/>
    <s v="Consumer"/>
    <s v="United States"/>
    <s v="Philadelphia"/>
    <s v="Pennsylvania"/>
    <n v="19143"/>
    <x v="3"/>
    <x v="1205"/>
    <x v="1"/>
    <s v="Supplies"/>
    <s v="Acme Hot Forged Carbon Steel Scissors with Nickel-Plated Handles, 3 7/8&quot; Cut, 8&quot;L"/>
    <n v="55.6"/>
  </r>
  <r>
    <n v="8855"/>
    <s v="US-2016-115343"/>
    <x v="357"/>
    <d v="2016-09-25T00:00:00"/>
    <s v="First Class"/>
    <s v="FO-14305"/>
    <s v="Frank Olsen"/>
    <s v="Consumer"/>
    <s v="United States"/>
    <s v="Philadelphia"/>
    <s v="Pennsylvania"/>
    <n v="19143"/>
    <x v="3"/>
    <x v="217"/>
    <x v="2"/>
    <s v="Accessories"/>
    <s v="LogitechÂ P710e Mobile Speakerphone"/>
    <n v="617.976"/>
  </r>
  <r>
    <n v="8856"/>
    <s v="CA-2018-163671"/>
    <x v="165"/>
    <d v="2018-12-30T00:00:00"/>
    <s v="Standard Class"/>
    <s v="DP-13105"/>
    <s v="Dave Poirier"/>
    <s v="Corporate"/>
    <s v="United States"/>
    <s v="Meridian"/>
    <s v="Idaho"/>
    <n v="83642"/>
    <x v="1"/>
    <x v="213"/>
    <x v="1"/>
    <s v="Binders"/>
    <s v="GBC Instant Index System for Binding Systems"/>
    <n v="21.312000000000001"/>
  </r>
  <r>
    <n v="8857"/>
    <s v="CA-2018-135909"/>
    <x v="119"/>
    <d v="2018-10-20T00:00:00"/>
    <s v="Standard Class"/>
    <s v="JW-15220"/>
    <s v="Jane Waco"/>
    <s v="Corporate"/>
    <s v="United States"/>
    <s v="Sacramento"/>
    <s v="California"/>
    <n v="95823"/>
    <x v="1"/>
    <x v="343"/>
    <x v="2"/>
    <s v="Accessories"/>
    <s v="Logitech Media Keyboard K200"/>
    <n v="209.94"/>
  </r>
  <r>
    <n v="8858"/>
    <s v="CA-2018-135909"/>
    <x v="119"/>
    <d v="2018-10-20T00:00:00"/>
    <s v="Standard Class"/>
    <s v="JW-15220"/>
    <s v="Jane Waco"/>
    <s v="Corporate"/>
    <s v="United States"/>
    <s v="Sacramento"/>
    <s v="California"/>
    <n v="95823"/>
    <x v="1"/>
    <x v="1431"/>
    <x v="2"/>
    <s v="Phones"/>
    <s v="Anker Astro Mini 3000mAh Ultra-Compact Portable Charger"/>
    <n v="31.984000000000002"/>
  </r>
  <r>
    <n v="8859"/>
    <s v="CA-2018-135909"/>
    <x v="119"/>
    <d v="2018-10-20T00:00:00"/>
    <s v="Standard Class"/>
    <s v="JW-15220"/>
    <s v="Jane Waco"/>
    <s v="Corporate"/>
    <s v="United States"/>
    <s v="Sacramento"/>
    <s v="California"/>
    <n v="95823"/>
    <x v="1"/>
    <x v="450"/>
    <x v="1"/>
    <s v="Binders"/>
    <s v="Fellowes PB500 Electric Punch Plastic Comb Binding Machine with Manual Bind"/>
    <n v="5083.96"/>
  </r>
  <r>
    <n v="8860"/>
    <s v="US-2018-114356"/>
    <x v="648"/>
    <d v="2018-08-26T00:00:00"/>
    <s v="Standard Class"/>
    <s v="TT-21460"/>
    <s v="Tonja Turnell"/>
    <s v="Home Office"/>
    <s v="United States"/>
    <s v="Charlotte"/>
    <s v="North Carolina"/>
    <n v="28205"/>
    <x v="0"/>
    <x v="1517"/>
    <x v="2"/>
    <s v="Phones"/>
    <s v="Plantronics Encore H101 Dual EarpiecesÂ Headset"/>
    <n v="35.96"/>
  </r>
  <r>
    <n v="8861"/>
    <s v="CA-2016-125934"/>
    <x v="861"/>
    <d v="2016-09-18T00:00:00"/>
    <s v="Standard Class"/>
    <s v="SN-20560"/>
    <s v="Skye Norling"/>
    <s v="Home Office"/>
    <s v="United States"/>
    <s v="Paterson"/>
    <s v="New Jersey"/>
    <n v="7501"/>
    <x v="3"/>
    <x v="1655"/>
    <x v="1"/>
    <s v="Labels"/>
    <s v="Avery 503"/>
    <n v="31.05"/>
  </r>
  <r>
    <n v="8862"/>
    <s v="CA-2016-125934"/>
    <x v="861"/>
    <d v="2016-09-18T00:00:00"/>
    <s v="Standard Class"/>
    <s v="SN-20560"/>
    <s v="Skye Norling"/>
    <s v="Home Office"/>
    <s v="United States"/>
    <s v="Paterson"/>
    <s v="New Jersey"/>
    <n v="7501"/>
    <x v="3"/>
    <x v="1348"/>
    <x v="0"/>
    <s v="Furnishings"/>
    <s v="Eldon Pizzaz Desk Accessories"/>
    <n v="8.92"/>
  </r>
  <r>
    <n v="8863"/>
    <s v="CA-2016-125934"/>
    <x v="861"/>
    <d v="2016-09-18T00:00:00"/>
    <s v="Standard Class"/>
    <s v="SN-20560"/>
    <s v="Skye Norling"/>
    <s v="Home Office"/>
    <s v="United States"/>
    <s v="Paterson"/>
    <s v="New Jersey"/>
    <n v="7501"/>
    <x v="3"/>
    <x v="270"/>
    <x v="1"/>
    <s v="Binders"/>
    <s v="Ibico Laser Imprintable Binding System Covers"/>
    <n v="209.6"/>
  </r>
  <r>
    <n v="8864"/>
    <s v="CA-2016-125934"/>
    <x v="861"/>
    <d v="2016-09-18T00:00:00"/>
    <s v="Standard Class"/>
    <s v="SN-20560"/>
    <s v="Skye Norling"/>
    <s v="Home Office"/>
    <s v="United States"/>
    <s v="Paterson"/>
    <s v="New Jersey"/>
    <n v="7501"/>
    <x v="3"/>
    <x v="1109"/>
    <x v="1"/>
    <s v="Appliances"/>
    <s v="Fellowes Advanced 8 Outlet Surge Suppressor with Phone/Fax Protection"/>
    <n v="111.04"/>
  </r>
  <r>
    <n v="8865"/>
    <s v="CA-2016-125934"/>
    <x v="861"/>
    <d v="2016-09-18T00:00:00"/>
    <s v="Standard Class"/>
    <s v="SN-20560"/>
    <s v="Skye Norling"/>
    <s v="Home Office"/>
    <s v="United States"/>
    <s v="Paterson"/>
    <s v="New Jersey"/>
    <n v="7501"/>
    <x v="3"/>
    <x v="1650"/>
    <x v="1"/>
    <s v="Paper"/>
    <s v="Xerox 208"/>
    <n v="38.880000000000003"/>
  </r>
  <r>
    <n v="8866"/>
    <s v="CA-2016-158148"/>
    <x v="139"/>
    <d v="2016-12-26T00:00:00"/>
    <s v="Standard Class"/>
    <s v="JM-15865"/>
    <s v="John Murray"/>
    <s v="Consumer"/>
    <s v="United States"/>
    <s v="Arlington"/>
    <s v="Virginia"/>
    <n v="22204"/>
    <x v="0"/>
    <x v="1204"/>
    <x v="1"/>
    <s v="Appliances"/>
    <s v="Acco 6 Outlet Guardian Standard Surge Suppressor"/>
    <n v="36.270000000000003"/>
  </r>
  <r>
    <n v="8867"/>
    <s v="CA-2015-120411"/>
    <x v="59"/>
    <d v="2015-09-23T00:00:00"/>
    <s v="First Class"/>
    <s v="SB-20185"/>
    <s v="Sarah Brown"/>
    <s v="Consumer"/>
    <s v="United States"/>
    <s v="Chicago"/>
    <s v="Illinois"/>
    <n v="60653"/>
    <x v="2"/>
    <x v="1601"/>
    <x v="0"/>
    <s v="Bookcases"/>
    <s v="Bush Heritage Pine Collection 5-Shelf Bookcase, Albany Pine Finish, *Special Order"/>
    <n v="493.43"/>
  </r>
  <r>
    <n v="8868"/>
    <s v="CA-2015-120411"/>
    <x v="59"/>
    <d v="2015-09-23T00:00:00"/>
    <s v="First Class"/>
    <s v="SB-20185"/>
    <s v="Sarah Brown"/>
    <s v="Consumer"/>
    <s v="United States"/>
    <s v="Chicago"/>
    <s v="Illinois"/>
    <n v="60653"/>
    <x v="2"/>
    <x v="1091"/>
    <x v="2"/>
    <s v="Phones"/>
    <s v="QVS USB Car Charger 2-Port 2.1Amp for iPod/iPhone/iPad/iPad 2/iPad 3"/>
    <n v="11.12"/>
  </r>
  <r>
    <n v="8869"/>
    <s v="CA-2017-158260"/>
    <x v="254"/>
    <d v="2017-11-08T00:00:00"/>
    <s v="Standard Class"/>
    <s v="CC-12475"/>
    <s v="Cindy Chapman"/>
    <s v="Consumer"/>
    <s v="United States"/>
    <s v="San Diego"/>
    <s v="California"/>
    <n v="92037"/>
    <x v="1"/>
    <x v="1771"/>
    <x v="2"/>
    <s v="Machines"/>
    <s v="Okidata B400 Printer"/>
    <n v="686.4"/>
  </r>
  <r>
    <n v="8870"/>
    <s v="CA-2018-101805"/>
    <x v="96"/>
    <d v="2018-12-06T00:00:00"/>
    <s v="Standard Class"/>
    <s v="SH-19975"/>
    <s v="Sally Hughsby"/>
    <s v="Corporate"/>
    <s v="United States"/>
    <s v="Seattle"/>
    <s v="Washington"/>
    <n v="98105"/>
    <x v="1"/>
    <x v="1406"/>
    <x v="1"/>
    <s v="Binders"/>
    <s v="Ibico Presentation Index for Binding Systems"/>
    <n v="15.92"/>
  </r>
  <r>
    <n v="8871"/>
    <s v="CA-2018-101805"/>
    <x v="96"/>
    <d v="2018-12-06T00:00:00"/>
    <s v="Standard Class"/>
    <s v="SH-19975"/>
    <s v="Sally Hughsby"/>
    <s v="Corporate"/>
    <s v="United States"/>
    <s v="Seattle"/>
    <s v="Washington"/>
    <n v="98105"/>
    <x v="1"/>
    <x v="325"/>
    <x v="0"/>
    <s v="Furnishings"/>
    <s v="Eldon Wave Desk Accessories"/>
    <n v="70.680000000000007"/>
  </r>
  <r>
    <n v="8872"/>
    <s v="CA-2018-101805"/>
    <x v="96"/>
    <d v="2018-12-06T00:00:00"/>
    <s v="Standard Class"/>
    <s v="SH-19975"/>
    <s v="Sally Hughsby"/>
    <s v="Corporate"/>
    <s v="United States"/>
    <s v="Seattle"/>
    <s v="Washington"/>
    <n v="98105"/>
    <x v="1"/>
    <x v="273"/>
    <x v="1"/>
    <s v="Storage"/>
    <s v="Tennsco Stur-D-Stor Boltless Shelving, 5 Shelves, 24&quot; Deep, Sand"/>
    <n v="541.24"/>
  </r>
  <r>
    <n v="8873"/>
    <s v="US-2015-105137"/>
    <x v="982"/>
    <d v="2015-10-10T00:00:00"/>
    <s v="Same Day"/>
    <s v="RB-19435"/>
    <s v="Richard Bierner"/>
    <s v="Consumer"/>
    <s v="United States"/>
    <s v="Columbus"/>
    <s v="Ohio"/>
    <n v="43229"/>
    <x v="3"/>
    <x v="1844"/>
    <x v="2"/>
    <s v="Machines"/>
    <s v="Hewlett-Packard Deskjet F4180 All-in-One Color Ink-jet - Printer / copier / scanner"/>
    <n v="101.994"/>
  </r>
  <r>
    <n v="8874"/>
    <s v="US-2015-105137"/>
    <x v="982"/>
    <d v="2015-10-10T00:00:00"/>
    <s v="Same Day"/>
    <s v="RB-19435"/>
    <s v="Richard Bierner"/>
    <s v="Consumer"/>
    <s v="United States"/>
    <s v="Columbus"/>
    <s v="Ohio"/>
    <n v="43229"/>
    <x v="3"/>
    <x v="471"/>
    <x v="1"/>
    <s v="Binders"/>
    <s v="Premier Elliptical Ring Binder, Black"/>
    <n v="18.263999999999999"/>
  </r>
  <r>
    <n v="8875"/>
    <s v="CA-2018-142489"/>
    <x v="237"/>
    <d v="2018-11-16T00:00:00"/>
    <s v="Second Class"/>
    <s v="TC-21295"/>
    <s v="Toby Carlisle"/>
    <s v="Consumer"/>
    <s v="United States"/>
    <s v="Houston"/>
    <s v="Texas"/>
    <n v="77095"/>
    <x v="2"/>
    <x v="715"/>
    <x v="1"/>
    <s v="Binders"/>
    <s v="Wilson Jones Legal Size Ring Binders"/>
    <n v="21.99"/>
  </r>
  <r>
    <n v="8876"/>
    <s v="US-2017-141264"/>
    <x v="572"/>
    <d v="2017-08-19T00:00:00"/>
    <s v="Standard Class"/>
    <s v="CT-11995"/>
    <s v="Carol Triggs"/>
    <s v="Consumer"/>
    <s v="United States"/>
    <s v="Irving"/>
    <s v="Texas"/>
    <n v="75061"/>
    <x v="2"/>
    <x v="413"/>
    <x v="1"/>
    <s v="Supplies"/>
    <s v="Premier Electric Letter Opener"/>
    <n v="185.376"/>
  </r>
  <r>
    <n v="8877"/>
    <s v="US-2017-141264"/>
    <x v="572"/>
    <d v="2017-08-19T00:00:00"/>
    <s v="Standard Class"/>
    <s v="CT-11995"/>
    <s v="Carol Triggs"/>
    <s v="Consumer"/>
    <s v="United States"/>
    <s v="Irving"/>
    <s v="Texas"/>
    <n v="75061"/>
    <x v="2"/>
    <x v="1218"/>
    <x v="1"/>
    <s v="Appliances"/>
    <s v="3.6 Cubic Foot Counter Height Office Refrigerator"/>
    <n v="58.923999999999999"/>
  </r>
  <r>
    <n v="8878"/>
    <s v="CA-2018-126928"/>
    <x v="697"/>
    <d v="2018-09-23T00:00:00"/>
    <s v="Standard Class"/>
    <s v="GZ-14470"/>
    <s v="Gary Zandusky"/>
    <s v="Consumer"/>
    <s v="United States"/>
    <s v="Morristown"/>
    <s v="New Jersey"/>
    <n v="7960"/>
    <x v="3"/>
    <x v="1845"/>
    <x v="2"/>
    <s v="Machines"/>
    <s v="Lexmark 20R1285 X6650 Wireless All-in-One Printer"/>
    <n v="480"/>
  </r>
  <r>
    <n v="8879"/>
    <s v="CA-2018-126928"/>
    <x v="697"/>
    <d v="2018-09-23T00:00:00"/>
    <s v="Standard Class"/>
    <s v="GZ-14470"/>
    <s v="Gary Zandusky"/>
    <s v="Consumer"/>
    <s v="United States"/>
    <s v="Morristown"/>
    <s v="New Jersey"/>
    <n v="7960"/>
    <x v="3"/>
    <x v="75"/>
    <x v="1"/>
    <s v="Storage"/>
    <s v="SimpliFile Personal File, Black Granite, 15w x 6-15/16d x 11-1/4h"/>
    <n v="34.049999999999997"/>
  </r>
  <r>
    <n v="8880"/>
    <s v="US-2016-107944"/>
    <x v="391"/>
    <d v="2016-03-25T00:00:00"/>
    <s v="First Class"/>
    <s v="AM-10360"/>
    <s v="Alice McCarthy"/>
    <s v="Corporate"/>
    <s v="United States"/>
    <s v="Los Angeles"/>
    <s v="California"/>
    <n v="90008"/>
    <x v="1"/>
    <x v="161"/>
    <x v="1"/>
    <s v="Paper"/>
    <s v="TOPS Carbonless Receipt Book, Four 2-3/4 x 7-1/4 Money Receipts per Page"/>
    <n v="192.72"/>
  </r>
  <r>
    <n v="8881"/>
    <s v="US-2016-107944"/>
    <x v="391"/>
    <d v="2016-03-25T00:00:00"/>
    <s v="First Class"/>
    <s v="AM-10360"/>
    <s v="Alice McCarthy"/>
    <s v="Corporate"/>
    <s v="United States"/>
    <s v="Los Angeles"/>
    <s v="California"/>
    <n v="90008"/>
    <x v="1"/>
    <x v="1105"/>
    <x v="2"/>
    <s v="Accessories"/>
    <s v="Logitech G600 MMO Gaming Mouse"/>
    <n v="239.97"/>
  </r>
  <r>
    <n v="8882"/>
    <s v="CA-2017-135594"/>
    <x v="1186"/>
    <d v="2017-07-03T00:00:00"/>
    <s v="Second Class"/>
    <s v="AH-10120"/>
    <s v="Adrian Hane"/>
    <s v="Home Office"/>
    <s v="United States"/>
    <s v="Aurora"/>
    <s v="Illinois"/>
    <n v="60505"/>
    <x v="2"/>
    <x v="1044"/>
    <x v="2"/>
    <s v="Accessories"/>
    <s v="Kingston Digital DataTraveler 16GB USB 2.0"/>
    <n v="50.12"/>
  </r>
  <r>
    <n v="8883"/>
    <s v="US-2018-115252"/>
    <x v="179"/>
    <d v="2018-10-25T00:00:00"/>
    <s v="Standard Class"/>
    <s v="MY-18295"/>
    <s v="Muhammed Yedwab"/>
    <s v="Corporate"/>
    <s v="United States"/>
    <s v="Durham"/>
    <s v="North Carolina"/>
    <n v="27707"/>
    <x v="0"/>
    <x v="1557"/>
    <x v="2"/>
    <s v="Phones"/>
    <s v="PayAnywhere Card Reader"/>
    <n v="15.984"/>
  </r>
  <r>
    <n v="8884"/>
    <s v="US-2018-115252"/>
    <x v="179"/>
    <d v="2018-10-25T00:00:00"/>
    <s v="Standard Class"/>
    <s v="MY-18295"/>
    <s v="Muhammed Yedwab"/>
    <s v="Corporate"/>
    <s v="United States"/>
    <s v="Durham"/>
    <s v="North Carolina"/>
    <n v="27707"/>
    <x v="0"/>
    <x v="457"/>
    <x v="1"/>
    <s v="Paper"/>
    <s v="Great White Multi-Use Recycled Paper (20Lb. and 84 Bright)"/>
    <n v="14.352"/>
  </r>
  <r>
    <n v="8885"/>
    <s v="CA-2015-107398"/>
    <x v="55"/>
    <d v="2015-08-30T00:00:00"/>
    <s v="Standard Class"/>
    <s v="BS-11590"/>
    <s v="Brendan Sweed"/>
    <s v="Corporate"/>
    <s v="United States"/>
    <s v="Columbus"/>
    <s v="Ohio"/>
    <n v="43229"/>
    <x v="3"/>
    <x v="304"/>
    <x v="1"/>
    <s v="Binders"/>
    <s v="Wilson Jones Custom Binder Spines &amp; Labels"/>
    <n v="6.5279999999999996"/>
  </r>
  <r>
    <n v="8886"/>
    <s v="CA-2015-107398"/>
    <x v="55"/>
    <d v="2015-08-30T00:00:00"/>
    <s v="Standard Class"/>
    <s v="BS-11590"/>
    <s v="Brendan Sweed"/>
    <s v="Corporate"/>
    <s v="United States"/>
    <s v="Columbus"/>
    <s v="Ohio"/>
    <n v="43229"/>
    <x v="3"/>
    <x v="1310"/>
    <x v="1"/>
    <s v="Binders"/>
    <s v="Insertable Tab Indexes For Data Binders"/>
    <n v="2.8620000000000001"/>
  </r>
  <r>
    <n v="8887"/>
    <s v="CA-2015-107398"/>
    <x v="55"/>
    <d v="2015-08-30T00:00:00"/>
    <s v="Standard Class"/>
    <s v="BS-11590"/>
    <s v="Brendan Sweed"/>
    <s v="Corporate"/>
    <s v="United States"/>
    <s v="Columbus"/>
    <s v="Ohio"/>
    <n v="43229"/>
    <x v="3"/>
    <x v="530"/>
    <x v="1"/>
    <s v="Binders"/>
    <s v="Cardinal Slant-D Ring Binder, Heavy Gauge Vinyl"/>
    <n v="20.856000000000002"/>
  </r>
  <r>
    <n v="8888"/>
    <s v="CA-2015-169642"/>
    <x v="923"/>
    <d v="2015-07-30T00:00:00"/>
    <s v="Second Class"/>
    <s v="BB-10990"/>
    <s v="Barry Blumstein"/>
    <s v="Corporate"/>
    <s v="United States"/>
    <s v="Los Angeles"/>
    <s v="California"/>
    <n v="90036"/>
    <x v="1"/>
    <x v="942"/>
    <x v="1"/>
    <s v="Storage"/>
    <s v="SAFCO Commercial Wire Shelving, Black"/>
    <n v="276.27999999999997"/>
  </r>
  <r>
    <n v="8889"/>
    <s v="CA-2018-103968"/>
    <x v="96"/>
    <d v="2018-12-07T00:00:00"/>
    <s v="Standard Class"/>
    <s v="ML-17755"/>
    <s v="Max Ludwig"/>
    <s v="Home Office"/>
    <s v="United States"/>
    <s v="Stockton"/>
    <s v="California"/>
    <n v="95207"/>
    <x v="1"/>
    <x v="583"/>
    <x v="0"/>
    <s v="Furnishings"/>
    <s v="Tenex &quot;The Solids&quot; Textured Chair Mats"/>
    <n v="629.64"/>
  </r>
  <r>
    <n v="8890"/>
    <s v="CA-2017-147256"/>
    <x v="508"/>
    <d v="2017-10-21T00:00:00"/>
    <s v="Second Class"/>
    <s v="FC-14245"/>
    <s v="Frank Carlisle"/>
    <s v="Home Office"/>
    <s v="United States"/>
    <s v="Columbia"/>
    <s v="Missouri"/>
    <n v="65203"/>
    <x v="2"/>
    <x v="1334"/>
    <x v="2"/>
    <s v="Phones"/>
    <s v="Panasonic KX-TG9541B DECT 6.0 Digital 2-Line Expandable Cordless Phone With Digital Answering System"/>
    <n v="449.97"/>
  </r>
  <r>
    <n v="8891"/>
    <s v="CA-2017-147256"/>
    <x v="508"/>
    <d v="2017-10-21T00:00:00"/>
    <s v="Second Class"/>
    <s v="FC-14245"/>
    <s v="Frank Carlisle"/>
    <s v="Home Office"/>
    <s v="United States"/>
    <s v="Columbia"/>
    <s v="Missouri"/>
    <n v="65203"/>
    <x v="2"/>
    <x v="1341"/>
    <x v="1"/>
    <s v="Appliances"/>
    <s v="Honeywell Enviracaire Portable HEPA Air Cleaner for 16' x 20' Room"/>
    <n v="1927.59"/>
  </r>
  <r>
    <n v="8892"/>
    <s v="CA-2017-162159"/>
    <x v="1142"/>
    <d v="2017-09-18T00:00:00"/>
    <s v="First Class"/>
    <s v="CR-12625"/>
    <s v="Corey Roper"/>
    <s v="Home Office"/>
    <s v="United States"/>
    <s v="Columbus"/>
    <s v="Georgia"/>
    <n v="31907"/>
    <x v="0"/>
    <x v="64"/>
    <x v="0"/>
    <s v="Chairs"/>
    <s v="Global Value Mid-Back Manager's Chair, Gray"/>
    <n v="121.78"/>
  </r>
  <r>
    <n v="8893"/>
    <s v="CA-2016-111038"/>
    <x v="494"/>
    <d v="2016-12-06T00:00:00"/>
    <s v="Standard Class"/>
    <s v="LC-16960"/>
    <s v="Lindsay Castell"/>
    <s v="Home Office"/>
    <s v="United States"/>
    <s v="San Diego"/>
    <s v="California"/>
    <n v="92037"/>
    <x v="1"/>
    <x v="873"/>
    <x v="0"/>
    <s v="Chairs"/>
    <s v="GuestStacker Chair with Chrome Finish Legs"/>
    <n v="2676.672"/>
  </r>
  <r>
    <n v="8894"/>
    <s v="CA-2015-124723"/>
    <x v="79"/>
    <d v="2015-08-12T00:00:00"/>
    <s v="Standard Class"/>
    <s v="GZ-14470"/>
    <s v="Gary Zandusky"/>
    <s v="Consumer"/>
    <s v="United States"/>
    <s v="Texas City"/>
    <s v="Texas"/>
    <n v="77590"/>
    <x v="2"/>
    <x v="1110"/>
    <x v="0"/>
    <s v="Tables"/>
    <s v="SAFCO PlanMaster Heigh-Adjustable Drafting Table Base, 43w x 30d x 30-37h, Black"/>
    <n v="489.23"/>
  </r>
  <r>
    <n v="8895"/>
    <s v="CA-2017-167241"/>
    <x v="243"/>
    <d v="2017-08-22T00:00:00"/>
    <s v="Standard Class"/>
    <s v="BD-11320"/>
    <s v="Bill Donatelli"/>
    <s v="Consumer"/>
    <s v="United States"/>
    <s v="Los Angeles"/>
    <s v="California"/>
    <n v="90004"/>
    <x v="1"/>
    <x v="575"/>
    <x v="0"/>
    <s v="Furnishings"/>
    <s v="Luxo Professional Magnifying Clamp-On Fluorescent Lamps"/>
    <n v="312.02999999999997"/>
  </r>
  <r>
    <n v="8896"/>
    <s v="CA-2017-167241"/>
    <x v="243"/>
    <d v="2017-08-22T00:00:00"/>
    <s v="Standard Class"/>
    <s v="BD-11320"/>
    <s v="Bill Donatelli"/>
    <s v="Consumer"/>
    <s v="United States"/>
    <s v="Los Angeles"/>
    <s v="California"/>
    <n v="90004"/>
    <x v="1"/>
    <x v="1198"/>
    <x v="1"/>
    <s v="Storage"/>
    <s v="Perma STOR-ALL Hanging File Box, 13 1/8&quot;W x 12 1/4&quot;D x 10 1/2&quot;H"/>
    <n v="17.940000000000001"/>
  </r>
  <r>
    <n v="8897"/>
    <s v="CA-2017-167241"/>
    <x v="243"/>
    <d v="2017-08-22T00:00:00"/>
    <s v="Standard Class"/>
    <s v="BD-11320"/>
    <s v="Bill Donatelli"/>
    <s v="Consumer"/>
    <s v="United States"/>
    <s v="Los Angeles"/>
    <s v="California"/>
    <n v="90004"/>
    <x v="1"/>
    <x v="302"/>
    <x v="2"/>
    <s v="Phones"/>
    <s v="AT&amp;T 841000 Phone"/>
    <n v="165.6"/>
  </r>
  <r>
    <n v="8898"/>
    <s v="CA-2017-167241"/>
    <x v="243"/>
    <d v="2017-08-22T00:00:00"/>
    <s v="Standard Class"/>
    <s v="BD-11320"/>
    <s v="Bill Donatelli"/>
    <s v="Consumer"/>
    <s v="United States"/>
    <s v="Los Angeles"/>
    <s v="California"/>
    <n v="90004"/>
    <x v="1"/>
    <x v="945"/>
    <x v="1"/>
    <s v="Paper"/>
    <s v="Rediform S.O.S. 1-Up Phone Message Bk, 4-1/4x3-1/16 Bk, 1 Form/Pg, 40 Messages/Bk, 3/Pk"/>
    <n v="37.520000000000003"/>
  </r>
  <r>
    <n v="8899"/>
    <s v="CA-2016-163237"/>
    <x v="976"/>
    <d v="2016-08-09T00:00:00"/>
    <s v="Second Class"/>
    <s v="EM-14095"/>
    <s v="Eudokia Martin"/>
    <s v="Corporate"/>
    <s v="United States"/>
    <s v="Springfield"/>
    <s v="Virginia"/>
    <n v="22153"/>
    <x v="0"/>
    <x v="1405"/>
    <x v="2"/>
    <s v="Phones"/>
    <s v="Ativa D5772 2-Line 5.8GHz Digital Expandable Corded/Cordless Phone System with Answering &amp; Caller ID/Call Waiting, Black/Silver"/>
    <n v="494.97"/>
  </r>
  <r>
    <n v="8900"/>
    <s v="CA-2016-163237"/>
    <x v="976"/>
    <d v="2016-08-09T00:00:00"/>
    <s v="Second Class"/>
    <s v="EM-14095"/>
    <s v="Eudokia Martin"/>
    <s v="Corporate"/>
    <s v="United States"/>
    <s v="Springfield"/>
    <s v="Virginia"/>
    <n v="22153"/>
    <x v="0"/>
    <x v="1351"/>
    <x v="1"/>
    <s v="Labels"/>
    <s v="Avery 50"/>
    <n v="25.06"/>
  </r>
  <r>
    <n v="8901"/>
    <s v="CA-2017-150483"/>
    <x v="1206"/>
    <d v="2017-06-04T00:00:00"/>
    <s v="Standard Class"/>
    <s v="BP-11290"/>
    <s v="Beth Paige"/>
    <s v="Consumer"/>
    <s v="United States"/>
    <s v="Decatur"/>
    <s v="Illinois"/>
    <n v="62521"/>
    <x v="2"/>
    <x v="1831"/>
    <x v="0"/>
    <s v="Furnishings"/>
    <s v="Executive Impressions 16-1/2&quot; Circular Wall Clock"/>
    <n v="32.064"/>
  </r>
  <r>
    <n v="8902"/>
    <s v="CA-2017-150483"/>
    <x v="1206"/>
    <d v="2017-06-04T00:00:00"/>
    <s v="Standard Class"/>
    <s v="BP-11290"/>
    <s v="Beth Paige"/>
    <s v="Consumer"/>
    <s v="United States"/>
    <s v="Decatur"/>
    <s v="Illinois"/>
    <n v="62521"/>
    <x v="2"/>
    <x v="1828"/>
    <x v="1"/>
    <s v="Paper"/>
    <s v="Xerox 1899"/>
    <n v="18.495999999999999"/>
  </r>
  <r>
    <n v="8903"/>
    <s v="CA-2017-150483"/>
    <x v="1206"/>
    <d v="2017-06-04T00:00:00"/>
    <s v="Standard Class"/>
    <s v="BP-11290"/>
    <s v="Beth Paige"/>
    <s v="Consumer"/>
    <s v="United States"/>
    <s v="Decatur"/>
    <s v="Illinois"/>
    <n v="62521"/>
    <x v="2"/>
    <x v="1455"/>
    <x v="0"/>
    <s v="Chairs"/>
    <s v="Global Highback Leather Tilter in Burgundy"/>
    <n v="191.07900000000001"/>
  </r>
  <r>
    <n v="8904"/>
    <s v="CA-2017-150483"/>
    <x v="1206"/>
    <d v="2017-06-04T00:00:00"/>
    <s v="Standard Class"/>
    <s v="BP-11290"/>
    <s v="Beth Paige"/>
    <s v="Consumer"/>
    <s v="United States"/>
    <s v="Decatur"/>
    <s v="Illinois"/>
    <n v="62521"/>
    <x v="2"/>
    <x v="747"/>
    <x v="1"/>
    <s v="Paper"/>
    <s v="Xerox 212"/>
    <n v="10.368"/>
  </r>
  <r>
    <n v="8905"/>
    <s v="US-2017-126431"/>
    <x v="949"/>
    <d v="2017-07-01T00:00:00"/>
    <s v="Same Day"/>
    <s v="SU-20665"/>
    <s v="Stephanie Ulpright"/>
    <s v="Home Office"/>
    <s v="United States"/>
    <s v="New York City"/>
    <s v="New York"/>
    <n v="10009"/>
    <x v="3"/>
    <x v="933"/>
    <x v="1"/>
    <s v="Labels"/>
    <s v="Avery 477"/>
    <n v="30.53"/>
  </r>
  <r>
    <n v="8906"/>
    <s v="US-2017-126431"/>
    <x v="949"/>
    <d v="2017-07-01T00:00:00"/>
    <s v="Same Day"/>
    <s v="SU-20665"/>
    <s v="Stephanie Ulpright"/>
    <s v="Home Office"/>
    <s v="United States"/>
    <s v="New York City"/>
    <s v="New York"/>
    <n v="10009"/>
    <x v="3"/>
    <x v="1386"/>
    <x v="2"/>
    <s v="Accessories"/>
    <s v="KeyTronicÂ KT400U2 -Â KeyboardÂ - Black"/>
    <n v="30.84"/>
  </r>
  <r>
    <n v="8907"/>
    <s v="US-2017-126431"/>
    <x v="949"/>
    <d v="2017-07-01T00:00:00"/>
    <s v="Same Day"/>
    <s v="SU-20665"/>
    <s v="Stephanie Ulpright"/>
    <s v="Home Office"/>
    <s v="United States"/>
    <s v="New York City"/>
    <s v="New York"/>
    <n v="10009"/>
    <x v="3"/>
    <x v="144"/>
    <x v="1"/>
    <s v="Paper"/>
    <s v="Southworth 25% Cotton Antique Laid Paper &amp; Envelopes"/>
    <n v="75.06"/>
  </r>
  <r>
    <n v="8908"/>
    <s v="CA-2017-139934"/>
    <x v="122"/>
    <d v="2017-12-20T00:00:00"/>
    <s v="First Class"/>
    <s v="AY-10555"/>
    <s v="Andy Yotov"/>
    <s v="Corporate"/>
    <s v="United States"/>
    <s v="San Francisco"/>
    <s v="California"/>
    <n v="94110"/>
    <x v="1"/>
    <x v="179"/>
    <x v="2"/>
    <s v="Phones"/>
    <s v="I Need's 3d Hello Kitty Hybrid Silicone Case Cover for HTC One X 4g with 3d Hello Kitty Stylus Pen Green/pink"/>
    <n v="66.975999999999999"/>
  </r>
  <r>
    <n v="8909"/>
    <s v="CA-2016-109603"/>
    <x v="1207"/>
    <d v="2016-02-01T00:00:00"/>
    <s v="Standard Class"/>
    <s v="EM-13825"/>
    <s v="Elizabeth Moffitt"/>
    <s v="Corporate"/>
    <s v="United States"/>
    <s v="Moreno Valley"/>
    <s v="California"/>
    <n v="92553"/>
    <x v="1"/>
    <x v="1274"/>
    <x v="1"/>
    <s v="Paper"/>
    <s v="Xerox 1991"/>
    <n v="182.72"/>
  </r>
  <r>
    <n v="8910"/>
    <s v="CA-2018-160661"/>
    <x v="960"/>
    <d v="2018-11-01T00:00:00"/>
    <s v="Standard Class"/>
    <s v="SA-20830"/>
    <s v="Sue Ann Reed"/>
    <s v="Consumer"/>
    <s v="United States"/>
    <s v="Everett"/>
    <s v="Massachusetts"/>
    <n v="2149"/>
    <x v="3"/>
    <x v="148"/>
    <x v="1"/>
    <s v="Labels"/>
    <s v="Avery 519"/>
    <n v="21.93"/>
  </r>
  <r>
    <n v="8911"/>
    <s v="CA-2018-102610"/>
    <x v="259"/>
    <d v="2018-11-08T00:00:00"/>
    <s v="Standard Class"/>
    <s v="CA-12265"/>
    <s v="Christina Anderson"/>
    <s v="Consumer"/>
    <s v="United States"/>
    <s v="Chattanooga"/>
    <s v="Tennessee"/>
    <n v="37421"/>
    <x v="0"/>
    <x v="434"/>
    <x v="2"/>
    <s v="Accessories"/>
    <s v="Logitech M510 Wireless Mouse"/>
    <n v="95.975999999999999"/>
  </r>
  <r>
    <n v="8912"/>
    <s v="CA-2018-102610"/>
    <x v="259"/>
    <d v="2018-11-08T00:00:00"/>
    <s v="Standard Class"/>
    <s v="CA-12265"/>
    <s v="Christina Anderson"/>
    <s v="Consumer"/>
    <s v="United States"/>
    <s v="Chattanooga"/>
    <s v="Tennessee"/>
    <n v="37421"/>
    <x v="0"/>
    <x v="1777"/>
    <x v="2"/>
    <s v="Phones"/>
    <s v="iOttie XL Car Mount"/>
    <n v="143.928"/>
  </r>
  <r>
    <n v="8913"/>
    <s v="CA-2018-102610"/>
    <x v="259"/>
    <d v="2018-11-08T00:00:00"/>
    <s v="Standard Class"/>
    <s v="CA-12265"/>
    <s v="Christina Anderson"/>
    <s v="Consumer"/>
    <s v="United States"/>
    <s v="Chattanooga"/>
    <s v="Tennessee"/>
    <n v="37421"/>
    <x v="0"/>
    <x v="990"/>
    <x v="1"/>
    <s v="Binders"/>
    <s v="Storex Dura Pro Binders"/>
    <n v="3.5640000000000001"/>
  </r>
  <r>
    <n v="8914"/>
    <s v="CA-2018-102610"/>
    <x v="259"/>
    <d v="2018-11-08T00:00:00"/>
    <s v="Standard Class"/>
    <s v="CA-12265"/>
    <s v="Christina Anderson"/>
    <s v="Consumer"/>
    <s v="United States"/>
    <s v="Chattanooga"/>
    <s v="Tennessee"/>
    <n v="37421"/>
    <x v="0"/>
    <x v="1038"/>
    <x v="1"/>
    <s v="Labels"/>
    <s v="Avery 481"/>
    <n v="4.9279999999999999"/>
  </r>
  <r>
    <n v="8915"/>
    <s v="US-2017-144057"/>
    <x v="195"/>
    <d v="2017-05-13T00:00:00"/>
    <s v="Standard Class"/>
    <s v="CV-12805"/>
    <s v="Cynthia Voltz"/>
    <s v="Corporate"/>
    <s v="United States"/>
    <s v="Austin"/>
    <s v="Texas"/>
    <n v="78745"/>
    <x v="2"/>
    <x v="518"/>
    <x v="1"/>
    <s v="Storage"/>
    <s v="Hot File 7-Pocket, Floor Stand"/>
    <n v="856.65599999999995"/>
  </r>
  <r>
    <n v="8916"/>
    <s v="US-2017-144057"/>
    <x v="195"/>
    <d v="2017-05-13T00:00:00"/>
    <s v="Standard Class"/>
    <s v="CV-12805"/>
    <s v="Cynthia Voltz"/>
    <s v="Corporate"/>
    <s v="United States"/>
    <s v="Austin"/>
    <s v="Texas"/>
    <n v="78745"/>
    <x v="2"/>
    <x v="91"/>
    <x v="1"/>
    <s v="Binders"/>
    <s v="Ibico Standard Transparent Covers"/>
    <n v="13.183999999999999"/>
  </r>
  <r>
    <n v="8917"/>
    <s v="US-2017-144057"/>
    <x v="195"/>
    <d v="2017-05-13T00:00:00"/>
    <s v="Standard Class"/>
    <s v="CV-12805"/>
    <s v="Cynthia Voltz"/>
    <s v="Corporate"/>
    <s v="United States"/>
    <s v="Austin"/>
    <s v="Texas"/>
    <n v="78745"/>
    <x v="2"/>
    <x v="1712"/>
    <x v="1"/>
    <s v="Appliances"/>
    <s v="Euro Pro Shark Stick Mini Vacuum"/>
    <n v="48.783999999999999"/>
  </r>
  <r>
    <n v="8918"/>
    <s v="US-2017-144057"/>
    <x v="195"/>
    <d v="2017-05-13T00:00:00"/>
    <s v="Standard Class"/>
    <s v="CV-12805"/>
    <s v="Cynthia Voltz"/>
    <s v="Corporate"/>
    <s v="United States"/>
    <s v="Austin"/>
    <s v="Texas"/>
    <n v="78745"/>
    <x v="2"/>
    <x v="136"/>
    <x v="1"/>
    <s v="Paper"/>
    <s v="Xerox 1911"/>
    <n v="76.64"/>
  </r>
  <r>
    <n v="8919"/>
    <s v="US-2017-144057"/>
    <x v="195"/>
    <d v="2017-05-13T00:00:00"/>
    <s v="Standard Class"/>
    <s v="CV-12805"/>
    <s v="Cynthia Voltz"/>
    <s v="Corporate"/>
    <s v="United States"/>
    <s v="Austin"/>
    <s v="Texas"/>
    <n v="78745"/>
    <x v="2"/>
    <x v="1087"/>
    <x v="1"/>
    <s v="Binders"/>
    <s v="GBC VeloBind Cover Sets"/>
    <n v="18.527999999999999"/>
  </r>
  <r>
    <n v="8920"/>
    <s v="CA-2015-160276"/>
    <x v="1063"/>
    <d v="2015-04-08T00:00:00"/>
    <s v="Standard Class"/>
    <s v="AH-10690"/>
    <s v="Anna HÃ¤berlin"/>
    <s v="Corporate"/>
    <s v="United States"/>
    <s v="Virginia Beach"/>
    <s v="Virginia"/>
    <n v="23464"/>
    <x v="0"/>
    <x v="1740"/>
    <x v="0"/>
    <s v="Furnishings"/>
    <s v="Luxo Adjustable Task Clamp Lamp"/>
    <n v="177.68"/>
  </r>
  <r>
    <n v="8921"/>
    <s v="CA-2015-132983"/>
    <x v="582"/>
    <d v="2015-05-03T00:00:00"/>
    <s v="Standard Class"/>
    <s v="DS-13180"/>
    <s v="David Smith"/>
    <s v="Corporate"/>
    <s v="United States"/>
    <s v="Jamestown"/>
    <s v="New York"/>
    <n v="14701"/>
    <x v="3"/>
    <x v="1105"/>
    <x v="2"/>
    <s v="Accessories"/>
    <s v="Logitech G600 MMO Gaming Mouse"/>
    <n v="159.97999999999999"/>
  </r>
  <r>
    <n v="8922"/>
    <s v="CA-2017-145709"/>
    <x v="964"/>
    <d v="2017-10-08T00:00:00"/>
    <s v="Standard Class"/>
    <s v="AH-10690"/>
    <s v="Anna HÃ¤berlin"/>
    <s v="Corporate"/>
    <s v="United States"/>
    <s v="Coral Gables"/>
    <s v="Florida"/>
    <n v="33134"/>
    <x v="0"/>
    <x v="1513"/>
    <x v="2"/>
    <s v="Phones"/>
    <s v="Samsung HM1900 Bluetooth Headset"/>
    <n v="52.68"/>
  </r>
  <r>
    <n v="8923"/>
    <s v="CA-2017-145709"/>
    <x v="964"/>
    <d v="2017-10-08T00:00:00"/>
    <s v="Standard Class"/>
    <s v="AH-10690"/>
    <s v="Anna HÃ¤berlin"/>
    <s v="Corporate"/>
    <s v="United States"/>
    <s v="Coral Gables"/>
    <s v="Florida"/>
    <n v="33134"/>
    <x v="0"/>
    <x v="763"/>
    <x v="0"/>
    <s v="Furnishings"/>
    <s v="Magna Visual Magnetic Picture Hangers"/>
    <n v="11.568"/>
  </r>
  <r>
    <n v="8924"/>
    <s v="CA-2018-133928"/>
    <x v="532"/>
    <d v="2018-06-17T00:00:00"/>
    <s v="Standard Class"/>
    <s v="ZC-21910"/>
    <s v="Zuschuss Carroll"/>
    <s v="Consumer"/>
    <s v="United States"/>
    <s v="Hickory"/>
    <s v="North Carolina"/>
    <n v="28601"/>
    <x v="0"/>
    <x v="31"/>
    <x v="1"/>
    <s v="Binders"/>
    <s v="Acco Pressboard Covers with Storage Hooks, 14 7/8&quot; x 11&quot;, Executive Red"/>
    <n v="4.5720000000000001"/>
  </r>
  <r>
    <n v="8925"/>
    <s v="CA-2017-168032"/>
    <x v="806"/>
    <d v="2017-02-03T00:00:00"/>
    <s v="Standard Class"/>
    <s v="DF-13135"/>
    <s v="David Flashing"/>
    <s v="Consumer"/>
    <s v="United States"/>
    <s v="Rockford"/>
    <s v="Illinois"/>
    <n v="61107"/>
    <x v="2"/>
    <x v="1846"/>
    <x v="2"/>
    <s v="Phones"/>
    <s v="Nokia Lumia 1020"/>
    <n v="1439.9680000000001"/>
  </r>
  <r>
    <n v="8926"/>
    <s v="CA-2017-168032"/>
    <x v="806"/>
    <d v="2017-02-03T00:00:00"/>
    <s v="Standard Class"/>
    <s v="DF-13135"/>
    <s v="David Flashing"/>
    <s v="Consumer"/>
    <s v="United States"/>
    <s v="Rockford"/>
    <s v="Illinois"/>
    <n v="61107"/>
    <x v="2"/>
    <x v="614"/>
    <x v="1"/>
    <s v="Binders"/>
    <s v="Avery Durable Binders"/>
    <n v="1.728"/>
  </r>
  <r>
    <n v="8927"/>
    <s v="CA-2017-168032"/>
    <x v="806"/>
    <d v="2017-02-03T00:00:00"/>
    <s v="Standard Class"/>
    <s v="DF-13135"/>
    <s v="David Flashing"/>
    <s v="Consumer"/>
    <s v="United States"/>
    <s v="Rockford"/>
    <s v="Illinois"/>
    <n v="61107"/>
    <x v="2"/>
    <x v="489"/>
    <x v="0"/>
    <s v="Tables"/>
    <s v="Bretford â€œJust In Timeâ€ Height-Adjustable Multi-Task Work Tables"/>
    <n v="626.1"/>
  </r>
  <r>
    <n v="8928"/>
    <s v="CA-2016-143616"/>
    <x v="874"/>
    <d v="2016-09-29T00:00:00"/>
    <s v="Second Class"/>
    <s v="SS-20140"/>
    <s v="Saphhira Shifley"/>
    <s v="Corporate"/>
    <s v="United States"/>
    <s v="Seattle"/>
    <s v="Washington"/>
    <n v="98103"/>
    <x v="1"/>
    <x v="1167"/>
    <x v="1"/>
    <s v="Art"/>
    <s v="Newell 334"/>
    <n v="99.2"/>
  </r>
  <r>
    <n v="8929"/>
    <s v="US-2016-168704"/>
    <x v="657"/>
    <d v="2016-04-17T00:00:00"/>
    <s v="Standard Class"/>
    <s v="FP-14320"/>
    <s v="Frank Preis"/>
    <s v="Consumer"/>
    <s v="United States"/>
    <s v="Huntsville"/>
    <s v="Texas"/>
    <n v="77340"/>
    <x v="2"/>
    <x v="562"/>
    <x v="0"/>
    <s v="Tables"/>
    <s v="Chromcraft Bull-Nose Wood Round Conference Table Top, Wood Base"/>
    <n v="609.98"/>
  </r>
  <r>
    <n v="8930"/>
    <s v="US-2016-168704"/>
    <x v="657"/>
    <d v="2016-04-17T00:00:00"/>
    <s v="Standard Class"/>
    <s v="FP-14320"/>
    <s v="Frank Preis"/>
    <s v="Consumer"/>
    <s v="United States"/>
    <s v="Huntsville"/>
    <s v="Texas"/>
    <n v="77340"/>
    <x v="2"/>
    <x v="1000"/>
    <x v="0"/>
    <s v="Tables"/>
    <s v="Iceberg OfficeWorks 42&quot; Round Tables"/>
    <n v="211.37200000000001"/>
  </r>
  <r>
    <n v="8931"/>
    <s v="US-2016-168704"/>
    <x v="657"/>
    <d v="2016-04-17T00:00:00"/>
    <s v="Standard Class"/>
    <s v="FP-14320"/>
    <s v="Frank Preis"/>
    <s v="Consumer"/>
    <s v="United States"/>
    <s v="Huntsville"/>
    <s v="Texas"/>
    <n v="77340"/>
    <x v="2"/>
    <x v="835"/>
    <x v="2"/>
    <s v="Phones"/>
    <s v="Apple iPhone 5C"/>
    <n v="239.976"/>
  </r>
  <r>
    <n v="8932"/>
    <s v="CA-2018-143252"/>
    <x v="404"/>
    <d v="2018-12-24T00:00:00"/>
    <s v="Standard Class"/>
    <s v="HE-14800"/>
    <s v="Harold Engle"/>
    <s v="Corporate"/>
    <s v="United States"/>
    <s v="Milwaukee"/>
    <s v="Wisconsin"/>
    <n v="53209"/>
    <x v="2"/>
    <x v="1801"/>
    <x v="0"/>
    <s v="Furnishings"/>
    <s v="Tensor Track Tree Floor Lamp"/>
    <n v="99.95"/>
  </r>
  <r>
    <n v="8933"/>
    <s v="CA-2018-143252"/>
    <x v="404"/>
    <d v="2018-12-24T00:00:00"/>
    <s v="Standard Class"/>
    <s v="HE-14800"/>
    <s v="Harold Engle"/>
    <s v="Corporate"/>
    <s v="United States"/>
    <s v="Milwaukee"/>
    <s v="Wisconsin"/>
    <n v="53209"/>
    <x v="2"/>
    <x v="1599"/>
    <x v="2"/>
    <s v="Accessories"/>
    <s v="Maxell 74 Minute CDR, 10/Pack"/>
    <n v="29.34"/>
  </r>
  <r>
    <n v="8934"/>
    <s v="CA-2017-102134"/>
    <x v="560"/>
    <d v="2017-03-19T00:00:00"/>
    <s v="Standard Class"/>
    <s v="SP-20545"/>
    <s v="Sibella Parks"/>
    <s v="Corporate"/>
    <s v="United States"/>
    <s v="Green Bay"/>
    <s v="Wisconsin"/>
    <n v="54302"/>
    <x v="2"/>
    <x v="904"/>
    <x v="0"/>
    <s v="Furnishings"/>
    <s v="Westinghouse Clip-On Gooseneck Lamps"/>
    <n v="16.739999999999998"/>
  </r>
  <r>
    <n v="8935"/>
    <s v="CA-2018-130036"/>
    <x v="151"/>
    <d v="2018-08-27T00:00:00"/>
    <s v="Same Day"/>
    <s v="BP-11185"/>
    <s v="Ben Peterman"/>
    <s v="Corporate"/>
    <s v="United States"/>
    <s v="Philadelphia"/>
    <s v="Pennsylvania"/>
    <n v="19120"/>
    <x v="3"/>
    <x v="1157"/>
    <x v="1"/>
    <s v="Paper"/>
    <s v="Xerox 1981"/>
    <n v="12.672000000000001"/>
  </r>
  <r>
    <n v="8936"/>
    <s v="CA-2018-130036"/>
    <x v="151"/>
    <d v="2018-08-27T00:00:00"/>
    <s v="Same Day"/>
    <s v="BP-11185"/>
    <s v="Ben Peterman"/>
    <s v="Corporate"/>
    <s v="United States"/>
    <s v="Philadelphia"/>
    <s v="Pennsylvania"/>
    <n v="19120"/>
    <x v="3"/>
    <x v="295"/>
    <x v="2"/>
    <s v="Accessories"/>
    <s v="Logitech Wireless Headset h800"/>
    <n v="1119.8879999999999"/>
  </r>
  <r>
    <n v="8937"/>
    <s v="CA-2016-134117"/>
    <x v="997"/>
    <d v="2016-12-19T00:00:00"/>
    <s v="Second Class"/>
    <s v="PG-18895"/>
    <s v="Paul Gonzalez"/>
    <s v="Consumer"/>
    <s v="United States"/>
    <s v="Los Angeles"/>
    <s v="California"/>
    <n v="90008"/>
    <x v="1"/>
    <x v="894"/>
    <x v="1"/>
    <s v="Art"/>
    <s v="Sanford 52201 APSCO Electric Pencil Sharpener"/>
    <n v="204.85"/>
  </r>
  <r>
    <n v="8938"/>
    <s v="CA-2016-134117"/>
    <x v="997"/>
    <d v="2016-12-19T00:00:00"/>
    <s v="Second Class"/>
    <s v="PG-18895"/>
    <s v="Paul Gonzalez"/>
    <s v="Consumer"/>
    <s v="United States"/>
    <s v="Los Angeles"/>
    <s v="California"/>
    <n v="90008"/>
    <x v="1"/>
    <x v="1495"/>
    <x v="2"/>
    <s v="Phones"/>
    <s v="Panasonic KX TS3282W Corded phone"/>
    <n v="135.98400000000001"/>
  </r>
  <r>
    <n v="8939"/>
    <s v="CA-2016-134117"/>
    <x v="997"/>
    <d v="2016-12-19T00:00:00"/>
    <s v="Second Class"/>
    <s v="PG-18895"/>
    <s v="Paul Gonzalez"/>
    <s v="Consumer"/>
    <s v="United States"/>
    <s v="Los Angeles"/>
    <s v="California"/>
    <n v="90008"/>
    <x v="1"/>
    <x v="169"/>
    <x v="1"/>
    <s v="Art"/>
    <s v="Sanford Colorific Eraseable Coloring Pencils, 12 Count"/>
    <n v="16.399999999999999"/>
  </r>
  <r>
    <n v="8940"/>
    <s v="CA-2016-134117"/>
    <x v="997"/>
    <d v="2016-12-19T00:00:00"/>
    <s v="Second Class"/>
    <s v="PG-18895"/>
    <s v="Paul Gonzalez"/>
    <s v="Consumer"/>
    <s v="United States"/>
    <s v="Los Angeles"/>
    <s v="California"/>
    <n v="90008"/>
    <x v="1"/>
    <x v="920"/>
    <x v="1"/>
    <s v="Binders"/>
    <s v="Avery Arch Ring Binders"/>
    <n v="92.96"/>
  </r>
  <r>
    <n v="8941"/>
    <s v="CA-2015-130918"/>
    <x v="963"/>
    <d v="2015-08-24T00:00:00"/>
    <s v="Second Class"/>
    <s v="JP-15520"/>
    <s v="Jeremy Pistek"/>
    <s v="Consumer"/>
    <s v="United States"/>
    <s v="North Miami"/>
    <s v="Florida"/>
    <n v="33161"/>
    <x v="0"/>
    <x v="1847"/>
    <x v="1"/>
    <s v="Supplies"/>
    <s v="Acme Serrated Blade Letter Opener"/>
    <n v="7.6319999999999997"/>
  </r>
  <r>
    <n v="8942"/>
    <s v="CA-2017-159023"/>
    <x v="54"/>
    <d v="2017-11-05T00:00:00"/>
    <s v="First Class"/>
    <s v="NW-18400"/>
    <s v="Natalie Webber"/>
    <s v="Consumer"/>
    <s v="United States"/>
    <s v="Portland"/>
    <s v="Oregon"/>
    <n v="97206"/>
    <x v="1"/>
    <x v="922"/>
    <x v="1"/>
    <s v="Binders"/>
    <s v="Avery Reinforcements for Hole-Punch Pages"/>
    <n v="4.1580000000000004"/>
  </r>
  <r>
    <n v="8943"/>
    <s v="CA-2017-159023"/>
    <x v="54"/>
    <d v="2017-11-05T00:00:00"/>
    <s v="First Class"/>
    <s v="NW-18400"/>
    <s v="Natalie Webber"/>
    <s v="Consumer"/>
    <s v="United States"/>
    <s v="Portland"/>
    <s v="Oregon"/>
    <n v="97206"/>
    <x v="1"/>
    <x v="1848"/>
    <x v="2"/>
    <s v="Machines"/>
    <s v="Okidata B401 Printer"/>
    <n v="179.99100000000001"/>
  </r>
  <r>
    <n v="8944"/>
    <s v="CA-2018-111717"/>
    <x v="1208"/>
    <d v="2018-10-16T00:00:00"/>
    <s v="Standard Class"/>
    <s v="SW-20245"/>
    <s v="Scot Wooten"/>
    <s v="Consumer"/>
    <s v="United States"/>
    <s v="Aurora"/>
    <s v="Illinois"/>
    <n v="60505"/>
    <x v="2"/>
    <x v="1756"/>
    <x v="0"/>
    <s v="Chairs"/>
    <s v="Hon Comfortask Task/Swivel Chairs"/>
    <n v="239.358"/>
  </r>
  <r>
    <n v="8945"/>
    <s v="CA-2015-154592"/>
    <x v="1035"/>
    <d v="2015-12-08T00:00:00"/>
    <s v="First Class"/>
    <s v="EH-14005"/>
    <s v="Erica Hernandez"/>
    <s v="Home Office"/>
    <s v="United States"/>
    <s v="San Francisco"/>
    <s v="California"/>
    <n v="94109"/>
    <x v="1"/>
    <x v="1397"/>
    <x v="1"/>
    <s v="Paper"/>
    <s v="Green Bar Computer Printout Paper"/>
    <n v="164.88"/>
  </r>
  <r>
    <n v="8946"/>
    <s v="CA-2015-128622"/>
    <x v="647"/>
    <d v="2015-11-17T00:00:00"/>
    <s v="Second Class"/>
    <s v="SC-20260"/>
    <s v="Scott Cohen"/>
    <s v="Corporate"/>
    <s v="United States"/>
    <s v="San Francisco"/>
    <s v="California"/>
    <n v="94110"/>
    <x v="1"/>
    <x v="503"/>
    <x v="1"/>
    <s v="Supplies"/>
    <s v="Acme Value Line Scissors"/>
    <n v="10.95"/>
  </r>
  <r>
    <n v="8947"/>
    <s v="CA-2018-148355"/>
    <x v="165"/>
    <d v="2018-12-28T00:00:00"/>
    <s v="Standard Class"/>
    <s v="NC-18535"/>
    <s v="Nick Crebassa"/>
    <s v="Corporate"/>
    <s v="United States"/>
    <s v="New Bedford"/>
    <s v="Massachusetts"/>
    <n v="2740"/>
    <x v="3"/>
    <x v="1193"/>
    <x v="1"/>
    <s v="Paper"/>
    <s v="Xerox 214"/>
    <n v="19.440000000000001"/>
  </r>
  <r>
    <n v="8948"/>
    <s v="CA-2018-148355"/>
    <x v="165"/>
    <d v="2018-12-28T00:00:00"/>
    <s v="Standard Class"/>
    <s v="NC-18535"/>
    <s v="Nick Crebassa"/>
    <s v="Corporate"/>
    <s v="United States"/>
    <s v="New Bedford"/>
    <s v="Massachusetts"/>
    <n v="2740"/>
    <x v="3"/>
    <x v="1699"/>
    <x v="1"/>
    <s v="Binders"/>
    <s v="Avery Triangle Shaped Sheet Lifters, Black, 2/Pack"/>
    <n v="12.3"/>
  </r>
  <r>
    <n v="8949"/>
    <s v="CA-2015-132913"/>
    <x v="163"/>
    <d v="2015-12-26T00:00:00"/>
    <s v="First Class"/>
    <s v="AS-10090"/>
    <s v="Adam Shillingsburg"/>
    <s v="Consumer"/>
    <s v="United States"/>
    <s v="San Diego"/>
    <s v="California"/>
    <n v="92037"/>
    <x v="1"/>
    <x v="1803"/>
    <x v="1"/>
    <s v="Appliances"/>
    <s v="Belkin 7-Outlet SurgeMaster Home Series"/>
    <n v="13.97"/>
  </r>
  <r>
    <n v="8950"/>
    <s v="CA-2018-150910"/>
    <x v="66"/>
    <d v="2018-12-28T00:00:00"/>
    <s v="Standard Class"/>
    <s v="JL-15130"/>
    <s v="Jack Lebron"/>
    <s v="Consumer"/>
    <s v="United States"/>
    <s v="Jackson"/>
    <s v="Tennessee"/>
    <n v="38301"/>
    <x v="0"/>
    <x v="257"/>
    <x v="0"/>
    <s v="Tables"/>
    <s v="Bevis Round Bullnose 29&quot; High Table Top"/>
    <n v="934.95600000000002"/>
  </r>
  <r>
    <n v="8951"/>
    <s v="CA-2018-150910"/>
    <x v="66"/>
    <d v="2018-12-28T00:00:00"/>
    <s v="Standard Class"/>
    <s v="JL-15130"/>
    <s v="Jack Lebron"/>
    <s v="Consumer"/>
    <s v="United States"/>
    <s v="Jackson"/>
    <s v="Tennessee"/>
    <n v="38301"/>
    <x v="0"/>
    <x v="825"/>
    <x v="2"/>
    <s v="Accessories"/>
    <s v="Logitech ClearChat Comfort/USB Headset H390"/>
    <n v="46.863999999999997"/>
  </r>
  <r>
    <n v="8952"/>
    <s v="CA-2018-150910"/>
    <x v="66"/>
    <d v="2018-12-28T00:00:00"/>
    <s v="Standard Class"/>
    <s v="JL-15130"/>
    <s v="Jack Lebron"/>
    <s v="Consumer"/>
    <s v="United States"/>
    <s v="Jackson"/>
    <s v="Tennessee"/>
    <n v="38301"/>
    <x v="0"/>
    <x v="376"/>
    <x v="1"/>
    <s v="Storage"/>
    <s v="Crate-A-Files"/>
    <n v="26.16"/>
  </r>
  <r>
    <n v="8953"/>
    <s v="CA-2018-150910"/>
    <x v="66"/>
    <d v="2018-12-28T00:00:00"/>
    <s v="Standard Class"/>
    <s v="JL-15130"/>
    <s v="Jack Lebron"/>
    <s v="Consumer"/>
    <s v="United States"/>
    <s v="Jackson"/>
    <s v="Tennessee"/>
    <n v="38301"/>
    <x v="0"/>
    <x v="1024"/>
    <x v="1"/>
    <s v="Art"/>
    <s v="Newell 325"/>
    <n v="23.128"/>
  </r>
  <r>
    <n v="8954"/>
    <s v="CA-2018-150910"/>
    <x v="66"/>
    <d v="2018-12-28T00:00:00"/>
    <s v="Standard Class"/>
    <s v="JL-15130"/>
    <s v="Jack Lebron"/>
    <s v="Consumer"/>
    <s v="United States"/>
    <s v="Jackson"/>
    <s v="Tennessee"/>
    <n v="38301"/>
    <x v="0"/>
    <x v="667"/>
    <x v="1"/>
    <s v="Appliances"/>
    <s v="Holmes Replacement Filter for HEPA Air Cleaner, Large Room"/>
    <n v="59.24"/>
  </r>
  <r>
    <n v="8955"/>
    <s v="CA-2015-156790"/>
    <x v="233"/>
    <d v="2015-08-10T00:00:00"/>
    <s v="Second Class"/>
    <s v="VG-21790"/>
    <s v="Vivek Gonzalez"/>
    <s v="Consumer"/>
    <s v="United States"/>
    <s v="Jacksonville"/>
    <s v="Florida"/>
    <n v="32216"/>
    <x v="0"/>
    <x v="1195"/>
    <x v="0"/>
    <s v="Bookcases"/>
    <s v="O'Sullivan 2-Shelf Heavy-Duty Bookcases"/>
    <n v="155.45599999999999"/>
  </r>
  <r>
    <n v="8956"/>
    <s v="CA-2015-126480"/>
    <x v="59"/>
    <d v="2015-09-24T00:00:00"/>
    <s v="Standard Class"/>
    <s v="HG-14965"/>
    <s v="Henry Goldwyn"/>
    <s v="Corporate"/>
    <s v="United States"/>
    <s v="San Diego"/>
    <s v="California"/>
    <n v="92024"/>
    <x v="1"/>
    <x v="1532"/>
    <x v="1"/>
    <s v="Paper"/>
    <s v="Xerox 1900"/>
    <n v="8.56"/>
  </r>
  <r>
    <n v="8957"/>
    <s v="CA-2018-105620"/>
    <x v="53"/>
    <d v="2018-12-28T00:00:00"/>
    <s v="First Class"/>
    <s v="JH-15430"/>
    <s v="Jennifer Halladay"/>
    <s v="Consumer"/>
    <s v="United States"/>
    <s v="Hialeah"/>
    <s v="Florida"/>
    <n v="33012"/>
    <x v="0"/>
    <x v="1457"/>
    <x v="0"/>
    <s v="Furnishings"/>
    <s v="Eldon 400 Class Desk Accessories, Black Carbon"/>
    <n v="21"/>
  </r>
  <r>
    <n v="8958"/>
    <s v="CA-2018-105620"/>
    <x v="53"/>
    <d v="2018-12-28T00:00:00"/>
    <s v="First Class"/>
    <s v="JH-15430"/>
    <s v="Jennifer Halladay"/>
    <s v="Consumer"/>
    <s v="United States"/>
    <s v="Hialeah"/>
    <s v="Florida"/>
    <n v="33012"/>
    <x v="0"/>
    <x v="1845"/>
    <x v="2"/>
    <s v="Machines"/>
    <s v="Lexmark 20R1285 X6650 Wireless All-in-One Printer"/>
    <n v="120"/>
  </r>
  <r>
    <n v="8959"/>
    <s v="CA-2018-150266"/>
    <x v="920"/>
    <d v="2018-11-30T00:00:00"/>
    <s v="Standard Class"/>
    <s v="RO-19780"/>
    <s v="Rose O'Brian"/>
    <s v="Consumer"/>
    <s v="United States"/>
    <s v="Houston"/>
    <s v="Texas"/>
    <n v="77070"/>
    <x v="2"/>
    <x v="929"/>
    <x v="2"/>
    <s v="Phones"/>
    <s v="Blue Parrot B250XT Professional Grade Wireless BluetoothÂ HeadsetÂ with"/>
    <n v="299.95999999999998"/>
  </r>
  <r>
    <n v="8960"/>
    <s v="CA-2018-150266"/>
    <x v="920"/>
    <d v="2018-11-30T00:00:00"/>
    <s v="Standard Class"/>
    <s v="RO-19780"/>
    <s v="Rose O'Brian"/>
    <s v="Consumer"/>
    <s v="United States"/>
    <s v="Houston"/>
    <s v="Texas"/>
    <n v="77070"/>
    <x v="2"/>
    <x v="1527"/>
    <x v="1"/>
    <s v="Appliances"/>
    <s v="Fellowes Command Center 5-outlet power strip"/>
    <n v="67.84"/>
  </r>
  <r>
    <n v="8961"/>
    <s v="CA-2018-150266"/>
    <x v="920"/>
    <d v="2018-11-30T00:00:00"/>
    <s v="Standard Class"/>
    <s v="RO-19780"/>
    <s v="Rose O'Brian"/>
    <s v="Consumer"/>
    <s v="United States"/>
    <s v="Houston"/>
    <s v="Texas"/>
    <n v="77070"/>
    <x v="2"/>
    <x v="856"/>
    <x v="0"/>
    <s v="Chairs"/>
    <s v="Hon Deluxe Fabric Upholstered Stacking Chairs"/>
    <n v="853.93"/>
  </r>
  <r>
    <n v="8962"/>
    <s v="CA-2018-150266"/>
    <x v="920"/>
    <d v="2018-11-30T00:00:00"/>
    <s v="Standard Class"/>
    <s v="RO-19780"/>
    <s v="Rose O'Brian"/>
    <s v="Consumer"/>
    <s v="United States"/>
    <s v="Houston"/>
    <s v="Texas"/>
    <n v="77070"/>
    <x v="2"/>
    <x v="1663"/>
    <x v="1"/>
    <s v="Art"/>
    <s v="Avery Hi-Liter Smear-Safe Highlighters"/>
    <n v="18.687999999999999"/>
  </r>
  <r>
    <n v="8963"/>
    <s v="CA-2017-157280"/>
    <x v="732"/>
    <d v="2017-11-07T00:00:00"/>
    <s v="First Class"/>
    <s v="LW-17125"/>
    <s v="Liz Willingham"/>
    <s v="Consumer"/>
    <s v="United States"/>
    <s v="Virginia Beach"/>
    <s v="Virginia"/>
    <n v="23464"/>
    <x v="0"/>
    <x v="1369"/>
    <x v="0"/>
    <s v="Furnishings"/>
    <s v="3M Polarizing Task Lamp with Clamp Arm, Light Gray"/>
    <n v="273.95999999999998"/>
  </r>
  <r>
    <n v="8964"/>
    <s v="CA-2017-157280"/>
    <x v="732"/>
    <d v="2017-11-07T00:00:00"/>
    <s v="First Class"/>
    <s v="LW-17125"/>
    <s v="Liz Willingham"/>
    <s v="Consumer"/>
    <s v="United States"/>
    <s v="Virginia Beach"/>
    <s v="Virginia"/>
    <n v="23464"/>
    <x v="0"/>
    <x v="632"/>
    <x v="2"/>
    <s v="Accessories"/>
    <s v="Microsoft Natural Ergonomic Keyboard 4000"/>
    <n v="89.97"/>
  </r>
  <r>
    <n v="8965"/>
    <s v="CA-2017-157280"/>
    <x v="732"/>
    <d v="2017-11-07T00:00:00"/>
    <s v="First Class"/>
    <s v="LW-17125"/>
    <s v="Liz Willingham"/>
    <s v="Consumer"/>
    <s v="United States"/>
    <s v="Virginia Beach"/>
    <s v="Virginia"/>
    <n v="23464"/>
    <x v="0"/>
    <x v="1814"/>
    <x v="0"/>
    <s v="Furnishings"/>
    <s v="Tenex Chairmat w/ Average Lip, 45&quot; x 53&quot;"/>
    <n v="756.8"/>
  </r>
  <r>
    <n v="8966"/>
    <s v="CA-2018-106691"/>
    <x v="44"/>
    <d v="2018-11-12T00:00:00"/>
    <s v="Standard Class"/>
    <s v="CC-12370"/>
    <s v="Christopher Conant"/>
    <s v="Consumer"/>
    <s v="United States"/>
    <s v="Houston"/>
    <s v="Texas"/>
    <n v="77070"/>
    <x v="2"/>
    <x v="744"/>
    <x v="1"/>
    <s v="Binders"/>
    <s v="Zipper Ring Binder Pockets"/>
    <n v="1.248"/>
  </r>
  <r>
    <n v="8967"/>
    <s v="CA-2017-134180"/>
    <x v="54"/>
    <d v="2017-11-07T00:00:00"/>
    <s v="Standard Class"/>
    <s v="JP-16135"/>
    <s v="Julie Prescott"/>
    <s v="Home Office"/>
    <s v="United States"/>
    <s v="Philadelphia"/>
    <s v="Pennsylvania"/>
    <n v="19120"/>
    <x v="3"/>
    <x v="293"/>
    <x v="2"/>
    <s v="Accessories"/>
    <s v="NETGEAR N750 Dual Band Wi-Fi Gigabit Router"/>
    <n v="72"/>
  </r>
  <r>
    <n v="8968"/>
    <s v="CA-2017-134180"/>
    <x v="54"/>
    <d v="2017-11-07T00:00:00"/>
    <s v="Standard Class"/>
    <s v="JP-16135"/>
    <s v="Julie Prescott"/>
    <s v="Home Office"/>
    <s v="United States"/>
    <s v="Philadelphia"/>
    <s v="Pennsylvania"/>
    <n v="19120"/>
    <x v="3"/>
    <x v="370"/>
    <x v="0"/>
    <s v="Chairs"/>
    <s v="Bevis Steel Folding Chairs"/>
    <n v="470.15499999999997"/>
  </r>
  <r>
    <n v="8969"/>
    <s v="CA-2015-166730"/>
    <x v="125"/>
    <d v="2016-01-01T00:00:00"/>
    <s v="First Class"/>
    <s v="DD-13570"/>
    <s v="Dorothy Dickinson"/>
    <s v="Consumer"/>
    <s v="United States"/>
    <s v="Memphis"/>
    <s v="Tennessee"/>
    <n v="38109"/>
    <x v="0"/>
    <x v="1166"/>
    <x v="1"/>
    <s v="Storage"/>
    <s v="Tennsco Industrial Shelving"/>
    <n v="39.128"/>
  </r>
  <r>
    <n v="8970"/>
    <s v="CA-2018-157469"/>
    <x v="574"/>
    <d v="2018-12-07T00:00:00"/>
    <s v="Standard Class"/>
    <s v="ES-14080"/>
    <s v="Erin Smith"/>
    <s v="Corporate"/>
    <s v="United States"/>
    <s v="Lakewood"/>
    <s v="Ohio"/>
    <n v="44107"/>
    <x v="3"/>
    <x v="448"/>
    <x v="1"/>
    <s v="Art"/>
    <s v="Rogers Handheld Barrel Pencil Sharpener"/>
    <n v="19.728000000000002"/>
  </r>
  <r>
    <n v="8971"/>
    <s v="CA-2018-157469"/>
    <x v="574"/>
    <d v="2018-12-07T00:00:00"/>
    <s v="Standard Class"/>
    <s v="ES-14080"/>
    <s v="Erin Smith"/>
    <s v="Corporate"/>
    <s v="United States"/>
    <s v="Lakewood"/>
    <s v="Ohio"/>
    <n v="44107"/>
    <x v="3"/>
    <x v="722"/>
    <x v="2"/>
    <s v="Phones"/>
    <s v="AT&amp;T CL2909"/>
    <n v="151.18799999999999"/>
  </r>
  <r>
    <n v="8972"/>
    <s v="CA-2018-122308"/>
    <x v="668"/>
    <d v="2018-03-28T00:00:00"/>
    <s v="Standard Class"/>
    <s v="MV-17485"/>
    <s v="Mark Van Huff"/>
    <s v="Consumer"/>
    <s v="United States"/>
    <s v="New York City"/>
    <s v="New York"/>
    <n v="10011"/>
    <x v="3"/>
    <x v="662"/>
    <x v="0"/>
    <s v="Chairs"/>
    <s v="Global Airflow Leather Mesh Back Chair, Black"/>
    <n v="271.76400000000001"/>
  </r>
  <r>
    <n v="8973"/>
    <s v="US-2015-149034"/>
    <x v="84"/>
    <d v="2015-11-21T00:00:00"/>
    <s v="First Class"/>
    <s v="RD-19900"/>
    <s v="Ruben Dartt"/>
    <s v="Consumer"/>
    <s v="United States"/>
    <s v="Philadelphia"/>
    <s v="Pennsylvania"/>
    <n v="19120"/>
    <x v="3"/>
    <x v="1089"/>
    <x v="2"/>
    <s v="Accessories"/>
    <s v="Logitech G105 Gaming Keyboard"/>
    <n v="47.496000000000002"/>
  </r>
  <r>
    <n v="8974"/>
    <s v="CA-2018-159226"/>
    <x v="1016"/>
    <d v="2018-04-27T00:00:00"/>
    <s v="Second Class"/>
    <s v="RL-19615"/>
    <s v="Rob Lucas"/>
    <s v="Consumer"/>
    <s v="United States"/>
    <s v="Los Angeles"/>
    <s v="California"/>
    <n v="90008"/>
    <x v="1"/>
    <x v="266"/>
    <x v="0"/>
    <s v="Bookcases"/>
    <s v="Bush Westfield Collection Bookcases, Medium Cherry Finish"/>
    <n v="344.98099999999999"/>
  </r>
  <r>
    <n v="8975"/>
    <s v="CA-2018-156622"/>
    <x v="51"/>
    <d v="2018-11-26T00:00:00"/>
    <s v="First Class"/>
    <s v="JP-15460"/>
    <s v="Jennifer Patt"/>
    <s v="Corporate"/>
    <s v="United States"/>
    <s v="Dallas"/>
    <s v="Texas"/>
    <n v="75220"/>
    <x v="2"/>
    <x v="1231"/>
    <x v="1"/>
    <s v="Paper"/>
    <s v="Xerox 22"/>
    <n v="36.287999999999997"/>
  </r>
  <r>
    <n v="8976"/>
    <s v="CA-2018-156622"/>
    <x v="51"/>
    <d v="2018-11-26T00:00:00"/>
    <s v="First Class"/>
    <s v="JP-15460"/>
    <s v="Jennifer Patt"/>
    <s v="Corporate"/>
    <s v="United States"/>
    <s v="Dallas"/>
    <s v="Texas"/>
    <n v="75220"/>
    <x v="2"/>
    <x v="1438"/>
    <x v="1"/>
    <s v="Paper"/>
    <s v="Xerox 1942"/>
    <n v="78.304000000000002"/>
  </r>
  <r>
    <n v="8977"/>
    <s v="CA-2018-156622"/>
    <x v="51"/>
    <d v="2018-11-26T00:00:00"/>
    <s v="First Class"/>
    <s v="JP-15460"/>
    <s v="Jennifer Patt"/>
    <s v="Corporate"/>
    <s v="United States"/>
    <s v="Dallas"/>
    <s v="Texas"/>
    <n v="75220"/>
    <x v="2"/>
    <x v="962"/>
    <x v="0"/>
    <s v="Tables"/>
    <s v="Lesro Round Back Collection Coffee Table, End Table"/>
    <n v="127.785"/>
  </r>
  <r>
    <n v="8978"/>
    <s v="CA-2018-156622"/>
    <x v="51"/>
    <d v="2018-11-26T00:00:00"/>
    <s v="First Class"/>
    <s v="JP-15460"/>
    <s v="Jennifer Patt"/>
    <s v="Corporate"/>
    <s v="United States"/>
    <s v="Dallas"/>
    <s v="Texas"/>
    <n v="75220"/>
    <x v="2"/>
    <x v="785"/>
    <x v="1"/>
    <s v="Binders"/>
    <s v="Aluminum Screw Posts"/>
    <n v="6.1040000000000001"/>
  </r>
  <r>
    <n v="8979"/>
    <s v="CA-2015-119529"/>
    <x v="935"/>
    <d v="2015-11-05T00:00:00"/>
    <s v="Second Class"/>
    <s v="DM-13345"/>
    <s v="Denise Monton"/>
    <s v="Corporate"/>
    <s v="United States"/>
    <s v="Orange"/>
    <s v="New Jersey"/>
    <n v="7050"/>
    <x v="3"/>
    <x v="614"/>
    <x v="1"/>
    <s v="Binders"/>
    <s v="Avery Durable Binders"/>
    <n v="5.76"/>
  </r>
  <r>
    <n v="8980"/>
    <s v="CA-2016-150413"/>
    <x v="324"/>
    <d v="2016-10-24T00:00:00"/>
    <s v="Second Class"/>
    <s v="CS-11860"/>
    <s v="Cari Schnelling"/>
    <s v="Consumer"/>
    <s v="United States"/>
    <s v="Dallas"/>
    <s v="Texas"/>
    <n v="75220"/>
    <x v="2"/>
    <x v="480"/>
    <x v="1"/>
    <s v="Binders"/>
    <s v="Avery Printable Repositionable Plastic Tabs"/>
    <n v="1.72"/>
  </r>
  <r>
    <n v="8981"/>
    <s v="CA-2015-108182"/>
    <x v="644"/>
    <d v="2015-02-10T00:00:00"/>
    <s v="Second Class"/>
    <s v="DL-13315"/>
    <s v="Delfina Latchford"/>
    <s v="Consumer"/>
    <s v="United States"/>
    <s v="Romeoville"/>
    <s v="Illinois"/>
    <n v="60441"/>
    <x v="2"/>
    <x v="1403"/>
    <x v="1"/>
    <s v="Binders"/>
    <s v="Avery Flip-Chart Easel Binder, Black"/>
    <n v="8.952"/>
  </r>
  <r>
    <n v="8982"/>
    <s v="CA-2017-110898"/>
    <x v="1193"/>
    <d v="2017-03-12T00:00:00"/>
    <s v="Standard Class"/>
    <s v="LC-16870"/>
    <s v="Lena Cacioppo"/>
    <s v="Consumer"/>
    <s v="United States"/>
    <s v="Chicago"/>
    <s v="Illinois"/>
    <n v="60623"/>
    <x v="2"/>
    <x v="1034"/>
    <x v="1"/>
    <s v="Appliances"/>
    <s v="Commercial WindTunnel Clean Air Upright Vacuum, Replacement Belts, Filtration Bags"/>
    <n v="2.3340000000000001"/>
  </r>
  <r>
    <n v="8983"/>
    <s v="CA-2017-110898"/>
    <x v="1193"/>
    <d v="2017-03-12T00:00:00"/>
    <s v="Standard Class"/>
    <s v="LC-16870"/>
    <s v="Lena Cacioppo"/>
    <s v="Consumer"/>
    <s v="United States"/>
    <s v="Chicago"/>
    <s v="Illinois"/>
    <n v="60623"/>
    <x v="2"/>
    <x v="870"/>
    <x v="1"/>
    <s v="Binders"/>
    <s v="Peel &amp; Stick Add-On Corner Pockets"/>
    <n v="1.728"/>
  </r>
  <r>
    <n v="8984"/>
    <s v="CA-2017-110898"/>
    <x v="1193"/>
    <d v="2017-03-12T00:00:00"/>
    <s v="Standard Class"/>
    <s v="LC-16870"/>
    <s v="Lena Cacioppo"/>
    <s v="Consumer"/>
    <s v="United States"/>
    <s v="Chicago"/>
    <s v="Illinois"/>
    <n v="60623"/>
    <x v="2"/>
    <x v="124"/>
    <x v="0"/>
    <s v="Furnishings"/>
    <s v="Eldon Cleatmat Plus Chair Mats for High Pile Carpets"/>
    <n v="159.04"/>
  </r>
  <r>
    <n v="8985"/>
    <s v="CA-2017-110898"/>
    <x v="1193"/>
    <d v="2017-03-12T00:00:00"/>
    <s v="Standard Class"/>
    <s v="LC-16870"/>
    <s v="Lena Cacioppo"/>
    <s v="Consumer"/>
    <s v="United States"/>
    <s v="Chicago"/>
    <s v="Illinois"/>
    <n v="60623"/>
    <x v="2"/>
    <x v="1342"/>
    <x v="0"/>
    <s v="Tables"/>
    <s v="Bevis Rectangular Conference Tables"/>
    <n v="145.97999999999999"/>
  </r>
  <r>
    <n v="8986"/>
    <s v="CA-2016-123092"/>
    <x v="155"/>
    <d v="2016-12-07T00:00:00"/>
    <s v="Standard Class"/>
    <s v="JG-15115"/>
    <s v="Jack Garza"/>
    <s v="Consumer"/>
    <s v="United States"/>
    <s v="Jacksonville"/>
    <s v="North Carolina"/>
    <n v="28540"/>
    <x v="0"/>
    <x v="596"/>
    <x v="0"/>
    <s v="Furnishings"/>
    <s v="Seth Thomas 16&quot; Steel Case Clock"/>
    <n v="77.951999999999998"/>
  </r>
  <r>
    <n v="8987"/>
    <s v="CA-2016-123092"/>
    <x v="155"/>
    <d v="2016-12-07T00:00:00"/>
    <s v="Standard Class"/>
    <s v="JG-15115"/>
    <s v="Jack Garza"/>
    <s v="Consumer"/>
    <s v="United States"/>
    <s v="Jacksonville"/>
    <s v="North Carolina"/>
    <n v="28540"/>
    <x v="0"/>
    <x v="1242"/>
    <x v="1"/>
    <s v="Binders"/>
    <s v="GBC DocuBind P50 Personal Binding Machine"/>
    <n v="95.97"/>
  </r>
  <r>
    <n v="8988"/>
    <s v="CA-2016-123092"/>
    <x v="155"/>
    <d v="2016-12-07T00:00:00"/>
    <s v="Standard Class"/>
    <s v="JG-15115"/>
    <s v="Jack Garza"/>
    <s v="Consumer"/>
    <s v="United States"/>
    <s v="Jacksonville"/>
    <s v="North Carolina"/>
    <n v="28540"/>
    <x v="0"/>
    <x v="194"/>
    <x v="2"/>
    <s v="Phones"/>
    <s v="Panasonic KX-TG6844B Expandable Digital Cordless Telephone"/>
    <n v="105.584"/>
  </r>
  <r>
    <n v="8989"/>
    <s v="CA-2016-123092"/>
    <x v="155"/>
    <d v="2016-12-07T00:00:00"/>
    <s v="Standard Class"/>
    <s v="JG-15115"/>
    <s v="Jack Garza"/>
    <s v="Consumer"/>
    <s v="United States"/>
    <s v="Jacksonville"/>
    <s v="North Carolina"/>
    <n v="28540"/>
    <x v="0"/>
    <x v="512"/>
    <x v="1"/>
    <s v="Art"/>
    <s v="Newell 312"/>
    <n v="9.3439999999999994"/>
  </r>
  <r>
    <n v="8990"/>
    <s v="US-2016-128587"/>
    <x v="100"/>
    <d v="2016-12-30T00:00:00"/>
    <s v="Standard Class"/>
    <s v="HM-14860"/>
    <s v="Harry Marie"/>
    <s v="Corporate"/>
    <s v="United States"/>
    <s v="Springfield"/>
    <s v="Missouri"/>
    <n v="65807"/>
    <x v="2"/>
    <x v="1573"/>
    <x v="0"/>
    <s v="Furnishings"/>
    <s v="Eldon Regeneration Recycled Desk Accessories, Black"/>
    <n v="9.68"/>
  </r>
  <r>
    <n v="8991"/>
    <s v="US-2016-128587"/>
    <x v="100"/>
    <d v="2016-12-30T00:00:00"/>
    <s v="Standard Class"/>
    <s v="HM-14860"/>
    <s v="Harry Marie"/>
    <s v="Corporate"/>
    <s v="United States"/>
    <s v="Springfield"/>
    <s v="Missouri"/>
    <n v="65807"/>
    <x v="2"/>
    <x v="1293"/>
    <x v="2"/>
    <s v="Copiers"/>
    <s v="Canon PC1060 Personal Laser Copier"/>
    <n v="4899.93"/>
  </r>
  <r>
    <n v="8992"/>
    <s v="US-2018-139577"/>
    <x v="172"/>
    <d v="2018-10-06T00:00:00"/>
    <s v="Standard Class"/>
    <s v="TN-21040"/>
    <s v="Tanja Norvell"/>
    <s v="Home Office"/>
    <s v="United States"/>
    <s v="San Francisco"/>
    <s v="California"/>
    <n v="94110"/>
    <x v="1"/>
    <x v="341"/>
    <x v="2"/>
    <s v="Accessories"/>
    <s v="Sony 32GB Class 10 Micro SDHC R40 Memory Card"/>
    <n v="104.75"/>
  </r>
  <r>
    <n v="8993"/>
    <s v="CA-2018-159100"/>
    <x v="524"/>
    <d v="2018-10-21T00:00:00"/>
    <s v="Standard Class"/>
    <s v="VP-21760"/>
    <s v="Victoria Pisteka"/>
    <s v="Corporate"/>
    <s v="United States"/>
    <s v="Columbia"/>
    <s v="Tennessee"/>
    <n v="38401"/>
    <x v="0"/>
    <x v="103"/>
    <x v="2"/>
    <s v="Accessories"/>
    <s v="Memorex Mini Travel Drive 8 GB USB 2.0 Flash Drive"/>
    <n v="18.527999999999999"/>
  </r>
  <r>
    <n v="8994"/>
    <s v="CA-2018-159100"/>
    <x v="524"/>
    <d v="2018-10-21T00:00:00"/>
    <s v="Standard Class"/>
    <s v="VP-21760"/>
    <s v="Victoria Pisteka"/>
    <s v="Corporate"/>
    <s v="United States"/>
    <s v="Columbia"/>
    <s v="Tennessee"/>
    <n v="38401"/>
    <x v="0"/>
    <x v="1299"/>
    <x v="0"/>
    <s v="Tables"/>
    <s v="Balt Solid Wood Round Tables"/>
    <n v="1875.258"/>
  </r>
  <r>
    <n v="8995"/>
    <s v="CA-2015-109043"/>
    <x v="860"/>
    <d v="2015-08-17T00:00:00"/>
    <s v="First Class"/>
    <s v="CS-12355"/>
    <s v="Christine Sundaresam"/>
    <s v="Consumer"/>
    <s v="United States"/>
    <s v="Hollywood"/>
    <s v="Florida"/>
    <n v="33021"/>
    <x v="0"/>
    <x v="1841"/>
    <x v="1"/>
    <s v="Paper"/>
    <s v="Xerox 1955"/>
    <n v="91.36"/>
  </r>
  <r>
    <n v="8996"/>
    <s v="CA-2015-109043"/>
    <x v="860"/>
    <d v="2015-08-17T00:00:00"/>
    <s v="First Class"/>
    <s v="CS-12355"/>
    <s v="Christine Sundaresam"/>
    <s v="Consumer"/>
    <s v="United States"/>
    <s v="Hollywood"/>
    <s v="Florida"/>
    <n v="33021"/>
    <x v="0"/>
    <x v="513"/>
    <x v="1"/>
    <s v="Appliances"/>
    <s v="Fellowes Superior 10 Outlet Split Surge Protector"/>
    <n v="152.24"/>
  </r>
  <r>
    <n v="8997"/>
    <s v="US-2018-116491"/>
    <x v="343"/>
    <d v="2018-11-13T00:00:00"/>
    <s v="First Class"/>
    <s v="PG-18820"/>
    <s v="Patrick Gardner"/>
    <s v="Consumer"/>
    <s v="United States"/>
    <s v="Dallas"/>
    <s v="Texas"/>
    <n v="75081"/>
    <x v="2"/>
    <x v="722"/>
    <x v="2"/>
    <s v="Phones"/>
    <s v="OtterBox Commuter Series Case - iPhone 5 &amp; 5s"/>
    <n v="35.183999999999997"/>
  </r>
  <r>
    <n v="8998"/>
    <s v="CA-2018-122763"/>
    <x v="177"/>
    <d v="2018-03-20T00:00:00"/>
    <s v="Same Day"/>
    <s v="HG-14845"/>
    <s v="Harry Greene"/>
    <s v="Consumer"/>
    <s v="United States"/>
    <s v="Houston"/>
    <s v="Texas"/>
    <n v="77041"/>
    <x v="2"/>
    <x v="258"/>
    <x v="1"/>
    <s v="Paper"/>
    <s v="Easy-staple paper"/>
    <n v="56.704000000000001"/>
  </r>
  <r>
    <n v="8999"/>
    <s v="CA-2018-122763"/>
    <x v="177"/>
    <d v="2018-03-20T00:00:00"/>
    <s v="Same Day"/>
    <s v="HG-14845"/>
    <s v="Harry Greene"/>
    <s v="Consumer"/>
    <s v="United States"/>
    <s v="Houston"/>
    <s v="Texas"/>
    <n v="77041"/>
    <x v="2"/>
    <x v="126"/>
    <x v="1"/>
    <s v="Paper"/>
    <s v="Xerox 1916"/>
    <n v="274.06400000000002"/>
  </r>
  <r>
    <n v="9000"/>
    <s v="CA-2018-137785"/>
    <x v="726"/>
    <d v="2018-05-17T00:00:00"/>
    <s v="Standard Class"/>
    <s v="MH-18115"/>
    <s v="Mick Hernandez"/>
    <s v="Home Office"/>
    <s v="United States"/>
    <s v="Philadelphia"/>
    <s v="Pennsylvania"/>
    <n v="19140"/>
    <x v="3"/>
    <x v="541"/>
    <x v="0"/>
    <s v="Chairs"/>
    <s v="Office Star - Mesh Screen back chair with Vinyl seat"/>
    <n v="458.43"/>
  </r>
  <r>
    <n v="9001"/>
    <s v="CA-2015-133389"/>
    <x v="169"/>
    <d v="2015-06-22T00:00:00"/>
    <s v="Same Day"/>
    <s v="TB-21280"/>
    <s v="Toby Braunhardt"/>
    <s v="Consumer"/>
    <s v="United States"/>
    <s v="Phoenix"/>
    <s v="Arizona"/>
    <n v="85023"/>
    <x v="1"/>
    <x v="1316"/>
    <x v="1"/>
    <s v="Binders"/>
    <s v="SpineVue Locking Slant-D Ring Binders by Cardinal"/>
    <n v="8.2260000000000009"/>
  </r>
  <r>
    <n v="9002"/>
    <s v="CA-2015-103807"/>
    <x v="266"/>
    <d v="2015-12-09T00:00:00"/>
    <s v="Standard Class"/>
    <s v="EM-13825"/>
    <s v="Elizabeth Moffitt"/>
    <s v="Corporate"/>
    <s v="United States"/>
    <s v="Sandy Springs"/>
    <s v="Georgia"/>
    <n v="30328"/>
    <x v="0"/>
    <x v="1628"/>
    <x v="2"/>
    <s v="Accessories"/>
    <s v="Kingston Digital DataTraveler 8GB USB 2.0"/>
    <n v="5.95"/>
  </r>
  <r>
    <n v="9003"/>
    <s v="CA-2015-103807"/>
    <x v="266"/>
    <d v="2015-12-09T00:00:00"/>
    <s v="Standard Class"/>
    <s v="EM-13825"/>
    <s v="Elizabeth Moffitt"/>
    <s v="Corporate"/>
    <s v="United States"/>
    <s v="Sandy Springs"/>
    <s v="Georgia"/>
    <n v="30328"/>
    <x v="0"/>
    <x v="727"/>
    <x v="1"/>
    <s v="Paper"/>
    <s v="RSVP Cards &amp; Envelopes, Blank White, 8-1/2&quot; X 11&quot;, 24 Cards/25 Envelopes/Set"/>
    <n v="15.24"/>
  </r>
  <r>
    <n v="9004"/>
    <s v="CA-2016-102855"/>
    <x v="57"/>
    <d v="2016-04-06T00:00:00"/>
    <s v="Same Day"/>
    <s v="JF-15415"/>
    <s v="Jennifer Ferguson"/>
    <s v="Consumer"/>
    <s v="United States"/>
    <s v="Spokane"/>
    <s v="Washington"/>
    <n v="99207"/>
    <x v="1"/>
    <x v="97"/>
    <x v="2"/>
    <s v="Accessories"/>
    <s v="SanDisk Ultra 64 GB MicroSDHC Class 10 Memory Card"/>
    <n v="239.94"/>
  </r>
  <r>
    <n v="9005"/>
    <s v="CA-2016-102855"/>
    <x v="57"/>
    <d v="2016-04-06T00:00:00"/>
    <s v="Same Day"/>
    <s v="JF-15415"/>
    <s v="Jennifer Ferguson"/>
    <s v="Consumer"/>
    <s v="United States"/>
    <s v="Spokane"/>
    <s v="Washington"/>
    <n v="99207"/>
    <x v="1"/>
    <x v="1701"/>
    <x v="1"/>
    <s v="Art"/>
    <s v="Dixon Ticonderoga Pencils"/>
    <n v="23.84"/>
  </r>
  <r>
    <n v="9006"/>
    <s v="CA-2018-107825"/>
    <x v="551"/>
    <d v="2018-11-18T00:00:00"/>
    <s v="Same Day"/>
    <s v="NB-18655"/>
    <s v="Nona Balk"/>
    <s v="Corporate"/>
    <s v="United States"/>
    <s v="Milwaukee"/>
    <s v="Wisconsin"/>
    <n v="53209"/>
    <x v="2"/>
    <x v="421"/>
    <x v="1"/>
    <s v="Storage"/>
    <s v="Decoflex Hanging Personal Folder File, Blue"/>
    <n v="92.52"/>
  </r>
  <r>
    <n v="9007"/>
    <s v="CA-2018-107825"/>
    <x v="551"/>
    <d v="2018-11-18T00:00:00"/>
    <s v="Same Day"/>
    <s v="NB-18655"/>
    <s v="Nona Balk"/>
    <s v="Corporate"/>
    <s v="United States"/>
    <s v="Milwaukee"/>
    <s v="Wisconsin"/>
    <n v="53209"/>
    <x v="2"/>
    <x v="117"/>
    <x v="1"/>
    <s v="Storage"/>
    <s v="Companion Letter/Legal File, Black"/>
    <n v="37.76"/>
  </r>
  <r>
    <n v="9008"/>
    <s v="CA-2018-107825"/>
    <x v="551"/>
    <d v="2018-11-18T00:00:00"/>
    <s v="Same Day"/>
    <s v="NB-18655"/>
    <s v="Nona Balk"/>
    <s v="Corporate"/>
    <s v="United States"/>
    <s v="Milwaukee"/>
    <s v="Wisconsin"/>
    <n v="53209"/>
    <x v="2"/>
    <x v="1647"/>
    <x v="1"/>
    <s v="Labels"/>
    <s v="Avery 487"/>
    <n v="7.38"/>
  </r>
  <r>
    <n v="9009"/>
    <s v="CA-2018-107825"/>
    <x v="551"/>
    <d v="2018-11-18T00:00:00"/>
    <s v="Same Day"/>
    <s v="NB-18655"/>
    <s v="Nona Balk"/>
    <s v="Corporate"/>
    <s v="United States"/>
    <s v="Milwaukee"/>
    <s v="Wisconsin"/>
    <n v="53209"/>
    <x v="2"/>
    <x v="396"/>
    <x v="0"/>
    <s v="Furnishings"/>
    <s v="GE General Purpose, Extra Long Life, Showcase &amp; Floodlight Incandescent Bulbs"/>
    <n v="5.82"/>
  </r>
  <r>
    <n v="9010"/>
    <s v="CA-2018-106047"/>
    <x v="1209"/>
    <d v="2018-07-18T00:00:00"/>
    <s v="Standard Class"/>
    <s v="CS-11860"/>
    <s v="Cari Schnelling"/>
    <s v="Consumer"/>
    <s v="United States"/>
    <s v="Fairfield"/>
    <s v="Ohio"/>
    <n v="45014"/>
    <x v="3"/>
    <x v="1446"/>
    <x v="1"/>
    <s v="Paper"/>
    <s v="Wirebound Message Books, Four 2 3/4 x 5 Forms per Page, 200 Sets per Book"/>
    <n v="3.8159999999999998"/>
  </r>
  <r>
    <n v="9011"/>
    <s v="CA-2018-127803"/>
    <x v="240"/>
    <d v="2018-05-23T00:00:00"/>
    <s v="Standard Class"/>
    <s v="ND-18460"/>
    <s v="Neil Ducich"/>
    <s v="Corporate"/>
    <s v="United States"/>
    <s v="Huntsville"/>
    <s v="Alabama"/>
    <n v="35810"/>
    <x v="0"/>
    <x v="1504"/>
    <x v="1"/>
    <s v="Binders"/>
    <s v="Wilson Jones Four-Pocket Poly Binders"/>
    <n v="26.16"/>
  </r>
  <r>
    <n v="9012"/>
    <s v="CA-2016-137071"/>
    <x v="139"/>
    <d v="2016-12-21T00:00:00"/>
    <s v="First Class"/>
    <s v="ED-13885"/>
    <s v="Emily Ducich"/>
    <s v="Home Office"/>
    <s v="United States"/>
    <s v="Houston"/>
    <s v="Texas"/>
    <n v="77036"/>
    <x v="2"/>
    <x v="725"/>
    <x v="2"/>
    <s v="Accessories"/>
    <s v="Hypercom P1300 Pinpad"/>
    <n v="100.8"/>
  </r>
  <r>
    <n v="9013"/>
    <s v="CA-2017-121447"/>
    <x v="823"/>
    <d v="2017-02-22T00:00:00"/>
    <s v="First Class"/>
    <s v="EA-14035"/>
    <s v="Erin Ashbrook"/>
    <s v="Corporate"/>
    <s v="United States"/>
    <s v="New York City"/>
    <s v="New York"/>
    <n v="10011"/>
    <x v="3"/>
    <x v="275"/>
    <x v="0"/>
    <s v="Furnishings"/>
    <s v="Floodlight Indoor Halogen Bulbs, 1 Bulb per Pack, 60 Watts"/>
    <n v="135.80000000000001"/>
  </r>
  <r>
    <n v="9014"/>
    <s v="CA-2018-143084"/>
    <x v="257"/>
    <d v="2018-03-22T00:00:00"/>
    <s v="Standard Class"/>
    <s v="BP-11050"/>
    <s v="Barry Pond"/>
    <s v="Corporate"/>
    <s v="United States"/>
    <s v="Los Angeles"/>
    <s v="California"/>
    <n v="90008"/>
    <x v="1"/>
    <x v="1622"/>
    <x v="1"/>
    <s v="Art"/>
    <s v="Prang Drawing Pencil Set"/>
    <n v="13.9"/>
  </r>
  <r>
    <n v="9015"/>
    <s v="CA-2018-143084"/>
    <x v="257"/>
    <d v="2018-03-22T00:00:00"/>
    <s v="Standard Class"/>
    <s v="BP-11050"/>
    <s v="Barry Pond"/>
    <s v="Corporate"/>
    <s v="United States"/>
    <s v="Los Angeles"/>
    <s v="California"/>
    <n v="90008"/>
    <x v="1"/>
    <x v="776"/>
    <x v="1"/>
    <s v="Envelopes"/>
    <s v="Peel &amp; Seel Envelopes"/>
    <n v="19.399999999999999"/>
  </r>
  <r>
    <n v="9016"/>
    <s v="CA-2017-131639"/>
    <x v="907"/>
    <d v="2017-12-23T00:00:00"/>
    <s v="Standard Class"/>
    <s v="NS-18640"/>
    <s v="Noel Staavos"/>
    <s v="Corporate"/>
    <s v="United States"/>
    <s v="Carlsbad"/>
    <s v="New Mexico"/>
    <n v="88220"/>
    <x v="1"/>
    <x v="674"/>
    <x v="1"/>
    <s v="Binders"/>
    <s v="Ibico Plastic and Wire Spiral Binding Combs"/>
    <n v="13.488"/>
  </r>
  <r>
    <n v="9017"/>
    <s v="CA-2017-131639"/>
    <x v="907"/>
    <d v="2017-12-23T00:00:00"/>
    <s v="Standard Class"/>
    <s v="NS-18640"/>
    <s v="Noel Staavos"/>
    <s v="Corporate"/>
    <s v="United States"/>
    <s v="Carlsbad"/>
    <s v="New Mexico"/>
    <n v="88220"/>
    <x v="1"/>
    <x v="1395"/>
    <x v="1"/>
    <s v="Binders"/>
    <s v="GBC Laser Imprintable Binding System Covers, Desert Sand"/>
    <n v="11.416"/>
  </r>
  <r>
    <n v="9018"/>
    <s v="CA-2017-161361"/>
    <x v="253"/>
    <d v="2017-03-28T00:00:00"/>
    <s v="Second Class"/>
    <s v="MV-17485"/>
    <s v="Mark Van Huff"/>
    <s v="Consumer"/>
    <s v="United States"/>
    <s v="Pocatello"/>
    <s v="Idaho"/>
    <n v="83201"/>
    <x v="1"/>
    <x v="1017"/>
    <x v="1"/>
    <s v="Paper"/>
    <s v="Adams Telephone Message Book W/Dividers/Space For Phone Numbers, 5 1/4&quot;X8 1/2&quot;, 300/Messages"/>
    <n v="17.64"/>
  </r>
  <r>
    <n v="9019"/>
    <s v="CA-2017-161361"/>
    <x v="253"/>
    <d v="2017-03-28T00:00:00"/>
    <s v="Second Class"/>
    <s v="MV-17485"/>
    <s v="Mark Van Huff"/>
    <s v="Consumer"/>
    <s v="United States"/>
    <s v="Pocatello"/>
    <s v="Idaho"/>
    <n v="83201"/>
    <x v="1"/>
    <x v="20"/>
    <x v="1"/>
    <s v="Binders"/>
    <s v="Wilson Jones Hanging View Binder, White, 1&quot;"/>
    <n v="17.04"/>
  </r>
  <r>
    <n v="9020"/>
    <s v="CA-2015-100706"/>
    <x v="757"/>
    <d v="2015-12-18T00:00:00"/>
    <s v="Second Class"/>
    <s v="LE-16810"/>
    <s v="Laurel Elliston"/>
    <s v="Consumer"/>
    <s v="United States"/>
    <s v="Springfield"/>
    <s v="Virginia"/>
    <n v="22153"/>
    <x v="0"/>
    <x v="959"/>
    <x v="2"/>
    <s v="Accessories"/>
    <s v="Case Logic 2.4GHz Wireless Keyboard"/>
    <n v="99.98"/>
  </r>
  <r>
    <n v="9021"/>
    <s v="CA-2015-100706"/>
    <x v="757"/>
    <d v="2015-12-18T00:00:00"/>
    <s v="Second Class"/>
    <s v="LE-16810"/>
    <s v="Laurel Elliston"/>
    <s v="Consumer"/>
    <s v="United States"/>
    <s v="Springfield"/>
    <s v="Virginia"/>
    <n v="22153"/>
    <x v="0"/>
    <x v="875"/>
    <x v="0"/>
    <s v="Furnishings"/>
    <s v="Ultra Door Push Plate"/>
    <n v="29.46"/>
  </r>
  <r>
    <n v="9022"/>
    <s v="CA-2016-129525"/>
    <x v="219"/>
    <d v="2016-11-20T00:00:00"/>
    <s v="Standard Class"/>
    <s v="VP-21760"/>
    <s v="Victoria Pisteka"/>
    <s v="Corporate"/>
    <s v="United States"/>
    <s v="Toledo"/>
    <s v="Ohio"/>
    <n v="43615"/>
    <x v="3"/>
    <x v="1160"/>
    <x v="1"/>
    <s v="Binders"/>
    <s v="Wilson Jones Elliptical Ring 3 1/2&quot; Capacity Binders, 800 sheets"/>
    <n v="166.92"/>
  </r>
  <r>
    <n v="9023"/>
    <s v="US-2017-141880"/>
    <x v="250"/>
    <d v="2017-08-23T00:00:00"/>
    <s v="First Class"/>
    <s v="TC-21475"/>
    <s v="Tony Chapman"/>
    <s v="Home Office"/>
    <s v="United States"/>
    <s v="Fort Collins"/>
    <s v="Colorado"/>
    <n v="80525"/>
    <x v="1"/>
    <x v="514"/>
    <x v="0"/>
    <s v="Furnishings"/>
    <s v="Dana Halogen Swing-Arm Architect Lamp"/>
    <n v="98.328000000000003"/>
  </r>
  <r>
    <n v="9024"/>
    <s v="CA-2016-165799"/>
    <x v="685"/>
    <d v="2016-07-02T00:00:00"/>
    <s v="First Class"/>
    <s v="SG-20470"/>
    <s v="Sheri Gordon"/>
    <s v="Consumer"/>
    <s v="United States"/>
    <s v="New York City"/>
    <s v="New York"/>
    <n v="10024"/>
    <x v="3"/>
    <x v="541"/>
    <x v="0"/>
    <s v="Chairs"/>
    <s v="Office Star - Mesh Screen back chair with Vinyl seat"/>
    <n v="117.88200000000001"/>
  </r>
  <r>
    <n v="9025"/>
    <s v="CA-2017-102127"/>
    <x v="190"/>
    <d v="2017-07-02T00:00:00"/>
    <s v="Standard Class"/>
    <s v="VP-21760"/>
    <s v="Victoria Pisteka"/>
    <s v="Corporate"/>
    <s v="United States"/>
    <s v="New York City"/>
    <s v="New York"/>
    <n v="10035"/>
    <x v="3"/>
    <x v="1695"/>
    <x v="2"/>
    <s v="Accessories"/>
    <s v="AmazonBasics 3-Button USB Wired Mouse"/>
    <n v="20.97"/>
  </r>
  <r>
    <n v="9026"/>
    <s v="CA-2017-102127"/>
    <x v="190"/>
    <d v="2017-07-02T00:00:00"/>
    <s v="Standard Class"/>
    <s v="VP-21760"/>
    <s v="Victoria Pisteka"/>
    <s v="Corporate"/>
    <s v="United States"/>
    <s v="New York City"/>
    <s v="New York"/>
    <n v="10035"/>
    <x v="3"/>
    <x v="1481"/>
    <x v="2"/>
    <s v="Accessories"/>
    <s v="Perixx PERIBOARD-512B, Ergonomic Split Keyboard"/>
    <n v="139.96"/>
  </r>
  <r>
    <n v="9027"/>
    <s v="CA-2017-102127"/>
    <x v="190"/>
    <d v="2017-07-02T00:00:00"/>
    <s v="Standard Class"/>
    <s v="VP-21760"/>
    <s v="Victoria Pisteka"/>
    <s v="Corporate"/>
    <s v="United States"/>
    <s v="New York City"/>
    <s v="New York"/>
    <n v="10035"/>
    <x v="3"/>
    <x v="980"/>
    <x v="0"/>
    <s v="Furnishings"/>
    <s v="DAX Executive Solid Wood Document Frame, Desktop or Hang, Mahogany, 5 x 7"/>
    <n v="37.74"/>
  </r>
  <r>
    <n v="9028"/>
    <s v="US-2017-152415"/>
    <x v="42"/>
    <d v="2017-09-22T00:00:00"/>
    <s v="Standard Class"/>
    <s v="PO-18865"/>
    <s v="Patrick O'Donnell"/>
    <s v="Consumer"/>
    <s v="United States"/>
    <s v="Marlborough"/>
    <s v="Massachusetts"/>
    <n v="1752"/>
    <x v="3"/>
    <x v="627"/>
    <x v="0"/>
    <s v="Furnishings"/>
    <s v="C-Line Magnetic Cubicle Keepers, Clear Polypropylene"/>
    <n v="14.82"/>
  </r>
  <r>
    <n v="9029"/>
    <s v="US-2017-152415"/>
    <x v="42"/>
    <d v="2017-09-22T00:00:00"/>
    <s v="Standard Class"/>
    <s v="PO-18865"/>
    <s v="Patrick O'Donnell"/>
    <s v="Consumer"/>
    <s v="United States"/>
    <s v="Marlborough"/>
    <s v="Massachusetts"/>
    <n v="1752"/>
    <x v="3"/>
    <x v="441"/>
    <x v="0"/>
    <s v="Furnishings"/>
    <s v="Howard Miller 14-1/2&quot; Diameter Chrome Round Wall Clock"/>
    <n v="191.82"/>
  </r>
  <r>
    <n v="9030"/>
    <s v="CA-2015-138198"/>
    <x v="667"/>
    <d v="2015-07-23T00:00:00"/>
    <s v="Standard Class"/>
    <s v="JL-15130"/>
    <s v="Jack Lebron"/>
    <s v="Consumer"/>
    <s v="United States"/>
    <s v="New Rochelle"/>
    <s v="New York"/>
    <n v="10801"/>
    <x v="3"/>
    <x v="530"/>
    <x v="1"/>
    <s v="Binders"/>
    <s v="Cardinal Slant-D Ring Binder, Heavy Gauge Vinyl"/>
    <n v="13.904"/>
  </r>
  <r>
    <n v="9031"/>
    <s v="CA-2018-128041"/>
    <x v="853"/>
    <d v="2018-09-01T00:00:00"/>
    <s v="Same Day"/>
    <s v="RW-19540"/>
    <s v="Rick Wilson"/>
    <s v="Corporate"/>
    <s v="United States"/>
    <s v="Seattle"/>
    <s v="Washington"/>
    <n v="98103"/>
    <x v="1"/>
    <x v="1152"/>
    <x v="1"/>
    <s v="Appliances"/>
    <s v="Honeywell Quietcare HEPA Air Cleaner"/>
    <n v="314.60000000000002"/>
  </r>
  <r>
    <n v="9032"/>
    <s v="CA-2018-128041"/>
    <x v="853"/>
    <d v="2018-09-01T00:00:00"/>
    <s v="Same Day"/>
    <s v="RW-19540"/>
    <s v="Rick Wilson"/>
    <s v="Corporate"/>
    <s v="United States"/>
    <s v="Seattle"/>
    <s v="Washington"/>
    <n v="98103"/>
    <x v="1"/>
    <x v="223"/>
    <x v="0"/>
    <s v="Tables"/>
    <s v="KI Conference Tables"/>
    <n v="283.56"/>
  </r>
  <r>
    <n v="9033"/>
    <s v="CA-2018-105823"/>
    <x v="738"/>
    <d v="2018-06-26T00:00:00"/>
    <s v="Standard Class"/>
    <s v="RB-19465"/>
    <s v="Rick Bensley"/>
    <s v="Home Office"/>
    <s v="United States"/>
    <s v="Detroit"/>
    <s v="Michigan"/>
    <n v="48227"/>
    <x v="2"/>
    <x v="1"/>
    <x v="0"/>
    <s v="Chairs"/>
    <s v="Hon Deluxe Fabric Upholstered Stacking Chairs, Rounded Back"/>
    <n v="487.96"/>
  </r>
  <r>
    <n v="9034"/>
    <s v="CA-2015-152268"/>
    <x v="814"/>
    <d v="2015-09-07T00:00:00"/>
    <s v="Standard Class"/>
    <s v="SC-20095"/>
    <s v="Sanjit Chand"/>
    <s v="Consumer"/>
    <s v="United States"/>
    <s v="Fayetteville"/>
    <s v="Arkansas"/>
    <n v="72701"/>
    <x v="0"/>
    <x v="1176"/>
    <x v="1"/>
    <s v="Binders"/>
    <s v="GBC DocuBind TL300 Electric Binding System"/>
    <n v="1793.98"/>
  </r>
  <r>
    <n v="9035"/>
    <s v="CA-2016-148873"/>
    <x v="486"/>
    <d v="2016-10-05T00:00:00"/>
    <s v="Standard Class"/>
    <s v="EM-13960"/>
    <s v="Eric Murdock"/>
    <s v="Consumer"/>
    <s v="United States"/>
    <s v="Quincy"/>
    <s v="Illinois"/>
    <n v="62301"/>
    <x v="2"/>
    <x v="1390"/>
    <x v="1"/>
    <s v="Binders"/>
    <s v="Accohide Poly Flexible Ring Binders"/>
    <n v="2.992"/>
  </r>
  <r>
    <n v="9036"/>
    <s v="CA-2016-148873"/>
    <x v="486"/>
    <d v="2016-10-05T00:00:00"/>
    <s v="Standard Class"/>
    <s v="EM-13960"/>
    <s v="Eric Murdock"/>
    <s v="Consumer"/>
    <s v="United States"/>
    <s v="Quincy"/>
    <s v="Illinois"/>
    <n v="62301"/>
    <x v="2"/>
    <x v="151"/>
    <x v="2"/>
    <s v="Accessories"/>
    <s v="Lenovo 17-Key USB Numeric Keypad"/>
    <n v="108.768"/>
  </r>
  <r>
    <n v="9037"/>
    <s v="CA-2016-166492"/>
    <x v="1003"/>
    <d v="2016-04-10T00:00:00"/>
    <s v="First Class"/>
    <s v="RP-19390"/>
    <s v="Resi PÃ¶lking"/>
    <s v="Consumer"/>
    <s v="United States"/>
    <s v="New York City"/>
    <s v="New York"/>
    <n v="10035"/>
    <x v="3"/>
    <x v="1009"/>
    <x v="1"/>
    <s v="Paper"/>
    <s v="Xerox 192"/>
    <n v="25.92"/>
  </r>
  <r>
    <n v="9038"/>
    <s v="CA-2016-166492"/>
    <x v="1003"/>
    <d v="2016-04-10T00:00:00"/>
    <s v="First Class"/>
    <s v="RP-19390"/>
    <s v="Resi PÃ¶lking"/>
    <s v="Consumer"/>
    <s v="United States"/>
    <s v="New York City"/>
    <s v="New York"/>
    <n v="10035"/>
    <x v="3"/>
    <x v="1011"/>
    <x v="1"/>
    <s v="Storage"/>
    <s v="X-Rack File for Hanging Folders"/>
    <n v="22.58"/>
  </r>
  <r>
    <n v="9039"/>
    <s v="CA-2018-157420"/>
    <x v="610"/>
    <d v="2018-11-21T00:00:00"/>
    <s v="Same Day"/>
    <s v="HZ-14950"/>
    <s v="Henia Zydlo"/>
    <s v="Consumer"/>
    <s v="United States"/>
    <s v="Houston"/>
    <s v="Texas"/>
    <n v="77095"/>
    <x v="2"/>
    <x v="461"/>
    <x v="2"/>
    <s v="Phones"/>
    <s v="Motorola HK250 Universal Bluetooth Headset"/>
    <n v="55.176000000000002"/>
  </r>
  <r>
    <n v="9040"/>
    <s v="CA-2017-117121"/>
    <x v="907"/>
    <d v="2017-12-21T00:00:00"/>
    <s v="Standard Class"/>
    <s v="AB-10105"/>
    <s v="Adrian Barton"/>
    <s v="Consumer"/>
    <s v="United States"/>
    <s v="Detroit"/>
    <s v="Michigan"/>
    <n v="48205"/>
    <x v="2"/>
    <x v="692"/>
    <x v="1"/>
    <s v="Binders"/>
    <s v="GBC Ibimaster 500 Manual ProClick Binding System"/>
    <n v="9892.74"/>
  </r>
  <r>
    <n v="9041"/>
    <s v="CA-2015-138177"/>
    <x v="111"/>
    <d v="2015-09-24T00:00:00"/>
    <s v="Standard Class"/>
    <s v="ND-18460"/>
    <s v="Neil Ducich"/>
    <s v="Corporate"/>
    <s v="United States"/>
    <s v="Chandler"/>
    <s v="Arizona"/>
    <n v="85224"/>
    <x v="1"/>
    <x v="1116"/>
    <x v="0"/>
    <s v="Tables"/>
    <s v="Hon 2111 Invitation Series Straight Table"/>
    <n v="73.915000000000006"/>
  </r>
  <r>
    <n v="9042"/>
    <s v="CA-2015-114335"/>
    <x v="450"/>
    <d v="2015-10-03T00:00:00"/>
    <s v="Standard Class"/>
    <s v="XP-21865"/>
    <s v="Xylona Preis"/>
    <s v="Consumer"/>
    <s v="United States"/>
    <s v="Hollywood"/>
    <s v="Florida"/>
    <n v="33021"/>
    <x v="0"/>
    <x v="1805"/>
    <x v="0"/>
    <s v="Furnishings"/>
    <s v="Deflect-o DuraMat Antistatic Studded Beveled Mat for Medium Pile Carpeting"/>
    <n v="337.08800000000002"/>
  </r>
  <r>
    <n v="9043"/>
    <s v="CA-2016-168760"/>
    <x v="357"/>
    <d v="2016-09-26T00:00:00"/>
    <s v="Second Class"/>
    <s v="MM-18280"/>
    <s v="Muhammed MacIntyre"/>
    <s v="Corporate"/>
    <s v="United States"/>
    <s v="Los Angeles"/>
    <s v="California"/>
    <n v="90049"/>
    <x v="1"/>
    <x v="564"/>
    <x v="1"/>
    <s v="Appliances"/>
    <s v="Kensington 6 Outlet Guardian Standard Surge Protector"/>
    <n v="61.44"/>
  </r>
  <r>
    <n v="9044"/>
    <s v="CA-2017-168830"/>
    <x v="77"/>
    <d v="2017-11-13T00:00:00"/>
    <s v="Standard Class"/>
    <s v="ML-17395"/>
    <s v="Marina Lichtenstein"/>
    <s v="Corporate"/>
    <s v="United States"/>
    <s v="San Francisco"/>
    <s v="California"/>
    <n v="94122"/>
    <x v="1"/>
    <x v="331"/>
    <x v="2"/>
    <s v="Accessories"/>
    <s v="NETGEAR AC1750 Dual Band GigabitÂ Smart WiFi Router"/>
    <n v="479.97"/>
  </r>
  <r>
    <n v="9045"/>
    <s v="CA-2018-137463"/>
    <x v="819"/>
    <d v="2018-12-20T00:00:00"/>
    <s v="Second Class"/>
    <s v="KM-16225"/>
    <s v="Kalyca Meade"/>
    <s v="Corporate"/>
    <s v="United States"/>
    <s v="Sunnyvale"/>
    <s v="California"/>
    <n v="94086"/>
    <x v="1"/>
    <x v="1390"/>
    <x v="1"/>
    <s v="Binders"/>
    <s v="Accohide Poly Flexible Ring Binders"/>
    <n v="5.984"/>
  </r>
  <r>
    <n v="9046"/>
    <s v="CA-2018-137463"/>
    <x v="819"/>
    <d v="2018-12-20T00:00:00"/>
    <s v="Second Class"/>
    <s v="KM-16225"/>
    <s v="Kalyca Meade"/>
    <s v="Corporate"/>
    <s v="United States"/>
    <s v="Sunnyvale"/>
    <s v="California"/>
    <n v="94086"/>
    <x v="1"/>
    <x v="1302"/>
    <x v="2"/>
    <s v="Accessories"/>
    <s v="ImationÂ SecureÂ DriveÂ + Hardware Encrypted USBÂ flash driveÂ - 16 GB"/>
    <n v="189.95"/>
  </r>
  <r>
    <n v="9047"/>
    <s v="CA-2018-137463"/>
    <x v="819"/>
    <d v="2018-12-20T00:00:00"/>
    <s v="Second Class"/>
    <s v="KM-16225"/>
    <s v="Kalyca Meade"/>
    <s v="Corporate"/>
    <s v="United States"/>
    <s v="Sunnyvale"/>
    <s v="California"/>
    <n v="94086"/>
    <x v="1"/>
    <x v="632"/>
    <x v="2"/>
    <s v="Accessories"/>
    <s v="Microsoft Natural Ergonomic Keyboard 4000"/>
    <n v="149.94999999999999"/>
  </r>
  <r>
    <n v="9048"/>
    <s v="CA-2018-137463"/>
    <x v="819"/>
    <d v="2018-12-20T00:00:00"/>
    <s v="Second Class"/>
    <s v="KM-16225"/>
    <s v="Kalyca Meade"/>
    <s v="Corporate"/>
    <s v="United States"/>
    <s v="Sunnyvale"/>
    <s v="California"/>
    <n v="94086"/>
    <x v="1"/>
    <x v="758"/>
    <x v="1"/>
    <s v="Art"/>
    <s v="Bulldog Table or Wall-Mount Pencil Sharpener"/>
    <n v="29.95"/>
  </r>
  <r>
    <n v="9049"/>
    <s v="CA-2018-137463"/>
    <x v="819"/>
    <d v="2018-12-20T00:00:00"/>
    <s v="Second Class"/>
    <s v="KM-16225"/>
    <s v="Kalyca Meade"/>
    <s v="Corporate"/>
    <s v="United States"/>
    <s v="Sunnyvale"/>
    <s v="California"/>
    <n v="94086"/>
    <x v="1"/>
    <x v="1760"/>
    <x v="1"/>
    <s v="Labels"/>
    <s v="Avery 475"/>
    <n v="44.4"/>
  </r>
  <r>
    <n v="9050"/>
    <s v="CA-2015-124513"/>
    <x v="158"/>
    <d v="2015-09-25T00:00:00"/>
    <s v="Standard Class"/>
    <s v="SL-20155"/>
    <s v="Sara Luxemburg"/>
    <s v="Home Office"/>
    <s v="United States"/>
    <s v="New York City"/>
    <s v="New York"/>
    <n v="10011"/>
    <x v="3"/>
    <x v="666"/>
    <x v="1"/>
    <s v="Art"/>
    <s v="Boston 16801 Nautilus Battery Pencil Sharpener"/>
    <n v="66.03"/>
  </r>
  <r>
    <n v="9051"/>
    <s v="CA-2016-165554"/>
    <x v="1210"/>
    <d v="2016-05-22T00:00:00"/>
    <s v="Standard Class"/>
    <s v="AJ-10780"/>
    <s v="Anthony Jacobs"/>
    <s v="Corporate"/>
    <s v="United States"/>
    <s v="Los Angeles"/>
    <s v="California"/>
    <n v="90004"/>
    <x v="1"/>
    <x v="362"/>
    <x v="1"/>
    <s v="Paper"/>
    <s v="Wirebound Message Book, 4 per Page"/>
    <n v="10.86"/>
  </r>
  <r>
    <n v="9052"/>
    <s v="CA-2015-141838"/>
    <x v="959"/>
    <d v="2015-03-31T00:00:00"/>
    <s v="Second Class"/>
    <s v="DK-12835"/>
    <s v="Damala Kotsonis"/>
    <s v="Corporate"/>
    <s v="United States"/>
    <s v="San Francisco"/>
    <s v="California"/>
    <n v="94122"/>
    <x v="1"/>
    <x v="1245"/>
    <x v="1"/>
    <s v="Art"/>
    <s v="Newell 308"/>
    <n v="3.36"/>
  </r>
  <r>
    <n v="9053"/>
    <s v="CA-2015-141838"/>
    <x v="959"/>
    <d v="2015-03-31T00:00:00"/>
    <s v="Second Class"/>
    <s v="DK-12835"/>
    <s v="Damala Kotsonis"/>
    <s v="Corporate"/>
    <s v="United States"/>
    <s v="San Francisco"/>
    <s v="California"/>
    <n v="94122"/>
    <x v="1"/>
    <x v="44"/>
    <x v="1"/>
    <s v="Binders"/>
    <s v="Wilson Jones Leather-Like Binders with DublLock Round Rings"/>
    <n v="27.936"/>
  </r>
  <r>
    <n v="9054"/>
    <s v="CA-2015-141838"/>
    <x v="959"/>
    <d v="2015-03-31T00:00:00"/>
    <s v="Second Class"/>
    <s v="DK-12835"/>
    <s v="Damala Kotsonis"/>
    <s v="Corporate"/>
    <s v="United States"/>
    <s v="San Francisco"/>
    <s v="California"/>
    <n v="94122"/>
    <x v="1"/>
    <x v="1763"/>
    <x v="2"/>
    <s v="Phones"/>
    <s v="Griffin GC17055 Auxiliary Audio Cable"/>
    <n v="28.783999999999999"/>
  </r>
  <r>
    <n v="9055"/>
    <s v="CA-2018-117009"/>
    <x v="585"/>
    <d v="2018-09-28T00:00:00"/>
    <s v="Standard Class"/>
    <s v="BK-11260"/>
    <s v="Berenike Kampe"/>
    <s v="Consumer"/>
    <s v="United States"/>
    <s v="Santa Ana"/>
    <s v="California"/>
    <n v="92704"/>
    <x v="1"/>
    <x v="133"/>
    <x v="1"/>
    <s v="Supplies"/>
    <s v="Fiskars Softgrip Scissors"/>
    <n v="21.96"/>
  </r>
  <r>
    <n v="9056"/>
    <s v="CA-2016-128993"/>
    <x v="811"/>
    <d v="2016-09-17T00:00:00"/>
    <s v="Second Class"/>
    <s v="CC-12670"/>
    <s v="Craig Carreira"/>
    <s v="Consumer"/>
    <s v="United States"/>
    <s v="Seattle"/>
    <s v="Washington"/>
    <n v="98103"/>
    <x v="1"/>
    <x v="916"/>
    <x v="2"/>
    <s v="Accessories"/>
    <s v="Memorex Froggy Flash Drive 4 GB"/>
    <n v="21.98"/>
  </r>
  <r>
    <n v="9057"/>
    <s v="CA-2016-160227"/>
    <x v="121"/>
    <d v="2016-11-04T00:00:00"/>
    <s v="First Class"/>
    <s v="ED-13885"/>
    <s v="Emily Ducich"/>
    <s v="Home Office"/>
    <s v="United States"/>
    <s v="New York City"/>
    <s v="New York"/>
    <n v="10011"/>
    <x v="3"/>
    <x v="1802"/>
    <x v="0"/>
    <s v="Chairs"/>
    <s v="Hon Olson Stacker Chairs"/>
    <n v="2621.3220000000001"/>
  </r>
  <r>
    <n v="9058"/>
    <s v="CA-2016-149097"/>
    <x v="1182"/>
    <d v="2016-10-24T00:00:00"/>
    <s v="Standard Class"/>
    <s v="SV-20785"/>
    <s v="Stewart Visinsky"/>
    <s v="Consumer"/>
    <s v="United States"/>
    <s v="Los Angeles"/>
    <s v="California"/>
    <n v="90045"/>
    <x v="1"/>
    <x v="1680"/>
    <x v="0"/>
    <s v="Furnishings"/>
    <s v="Nu-Dell Oak Frame"/>
    <n v="74.760000000000005"/>
  </r>
  <r>
    <n v="9059"/>
    <s v="CA-2016-149097"/>
    <x v="1182"/>
    <d v="2016-10-24T00:00:00"/>
    <s v="Standard Class"/>
    <s v="SV-20785"/>
    <s v="Stewart Visinsky"/>
    <s v="Consumer"/>
    <s v="United States"/>
    <s v="Los Angeles"/>
    <s v="California"/>
    <n v="90045"/>
    <x v="1"/>
    <x v="1746"/>
    <x v="0"/>
    <s v="Tables"/>
    <s v="SAFCO PlanMaster Boards, 60w x 37-1/2d, White Melamine"/>
    <n v="364.77600000000001"/>
  </r>
  <r>
    <n v="9060"/>
    <s v="CA-2017-132304"/>
    <x v="403"/>
    <d v="2017-06-18T00:00:00"/>
    <s v="Standard Class"/>
    <s v="AR-10825"/>
    <s v="Anthony Rawles"/>
    <s v="Corporate"/>
    <s v="United States"/>
    <s v="Seattle"/>
    <s v="Washington"/>
    <n v="98103"/>
    <x v="1"/>
    <x v="898"/>
    <x v="0"/>
    <s v="Tables"/>
    <s v="Hon Non-Folding Utility Tables"/>
    <n v="1115.17"/>
  </r>
  <r>
    <n v="9061"/>
    <s v="CA-2016-136420"/>
    <x v="312"/>
    <d v="2016-11-21T00:00:00"/>
    <s v="First Class"/>
    <s v="CS-12250"/>
    <s v="Chris Selesnick"/>
    <s v="Corporate"/>
    <s v="United States"/>
    <s v="San Diego"/>
    <s v="California"/>
    <n v="92024"/>
    <x v="1"/>
    <x v="912"/>
    <x v="1"/>
    <s v="Binders"/>
    <s v="Performers Binder/Pad Holder, Black"/>
    <n v="89.695999999999998"/>
  </r>
  <r>
    <n v="9062"/>
    <s v="CA-2016-136420"/>
    <x v="312"/>
    <d v="2016-11-21T00:00:00"/>
    <s v="First Class"/>
    <s v="CS-12250"/>
    <s v="Chris Selesnick"/>
    <s v="Corporate"/>
    <s v="United States"/>
    <s v="San Diego"/>
    <s v="California"/>
    <n v="92024"/>
    <x v="1"/>
    <x v="49"/>
    <x v="1"/>
    <s v="Labels"/>
    <s v="Avery 485"/>
    <n v="50.12"/>
  </r>
  <r>
    <n v="9063"/>
    <s v="CA-2017-101623"/>
    <x v="905"/>
    <d v="2017-03-06T00:00:00"/>
    <s v="Standard Class"/>
    <s v="RR-19525"/>
    <s v="Rick Reed"/>
    <s v="Corporate"/>
    <s v="United States"/>
    <s v="New York City"/>
    <s v="New York"/>
    <n v="10035"/>
    <x v="3"/>
    <x v="829"/>
    <x v="1"/>
    <s v="Fasteners"/>
    <s v="Staples"/>
    <n v="36.479999999999997"/>
  </r>
  <r>
    <n v="9064"/>
    <s v="US-2015-151015"/>
    <x v="1005"/>
    <d v="2015-10-20T00:00:00"/>
    <s v="Standard Class"/>
    <s v="BD-11500"/>
    <s v="Bradley Drucker"/>
    <s v="Consumer"/>
    <s v="United States"/>
    <s v="Chicago"/>
    <s v="Illinois"/>
    <n v="60653"/>
    <x v="2"/>
    <x v="1323"/>
    <x v="1"/>
    <s v="Paper"/>
    <s v="Xerox 1951"/>
    <n v="322.19200000000001"/>
  </r>
  <r>
    <n v="9065"/>
    <s v="US-2015-151015"/>
    <x v="1005"/>
    <d v="2015-10-20T00:00:00"/>
    <s v="Standard Class"/>
    <s v="BD-11500"/>
    <s v="Bradley Drucker"/>
    <s v="Consumer"/>
    <s v="United States"/>
    <s v="Chicago"/>
    <s v="Illinois"/>
    <n v="60653"/>
    <x v="2"/>
    <x v="185"/>
    <x v="1"/>
    <s v="Binders"/>
    <s v="Pressboard Covers with Storage Hooks, 9 1/2&quot; x 11&quot;, Light Blue"/>
    <n v="2.9460000000000002"/>
  </r>
  <r>
    <n v="9066"/>
    <s v="US-2015-151015"/>
    <x v="1005"/>
    <d v="2015-10-20T00:00:00"/>
    <s v="Standard Class"/>
    <s v="BD-11500"/>
    <s v="Bradley Drucker"/>
    <s v="Consumer"/>
    <s v="United States"/>
    <s v="Chicago"/>
    <s v="Illinois"/>
    <n v="60653"/>
    <x v="2"/>
    <x v="1331"/>
    <x v="1"/>
    <s v="Paper"/>
    <s v="Xerox 1903"/>
    <n v="19.135999999999999"/>
  </r>
  <r>
    <n v="9067"/>
    <s v="CA-2018-152968"/>
    <x v="1143"/>
    <d v="2018-05-30T00:00:00"/>
    <s v="Standard Class"/>
    <s v="BM-11785"/>
    <s v="Bryan Mills"/>
    <s v="Consumer"/>
    <s v="United States"/>
    <s v="Harrisonburg"/>
    <s v="Virginia"/>
    <n v="22801"/>
    <x v="0"/>
    <x v="1575"/>
    <x v="2"/>
    <s v="Accessories"/>
    <s v="Verbatim Slim CD and DVD Storage Cases, 50/Pack"/>
    <n v="23.08"/>
  </r>
  <r>
    <n v="9068"/>
    <s v="CA-2017-150077"/>
    <x v="1084"/>
    <d v="2017-02-10T00:00:00"/>
    <s v="Standard Class"/>
    <s v="MS-17365"/>
    <s v="Maribeth Schnelling"/>
    <s v="Consumer"/>
    <s v="United States"/>
    <s v="Rockville"/>
    <s v="Maryland"/>
    <n v="20852"/>
    <x v="3"/>
    <x v="1409"/>
    <x v="2"/>
    <s v="Phones"/>
    <s v="AT&amp;T 17929 Lendline Telephone"/>
    <n v="90.48"/>
  </r>
  <r>
    <n v="9069"/>
    <s v="CA-2017-106278"/>
    <x v="476"/>
    <d v="2017-09-05T00:00:00"/>
    <s v="Second Class"/>
    <s v="BM-11140"/>
    <s v="Becky Martin"/>
    <s v="Consumer"/>
    <s v="United States"/>
    <s v="Des Moines"/>
    <s v="Washington"/>
    <n v="98198"/>
    <x v="1"/>
    <x v="51"/>
    <x v="0"/>
    <s v="Chairs"/>
    <s v="Global Leather Task Chair, Black"/>
    <n v="215.976"/>
  </r>
  <r>
    <n v="9070"/>
    <s v="CA-2017-106278"/>
    <x v="476"/>
    <d v="2017-09-05T00:00:00"/>
    <s v="Second Class"/>
    <s v="BM-11140"/>
    <s v="Becky Martin"/>
    <s v="Consumer"/>
    <s v="United States"/>
    <s v="Des Moines"/>
    <s v="Washington"/>
    <n v="98198"/>
    <x v="1"/>
    <x v="1664"/>
    <x v="1"/>
    <s v="Envelopes"/>
    <s v="Inter-Office Recycled Envelopes, Brown Kraft, Button-String,10&quot; x 13&quot; , 100/Box"/>
    <n v="65.94"/>
  </r>
  <r>
    <n v="9071"/>
    <s v="CA-2018-147550"/>
    <x v="769"/>
    <d v="2018-12-05T00:00:00"/>
    <s v="First Class"/>
    <s v="KE-16420"/>
    <s v="Katrina Edelman"/>
    <s v="Corporate"/>
    <s v="United States"/>
    <s v="Philadelphia"/>
    <s v="Pennsylvania"/>
    <n v="19134"/>
    <x v="3"/>
    <x v="283"/>
    <x v="0"/>
    <s v="Furnishings"/>
    <s v="C-Line Cubicle Keepers Polyproplyene Holder With Velcro Backings"/>
    <n v="11.352"/>
  </r>
  <r>
    <n v="9072"/>
    <s v="CA-2016-136105"/>
    <x v="821"/>
    <d v="2016-06-16T00:00:00"/>
    <s v="Standard Class"/>
    <s v="SZ-20035"/>
    <s v="Sam Zeldin"/>
    <s v="Home Office"/>
    <s v="United States"/>
    <s v="Columbus"/>
    <s v="Indiana"/>
    <n v="47201"/>
    <x v="2"/>
    <x v="576"/>
    <x v="1"/>
    <s v="Storage"/>
    <s v="Recycled Eldon Regeneration Jumbo File"/>
    <n v="24.56"/>
  </r>
  <r>
    <n v="9073"/>
    <s v="CA-2017-142524"/>
    <x v="913"/>
    <d v="2017-09-08T00:00:00"/>
    <s v="Standard Class"/>
    <s v="MB-18085"/>
    <s v="Mick Brown"/>
    <s v="Consumer"/>
    <s v="United States"/>
    <s v="Springfield"/>
    <s v="Missouri"/>
    <n v="65807"/>
    <x v="2"/>
    <x v="1451"/>
    <x v="1"/>
    <s v="Envelopes"/>
    <s v="Staple envelope"/>
    <n v="16.559999999999999"/>
  </r>
  <r>
    <n v="9074"/>
    <s v="CA-2017-142524"/>
    <x v="913"/>
    <d v="2017-09-08T00:00:00"/>
    <s v="Standard Class"/>
    <s v="MB-18085"/>
    <s v="Mick Brown"/>
    <s v="Consumer"/>
    <s v="United States"/>
    <s v="Springfield"/>
    <s v="Missouri"/>
    <n v="65807"/>
    <x v="2"/>
    <x v="201"/>
    <x v="2"/>
    <s v="Accessories"/>
    <s v="Sony Micro Vault Click 16 GB USB 2.0 Flash Drive"/>
    <n v="279.95"/>
  </r>
  <r>
    <n v="9075"/>
    <s v="CA-2015-136336"/>
    <x v="419"/>
    <d v="2015-04-26T00:00:00"/>
    <s v="Standard Class"/>
    <s v="DB-13555"/>
    <s v="Dorothy Badders"/>
    <s v="Corporate"/>
    <s v="United States"/>
    <s v="Henderson"/>
    <s v="Kentucky"/>
    <n v="42420"/>
    <x v="0"/>
    <x v="942"/>
    <x v="1"/>
    <s v="Storage"/>
    <s v="SAFCO Commercial Wire Shelving, Black"/>
    <n v="828.84"/>
  </r>
  <r>
    <n v="9076"/>
    <s v="US-2016-136259"/>
    <x v="599"/>
    <d v="2016-11-08T00:00:00"/>
    <s v="First Class"/>
    <s v="CB-12415"/>
    <s v="Christy Brittain"/>
    <s v="Consumer"/>
    <s v="United States"/>
    <s v="Lakewood"/>
    <s v="Ohio"/>
    <n v="44107"/>
    <x v="3"/>
    <x v="385"/>
    <x v="1"/>
    <s v="Binders"/>
    <s v="Insertable Tab Post Binder Dividers"/>
    <n v="7.218"/>
  </r>
  <r>
    <n v="9077"/>
    <s v="US-2016-136259"/>
    <x v="599"/>
    <d v="2016-11-08T00:00:00"/>
    <s v="First Class"/>
    <s v="CB-12415"/>
    <s v="Christy Brittain"/>
    <s v="Consumer"/>
    <s v="United States"/>
    <s v="Lakewood"/>
    <s v="Ohio"/>
    <n v="44107"/>
    <x v="3"/>
    <x v="1768"/>
    <x v="1"/>
    <s v="Supplies"/>
    <s v="Acme Titanium Bonded Scissors"/>
    <n v="27.2"/>
  </r>
  <r>
    <n v="9078"/>
    <s v="US-2015-124625"/>
    <x v="935"/>
    <d v="2015-11-07T00:00:00"/>
    <s v="Standard Class"/>
    <s v="SP-20650"/>
    <s v="Stephanie Phelps"/>
    <s v="Corporate"/>
    <s v="United States"/>
    <s v="Omaha"/>
    <s v="Nebraska"/>
    <n v="68104"/>
    <x v="2"/>
    <x v="1048"/>
    <x v="2"/>
    <s v="Accessories"/>
    <s v="Belkin F8E887 USB Wired Ergonomic Keyboard"/>
    <n v="89.97"/>
  </r>
  <r>
    <n v="9079"/>
    <s v="CA-2017-108105"/>
    <x v="595"/>
    <d v="2017-02-23T00:00:00"/>
    <s v="Standard Class"/>
    <s v="GW-14605"/>
    <s v="Giulietta Weimer"/>
    <s v="Consumer"/>
    <s v="United States"/>
    <s v="Henderson"/>
    <s v="Kentucky"/>
    <n v="42420"/>
    <x v="0"/>
    <x v="124"/>
    <x v="0"/>
    <s v="Furnishings"/>
    <s v="Eldon Cleatmat Plus Chair Mats for High Pile Carpets"/>
    <n v="318.08"/>
  </r>
  <r>
    <n v="9080"/>
    <s v="CA-2017-108105"/>
    <x v="595"/>
    <d v="2017-02-23T00:00:00"/>
    <s v="Standard Class"/>
    <s v="GW-14605"/>
    <s v="Giulietta Weimer"/>
    <s v="Consumer"/>
    <s v="United States"/>
    <s v="Henderson"/>
    <s v="Kentucky"/>
    <n v="42420"/>
    <x v="0"/>
    <x v="326"/>
    <x v="1"/>
    <s v="Binders"/>
    <s v="Wilson Jones â€œSnapâ€ Scratch Pad Binder Tool for Ring Binders"/>
    <n v="5.8"/>
  </r>
  <r>
    <n v="9081"/>
    <s v="CA-2018-166898"/>
    <x v="220"/>
    <d v="2018-09-13T00:00:00"/>
    <s v="Second Class"/>
    <s v="KH-16630"/>
    <s v="Ken Heidel"/>
    <s v="Corporate"/>
    <s v="United States"/>
    <s v="Santa Ana"/>
    <s v="California"/>
    <n v="92704"/>
    <x v="1"/>
    <x v="993"/>
    <x v="2"/>
    <s v="Phones"/>
    <s v="OtterBox Defender Series Case - Samsung Galaxy S4"/>
    <n v="143.952"/>
  </r>
  <r>
    <n v="9082"/>
    <s v="CA-2018-166898"/>
    <x v="220"/>
    <d v="2018-09-13T00:00:00"/>
    <s v="Second Class"/>
    <s v="KH-16630"/>
    <s v="Ken Heidel"/>
    <s v="Corporate"/>
    <s v="United States"/>
    <s v="Santa Ana"/>
    <s v="California"/>
    <n v="92704"/>
    <x v="1"/>
    <x v="1009"/>
    <x v="1"/>
    <s v="Paper"/>
    <s v="Xerox 192"/>
    <n v="19.440000000000001"/>
  </r>
  <r>
    <n v="9083"/>
    <s v="CA-2018-169005"/>
    <x v="808"/>
    <d v="2018-11-06T00:00:00"/>
    <s v="Standard Class"/>
    <s v="BG-11035"/>
    <s v="Barry Gonzalez"/>
    <s v="Consumer"/>
    <s v="United States"/>
    <s v="Springfield"/>
    <s v="Virginia"/>
    <n v="22153"/>
    <x v="0"/>
    <x v="21"/>
    <x v="1"/>
    <s v="Art"/>
    <s v="Newell 318"/>
    <n v="5.56"/>
  </r>
  <r>
    <n v="9084"/>
    <s v="CA-2016-104038"/>
    <x v="525"/>
    <d v="2016-02-08T00:00:00"/>
    <s v="First Class"/>
    <s v="LO-17170"/>
    <s v="Lori Olson"/>
    <s v="Corporate"/>
    <s v="United States"/>
    <s v="Suffolk"/>
    <s v="Virginia"/>
    <n v="23434"/>
    <x v="0"/>
    <x v="1166"/>
    <x v="1"/>
    <s v="Storage"/>
    <s v="Tennsco Industrial Shelving"/>
    <n v="146.72999999999999"/>
  </r>
  <r>
    <n v="9085"/>
    <s v="CA-2016-104038"/>
    <x v="525"/>
    <d v="2016-02-08T00:00:00"/>
    <s v="First Class"/>
    <s v="LO-17170"/>
    <s v="Lori Olson"/>
    <s v="Corporate"/>
    <s v="United States"/>
    <s v="Suffolk"/>
    <s v="Virginia"/>
    <n v="23434"/>
    <x v="0"/>
    <x v="150"/>
    <x v="1"/>
    <s v="Paper"/>
    <s v="Xerox 1920"/>
    <n v="29.9"/>
  </r>
  <r>
    <n v="9086"/>
    <s v="CA-2017-126102"/>
    <x v="545"/>
    <d v="2017-09-12T00:00:00"/>
    <s v="Second Class"/>
    <s v="DV-13465"/>
    <s v="Dianna Vittorini"/>
    <s v="Consumer"/>
    <s v="United States"/>
    <s v="Los Angeles"/>
    <s v="California"/>
    <n v="90049"/>
    <x v="1"/>
    <x v="1591"/>
    <x v="1"/>
    <s v="Binders"/>
    <s v="Ibico EB-19 Dual Function Manual Binding System"/>
    <n v="276.78399999999999"/>
  </r>
  <r>
    <n v="9087"/>
    <s v="CA-2017-143406"/>
    <x v="182"/>
    <d v="2017-09-30T00:00:00"/>
    <s v="Standard Class"/>
    <s v="LR-17035"/>
    <s v="Lisa Ryan"/>
    <s v="Corporate"/>
    <s v="United States"/>
    <s v="Houston"/>
    <s v="Texas"/>
    <n v="77041"/>
    <x v="2"/>
    <x v="1778"/>
    <x v="1"/>
    <s v="Appliances"/>
    <s v="Hoover Commercial Lightweight Upright Vacuum with E-Z Empty Dirt Cup"/>
    <n v="93.031999999999996"/>
  </r>
  <r>
    <n v="9088"/>
    <s v="CA-2017-143406"/>
    <x v="182"/>
    <d v="2017-09-30T00:00:00"/>
    <s v="Standard Class"/>
    <s v="LR-17035"/>
    <s v="Lisa Ryan"/>
    <s v="Corporate"/>
    <s v="United States"/>
    <s v="Houston"/>
    <s v="Texas"/>
    <n v="77041"/>
    <x v="2"/>
    <x v="70"/>
    <x v="0"/>
    <s v="Chairs"/>
    <s v="High-Back Leather Manager's Chair"/>
    <n v="454.96499999999997"/>
  </r>
  <r>
    <n v="9089"/>
    <s v="CA-2016-150308"/>
    <x v="83"/>
    <d v="2016-12-20T00:00:00"/>
    <s v="Standard Class"/>
    <s v="RR-19525"/>
    <s v="Rick Reed"/>
    <s v="Corporate"/>
    <s v="United States"/>
    <s v="Cary"/>
    <s v="North Carolina"/>
    <n v="27511"/>
    <x v="0"/>
    <x v="239"/>
    <x v="2"/>
    <s v="Phones"/>
    <s v="Cisco Small Business SPA 502G VoIP phone"/>
    <n v="246.16800000000001"/>
  </r>
  <r>
    <n v="9090"/>
    <s v="CA-2017-131093"/>
    <x v="42"/>
    <d v="2017-09-20T00:00:00"/>
    <s v="Second Class"/>
    <s v="TS-21610"/>
    <s v="Troy Staebel"/>
    <s v="Consumer"/>
    <s v="United States"/>
    <s v="Springfield"/>
    <s v="Ohio"/>
    <n v="45503"/>
    <x v="3"/>
    <x v="235"/>
    <x v="1"/>
    <s v="Storage"/>
    <s v="Safco Industrial Shelving"/>
    <n v="295.39999999999998"/>
  </r>
  <r>
    <n v="9091"/>
    <s v="US-2018-148831"/>
    <x v="119"/>
    <d v="2018-10-15T00:00:00"/>
    <s v="First Class"/>
    <s v="AH-10210"/>
    <s v="Alan Hwang"/>
    <s v="Consumer"/>
    <s v="United States"/>
    <s v="Louisville"/>
    <s v="Kentucky"/>
    <n v="40214"/>
    <x v="0"/>
    <x v="123"/>
    <x v="1"/>
    <s v="Storage"/>
    <s v="Trav-L-File Heavy-Duty Shuttle II, Black"/>
    <n v="348.56"/>
  </r>
  <r>
    <n v="9092"/>
    <s v="CA-2016-162950"/>
    <x v="1141"/>
    <d v="2016-07-03T00:00:00"/>
    <s v="Second Class"/>
    <s v="DW-13585"/>
    <s v="Dorothy Wardle"/>
    <s v="Corporate"/>
    <s v="United States"/>
    <s v="Troy"/>
    <s v="Ohio"/>
    <n v="45373"/>
    <x v="3"/>
    <x v="89"/>
    <x v="1"/>
    <s v="Paper"/>
    <s v="Xerox 1999"/>
    <n v="15.552"/>
  </r>
  <r>
    <n v="9093"/>
    <s v="CA-2016-162950"/>
    <x v="1141"/>
    <d v="2016-07-03T00:00:00"/>
    <s v="Second Class"/>
    <s v="DW-13585"/>
    <s v="Dorothy Wardle"/>
    <s v="Corporate"/>
    <s v="United States"/>
    <s v="Troy"/>
    <s v="Ohio"/>
    <n v="45373"/>
    <x v="3"/>
    <x v="1162"/>
    <x v="0"/>
    <s v="Bookcases"/>
    <s v="Sauder Forest Hills Library with Doors, Woodland Oak Finish"/>
    <n v="482.94"/>
  </r>
  <r>
    <n v="9094"/>
    <s v="US-2016-132836"/>
    <x v="932"/>
    <d v="2016-06-05T00:00:00"/>
    <s v="Standard Class"/>
    <s v="AJ-10945"/>
    <s v="Ashley Jarboe"/>
    <s v="Consumer"/>
    <s v="United States"/>
    <s v="Detroit"/>
    <s v="Michigan"/>
    <n v="48227"/>
    <x v="2"/>
    <x v="1501"/>
    <x v="2"/>
    <s v="Phones"/>
    <s v="Polycom CX300 Desktop Phone USB VoIP phone"/>
    <n v="299.98"/>
  </r>
  <r>
    <n v="9095"/>
    <s v="US-2016-132836"/>
    <x v="932"/>
    <d v="2016-06-05T00:00:00"/>
    <s v="Standard Class"/>
    <s v="AJ-10945"/>
    <s v="Ashley Jarboe"/>
    <s v="Consumer"/>
    <s v="United States"/>
    <s v="Detroit"/>
    <s v="Michigan"/>
    <n v="48227"/>
    <x v="2"/>
    <x v="1080"/>
    <x v="1"/>
    <s v="Binders"/>
    <s v="Catalog Binders with Expanding Posts"/>
    <n v="403.68"/>
  </r>
  <r>
    <n v="9096"/>
    <s v="US-2016-132836"/>
    <x v="932"/>
    <d v="2016-06-05T00:00:00"/>
    <s v="Standard Class"/>
    <s v="AJ-10945"/>
    <s v="Ashley Jarboe"/>
    <s v="Consumer"/>
    <s v="United States"/>
    <s v="Detroit"/>
    <s v="Michigan"/>
    <n v="48227"/>
    <x v="2"/>
    <x v="1020"/>
    <x v="2"/>
    <s v="Phones"/>
    <s v="iKross Bluetooth Portable Keyboard + Cell Phone Stand Holder + Brush for Apple iPhone 5S 5C 5, 4S 4"/>
    <n v="41.9"/>
  </r>
  <r>
    <n v="9097"/>
    <s v="US-2016-132836"/>
    <x v="932"/>
    <d v="2016-06-05T00:00:00"/>
    <s v="Standard Class"/>
    <s v="AJ-10945"/>
    <s v="Ashley Jarboe"/>
    <s v="Consumer"/>
    <s v="United States"/>
    <s v="Detroit"/>
    <s v="Michigan"/>
    <n v="48227"/>
    <x v="2"/>
    <x v="1722"/>
    <x v="1"/>
    <s v="Labels"/>
    <s v="Avery 491"/>
    <n v="28.91"/>
  </r>
  <r>
    <n v="9098"/>
    <s v="US-2015-158365"/>
    <x v="791"/>
    <d v="2015-04-17T00:00:00"/>
    <s v="Standard Class"/>
    <s v="SV-20785"/>
    <s v="Stewart Visinsky"/>
    <s v="Consumer"/>
    <s v="United States"/>
    <s v="Bloomington"/>
    <s v="Indiana"/>
    <n v="47401"/>
    <x v="2"/>
    <x v="730"/>
    <x v="1"/>
    <s v="Paper"/>
    <s v="Xerox 213"/>
    <n v="32.4"/>
  </r>
  <r>
    <n v="9099"/>
    <s v="CA-2018-152933"/>
    <x v="386"/>
    <d v="2018-10-16T00:00:00"/>
    <s v="Standard Class"/>
    <s v="MG-17650"/>
    <s v="Matthew Grinstein"/>
    <s v="Home Office"/>
    <s v="United States"/>
    <s v="Dallas"/>
    <s v="Texas"/>
    <n v="75081"/>
    <x v="2"/>
    <x v="665"/>
    <x v="2"/>
    <s v="Phones"/>
    <s v="Clarity 53712"/>
    <n v="369.54399999999998"/>
  </r>
  <r>
    <n v="9100"/>
    <s v="CA-2018-152933"/>
    <x v="386"/>
    <d v="2018-10-16T00:00:00"/>
    <s v="Standard Class"/>
    <s v="MG-17650"/>
    <s v="Matthew Grinstein"/>
    <s v="Home Office"/>
    <s v="United States"/>
    <s v="Dallas"/>
    <s v="Texas"/>
    <n v="75081"/>
    <x v="2"/>
    <x v="548"/>
    <x v="1"/>
    <s v="Paper"/>
    <s v="Xerox 1993"/>
    <n v="10.368"/>
  </r>
  <r>
    <n v="9101"/>
    <s v="CA-2018-152933"/>
    <x v="386"/>
    <d v="2018-10-16T00:00:00"/>
    <s v="Standard Class"/>
    <s v="MG-17650"/>
    <s v="Matthew Grinstein"/>
    <s v="Home Office"/>
    <s v="United States"/>
    <s v="Dallas"/>
    <s v="Texas"/>
    <n v="75081"/>
    <x v="2"/>
    <x v="764"/>
    <x v="2"/>
    <s v="Accessories"/>
    <s v="Plantronics CS510 - Over-the-Head monaural Wireless Headset System"/>
    <n v="791.88"/>
  </r>
  <r>
    <n v="9102"/>
    <s v="CA-2016-163181"/>
    <x v="209"/>
    <d v="2016-11-12T00:00:00"/>
    <s v="Standard Class"/>
    <s v="AB-10105"/>
    <s v="Adrian Barton"/>
    <s v="Consumer"/>
    <s v="United States"/>
    <s v="Houston"/>
    <s v="Texas"/>
    <n v="77041"/>
    <x v="2"/>
    <x v="32"/>
    <x v="1"/>
    <s v="Art"/>
    <s v="Lumber Crayons"/>
    <n v="23.64"/>
  </r>
  <r>
    <n v="9103"/>
    <s v="CA-2016-163181"/>
    <x v="209"/>
    <d v="2016-11-12T00:00:00"/>
    <s v="Standard Class"/>
    <s v="AB-10105"/>
    <s v="Adrian Barton"/>
    <s v="Consumer"/>
    <s v="United States"/>
    <s v="Houston"/>
    <s v="Texas"/>
    <n v="77041"/>
    <x v="2"/>
    <x v="45"/>
    <x v="1"/>
    <s v="Storage"/>
    <s v="Gould Plastics 9-Pocket Panel Bin, 18-3/8w x 5-1/4d x 20-1/2h, Black"/>
    <n v="84.784000000000006"/>
  </r>
  <r>
    <n v="9104"/>
    <s v="CA-2016-163181"/>
    <x v="209"/>
    <d v="2016-11-12T00:00:00"/>
    <s v="Standard Class"/>
    <s v="AB-10105"/>
    <s v="Adrian Barton"/>
    <s v="Consumer"/>
    <s v="United States"/>
    <s v="Houston"/>
    <s v="Texas"/>
    <n v="77041"/>
    <x v="2"/>
    <x v="1525"/>
    <x v="0"/>
    <s v="Furnishings"/>
    <s v="Tenex Chairmats For Use with Hard Floors"/>
    <n v="64.959999999999994"/>
  </r>
  <r>
    <n v="9105"/>
    <s v="CA-2016-163181"/>
    <x v="209"/>
    <d v="2016-11-12T00:00:00"/>
    <s v="Standard Class"/>
    <s v="AB-10105"/>
    <s v="Adrian Barton"/>
    <s v="Consumer"/>
    <s v="United States"/>
    <s v="Houston"/>
    <s v="Texas"/>
    <n v="77041"/>
    <x v="2"/>
    <x v="27"/>
    <x v="1"/>
    <s v="Binders"/>
    <s v="Avery Recycled Flexi-View Covers for Binding Systems"/>
    <n v="32.06"/>
  </r>
  <r>
    <n v="9106"/>
    <s v="CA-2016-163181"/>
    <x v="209"/>
    <d v="2016-11-12T00:00:00"/>
    <s v="Standard Class"/>
    <s v="AB-10105"/>
    <s v="Adrian Barton"/>
    <s v="Consumer"/>
    <s v="United States"/>
    <s v="Houston"/>
    <s v="Texas"/>
    <n v="77041"/>
    <x v="2"/>
    <x v="1667"/>
    <x v="1"/>
    <s v="Storage"/>
    <s v="Fellowes Recycled Storage Drawers"/>
    <n v="177.648"/>
  </r>
  <r>
    <n v="9107"/>
    <s v="CA-2016-163181"/>
    <x v="209"/>
    <d v="2016-11-12T00:00:00"/>
    <s v="Standard Class"/>
    <s v="AB-10105"/>
    <s v="Adrian Barton"/>
    <s v="Consumer"/>
    <s v="United States"/>
    <s v="Houston"/>
    <s v="Texas"/>
    <n v="77041"/>
    <x v="2"/>
    <x v="1616"/>
    <x v="2"/>
    <s v="Machines"/>
    <s v="Canon PC170 Desktop Personal Copier"/>
    <n v="287.91000000000003"/>
  </r>
  <r>
    <n v="9108"/>
    <s v="CA-2016-132941"/>
    <x v="442"/>
    <d v="2016-05-28T00:00:00"/>
    <s v="First Class"/>
    <s v="MM-18280"/>
    <s v="Muhammed MacIntyre"/>
    <s v="Corporate"/>
    <s v="United States"/>
    <s v="Haltom City"/>
    <s v="Texas"/>
    <n v="76117"/>
    <x v="2"/>
    <x v="1352"/>
    <x v="1"/>
    <s v="Supplies"/>
    <s v="Fiskars Spring-Action Scissors"/>
    <n v="22.367999999999999"/>
  </r>
  <r>
    <n v="9109"/>
    <s v="CA-2016-132941"/>
    <x v="442"/>
    <d v="2016-05-28T00:00:00"/>
    <s v="First Class"/>
    <s v="MM-18280"/>
    <s v="Muhammed MacIntyre"/>
    <s v="Corporate"/>
    <s v="United States"/>
    <s v="Haltom City"/>
    <s v="Texas"/>
    <n v="76117"/>
    <x v="2"/>
    <x v="1215"/>
    <x v="1"/>
    <s v="Paper"/>
    <s v="Xerox 1978"/>
    <n v="32.368000000000002"/>
  </r>
  <r>
    <n v="9110"/>
    <s v="CA-2016-132941"/>
    <x v="442"/>
    <d v="2016-05-28T00:00:00"/>
    <s v="First Class"/>
    <s v="MM-18280"/>
    <s v="Muhammed MacIntyre"/>
    <s v="Corporate"/>
    <s v="United States"/>
    <s v="Haltom City"/>
    <s v="Texas"/>
    <n v="76117"/>
    <x v="2"/>
    <x v="1301"/>
    <x v="2"/>
    <s v="Accessories"/>
    <s v="Logitech G35 7.1-Channel Surround Sound Headset"/>
    <n v="207.98400000000001"/>
  </r>
  <r>
    <n v="9111"/>
    <s v="CA-2015-132010"/>
    <x v="303"/>
    <d v="2015-10-15T00:00:00"/>
    <s v="First Class"/>
    <s v="MA-17995"/>
    <s v="Michelle Arnett"/>
    <s v="Home Office"/>
    <s v="United States"/>
    <s v="Richmond"/>
    <s v="Virginia"/>
    <n v="23223"/>
    <x v="0"/>
    <x v="1047"/>
    <x v="1"/>
    <s v="Envelopes"/>
    <s v="Pastel Pink Envelopes"/>
    <n v="36.4"/>
  </r>
  <r>
    <n v="9112"/>
    <s v="CA-2015-132010"/>
    <x v="303"/>
    <d v="2015-10-15T00:00:00"/>
    <s v="First Class"/>
    <s v="MA-17995"/>
    <s v="Michelle Arnett"/>
    <s v="Home Office"/>
    <s v="United States"/>
    <s v="Richmond"/>
    <s v="Virginia"/>
    <n v="23223"/>
    <x v="0"/>
    <x v="1690"/>
    <x v="2"/>
    <s v="Accessories"/>
    <s v="SanDisk Cruzer 16 GB USB Flash Drive"/>
    <n v="22.96"/>
  </r>
  <r>
    <n v="9113"/>
    <s v="CA-2015-132010"/>
    <x v="303"/>
    <d v="2015-10-15T00:00:00"/>
    <s v="First Class"/>
    <s v="MA-17995"/>
    <s v="Michelle Arnett"/>
    <s v="Home Office"/>
    <s v="United States"/>
    <s v="Richmond"/>
    <s v="Virginia"/>
    <n v="23223"/>
    <x v="0"/>
    <x v="1819"/>
    <x v="1"/>
    <s v="Storage"/>
    <s v="Space Solutions Industrial Galvanized Steel Shelving."/>
    <n v="315.2"/>
  </r>
  <r>
    <n v="9114"/>
    <s v="CA-2015-132010"/>
    <x v="303"/>
    <d v="2015-10-15T00:00:00"/>
    <s v="First Class"/>
    <s v="MA-17995"/>
    <s v="Michelle Arnett"/>
    <s v="Home Office"/>
    <s v="United States"/>
    <s v="Richmond"/>
    <s v="Virginia"/>
    <n v="23223"/>
    <x v="0"/>
    <x v="881"/>
    <x v="1"/>
    <s v="Binders"/>
    <s v="Wilson Jones Standard D-Ring Binders"/>
    <n v="15.18"/>
  </r>
  <r>
    <n v="9115"/>
    <s v="CA-2017-135461"/>
    <x v="569"/>
    <d v="2017-02-10T00:00:00"/>
    <s v="Second Class"/>
    <s v="EB-13975"/>
    <s v="Erica Bern"/>
    <s v="Corporate"/>
    <s v="United States"/>
    <s v="Los Angeles"/>
    <s v="California"/>
    <n v="90049"/>
    <x v="1"/>
    <x v="1807"/>
    <x v="2"/>
    <s v="Phones"/>
    <s v="Motorola L703CM"/>
    <n v="623.96"/>
  </r>
  <r>
    <n v="9116"/>
    <s v="CA-2018-153045"/>
    <x v="617"/>
    <d v="2018-01-24T00:00:00"/>
    <s v="Second Class"/>
    <s v="NS-18505"/>
    <s v="Neola Schneider"/>
    <s v="Consumer"/>
    <s v="United States"/>
    <s v="Philadelphia"/>
    <s v="Pennsylvania"/>
    <n v="19140"/>
    <x v="3"/>
    <x v="1118"/>
    <x v="2"/>
    <s v="Phones"/>
    <s v="Wilson Electronics DB Pro Signal Booster"/>
    <n v="429.6"/>
  </r>
  <r>
    <n v="9117"/>
    <s v="CA-2018-153045"/>
    <x v="617"/>
    <d v="2018-01-24T00:00:00"/>
    <s v="Second Class"/>
    <s v="NS-18505"/>
    <s v="Neola Schneider"/>
    <s v="Consumer"/>
    <s v="United States"/>
    <s v="Philadelphia"/>
    <s v="Pennsylvania"/>
    <n v="19140"/>
    <x v="3"/>
    <x v="561"/>
    <x v="0"/>
    <s v="Furnishings"/>
    <s v="12-1/2 Diameter Round Wall Clock"/>
    <n v="31.968"/>
  </r>
  <r>
    <n v="9118"/>
    <s v="CA-2018-153045"/>
    <x v="617"/>
    <d v="2018-01-24T00:00:00"/>
    <s v="Second Class"/>
    <s v="NS-18505"/>
    <s v="Neola Schneider"/>
    <s v="Consumer"/>
    <s v="United States"/>
    <s v="Philadelphia"/>
    <s v="Pennsylvania"/>
    <n v="19140"/>
    <x v="3"/>
    <x v="774"/>
    <x v="0"/>
    <s v="Chairs"/>
    <s v="Global Comet Stacking Arm Chair"/>
    <n v="887.27099999999996"/>
  </r>
  <r>
    <n v="9119"/>
    <s v="CA-2018-153045"/>
    <x v="617"/>
    <d v="2018-01-24T00:00:00"/>
    <s v="Second Class"/>
    <s v="NS-18505"/>
    <s v="Neola Schneider"/>
    <s v="Consumer"/>
    <s v="United States"/>
    <s v="Philadelphia"/>
    <s v="Pennsylvania"/>
    <n v="19140"/>
    <x v="3"/>
    <x v="987"/>
    <x v="1"/>
    <s v="Paper"/>
    <s v="Strathmore Photo Mount Cards"/>
    <n v="21.696000000000002"/>
  </r>
  <r>
    <n v="9120"/>
    <s v="US-2017-155971"/>
    <x v="112"/>
    <d v="2017-06-12T00:00:00"/>
    <s v="Standard Class"/>
    <s v="RB-19795"/>
    <s v="Ross Baird"/>
    <s v="Home Office"/>
    <s v="United States"/>
    <s v="Los Angeles"/>
    <s v="California"/>
    <n v="90036"/>
    <x v="1"/>
    <x v="816"/>
    <x v="1"/>
    <s v="Labels"/>
    <s v="Avery 488"/>
    <n v="22.05"/>
  </r>
  <r>
    <n v="9121"/>
    <s v="US-2017-155971"/>
    <x v="112"/>
    <d v="2017-06-12T00:00:00"/>
    <s v="Standard Class"/>
    <s v="RB-19795"/>
    <s v="Ross Baird"/>
    <s v="Home Office"/>
    <s v="United States"/>
    <s v="Los Angeles"/>
    <s v="California"/>
    <n v="90036"/>
    <x v="1"/>
    <x v="1849"/>
    <x v="1"/>
    <s v="Paper"/>
    <s v="Xerox Blank Computer Paper"/>
    <n v="99.9"/>
  </r>
  <r>
    <n v="9122"/>
    <s v="CA-2018-122007"/>
    <x v="257"/>
    <d v="2018-03-20T00:00:00"/>
    <s v="Second Class"/>
    <s v="JK-15325"/>
    <s v="Jason Klamczynski"/>
    <s v="Corporate"/>
    <s v="United States"/>
    <s v="Los Angeles"/>
    <s v="California"/>
    <n v="90032"/>
    <x v="1"/>
    <x v="95"/>
    <x v="1"/>
    <s v="Appliances"/>
    <s v="Fellowes Basic Home/Office Series Surge Protectors"/>
    <n v="90.86"/>
  </r>
  <r>
    <n v="9123"/>
    <s v="CA-2018-162250"/>
    <x v="221"/>
    <d v="2018-11-24T00:00:00"/>
    <s v="Same Day"/>
    <s v="PR-18880"/>
    <s v="Patrick Ryan"/>
    <s v="Consumer"/>
    <s v="United States"/>
    <s v="San Francisco"/>
    <s v="California"/>
    <n v="94109"/>
    <x v="1"/>
    <x v="565"/>
    <x v="1"/>
    <s v="Paper"/>
    <s v="Southworth 100% RÃ©sumÃ© Paper, 24lb."/>
    <n v="7.78"/>
  </r>
  <r>
    <n v="9124"/>
    <s v="US-2017-158288"/>
    <x v="491"/>
    <d v="2017-11-28T00:00:00"/>
    <s v="Second Class"/>
    <s v="EH-13945"/>
    <s v="Eric Hoffmann"/>
    <s v="Consumer"/>
    <s v="United States"/>
    <s v="Philadelphia"/>
    <s v="Pennsylvania"/>
    <n v="19120"/>
    <x v="3"/>
    <x v="705"/>
    <x v="1"/>
    <s v="Binders"/>
    <s v="Binding Machine Supplies"/>
    <n v="78.759"/>
  </r>
  <r>
    <n v="9125"/>
    <s v="CA-2017-128916"/>
    <x v="298"/>
    <d v="2017-08-20T00:00:00"/>
    <s v="Second Class"/>
    <s v="MA-17560"/>
    <s v="Matt Abelman"/>
    <s v="Home Office"/>
    <s v="United States"/>
    <s v="Houston"/>
    <s v="Texas"/>
    <n v="77070"/>
    <x v="2"/>
    <x v="740"/>
    <x v="0"/>
    <s v="Furnishings"/>
    <s v="Staple-based wall hangings"/>
    <n v="9.5519999999999996"/>
  </r>
  <r>
    <n v="9126"/>
    <s v="CA-2017-128916"/>
    <x v="298"/>
    <d v="2017-08-20T00:00:00"/>
    <s v="Second Class"/>
    <s v="MA-17560"/>
    <s v="Matt Abelman"/>
    <s v="Home Office"/>
    <s v="United States"/>
    <s v="Houston"/>
    <s v="Texas"/>
    <n v="77070"/>
    <x v="2"/>
    <x v="1533"/>
    <x v="0"/>
    <s v="Furnishings"/>
    <s v="OIC Stacking Trays"/>
    <n v="5.3440000000000003"/>
  </r>
  <r>
    <n v="9127"/>
    <s v="CA-2016-157028"/>
    <x v="109"/>
    <d v="2016-12-03T00:00:00"/>
    <s v="Standard Class"/>
    <s v="MA-17995"/>
    <s v="Michelle Arnett"/>
    <s v="Home Office"/>
    <s v="United States"/>
    <s v="Las Cruces"/>
    <s v="New Mexico"/>
    <n v="88001"/>
    <x v="1"/>
    <x v="154"/>
    <x v="1"/>
    <s v="Art"/>
    <s v="BIC Brite Liner Highlighters"/>
    <n v="8.2799999999999994"/>
  </r>
  <r>
    <n v="9128"/>
    <s v="CA-2018-112473"/>
    <x v="1126"/>
    <d v="2018-06-01T00:00:00"/>
    <s v="Standard Class"/>
    <s v="JL-15505"/>
    <s v="Jeremy Lonsdale"/>
    <s v="Consumer"/>
    <s v="United States"/>
    <s v="Houston"/>
    <s v="Texas"/>
    <n v="77070"/>
    <x v="2"/>
    <x v="1751"/>
    <x v="1"/>
    <s v="Storage"/>
    <s v="Iris 3-Drawer Stacking Bin, Black"/>
    <n v="50.136000000000003"/>
  </r>
  <r>
    <n v="9129"/>
    <s v="US-2018-147655"/>
    <x v="507"/>
    <d v="2018-09-05T00:00:00"/>
    <s v="First Class"/>
    <s v="AS-10045"/>
    <s v="Aaron Smayling"/>
    <s v="Corporate"/>
    <s v="United States"/>
    <s v="Redmond"/>
    <s v="Oregon"/>
    <n v="97756"/>
    <x v="1"/>
    <x v="735"/>
    <x v="1"/>
    <s v="Binders"/>
    <s v="Avery Trapezoid Extra Heavy Duty 4&quot; Binders"/>
    <n v="88.073999999999998"/>
  </r>
  <r>
    <n v="9130"/>
    <s v="CA-2017-130911"/>
    <x v="830"/>
    <d v="2017-03-26T00:00:00"/>
    <s v="Second Class"/>
    <s v="DC-12850"/>
    <s v="Dan Campbell"/>
    <s v="Consumer"/>
    <s v="United States"/>
    <s v="Cleveland"/>
    <s v="Ohio"/>
    <n v="44105"/>
    <x v="3"/>
    <x v="1373"/>
    <x v="0"/>
    <s v="Bookcases"/>
    <s v="O'Sullivan Living Dimensions 3-Shelf Bookcases"/>
    <n v="301.47000000000003"/>
  </r>
  <r>
    <n v="9131"/>
    <s v="CA-2017-130911"/>
    <x v="830"/>
    <d v="2017-03-26T00:00:00"/>
    <s v="Second Class"/>
    <s v="DC-12850"/>
    <s v="Dan Campbell"/>
    <s v="Consumer"/>
    <s v="United States"/>
    <s v="Cleveland"/>
    <s v="Ohio"/>
    <n v="44105"/>
    <x v="3"/>
    <x v="1132"/>
    <x v="1"/>
    <s v="Art"/>
    <s v="Hunt BOSTON Vista Battery-Operated Pencil Sharpener, Black"/>
    <n v="18.655999999999999"/>
  </r>
  <r>
    <n v="9132"/>
    <s v="CA-2018-100055"/>
    <x v="39"/>
    <d v="2018-06-01T00:00:00"/>
    <s v="Standard Class"/>
    <s v="MD-17860"/>
    <s v="Michael Dominguez"/>
    <s v="Corporate"/>
    <s v="United States"/>
    <s v="Laurel"/>
    <s v="Maryland"/>
    <n v="20707"/>
    <x v="3"/>
    <x v="1001"/>
    <x v="0"/>
    <s v="Furnishings"/>
    <s v="DAX Wood Document Frame"/>
    <n v="27.46"/>
  </r>
  <r>
    <n v="9133"/>
    <s v="CA-2018-100055"/>
    <x v="39"/>
    <d v="2018-06-01T00:00:00"/>
    <s v="Standard Class"/>
    <s v="MD-17860"/>
    <s v="Michael Dominguez"/>
    <s v="Corporate"/>
    <s v="United States"/>
    <s v="Laurel"/>
    <s v="Maryland"/>
    <n v="20707"/>
    <x v="3"/>
    <x v="586"/>
    <x v="1"/>
    <s v="Appliances"/>
    <s v="Fellowes 8 Outlet Superior Workstation Surge Protector"/>
    <n v="125.13"/>
  </r>
  <r>
    <n v="9134"/>
    <s v="CA-2016-157805"/>
    <x v="284"/>
    <d v="2016-09-04T00:00:00"/>
    <s v="Standard Class"/>
    <s v="RH-19510"/>
    <s v="Rick Huthwaite"/>
    <s v="Home Office"/>
    <s v="United States"/>
    <s v="San Diego"/>
    <s v="California"/>
    <n v="92037"/>
    <x v="1"/>
    <x v="872"/>
    <x v="2"/>
    <s v="Phones"/>
    <s v="Toshiba IPT2010-SD IPÂ Telephone"/>
    <n v="555.96"/>
  </r>
  <r>
    <n v="9135"/>
    <s v="CA-2017-124254"/>
    <x v="408"/>
    <d v="2017-04-17T00:00:00"/>
    <s v="Standard Class"/>
    <s v="TB-21175"/>
    <s v="Thomas Boland"/>
    <s v="Corporate"/>
    <s v="United States"/>
    <s v="Wilson"/>
    <s v="North Carolina"/>
    <n v="27893"/>
    <x v="0"/>
    <x v="398"/>
    <x v="1"/>
    <s v="Storage"/>
    <s v="Fellowes Bankers Box Recycled Super Stor/Drawer"/>
    <n v="129.55199999999999"/>
  </r>
  <r>
    <n v="9136"/>
    <s v="CA-2017-124254"/>
    <x v="408"/>
    <d v="2017-04-17T00:00:00"/>
    <s v="Standard Class"/>
    <s v="TB-21175"/>
    <s v="Thomas Boland"/>
    <s v="Corporate"/>
    <s v="United States"/>
    <s v="Wilson"/>
    <s v="North Carolina"/>
    <n v="27893"/>
    <x v="0"/>
    <x v="391"/>
    <x v="1"/>
    <s v="Storage"/>
    <s v="Fellowes Bankers Box Staxonsteel Drawer File/Stacking System"/>
    <n v="51.984000000000002"/>
  </r>
  <r>
    <n v="9137"/>
    <s v="CA-2017-124254"/>
    <x v="408"/>
    <d v="2017-04-17T00:00:00"/>
    <s v="Standard Class"/>
    <s v="TB-21175"/>
    <s v="Thomas Boland"/>
    <s v="Corporate"/>
    <s v="United States"/>
    <s v="Wilson"/>
    <s v="North Carolina"/>
    <n v="27893"/>
    <x v="0"/>
    <x v="1671"/>
    <x v="1"/>
    <s v="Paper"/>
    <s v="TOPS &quot;Important Message&quot; Pads, Canary, 4-1/4 x 5-1/2, 50 Sheets per Pad"/>
    <n v="10.272"/>
  </r>
  <r>
    <n v="9138"/>
    <s v="CA-2015-123400"/>
    <x v="563"/>
    <d v="2015-02-09T00:00:00"/>
    <s v="Standard Class"/>
    <s v="EB-13930"/>
    <s v="Eric Barreto"/>
    <s v="Consumer"/>
    <s v="United States"/>
    <s v="Saint Petersburg"/>
    <s v="Florida"/>
    <n v="33710"/>
    <x v="0"/>
    <x v="997"/>
    <x v="1"/>
    <s v="Binders"/>
    <s v="Surelock Post Binders"/>
    <n v="18.335999999999999"/>
  </r>
  <r>
    <n v="9139"/>
    <s v="CA-2015-123400"/>
    <x v="563"/>
    <d v="2015-02-09T00:00:00"/>
    <s v="Standard Class"/>
    <s v="EB-13930"/>
    <s v="Eric Barreto"/>
    <s v="Consumer"/>
    <s v="United States"/>
    <s v="Saint Petersburg"/>
    <s v="Florida"/>
    <n v="33710"/>
    <x v="0"/>
    <x v="1409"/>
    <x v="2"/>
    <s v="Phones"/>
    <s v="AT&amp;T 17929 Lendline Telephone"/>
    <n v="180.96"/>
  </r>
  <r>
    <n v="9140"/>
    <s v="CA-2015-106971"/>
    <x v="814"/>
    <d v="2015-09-08T00:00:00"/>
    <s v="Standard Class"/>
    <s v="BM-11785"/>
    <s v="Bryan Mills"/>
    <s v="Consumer"/>
    <s v="United States"/>
    <s v="Buffalo Grove"/>
    <s v="Illinois"/>
    <n v="60089"/>
    <x v="2"/>
    <x v="106"/>
    <x v="2"/>
    <s v="Accessories"/>
    <s v="LogitechÂ Gaming G510s - Keyboard"/>
    <n v="475.94400000000002"/>
  </r>
  <r>
    <n v="9141"/>
    <s v="CA-2018-123029"/>
    <x v="1033"/>
    <d v="2018-10-02T00:00:00"/>
    <s v="Second Class"/>
    <s v="BT-11530"/>
    <s v="Bradley Talbott"/>
    <s v="Home Office"/>
    <s v="United States"/>
    <s v="Los Angeles"/>
    <s v="California"/>
    <n v="90049"/>
    <x v="1"/>
    <x v="657"/>
    <x v="2"/>
    <s v="Accessories"/>
    <s v="Razer Kraken PRO Over Ear PC and Music Headset"/>
    <n v="159.97999999999999"/>
  </r>
  <r>
    <n v="9142"/>
    <s v="CA-2017-139409"/>
    <x v="64"/>
    <d v="2017-09-07T00:00:00"/>
    <s v="First Class"/>
    <s v="FW-14395"/>
    <s v="Fred Wasserman"/>
    <s v="Corporate"/>
    <s v="United States"/>
    <s v="New York City"/>
    <s v="New York"/>
    <n v="10011"/>
    <x v="3"/>
    <x v="47"/>
    <x v="2"/>
    <s v="Phones"/>
    <s v="LF Elite 3D Dazzle Designer Hard Case Cover, Lf Stylus Pen and Wiper For Apple Iphone 5c Mini Lite"/>
    <n v="43.6"/>
  </r>
  <r>
    <n v="9143"/>
    <s v="US-2018-166688"/>
    <x v="968"/>
    <d v="2018-05-26T00:00:00"/>
    <s v="Standard Class"/>
    <s v="RD-19480"/>
    <s v="Rick Duston"/>
    <s v="Consumer"/>
    <s v="United States"/>
    <s v="Las Vegas"/>
    <s v="Nevada"/>
    <n v="89115"/>
    <x v="1"/>
    <x v="1499"/>
    <x v="1"/>
    <s v="Binders"/>
    <s v="Wilson Jones Impact Binders"/>
    <n v="8.2880000000000003"/>
  </r>
  <r>
    <n v="9144"/>
    <s v="US-2018-166688"/>
    <x v="968"/>
    <d v="2018-05-26T00:00:00"/>
    <s v="Standard Class"/>
    <s v="RD-19480"/>
    <s v="Rick Duston"/>
    <s v="Consumer"/>
    <s v="United States"/>
    <s v="Las Vegas"/>
    <s v="Nevada"/>
    <n v="89115"/>
    <x v="1"/>
    <x v="1807"/>
    <x v="2"/>
    <s v="Phones"/>
    <s v="Motorola L703CM"/>
    <n v="1123.1279999999999"/>
  </r>
  <r>
    <n v="9145"/>
    <s v="US-2018-166688"/>
    <x v="968"/>
    <d v="2018-05-26T00:00:00"/>
    <s v="Standard Class"/>
    <s v="RD-19480"/>
    <s v="Rick Duston"/>
    <s v="Consumer"/>
    <s v="United States"/>
    <s v="Las Vegas"/>
    <s v="Nevada"/>
    <n v="89115"/>
    <x v="1"/>
    <x v="95"/>
    <x v="1"/>
    <s v="Appliances"/>
    <s v="Fellowes Basic Home/Office Series Surge Protectors"/>
    <n v="64.900000000000006"/>
  </r>
  <r>
    <n v="9146"/>
    <s v="CA-2016-126970"/>
    <x v="1181"/>
    <d v="2016-09-24T00:00:00"/>
    <s v="Standard Class"/>
    <s v="TP-21130"/>
    <s v="Theone Pippenger"/>
    <s v="Consumer"/>
    <s v="United States"/>
    <s v="Naperville"/>
    <s v="Illinois"/>
    <n v="60540"/>
    <x v="2"/>
    <x v="605"/>
    <x v="1"/>
    <s v="Binders"/>
    <s v="Acco Translucent Poly Ring Binders"/>
    <n v="2.8079999999999998"/>
  </r>
  <r>
    <n v="9147"/>
    <s v="US-2017-165505"/>
    <x v="1156"/>
    <d v="2017-01-27T00:00:00"/>
    <s v="Standard Class"/>
    <s v="CB-12535"/>
    <s v="Claudia Bergmann"/>
    <s v="Corporate"/>
    <s v="United States"/>
    <s v="Burlington"/>
    <s v="Vermont"/>
    <m/>
    <x v="3"/>
    <x v="1135"/>
    <x v="2"/>
    <s v="Accessories"/>
    <s v="Logitech Wireless Marathon Mouse M705"/>
    <n v="99.98"/>
  </r>
  <r>
    <n v="9148"/>
    <s v="US-2017-165505"/>
    <x v="1156"/>
    <d v="2017-01-27T00:00:00"/>
    <s v="Standard Class"/>
    <s v="CB-12535"/>
    <s v="Claudia Bergmann"/>
    <s v="Corporate"/>
    <s v="United States"/>
    <s v="Burlington"/>
    <s v="Vermont"/>
    <m/>
    <x v="3"/>
    <x v="1850"/>
    <x v="1"/>
    <s v="Art"/>
    <s v="4009 Highlighters"/>
    <n v="8.0399999999999991"/>
  </r>
  <r>
    <n v="9149"/>
    <s v="US-2017-165505"/>
    <x v="1156"/>
    <d v="2017-01-27T00:00:00"/>
    <s v="Standard Class"/>
    <s v="CB-12535"/>
    <s v="Claudia Bergmann"/>
    <s v="Corporate"/>
    <s v="United States"/>
    <s v="Burlington"/>
    <s v="Vermont"/>
    <m/>
    <x v="3"/>
    <x v="772"/>
    <x v="1"/>
    <s v="Storage"/>
    <s v="Iceberg Mobile Mega Data/Printer Cart"/>
    <n v="1564.29"/>
  </r>
  <r>
    <n v="9150"/>
    <s v="US-2015-157070"/>
    <x v="106"/>
    <d v="2015-06-06T00:00:00"/>
    <s v="Standard Class"/>
    <s v="QJ-19255"/>
    <s v="Quincy Jones"/>
    <s v="Corporate"/>
    <s v="United States"/>
    <s v="Detroit"/>
    <s v="Michigan"/>
    <n v="48234"/>
    <x v="2"/>
    <x v="1002"/>
    <x v="1"/>
    <s v="Binders"/>
    <s v="Wilson Jones Heavy-Duty Casebound Ring Binders with Metal Hinges"/>
    <n v="138.56"/>
  </r>
  <r>
    <n v="9151"/>
    <s v="US-2015-157070"/>
    <x v="106"/>
    <d v="2015-06-06T00:00:00"/>
    <s v="Standard Class"/>
    <s v="QJ-19255"/>
    <s v="Quincy Jones"/>
    <s v="Corporate"/>
    <s v="United States"/>
    <s v="Detroit"/>
    <s v="Michigan"/>
    <n v="48234"/>
    <x v="2"/>
    <x v="937"/>
    <x v="1"/>
    <s v="Appliances"/>
    <s v="Acco 6 Outlet Guardian Premium Surge Suppressor"/>
    <n v="65.52"/>
  </r>
  <r>
    <n v="9152"/>
    <s v="US-2016-106873"/>
    <x v="496"/>
    <d v="2016-09-29T00:00:00"/>
    <s v="Second Class"/>
    <s v="KM-16720"/>
    <s v="Kunst Miller"/>
    <s v="Consumer"/>
    <s v="United States"/>
    <s v="Avondale"/>
    <s v="Arizona"/>
    <n v="85323"/>
    <x v="1"/>
    <x v="1583"/>
    <x v="1"/>
    <s v="Art"/>
    <s v="Dixon Ticonderoga Core-Lock Colored Pencils"/>
    <n v="14.576000000000001"/>
  </r>
  <r>
    <n v="9153"/>
    <s v="US-2016-106873"/>
    <x v="496"/>
    <d v="2016-09-29T00:00:00"/>
    <s v="Second Class"/>
    <s v="KM-16720"/>
    <s v="Kunst Miller"/>
    <s v="Consumer"/>
    <s v="United States"/>
    <s v="Avondale"/>
    <s v="Arizona"/>
    <n v="85323"/>
    <x v="1"/>
    <x v="174"/>
    <x v="2"/>
    <s v="Accessories"/>
    <s v="HP Standard 104 key PS/2 Keyboard"/>
    <n v="23.2"/>
  </r>
  <r>
    <n v="9154"/>
    <s v="US-2016-106873"/>
    <x v="496"/>
    <d v="2016-09-29T00:00:00"/>
    <s v="Second Class"/>
    <s v="KM-16720"/>
    <s v="Kunst Miller"/>
    <s v="Consumer"/>
    <s v="United States"/>
    <s v="Avondale"/>
    <s v="Arizona"/>
    <n v="85323"/>
    <x v="1"/>
    <x v="454"/>
    <x v="1"/>
    <s v="Art"/>
    <s v="Newell 317"/>
    <n v="16.463999999999999"/>
  </r>
  <r>
    <n v="9155"/>
    <s v="CA-2017-132990"/>
    <x v="1147"/>
    <d v="2017-08-03T00:00:00"/>
    <s v="Second Class"/>
    <s v="KM-16660"/>
    <s v="Khloe Miller"/>
    <s v="Consumer"/>
    <s v="United States"/>
    <s v="Philadelphia"/>
    <s v="Pennsylvania"/>
    <n v="19140"/>
    <x v="3"/>
    <x v="441"/>
    <x v="0"/>
    <s v="Furnishings"/>
    <s v="Eldon 500 Class Desk Accessories"/>
    <n v="19.312000000000001"/>
  </r>
  <r>
    <n v="9156"/>
    <s v="CA-2015-102645"/>
    <x v="1211"/>
    <d v="2015-01-28T00:00:00"/>
    <s v="Standard Class"/>
    <s v="IM-15055"/>
    <s v="Ionia McGrath"/>
    <s v="Consumer"/>
    <s v="United States"/>
    <s v="Las Vegas"/>
    <s v="Nevada"/>
    <n v="89115"/>
    <x v="1"/>
    <x v="128"/>
    <x v="1"/>
    <s v="Paper"/>
    <s v="Xerox 195"/>
    <n v="40.08"/>
  </r>
  <r>
    <n v="9157"/>
    <s v="CA-2015-134215"/>
    <x v="472"/>
    <d v="2015-08-08T00:00:00"/>
    <s v="Standard Class"/>
    <s v="ML-17395"/>
    <s v="Marina Lichtenstein"/>
    <s v="Corporate"/>
    <s v="United States"/>
    <s v="Bangor"/>
    <s v="Maine"/>
    <n v="4401"/>
    <x v="3"/>
    <x v="473"/>
    <x v="1"/>
    <s v="Appliances"/>
    <s v="Eureka The Boss Cordless Rechargeable Stick Vac"/>
    <n v="101.96"/>
  </r>
  <r>
    <n v="9158"/>
    <s v="CA-2015-134215"/>
    <x v="472"/>
    <d v="2015-08-08T00:00:00"/>
    <s v="Standard Class"/>
    <s v="ML-17395"/>
    <s v="Marina Lichtenstein"/>
    <s v="Corporate"/>
    <s v="United States"/>
    <s v="Bangor"/>
    <s v="Maine"/>
    <n v="4401"/>
    <x v="3"/>
    <x v="1673"/>
    <x v="1"/>
    <s v="Paper"/>
    <s v="Southworth 25% Cotton Premium Laser Paper and Envelopes"/>
    <n v="259.74"/>
  </r>
  <r>
    <n v="9159"/>
    <s v="CA-2015-134215"/>
    <x v="472"/>
    <d v="2015-08-08T00:00:00"/>
    <s v="Standard Class"/>
    <s v="ML-17395"/>
    <s v="Marina Lichtenstein"/>
    <s v="Corporate"/>
    <s v="United States"/>
    <s v="Bangor"/>
    <s v="Maine"/>
    <n v="4401"/>
    <x v="3"/>
    <x v="721"/>
    <x v="2"/>
    <s v="Accessories"/>
    <s v="Maxell 4.7GB DVD-R"/>
    <n v="255.42"/>
  </r>
  <r>
    <n v="9160"/>
    <s v="CA-2017-118934"/>
    <x v="888"/>
    <d v="2017-08-14T00:00:00"/>
    <s v="Standard Class"/>
    <s v="GH-14410"/>
    <s v="Gary Hansen"/>
    <s v="Home Office"/>
    <s v="United States"/>
    <s v="Hendersonville"/>
    <s v="Tennessee"/>
    <n v="37075"/>
    <x v="0"/>
    <x v="308"/>
    <x v="1"/>
    <s v="Binders"/>
    <s v="Tuff Stuff Recycled Round Ring Binders"/>
    <n v="4.3380000000000001"/>
  </r>
  <r>
    <n v="9161"/>
    <s v="CA-2017-118934"/>
    <x v="888"/>
    <d v="2017-08-14T00:00:00"/>
    <s v="Standard Class"/>
    <s v="GH-14410"/>
    <s v="Gary Hansen"/>
    <s v="Home Office"/>
    <s v="United States"/>
    <s v="Hendersonville"/>
    <s v="Tennessee"/>
    <n v="37075"/>
    <x v="0"/>
    <x v="741"/>
    <x v="1"/>
    <s v="Binders"/>
    <s v="Avery Durable Slant Ring Binders"/>
    <n v="11.88"/>
  </r>
  <r>
    <n v="9162"/>
    <s v="CA-2017-160108"/>
    <x v="16"/>
    <d v="2017-12-12T00:00:00"/>
    <s v="Standard Class"/>
    <s v="AG-10900"/>
    <s v="Arthur Gainer"/>
    <s v="Consumer"/>
    <s v="United States"/>
    <s v="Eau Claire"/>
    <s v="Wisconsin"/>
    <n v="54703"/>
    <x v="2"/>
    <x v="1368"/>
    <x v="0"/>
    <s v="Bookcases"/>
    <s v="Bush Westfield Collection Bookcases, Dark Cherry Finish"/>
    <n v="405.86"/>
  </r>
  <r>
    <n v="9163"/>
    <s v="CA-2017-160108"/>
    <x v="16"/>
    <d v="2017-12-12T00:00:00"/>
    <s v="Standard Class"/>
    <s v="AG-10900"/>
    <s v="Arthur Gainer"/>
    <s v="Consumer"/>
    <s v="United States"/>
    <s v="Eau Claire"/>
    <s v="Wisconsin"/>
    <n v="54703"/>
    <x v="2"/>
    <x v="629"/>
    <x v="0"/>
    <s v="Chairs"/>
    <s v="Hon GuestStacker Chair"/>
    <n v="680.01"/>
  </r>
  <r>
    <n v="9164"/>
    <s v="CA-2016-164007"/>
    <x v="1212"/>
    <d v="2016-06-12T00:00:00"/>
    <s v="Standard Class"/>
    <s v="MG-17695"/>
    <s v="Maureen Gnade"/>
    <s v="Consumer"/>
    <s v="United States"/>
    <s v="Chicago"/>
    <s v="Illinois"/>
    <n v="60610"/>
    <x v="2"/>
    <x v="1430"/>
    <x v="2"/>
    <s v="Accessories"/>
    <s v="Maxell 4.7GB DVD+R 5/Pack"/>
    <n v="2.3759999999999999"/>
  </r>
  <r>
    <n v="9165"/>
    <s v="CA-2016-164007"/>
    <x v="1212"/>
    <d v="2016-06-12T00:00:00"/>
    <s v="Standard Class"/>
    <s v="MG-17695"/>
    <s v="Maureen Gnade"/>
    <s v="Consumer"/>
    <s v="United States"/>
    <s v="Chicago"/>
    <s v="Illinois"/>
    <n v="60610"/>
    <x v="2"/>
    <x v="847"/>
    <x v="1"/>
    <s v="Appliances"/>
    <s v="Hoover Shoulder Vac Commercial Portable Vacuum"/>
    <n v="143.12799999999999"/>
  </r>
  <r>
    <n v="9166"/>
    <s v="CA-2017-100300"/>
    <x v="890"/>
    <d v="2017-06-26T00:00:00"/>
    <s v="Second Class"/>
    <s v="MJ-17740"/>
    <s v="Max Jones"/>
    <s v="Consumer"/>
    <s v="United States"/>
    <s v="San Diego"/>
    <s v="California"/>
    <n v="92037"/>
    <x v="1"/>
    <x v="1832"/>
    <x v="2"/>
    <s v="Machines"/>
    <s v="Okidata MB760 Printer"/>
    <n v="4476.8"/>
  </r>
  <r>
    <n v="9167"/>
    <s v="CA-2017-100300"/>
    <x v="890"/>
    <d v="2017-06-26T00:00:00"/>
    <s v="Second Class"/>
    <s v="MJ-17740"/>
    <s v="Max Jones"/>
    <s v="Consumer"/>
    <s v="United States"/>
    <s v="San Diego"/>
    <s v="California"/>
    <n v="92037"/>
    <x v="1"/>
    <x v="976"/>
    <x v="1"/>
    <s v="Paper"/>
    <s v="Xerox 189"/>
    <n v="104.85"/>
  </r>
  <r>
    <n v="9168"/>
    <s v="CA-2017-100300"/>
    <x v="890"/>
    <d v="2017-06-26T00:00:00"/>
    <s v="Second Class"/>
    <s v="MJ-17740"/>
    <s v="Max Jones"/>
    <s v="Consumer"/>
    <s v="United States"/>
    <s v="San Diego"/>
    <s v="California"/>
    <n v="92037"/>
    <x v="1"/>
    <x v="1429"/>
    <x v="1"/>
    <s v="Appliances"/>
    <s v="APC 7 Outlet Network SurgeArrest Surge Protector"/>
    <n v="241.44"/>
  </r>
  <r>
    <n v="9169"/>
    <s v="CA-2017-140571"/>
    <x v="543"/>
    <d v="2017-03-19T00:00:00"/>
    <s v="Standard Class"/>
    <s v="SJ-20125"/>
    <s v="Sanjit Jacobs"/>
    <s v="Home Office"/>
    <s v="United States"/>
    <s v="Jackson"/>
    <s v="Mississippi"/>
    <n v="39212"/>
    <x v="0"/>
    <x v="600"/>
    <x v="1"/>
    <s v="Paper"/>
    <s v="Xerox 1964"/>
    <n v="319.76"/>
  </r>
  <r>
    <n v="9170"/>
    <s v="CA-2017-140571"/>
    <x v="543"/>
    <d v="2017-03-19T00:00:00"/>
    <s v="Standard Class"/>
    <s v="SJ-20125"/>
    <s v="Sanjit Jacobs"/>
    <s v="Home Office"/>
    <s v="United States"/>
    <s v="Jackson"/>
    <s v="Mississippi"/>
    <n v="39212"/>
    <x v="0"/>
    <x v="600"/>
    <x v="1"/>
    <s v="Paper"/>
    <s v="Xerox 1964"/>
    <n v="45.68"/>
  </r>
  <r>
    <n v="9171"/>
    <s v="US-2017-155768"/>
    <x v="49"/>
    <d v="2017-12-01T00:00:00"/>
    <s v="Same Day"/>
    <s v="LB-16795"/>
    <s v="Laurel Beltran"/>
    <s v="Home Office"/>
    <s v="United States"/>
    <s v="Oxnard"/>
    <s v="California"/>
    <n v="93030"/>
    <x v="1"/>
    <x v="468"/>
    <x v="0"/>
    <s v="Furnishings"/>
    <s v="Tenex Chairmats For Use With Carpeted Floors"/>
    <n v="31.96"/>
  </r>
  <r>
    <n v="9172"/>
    <s v="US-2017-155768"/>
    <x v="49"/>
    <d v="2017-12-01T00:00:00"/>
    <s v="Same Day"/>
    <s v="LB-16795"/>
    <s v="Laurel Beltran"/>
    <s v="Home Office"/>
    <s v="United States"/>
    <s v="Oxnard"/>
    <s v="California"/>
    <n v="93030"/>
    <x v="1"/>
    <x v="1052"/>
    <x v="1"/>
    <s v="Paper"/>
    <s v="Xerox 1886"/>
    <n v="47.9"/>
  </r>
  <r>
    <n v="9173"/>
    <s v="US-2017-155768"/>
    <x v="49"/>
    <d v="2017-12-01T00:00:00"/>
    <s v="Same Day"/>
    <s v="LB-16795"/>
    <s v="Laurel Beltran"/>
    <s v="Home Office"/>
    <s v="United States"/>
    <s v="Oxnard"/>
    <s v="California"/>
    <n v="93030"/>
    <x v="1"/>
    <x v="878"/>
    <x v="1"/>
    <s v="Storage"/>
    <s v="Sauder Facets Collection Locker/File Cabinet, Sky Alder Finish"/>
    <n v="1112.94"/>
  </r>
  <r>
    <n v="9174"/>
    <s v="US-2017-155768"/>
    <x v="49"/>
    <d v="2017-12-01T00:00:00"/>
    <s v="Same Day"/>
    <s v="LB-16795"/>
    <s v="Laurel Beltran"/>
    <s v="Home Office"/>
    <s v="United States"/>
    <s v="Oxnard"/>
    <s v="California"/>
    <n v="93030"/>
    <x v="1"/>
    <x v="588"/>
    <x v="1"/>
    <s v="Envelopes"/>
    <s v="#10- 4 1/8&quot; x 9 1/2&quot; Security-Tint Envelopes"/>
    <n v="22.92"/>
  </r>
  <r>
    <n v="9175"/>
    <s v="CA-2018-119424"/>
    <x v="492"/>
    <d v="2018-06-14T00:00:00"/>
    <s v="Second Class"/>
    <s v="SB-20185"/>
    <s v="Sarah Brown"/>
    <s v="Consumer"/>
    <s v="United States"/>
    <s v="Kent"/>
    <s v="Washington"/>
    <n v="98031"/>
    <x v="1"/>
    <x v="993"/>
    <x v="2"/>
    <s v="Phones"/>
    <s v="OtterBox Defender Series Case - Samsung Galaxy S4"/>
    <n v="71.975999999999999"/>
  </r>
  <r>
    <n v="9176"/>
    <s v="CA-2018-119424"/>
    <x v="492"/>
    <d v="2018-06-14T00:00:00"/>
    <s v="Second Class"/>
    <s v="SB-20185"/>
    <s v="Sarah Brown"/>
    <s v="Consumer"/>
    <s v="United States"/>
    <s v="Kent"/>
    <s v="Washington"/>
    <n v="98031"/>
    <x v="1"/>
    <x v="988"/>
    <x v="1"/>
    <s v="Paper"/>
    <s v="Xerox 203"/>
    <n v="19.440000000000001"/>
  </r>
  <r>
    <n v="9177"/>
    <s v="CA-2017-118178"/>
    <x v="690"/>
    <d v="2017-03-24T00:00:00"/>
    <s v="Standard Class"/>
    <s v="CC-12610"/>
    <s v="Corey Catlett"/>
    <s v="Corporate"/>
    <s v="United States"/>
    <s v="Nashville"/>
    <s v="Tennessee"/>
    <n v="37211"/>
    <x v="0"/>
    <x v="303"/>
    <x v="1"/>
    <s v="Binders"/>
    <s v="Ibico Recycled Grain-Textured Covers"/>
    <n v="31.085999999999999"/>
  </r>
  <r>
    <n v="9178"/>
    <s v="CA-2017-166618"/>
    <x v="696"/>
    <d v="2017-11-18T00:00:00"/>
    <s v="Standard Class"/>
    <s v="DP-13000"/>
    <s v="Darren Powers"/>
    <s v="Consumer"/>
    <s v="United States"/>
    <s v="New York City"/>
    <s v="New York"/>
    <n v="10035"/>
    <x v="3"/>
    <x v="1709"/>
    <x v="2"/>
    <s v="Phones"/>
    <s v="SmartStand Mobile Device Holder, Assorted Colors"/>
    <n v="13.98"/>
  </r>
  <r>
    <n v="9179"/>
    <s v="CA-2017-166618"/>
    <x v="696"/>
    <d v="2017-11-18T00:00:00"/>
    <s v="Standard Class"/>
    <s v="DP-13000"/>
    <s v="Darren Powers"/>
    <s v="Consumer"/>
    <s v="United States"/>
    <s v="New York City"/>
    <s v="New York"/>
    <n v="10035"/>
    <x v="3"/>
    <x v="1559"/>
    <x v="1"/>
    <s v="Art"/>
    <s v="Boston Home &amp; Office Model 2000 Electric Pencil Sharpeners"/>
    <n v="23.65"/>
  </r>
  <r>
    <n v="9180"/>
    <s v="CA-2018-156776"/>
    <x v="783"/>
    <d v="2018-08-11T00:00:00"/>
    <s v="Standard Class"/>
    <s v="JL-15505"/>
    <s v="Jeremy Lonsdale"/>
    <s v="Consumer"/>
    <s v="United States"/>
    <s v="Westminster"/>
    <s v="California"/>
    <n v="92683"/>
    <x v="1"/>
    <x v="1538"/>
    <x v="2"/>
    <s v="Phones"/>
    <s v="Polycom VoiceStation 500 ConferenceÂ phone"/>
    <n v="707.88"/>
  </r>
  <r>
    <n v="9181"/>
    <s v="CA-2018-156776"/>
    <x v="783"/>
    <d v="2018-08-11T00:00:00"/>
    <s v="Standard Class"/>
    <s v="JL-15505"/>
    <s v="Jeremy Lonsdale"/>
    <s v="Consumer"/>
    <s v="United States"/>
    <s v="Westminster"/>
    <s v="California"/>
    <n v="92683"/>
    <x v="1"/>
    <x v="591"/>
    <x v="1"/>
    <s v="Binders"/>
    <s v="Cardinal Holdit Business Card Pockets"/>
    <n v="11.952"/>
  </r>
  <r>
    <n v="9182"/>
    <s v="CA-2018-156776"/>
    <x v="783"/>
    <d v="2018-08-11T00:00:00"/>
    <s v="Standard Class"/>
    <s v="JL-15505"/>
    <s v="Jeremy Lonsdale"/>
    <s v="Consumer"/>
    <s v="United States"/>
    <s v="Westminster"/>
    <s v="California"/>
    <n v="92683"/>
    <x v="1"/>
    <x v="1645"/>
    <x v="1"/>
    <s v="Binders"/>
    <s v="Mead 1st Gear 2&quot; Zipper Binder, Asst. Colors"/>
    <n v="31.128"/>
  </r>
  <r>
    <n v="9183"/>
    <s v="CA-2018-156776"/>
    <x v="783"/>
    <d v="2018-08-11T00:00:00"/>
    <s v="Standard Class"/>
    <s v="JL-15505"/>
    <s v="Jeremy Lonsdale"/>
    <s v="Consumer"/>
    <s v="United States"/>
    <s v="Westminster"/>
    <s v="California"/>
    <n v="92683"/>
    <x v="1"/>
    <x v="1775"/>
    <x v="2"/>
    <s v="Accessories"/>
    <s v="Sony Micro Vault Click 4 GB USB 2.0 Flash Drive"/>
    <n v="55.76"/>
  </r>
  <r>
    <n v="9184"/>
    <s v="CA-2018-156776"/>
    <x v="783"/>
    <d v="2018-08-11T00:00:00"/>
    <s v="Standard Class"/>
    <s v="JL-15505"/>
    <s v="Jeremy Lonsdale"/>
    <s v="Consumer"/>
    <s v="United States"/>
    <s v="Westminster"/>
    <s v="California"/>
    <n v="92683"/>
    <x v="1"/>
    <x v="314"/>
    <x v="1"/>
    <s v="Paper"/>
    <s v="Xerox 1881"/>
    <n v="24.56"/>
  </r>
  <r>
    <n v="9185"/>
    <s v="CA-2018-156776"/>
    <x v="783"/>
    <d v="2018-08-11T00:00:00"/>
    <s v="Standard Class"/>
    <s v="JL-15505"/>
    <s v="Jeremy Lonsdale"/>
    <s v="Consumer"/>
    <s v="United States"/>
    <s v="Westminster"/>
    <s v="California"/>
    <n v="92683"/>
    <x v="1"/>
    <x v="28"/>
    <x v="0"/>
    <s v="Furnishings"/>
    <s v="Howard Miller 13-3/4&quot; Diameter Brushed Chrome Round Wall Clock"/>
    <n v="51.75"/>
  </r>
  <r>
    <n v="9186"/>
    <s v="CA-2018-156776"/>
    <x v="783"/>
    <d v="2018-08-11T00:00:00"/>
    <s v="Standard Class"/>
    <s v="JL-15505"/>
    <s v="Jeremy Lonsdale"/>
    <s v="Consumer"/>
    <s v="United States"/>
    <s v="Westminster"/>
    <s v="California"/>
    <n v="92683"/>
    <x v="1"/>
    <x v="1851"/>
    <x v="0"/>
    <s v="Chairs"/>
    <s v="Global Enterprise Series Seating Low-Back Swivel/Tilt Chairs"/>
    <n v="207.184"/>
  </r>
  <r>
    <n v="9187"/>
    <s v="CA-2018-156776"/>
    <x v="783"/>
    <d v="2018-08-11T00:00:00"/>
    <s v="Standard Class"/>
    <s v="JL-15505"/>
    <s v="Jeremy Lonsdale"/>
    <s v="Consumer"/>
    <s v="United States"/>
    <s v="Westminster"/>
    <s v="California"/>
    <n v="92683"/>
    <x v="1"/>
    <x v="1218"/>
    <x v="1"/>
    <s v="Appliances"/>
    <s v="3.6 Cubic Foot Counter Height Office Refrigerator"/>
    <n v="1473.1"/>
  </r>
  <r>
    <n v="9188"/>
    <s v="US-2016-130512"/>
    <x v="291"/>
    <d v="2016-08-25T00:00:00"/>
    <s v="Standard Class"/>
    <s v="SM-20320"/>
    <s v="Sean Miller"/>
    <s v="Home Office"/>
    <s v="United States"/>
    <s v="Allentown"/>
    <s v="Pennsylvania"/>
    <n v="18103"/>
    <x v="3"/>
    <x v="482"/>
    <x v="1"/>
    <s v="Supplies"/>
    <s v="Staple remover"/>
    <n v="3.488"/>
  </r>
  <r>
    <n v="9189"/>
    <s v="US-2016-130512"/>
    <x v="291"/>
    <d v="2016-08-25T00:00:00"/>
    <s v="Standard Class"/>
    <s v="SM-20320"/>
    <s v="Sean Miller"/>
    <s v="Home Office"/>
    <s v="United States"/>
    <s v="Allentown"/>
    <s v="Pennsylvania"/>
    <n v="18103"/>
    <x v="3"/>
    <x v="234"/>
    <x v="2"/>
    <s v="Accessories"/>
    <s v="Sabrent 4-Port USB 2.0 Hub"/>
    <n v="21.728000000000002"/>
  </r>
  <r>
    <n v="9190"/>
    <s v="US-2016-130512"/>
    <x v="291"/>
    <d v="2016-08-25T00:00:00"/>
    <s v="Standard Class"/>
    <s v="SM-20320"/>
    <s v="Sean Miller"/>
    <s v="Home Office"/>
    <s v="United States"/>
    <s v="Allentown"/>
    <s v="Pennsylvania"/>
    <n v="18103"/>
    <x v="3"/>
    <x v="942"/>
    <x v="1"/>
    <s v="Storage"/>
    <s v="SAFCO Commercial Wire Shelving, Black"/>
    <n v="663.072"/>
  </r>
  <r>
    <n v="9191"/>
    <s v="US-2016-130512"/>
    <x v="291"/>
    <d v="2016-08-25T00:00:00"/>
    <s v="Standard Class"/>
    <s v="SM-20320"/>
    <s v="Sean Miller"/>
    <s v="Home Office"/>
    <s v="United States"/>
    <s v="Allentown"/>
    <s v="Pennsylvania"/>
    <n v="18103"/>
    <x v="3"/>
    <x v="896"/>
    <x v="1"/>
    <s v="Binders"/>
    <s v="GBC DocuBind P100 Manual Binding Machine"/>
    <n v="99.587999999999994"/>
  </r>
  <r>
    <n v="9192"/>
    <s v="US-2016-130512"/>
    <x v="291"/>
    <d v="2016-08-25T00:00:00"/>
    <s v="Standard Class"/>
    <s v="SM-20320"/>
    <s v="Sean Miller"/>
    <s v="Home Office"/>
    <s v="United States"/>
    <s v="Allentown"/>
    <s v="Pennsylvania"/>
    <n v="18103"/>
    <x v="3"/>
    <x v="759"/>
    <x v="1"/>
    <s v="Paper"/>
    <s v="Xerox 1979"/>
    <n v="49.567999999999998"/>
  </r>
  <r>
    <n v="9193"/>
    <s v="CA-2016-141810"/>
    <x v="121"/>
    <d v="2016-11-07T00:00:00"/>
    <s v="Standard Class"/>
    <s v="BB-10990"/>
    <s v="Barry Blumstein"/>
    <s v="Corporate"/>
    <s v="United States"/>
    <s v="San Antonio"/>
    <s v="Texas"/>
    <n v="78207"/>
    <x v="2"/>
    <x v="301"/>
    <x v="1"/>
    <s v="Binders"/>
    <s v="GBC Premium Transparent Covers with Diagonal Lined Pattern"/>
    <n v="29.372"/>
  </r>
  <r>
    <n v="9194"/>
    <s v="CA-2016-141810"/>
    <x v="121"/>
    <d v="2016-11-07T00:00:00"/>
    <s v="Standard Class"/>
    <s v="BB-10990"/>
    <s v="Barry Blumstein"/>
    <s v="Corporate"/>
    <s v="United States"/>
    <s v="San Antonio"/>
    <s v="Texas"/>
    <n v="78207"/>
    <x v="2"/>
    <x v="883"/>
    <x v="2"/>
    <s v="Phones"/>
    <s v="Aastra 6757i CT Wireless VoIP phone"/>
    <n v="344.70400000000001"/>
  </r>
  <r>
    <n v="9195"/>
    <s v="CA-2015-146843"/>
    <x v="953"/>
    <d v="2015-12-06T00:00:00"/>
    <s v="Standard Class"/>
    <s v="PB-19150"/>
    <s v="Philip Brown"/>
    <s v="Consumer"/>
    <s v="United States"/>
    <s v="Avondale"/>
    <s v="Arizona"/>
    <n v="85323"/>
    <x v="1"/>
    <x v="1257"/>
    <x v="1"/>
    <s v="Supplies"/>
    <s v="Acme Office Executive Series Stainless Steel Trimmers"/>
    <n v="47.991999999999997"/>
  </r>
  <r>
    <n v="9196"/>
    <s v="CA-2015-146843"/>
    <x v="953"/>
    <d v="2015-12-06T00:00:00"/>
    <s v="Standard Class"/>
    <s v="PB-19150"/>
    <s v="Philip Brown"/>
    <s v="Consumer"/>
    <s v="United States"/>
    <s v="Avondale"/>
    <s v="Arizona"/>
    <n v="85323"/>
    <x v="1"/>
    <x v="1365"/>
    <x v="2"/>
    <s v="Accessories"/>
    <s v="Memorex 25GB 6X Branded Blu-Ray Recordable Disc, 30/Pack"/>
    <n v="102.24"/>
  </r>
  <r>
    <n v="9197"/>
    <s v="CA-2015-103310"/>
    <x v="1025"/>
    <d v="2015-05-15T00:00:00"/>
    <s v="Standard Class"/>
    <s v="GM-14680"/>
    <s v="Greg Matthias"/>
    <s v="Consumer"/>
    <s v="United States"/>
    <s v="San Jose"/>
    <s v="California"/>
    <n v="95123"/>
    <x v="1"/>
    <x v="1673"/>
    <x v="1"/>
    <s v="Paper"/>
    <s v="Southworth 25% Cotton Premium Laser Paper and Envelopes"/>
    <n v="39.96"/>
  </r>
  <r>
    <n v="9198"/>
    <s v="CA-2015-103310"/>
    <x v="1025"/>
    <d v="2015-05-15T00:00:00"/>
    <s v="Standard Class"/>
    <s v="GM-14680"/>
    <s v="Greg Matthias"/>
    <s v="Consumer"/>
    <s v="United States"/>
    <s v="San Jose"/>
    <s v="California"/>
    <n v="95123"/>
    <x v="1"/>
    <x v="1118"/>
    <x v="2"/>
    <s v="Phones"/>
    <s v="Wilson Electronics DB Pro Signal Booster"/>
    <n v="1432"/>
  </r>
  <r>
    <n v="9199"/>
    <s v="CA-2015-103310"/>
    <x v="1025"/>
    <d v="2015-05-15T00:00:00"/>
    <s v="Standard Class"/>
    <s v="GM-14680"/>
    <s v="Greg Matthias"/>
    <s v="Consumer"/>
    <s v="United States"/>
    <s v="San Jose"/>
    <s v="California"/>
    <n v="95123"/>
    <x v="1"/>
    <x v="1726"/>
    <x v="1"/>
    <s v="Supplies"/>
    <s v="Acme Design Stainless Steel Bent Scissors"/>
    <n v="41.04"/>
  </r>
  <r>
    <n v="9200"/>
    <s v="CA-2015-103310"/>
    <x v="1025"/>
    <d v="2015-05-15T00:00:00"/>
    <s v="Standard Class"/>
    <s v="GM-14680"/>
    <s v="Greg Matthias"/>
    <s v="Consumer"/>
    <s v="United States"/>
    <s v="San Jose"/>
    <s v="California"/>
    <n v="95123"/>
    <x v="1"/>
    <x v="1476"/>
    <x v="0"/>
    <s v="Chairs"/>
    <s v="Hon Pagoda Stacking Chairs"/>
    <n v="256.78399999999999"/>
  </r>
  <r>
    <n v="9201"/>
    <s v="CA-2017-152688"/>
    <x v="508"/>
    <d v="2017-10-20T00:00:00"/>
    <s v="First Class"/>
    <s v="NR-18550"/>
    <s v="Nick Radford"/>
    <s v="Consumer"/>
    <s v="United States"/>
    <s v="Perth Amboy"/>
    <s v="New Jersey"/>
    <n v="8861"/>
    <x v="3"/>
    <x v="430"/>
    <x v="0"/>
    <s v="Bookcases"/>
    <s v="O'Sullivan Living Dimensions 2-Shelf Bookcases"/>
    <n v="120.98"/>
  </r>
  <r>
    <n v="9202"/>
    <s v="CA-2017-152688"/>
    <x v="508"/>
    <d v="2017-10-20T00:00:00"/>
    <s v="First Class"/>
    <s v="NR-18550"/>
    <s v="Nick Radford"/>
    <s v="Consumer"/>
    <s v="United States"/>
    <s v="Perth Amboy"/>
    <s v="New Jersey"/>
    <n v="8861"/>
    <x v="3"/>
    <x v="382"/>
    <x v="1"/>
    <s v="Binders"/>
    <s v="GBC ProClick 150 Presentation Binding System"/>
    <n v="315.98"/>
  </r>
  <r>
    <n v="9203"/>
    <s v="CA-2017-153836"/>
    <x v="859"/>
    <d v="2017-11-03T00:00:00"/>
    <s v="Standard Class"/>
    <s v="EH-13765"/>
    <s v="Edward Hooks"/>
    <s v="Corporate"/>
    <s v="United States"/>
    <s v="New York City"/>
    <s v="New York"/>
    <n v="10011"/>
    <x v="3"/>
    <x v="1224"/>
    <x v="1"/>
    <s v="Binders"/>
    <s v="GBC Personal VeloBind Strips"/>
    <n v="28.751999999999999"/>
  </r>
  <r>
    <n v="9204"/>
    <s v="CA-2017-153836"/>
    <x v="859"/>
    <d v="2017-11-03T00:00:00"/>
    <s v="Standard Class"/>
    <s v="EH-13765"/>
    <s v="Edward Hooks"/>
    <s v="Corporate"/>
    <s v="United States"/>
    <s v="New York City"/>
    <s v="New York"/>
    <n v="10011"/>
    <x v="3"/>
    <x v="1243"/>
    <x v="1"/>
    <s v="Art"/>
    <s v="Boston KS Multi-Size Manual Pencil Sharpener"/>
    <n v="114.95"/>
  </r>
  <r>
    <n v="9205"/>
    <s v="CA-2017-104689"/>
    <x v="49"/>
    <d v="2017-12-05T00:00:00"/>
    <s v="Standard Class"/>
    <s v="FH-14365"/>
    <s v="Fred Hopkins"/>
    <s v="Corporate"/>
    <s v="United States"/>
    <s v="Los Angeles"/>
    <s v="California"/>
    <n v="90004"/>
    <x v="1"/>
    <x v="130"/>
    <x v="1"/>
    <s v="Art"/>
    <s v="Sanford Colorific Colored Pencils, 12/Box"/>
    <n v="23.04"/>
  </r>
  <r>
    <n v="9206"/>
    <s v="CA-2017-146423"/>
    <x v="438"/>
    <d v="2017-04-21T00:00:00"/>
    <s v="Same Day"/>
    <s v="BT-11680"/>
    <s v="Brian Thompson"/>
    <s v="Consumer"/>
    <s v="United States"/>
    <s v="Milford"/>
    <s v="Connecticut"/>
    <n v="6460"/>
    <x v="3"/>
    <x v="923"/>
    <x v="1"/>
    <s v="Art"/>
    <s v="Colorific Watercolor Pencils"/>
    <n v="15.48"/>
  </r>
  <r>
    <n v="9207"/>
    <s v="CA-2017-146423"/>
    <x v="438"/>
    <d v="2017-04-21T00:00:00"/>
    <s v="Same Day"/>
    <s v="BT-11680"/>
    <s v="Brian Thompson"/>
    <s v="Consumer"/>
    <s v="United States"/>
    <s v="Milford"/>
    <s v="Connecticut"/>
    <n v="6460"/>
    <x v="3"/>
    <x v="1723"/>
    <x v="1"/>
    <s v="Paper"/>
    <s v="Xerox 209"/>
    <n v="51.84"/>
  </r>
  <r>
    <n v="9208"/>
    <s v="CA-2018-140781"/>
    <x v="646"/>
    <d v="2018-08-07T00:00:00"/>
    <s v="Standard Class"/>
    <s v="AB-10105"/>
    <s v="Adrian Barton"/>
    <s v="Consumer"/>
    <s v="United States"/>
    <s v="Bloomington"/>
    <s v="Illinois"/>
    <n v="61701"/>
    <x v="2"/>
    <x v="1350"/>
    <x v="2"/>
    <s v="Accessories"/>
    <s v="Kensington K72356US Mouse-in-a-Box USB Desktop Mouse"/>
    <n v="39.816000000000003"/>
  </r>
  <r>
    <n v="9209"/>
    <s v="CA-2018-141747"/>
    <x v="646"/>
    <d v="2018-08-08T00:00:00"/>
    <s v="Second Class"/>
    <s v="SC-20230"/>
    <s v="Scot Coram"/>
    <s v="Corporate"/>
    <s v="United States"/>
    <s v="Seattle"/>
    <s v="Washington"/>
    <n v="98105"/>
    <x v="1"/>
    <x v="1229"/>
    <x v="1"/>
    <s v="Storage"/>
    <s v="Letter/Legal File Tote with Clear Snap-On Lid, Black Granite"/>
    <n v="16.059999999999999"/>
  </r>
  <r>
    <n v="9210"/>
    <s v="CA-2018-142776"/>
    <x v="157"/>
    <d v="2018-12-14T00:00:00"/>
    <s v="Second Class"/>
    <s v="RS-19870"/>
    <s v="Roy Skaria"/>
    <s v="Home Office"/>
    <s v="United States"/>
    <s v="Burlington"/>
    <s v="Iowa"/>
    <n v="52601"/>
    <x v="2"/>
    <x v="1047"/>
    <x v="1"/>
    <s v="Envelopes"/>
    <s v="Pastel Pink Envelopes"/>
    <n v="7.28"/>
  </r>
  <r>
    <n v="9211"/>
    <s v="CA-2018-142776"/>
    <x v="157"/>
    <d v="2018-12-14T00:00:00"/>
    <s v="Second Class"/>
    <s v="RS-19870"/>
    <s v="Roy Skaria"/>
    <s v="Home Office"/>
    <s v="United States"/>
    <s v="Burlington"/>
    <s v="Iowa"/>
    <n v="52601"/>
    <x v="2"/>
    <x v="751"/>
    <x v="1"/>
    <s v="Binders"/>
    <s v="Wilson Jones Easy Flow II Sheet Lifters"/>
    <n v="5.4"/>
  </r>
  <r>
    <n v="9212"/>
    <s v="CA-2016-167479"/>
    <x v="948"/>
    <d v="2016-03-19T00:00:00"/>
    <s v="Standard Class"/>
    <s v="AI-10855"/>
    <s v="Arianne Irving"/>
    <s v="Consumer"/>
    <s v="United States"/>
    <s v="Roseville"/>
    <s v="California"/>
    <n v="95661"/>
    <x v="1"/>
    <x v="272"/>
    <x v="1"/>
    <s v="Paper"/>
    <s v="Xerox 223"/>
    <n v="19.440000000000001"/>
  </r>
  <r>
    <n v="9213"/>
    <s v="CA-2015-144071"/>
    <x v="589"/>
    <d v="2015-12-15T00:00:00"/>
    <s v="Standard Class"/>
    <s v="DJ-13420"/>
    <s v="Denny Joy"/>
    <s v="Corporate"/>
    <s v="United States"/>
    <s v="San Francisco"/>
    <s v="California"/>
    <n v="94110"/>
    <x v="1"/>
    <x v="63"/>
    <x v="0"/>
    <s v="Furnishings"/>
    <s v="Luxo Economy Swing Arm Lamp"/>
    <n v="39.880000000000003"/>
  </r>
  <r>
    <n v="9214"/>
    <s v="CA-2015-144071"/>
    <x v="589"/>
    <d v="2015-12-15T00:00:00"/>
    <s v="Standard Class"/>
    <s v="DJ-13420"/>
    <s v="Denny Joy"/>
    <s v="Corporate"/>
    <s v="United States"/>
    <s v="San Francisco"/>
    <s v="California"/>
    <n v="94110"/>
    <x v="1"/>
    <x v="1092"/>
    <x v="0"/>
    <s v="Furnishings"/>
    <s v="DAX Natural Wood-Tone Poster Frame"/>
    <n v="79.44"/>
  </r>
  <r>
    <n v="9215"/>
    <s v="US-2018-120908"/>
    <x v="1033"/>
    <d v="2018-10-02T00:00:00"/>
    <s v="First Class"/>
    <s v="BF-10975"/>
    <s v="Barbara Fisher"/>
    <s v="Corporate"/>
    <s v="United States"/>
    <s v="Philadelphia"/>
    <s v="Pennsylvania"/>
    <n v="19120"/>
    <x v="3"/>
    <x v="1852"/>
    <x v="1"/>
    <s v="Labels"/>
    <s v="Self-Adhesive Address Labels for Typewriters with Dispenser Box"/>
    <n v="20.664000000000001"/>
  </r>
  <r>
    <n v="9216"/>
    <s v="CA-2017-152646"/>
    <x v="831"/>
    <d v="2017-11-26T00:00:00"/>
    <s v="Standard Class"/>
    <s v="TH-21235"/>
    <s v="Tiffany House"/>
    <s v="Corporate"/>
    <s v="United States"/>
    <s v="Los Angeles"/>
    <s v="California"/>
    <n v="90049"/>
    <x v="1"/>
    <x v="498"/>
    <x v="1"/>
    <s v="Paper"/>
    <s v="Xerox 222"/>
    <n v="32.4"/>
  </r>
  <r>
    <n v="9217"/>
    <s v="CA-2018-103765"/>
    <x v="221"/>
    <d v="2018-11-30T00:00:00"/>
    <s v="Standard Class"/>
    <s v="JG-15310"/>
    <s v="Jason Gross"/>
    <s v="Corporate"/>
    <s v="United States"/>
    <s v="Odessa"/>
    <s v="Texas"/>
    <n v="79762"/>
    <x v="2"/>
    <x v="14"/>
    <x v="1"/>
    <s v="Appliances"/>
    <s v="Holmes Replacement Filter for HEPA Air Cleaner, Very Large Room, HEPA Filter"/>
    <n v="13.762"/>
  </r>
  <r>
    <n v="9218"/>
    <s v="US-2018-118157"/>
    <x v="237"/>
    <d v="2018-11-17T00:00:00"/>
    <s v="First Class"/>
    <s v="AW-10930"/>
    <s v="Arthur Wiediger"/>
    <s v="Home Office"/>
    <s v="United States"/>
    <s v="Minneapolis"/>
    <s v="Minnesota"/>
    <n v="55407"/>
    <x v="2"/>
    <x v="661"/>
    <x v="1"/>
    <s v="Envelopes"/>
    <s v="Security-Tint Envelopes"/>
    <n v="15.28"/>
  </r>
  <r>
    <n v="9219"/>
    <s v="US-2016-164238"/>
    <x v="748"/>
    <d v="2016-08-20T00:00:00"/>
    <s v="Standard Class"/>
    <s v="JW-15955"/>
    <s v="Joni Wasserman"/>
    <s v="Consumer"/>
    <s v="United States"/>
    <s v="Philadelphia"/>
    <s v="Pennsylvania"/>
    <n v="19120"/>
    <x v="3"/>
    <x v="861"/>
    <x v="1"/>
    <s v="Storage"/>
    <s v="Iris Project Case"/>
    <n v="44.688000000000002"/>
  </r>
  <r>
    <n v="9220"/>
    <s v="US-2016-164238"/>
    <x v="748"/>
    <d v="2016-08-20T00:00:00"/>
    <s v="Standard Class"/>
    <s v="JW-15955"/>
    <s v="Joni Wasserman"/>
    <s v="Consumer"/>
    <s v="United States"/>
    <s v="Philadelphia"/>
    <s v="Pennsylvania"/>
    <n v="19120"/>
    <x v="3"/>
    <x v="1333"/>
    <x v="0"/>
    <s v="Bookcases"/>
    <s v="O'Sullivan Plantations 2-Door Library in Landvery Oak"/>
    <n v="301.47000000000003"/>
  </r>
  <r>
    <n v="9221"/>
    <s v="CA-2018-103212"/>
    <x v="119"/>
    <d v="2018-10-14T00:00:00"/>
    <s v="First Class"/>
    <s v="MH-18025"/>
    <s v="Michelle Huthwaite"/>
    <s v="Consumer"/>
    <s v="United States"/>
    <s v="Lafayette"/>
    <s v="Louisiana"/>
    <n v="70506"/>
    <x v="0"/>
    <x v="1238"/>
    <x v="1"/>
    <s v="Labels"/>
    <s v="Avery 52"/>
    <n v="11.07"/>
  </r>
  <r>
    <n v="9222"/>
    <s v="CA-2018-103212"/>
    <x v="119"/>
    <d v="2018-10-14T00:00:00"/>
    <s v="First Class"/>
    <s v="MH-18025"/>
    <s v="Michelle Huthwaite"/>
    <s v="Consumer"/>
    <s v="United States"/>
    <s v="Lafayette"/>
    <s v="Louisiana"/>
    <n v="70506"/>
    <x v="0"/>
    <x v="215"/>
    <x v="0"/>
    <s v="Tables"/>
    <s v="Bretford Rectangular Conference Table Tops"/>
    <n v="1504.52"/>
  </r>
  <r>
    <n v="9223"/>
    <s v="CA-2018-103212"/>
    <x v="119"/>
    <d v="2018-10-14T00:00:00"/>
    <s v="First Class"/>
    <s v="MH-18025"/>
    <s v="Michelle Huthwaite"/>
    <s v="Consumer"/>
    <s v="United States"/>
    <s v="Lafayette"/>
    <s v="Louisiana"/>
    <n v="70506"/>
    <x v="0"/>
    <x v="1114"/>
    <x v="1"/>
    <s v="Paper"/>
    <s v="Xerox 231"/>
    <n v="25.92"/>
  </r>
  <r>
    <n v="9224"/>
    <s v="CA-2018-121160"/>
    <x v="259"/>
    <d v="2018-11-04T00:00:00"/>
    <s v="Same Day"/>
    <s v="FM-14290"/>
    <s v="Frank Merwin"/>
    <s v="Home Office"/>
    <s v="United States"/>
    <s v="Bryan"/>
    <s v="Texas"/>
    <n v="77803"/>
    <x v="2"/>
    <x v="1375"/>
    <x v="1"/>
    <s v="Binders"/>
    <s v="GBC Standard Plastic Binding Systems' Combs"/>
    <n v="7.5359999999999996"/>
  </r>
  <r>
    <n v="9225"/>
    <s v="CA-2018-121160"/>
    <x v="259"/>
    <d v="2018-11-04T00:00:00"/>
    <s v="Same Day"/>
    <s v="FM-14290"/>
    <s v="Frank Merwin"/>
    <s v="Home Office"/>
    <s v="United States"/>
    <s v="Bryan"/>
    <s v="Texas"/>
    <n v="77803"/>
    <x v="2"/>
    <x v="653"/>
    <x v="1"/>
    <s v="Binders"/>
    <s v="Self-Adhesive Ring Binder Labels"/>
    <n v="1.4079999999999999"/>
  </r>
  <r>
    <n v="9226"/>
    <s v="CA-2018-121160"/>
    <x v="259"/>
    <d v="2018-11-04T00:00:00"/>
    <s v="Same Day"/>
    <s v="FM-14290"/>
    <s v="Frank Merwin"/>
    <s v="Home Office"/>
    <s v="United States"/>
    <s v="Bryan"/>
    <s v="Texas"/>
    <n v="77803"/>
    <x v="2"/>
    <x v="1499"/>
    <x v="1"/>
    <s v="Binders"/>
    <s v="Wilson Jones Impact Binders"/>
    <n v="4.1440000000000001"/>
  </r>
  <r>
    <n v="9227"/>
    <s v="CA-2018-121160"/>
    <x v="259"/>
    <d v="2018-11-04T00:00:00"/>
    <s v="Same Day"/>
    <s v="FM-14290"/>
    <s v="Frank Merwin"/>
    <s v="Home Office"/>
    <s v="United States"/>
    <s v="Bryan"/>
    <s v="Texas"/>
    <n v="77803"/>
    <x v="2"/>
    <x v="210"/>
    <x v="1"/>
    <s v="Storage"/>
    <s v="Rogers Deluxe File Chest"/>
    <n v="52.752000000000002"/>
  </r>
  <r>
    <n v="9228"/>
    <s v="CA-2018-140515"/>
    <x v="498"/>
    <d v="2018-03-24T00:00:00"/>
    <s v="Standard Class"/>
    <s v="GZ-14545"/>
    <s v="George Zrebassa"/>
    <s v="Corporate"/>
    <s v="United States"/>
    <s v="Los Angeles"/>
    <s v="California"/>
    <n v="90008"/>
    <x v="1"/>
    <x v="1309"/>
    <x v="1"/>
    <s v="Appliances"/>
    <s v="Belkin 5 Outlet SurgeMaster Power Centers"/>
    <n v="381.36"/>
  </r>
  <r>
    <n v="9229"/>
    <s v="CA-2015-153619"/>
    <x v="935"/>
    <d v="2015-11-03T00:00:00"/>
    <s v="Same Day"/>
    <s v="TC-21535"/>
    <s v="Tracy Collins"/>
    <s v="Home Office"/>
    <s v="United States"/>
    <s v="Los Angeles"/>
    <s v="California"/>
    <n v="90049"/>
    <x v="1"/>
    <x v="59"/>
    <x v="1"/>
    <s v="Art"/>
    <s v="Prang Dustless Chalk Sticks"/>
    <n v="6.72"/>
  </r>
  <r>
    <n v="9230"/>
    <s v="CA-2018-133718"/>
    <x v="283"/>
    <d v="2018-07-26T00:00:00"/>
    <s v="First Class"/>
    <s v="TB-21520"/>
    <s v="Tracy Blumstein"/>
    <s v="Consumer"/>
    <s v="United States"/>
    <s v="Los Angeles"/>
    <s v="California"/>
    <n v="90045"/>
    <x v="1"/>
    <x v="858"/>
    <x v="1"/>
    <s v="Binders"/>
    <s v="Cardinal HOLDit! Binder Insert Strips,Extra Strips"/>
    <n v="15.192"/>
  </r>
  <r>
    <n v="9231"/>
    <s v="CA-2018-133718"/>
    <x v="283"/>
    <d v="2018-07-26T00:00:00"/>
    <s v="First Class"/>
    <s v="TB-21520"/>
    <s v="Tracy Blumstein"/>
    <s v="Consumer"/>
    <s v="United States"/>
    <s v="Los Angeles"/>
    <s v="California"/>
    <n v="90045"/>
    <x v="1"/>
    <x v="1076"/>
    <x v="1"/>
    <s v="Paper"/>
    <s v="Weyerhaeuser First Choice Laser/Copy Paper (20Lb. and 88 Bright)"/>
    <n v="58.32"/>
  </r>
  <r>
    <n v="9232"/>
    <s v="CA-2015-148383"/>
    <x v="422"/>
    <d v="2015-12-31T00:00:00"/>
    <s v="Standard Class"/>
    <s v="RP-19390"/>
    <s v="Resi PÃ¶lking"/>
    <s v="Consumer"/>
    <s v="United States"/>
    <s v="Phoenix"/>
    <s v="Arizona"/>
    <n v="85023"/>
    <x v="1"/>
    <x v="115"/>
    <x v="1"/>
    <s v="Binders"/>
    <s v="GBC DocuBind 300 Electric Binding Machine"/>
    <n v="946.76400000000001"/>
  </r>
  <r>
    <n v="9233"/>
    <s v="CA-2017-126732"/>
    <x v="476"/>
    <d v="2017-09-06T00:00:00"/>
    <s v="Standard Class"/>
    <s v="LR-16915"/>
    <s v="Lena Radford"/>
    <s v="Consumer"/>
    <s v="United States"/>
    <s v="Los Angeles"/>
    <s v="California"/>
    <n v="90036"/>
    <x v="1"/>
    <x v="1172"/>
    <x v="0"/>
    <s v="Furnishings"/>
    <s v="Ultra Door Pull Handle"/>
    <n v="94.68"/>
  </r>
  <r>
    <n v="9234"/>
    <s v="CA-2017-126732"/>
    <x v="476"/>
    <d v="2017-09-06T00:00:00"/>
    <s v="Standard Class"/>
    <s v="LR-16915"/>
    <s v="Lena Radford"/>
    <s v="Consumer"/>
    <s v="United States"/>
    <s v="Los Angeles"/>
    <s v="California"/>
    <n v="90036"/>
    <x v="1"/>
    <x v="1555"/>
    <x v="1"/>
    <s v="Storage"/>
    <s v="Akro Stacking Bins"/>
    <n v="23.67"/>
  </r>
  <r>
    <n v="9235"/>
    <s v="CA-2017-126732"/>
    <x v="476"/>
    <d v="2017-09-06T00:00:00"/>
    <s v="Standard Class"/>
    <s v="LR-16915"/>
    <s v="Lena Radford"/>
    <s v="Consumer"/>
    <s v="United States"/>
    <s v="Los Angeles"/>
    <s v="California"/>
    <n v="90036"/>
    <x v="1"/>
    <x v="638"/>
    <x v="2"/>
    <s v="Phones"/>
    <s v="Cisco Unified IP Phone 7945G VoIP phone"/>
    <n v="1091.1679999999999"/>
  </r>
  <r>
    <n v="9236"/>
    <s v="CA-2017-126732"/>
    <x v="476"/>
    <d v="2017-09-06T00:00:00"/>
    <s v="Standard Class"/>
    <s v="LR-16915"/>
    <s v="Lena Radford"/>
    <s v="Consumer"/>
    <s v="United States"/>
    <s v="Los Angeles"/>
    <s v="California"/>
    <n v="90036"/>
    <x v="1"/>
    <x v="1126"/>
    <x v="1"/>
    <s v="Art"/>
    <s v="Blackstonian Pencils"/>
    <n v="18.690000000000001"/>
  </r>
  <r>
    <n v="9237"/>
    <s v="CA-2017-126732"/>
    <x v="476"/>
    <d v="2017-09-06T00:00:00"/>
    <s v="Standard Class"/>
    <s v="LR-16915"/>
    <s v="Lena Radford"/>
    <s v="Consumer"/>
    <s v="United States"/>
    <s v="Los Angeles"/>
    <s v="California"/>
    <n v="90036"/>
    <x v="1"/>
    <x v="10"/>
    <x v="0"/>
    <s v="Tables"/>
    <s v="Chromcraft Rectangular Conference Tables"/>
    <n v="568.72799999999995"/>
  </r>
  <r>
    <n v="9238"/>
    <s v="CA-2017-126732"/>
    <x v="476"/>
    <d v="2017-09-06T00:00:00"/>
    <s v="Standard Class"/>
    <s v="LR-16915"/>
    <s v="Lena Radford"/>
    <s v="Consumer"/>
    <s v="United States"/>
    <s v="Los Angeles"/>
    <s v="California"/>
    <n v="90036"/>
    <x v="1"/>
    <x v="1316"/>
    <x v="1"/>
    <s v="Binders"/>
    <s v="SpineVue Locking Slant-D Ring Binders by Cardinal"/>
    <n v="7.3120000000000003"/>
  </r>
  <r>
    <n v="9239"/>
    <s v="CA-2018-138156"/>
    <x v="512"/>
    <d v="2018-02-14T00:00:00"/>
    <s v="First Class"/>
    <s v="MM-17260"/>
    <s v="Magdelene Morse"/>
    <s v="Consumer"/>
    <s v="United States"/>
    <s v="Columbus"/>
    <s v="Ohio"/>
    <n v="43229"/>
    <x v="3"/>
    <x v="737"/>
    <x v="0"/>
    <s v="Furnishings"/>
    <s v="Deflect-o RollaMat Studded, Beveled Mat for Medium Pile Carpeting"/>
    <n v="147.56800000000001"/>
  </r>
  <r>
    <n v="9240"/>
    <s v="CA-2018-110310"/>
    <x v="855"/>
    <d v="2018-11-02T00:00:00"/>
    <s v="Standard Class"/>
    <s v="NB-18655"/>
    <s v="Nona Balk"/>
    <s v="Corporate"/>
    <s v="United States"/>
    <s v="Tallahassee"/>
    <s v="Florida"/>
    <n v="32303"/>
    <x v="0"/>
    <x v="885"/>
    <x v="1"/>
    <s v="Paper"/>
    <s v="Easy-staple paper"/>
    <n v="56.783999999999999"/>
  </r>
  <r>
    <n v="9241"/>
    <s v="CA-2018-110310"/>
    <x v="855"/>
    <d v="2018-11-02T00:00:00"/>
    <s v="Standard Class"/>
    <s v="NB-18655"/>
    <s v="Nona Balk"/>
    <s v="Corporate"/>
    <s v="United States"/>
    <s v="Tallahassee"/>
    <s v="Florida"/>
    <n v="32303"/>
    <x v="0"/>
    <x v="799"/>
    <x v="1"/>
    <s v="Binders"/>
    <s v="Avery Hole Reinforcements"/>
    <n v="5.6070000000000002"/>
  </r>
  <r>
    <n v="9242"/>
    <s v="CA-2018-110310"/>
    <x v="855"/>
    <d v="2018-11-02T00:00:00"/>
    <s v="Standard Class"/>
    <s v="NB-18655"/>
    <s v="Nona Balk"/>
    <s v="Corporate"/>
    <s v="United States"/>
    <s v="Tallahassee"/>
    <s v="Florida"/>
    <n v="32303"/>
    <x v="0"/>
    <x v="448"/>
    <x v="1"/>
    <s v="Art"/>
    <s v="Rogers Handheld Barrel Pencil Sharpener"/>
    <n v="6.5759999999999996"/>
  </r>
  <r>
    <n v="9243"/>
    <s v="CA-2015-113271"/>
    <x v="868"/>
    <d v="2015-07-14T00:00:00"/>
    <s v="Standard Class"/>
    <s v="DS-13030"/>
    <s v="Darrin Sayre"/>
    <s v="Home Office"/>
    <s v="United States"/>
    <s v="San Francisco"/>
    <s v="California"/>
    <n v="94122"/>
    <x v="1"/>
    <x v="98"/>
    <x v="1"/>
    <s v="Binders"/>
    <s v="Avery Hidden Tab Dividers for Binding Systems"/>
    <n v="14.304"/>
  </r>
  <r>
    <n v="9244"/>
    <s v="CA-2015-113271"/>
    <x v="868"/>
    <d v="2015-07-14T00:00:00"/>
    <s v="Standard Class"/>
    <s v="DS-13030"/>
    <s v="Darrin Sayre"/>
    <s v="Home Office"/>
    <s v="United States"/>
    <s v="San Francisco"/>
    <s v="California"/>
    <n v="94122"/>
    <x v="1"/>
    <x v="1601"/>
    <x v="0"/>
    <s v="Bookcases"/>
    <s v="Bush Heritage Pine Collection 5-Shelf Bookcase, Albany Pine Finish, *Special Order"/>
    <n v="119.833"/>
  </r>
  <r>
    <n v="9245"/>
    <s v="CA-2015-113271"/>
    <x v="868"/>
    <d v="2015-07-14T00:00:00"/>
    <s v="Standard Class"/>
    <s v="DS-13030"/>
    <s v="Darrin Sayre"/>
    <s v="Home Office"/>
    <s v="United States"/>
    <s v="San Francisco"/>
    <s v="California"/>
    <n v="94122"/>
    <x v="1"/>
    <x v="1061"/>
    <x v="1"/>
    <s v="Art"/>
    <s v="Prang Drawing Pencil Set"/>
    <n v="5.56"/>
  </r>
  <r>
    <n v="9246"/>
    <s v="CA-2015-113271"/>
    <x v="868"/>
    <d v="2015-07-14T00:00:00"/>
    <s v="Standard Class"/>
    <s v="DS-13030"/>
    <s v="Darrin Sayre"/>
    <s v="Home Office"/>
    <s v="United States"/>
    <s v="San Francisco"/>
    <s v="California"/>
    <n v="94122"/>
    <x v="1"/>
    <x v="12"/>
    <x v="1"/>
    <s v="Paper"/>
    <s v="Xerox 1967"/>
    <n v="32.4"/>
  </r>
  <r>
    <n v="9247"/>
    <s v="CA-2018-130106"/>
    <x v="1053"/>
    <d v="2018-05-26T00:00:00"/>
    <s v="Standard Class"/>
    <s v="VF-21715"/>
    <s v="Vicky Freymann"/>
    <s v="Home Office"/>
    <s v="United States"/>
    <s v="San Francisco"/>
    <s v="California"/>
    <n v="94109"/>
    <x v="1"/>
    <x v="279"/>
    <x v="1"/>
    <s v="Art"/>
    <s v="Newell 350"/>
    <n v="9.84"/>
  </r>
  <r>
    <n v="9248"/>
    <s v="CA-2018-130106"/>
    <x v="1053"/>
    <d v="2018-05-26T00:00:00"/>
    <s v="Standard Class"/>
    <s v="VF-21715"/>
    <s v="Vicky Freymann"/>
    <s v="Home Office"/>
    <s v="United States"/>
    <s v="San Francisco"/>
    <s v="California"/>
    <n v="94109"/>
    <x v="1"/>
    <x v="324"/>
    <x v="1"/>
    <s v="Art"/>
    <s v="Newell 333"/>
    <n v="2.78"/>
  </r>
  <r>
    <n v="9249"/>
    <s v="CA-2017-127761"/>
    <x v="338"/>
    <d v="2017-11-14T00:00:00"/>
    <s v="Standard Class"/>
    <s v="SW-20275"/>
    <s v="Scott Williamson"/>
    <s v="Consumer"/>
    <s v="United States"/>
    <s v="New York City"/>
    <s v="New York"/>
    <n v="10009"/>
    <x v="3"/>
    <x v="248"/>
    <x v="1"/>
    <s v="Binders"/>
    <s v="Presstex Flexible Ring Binders"/>
    <n v="3.64"/>
  </r>
  <r>
    <n v="9250"/>
    <s v="CA-2017-127761"/>
    <x v="338"/>
    <d v="2017-11-14T00:00:00"/>
    <s v="Standard Class"/>
    <s v="SW-20275"/>
    <s v="Scott Williamson"/>
    <s v="Consumer"/>
    <s v="United States"/>
    <s v="New York City"/>
    <s v="New York"/>
    <n v="10009"/>
    <x v="3"/>
    <x v="1419"/>
    <x v="2"/>
    <s v="Phones"/>
    <s v="BlackBerry Q10"/>
    <n v="881.93"/>
  </r>
  <r>
    <n v="9251"/>
    <s v="CA-2017-105354"/>
    <x v="499"/>
    <d v="2017-12-06T00:00:00"/>
    <s v="Standard Class"/>
    <s v="PW-19030"/>
    <s v="Pauline Webber"/>
    <s v="Corporate"/>
    <s v="United States"/>
    <s v="Marion"/>
    <s v="Iowa"/>
    <n v="52302"/>
    <x v="2"/>
    <x v="497"/>
    <x v="1"/>
    <s v="Binders"/>
    <s v="GBC White Gloss Covers, Plain Front"/>
    <n v="115.84"/>
  </r>
  <r>
    <n v="9252"/>
    <s v="CA-2018-155712"/>
    <x v="580"/>
    <d v="2018-03-08T00:00:00"/>
    <s v="Standard Class"/>
    <s v="KD-16615"/>
    <s v="Ken Dana"/>
    <s v="Corporate"/>
    <s v="United States"/>
    <s v="Los Angeles"/>
    <s v="California"/>
    <n v="90008"/>
    <x v="1"/>
    <x v="1080"/>
    <x v="1"/>
    <s v="Binders"/>
    <s v="Catalog Binders with Expanding Posts"/>
    <n v="107.648"/>
  </r>
  <r>
    <n v="9253"/>
    <s v="CA-2018-102309"/>
    <x v="397"/>
    <d v="2018-09-25T00:00:00"/>
    <s v="Second Class"/>
    <s v="DO-13645"/>
    <s v="Doug O'Connell"/>
    <s v="Consumer"/>
    <s v="United States"/>
    <s v="Pine Bluff"/>
    <s v="Arkansas"/>
    <n v="71603"/>
    <x v="0"/>
    <x v="1227"/>
    <x v="2"/>
    <s v="Accessories"/>
    <s v="Microsoft Wireless Mobile Mouse 4000"/>
    <n v="199.95"/>
  </r>
  <r>
    <n v="9254"/>
    <s v="CA-2018-102309"/>
    <x v="397"/>
    <d v="2018-09-25T00:00:00"/>
    <s v="Second Class"/>
    <s v="DO-13645"/>
    <s v="Doug O'Connell"/>
    <s v="Consumer"/>
    <s v="United States"/>
    <s v="Pine Bluff"/>
    <s v="Arkansas"/>
    <n v="71603"/>
    <x v="0"/>
    <x v="510"/>
    <x v="1"/>
    <s v="Paper"/>
    <s v="Xerox 225"/>
    <n v="12.96"/>
  </r>
  <r>
    <n v="9255"/>
    <s v="CA-2015-168368"/>
    <x v="1058"/>
    <d v="2015-02-15T00:00:00"/>
    <s v="Second Class"/>
    <s v="GA-14725"/>
    <s v="Guy Armstrong"/>
    <s v="Consumer"/>
    <s v="United States"/>
    <s v="Columbia"/>
    <s v="Missouri"/>
    <n v="65203"/>
    <x v="2"/>
    <x v="64"/>
    <x v="0"/>
    <s v="Chairs"/>
    <s v="Global Value Mid-Back Manager's Chair, Gray"/>
    <n v="60.89"/>
  </r>
  <r>
    <n v="9256"/>
    <s v="CA-2015-168368"/>
    <x v="1058"/>
    <d v="2015-02-15T00:00:00"/>
    <s v="Second Class"/>
    <s v="GA-14725"/>
    <s v="Guy Armstrong"/>
    <s v="Consumer"/>
    <s v="United States"/>
    <s v="Columbia"/>
    <s v="Missouri"/>
    <n v="65203"/>
    <x v="2"/>
    <x v="690"/>
    <x v="1"/>
    <s v="Labels"/>
    <s v="Avery 483"/>
    <n v="14.94"/>
  </r>
  <r>
    <n v="9257"/>
    <s v="CA-2015-168368"/>
    <x v="1058"/>
    <d v="2015-02-15T00:00:00"/>
    <s v="Second Class"/>
    <s v="GA-14725"/>
    <s v="Guy Armstrong"/>
    <s v="Consumer"/>
    <s v="United States"/>
    <s v="Columbia"/>
    <s v="Missouri"/>
    <n v="65203"/>
    <x v="2"/>
    <x v="544"/>
    <x v="1"/>
    <s v="Binders"/>
    <s v="Wilson Jones Turn Tabs Binder Tool for Ring Binders"/>
    <n v="9.64"/>
  </r>
  <r>
    <n v="9258"/>
    <s v="CA-2015-168368"/>
    <x v="1058"/>
    <d v="2015-02-15T00:00:00"/>
    <s v="Second Class"/>
    <s v="GA-14725"/>
    <s v="Guy Armstrong"/>
    <s v="Consumer"/>
    <s v="United States"/>
    <s v="Columbia"/>
    <s v="Missouri"/>
    <n v="65203"/>
    <x v="2"/>
    <x v="1319"/>
    <x v="0"/>
    <s v="Furnishings"/>
    <s v="Rubbermaid ClusterMat Chairmats, Mat Size- 66&quot; x 60&quot;, Lip 20&quot; x 11&quot; -90 Degree Angle"/>
    <n v="332.94"/>
  </r>
  <r>
    <n v="9259"/>
    <s v="CA-2015-168368"/>
    <x v="1058"/>
    <d v="2015-02-15T00:00:00"/>
    <s v="Second Class"/>
    <s v="GA-14725"/>
    <s v="Guy Armstrong"/>
    <s v="Consumer"/>
    <s v="United States"/>
    <s v="Columbia"/>
    <s v="Missouri"/>
    <n v="65203"/>
    <x v="2"/>
    <x v="68"/>
    <x v="1"/>
    <s v="Binders"/>
    <s v="VariCap6 Expandable Binder"/>
    <n v="51.9"/>
  </r>
  <r>
    <n v="9260"/>
    <s v="CA-2015-168368"/>
    <x v="1058"/>
    <d v="2015-02-15T00:00:00"/>
    <s v="Second Class"/>
    <s v="GA-14725"/>
    <s v="Guy Armstrong"/>
    <s v="Consumer"/>
    <s v="United States"/>
    <s v="Columbia"/>
    <s v="Missouri"/>
    <n v="65203"/>
    <x v="2"/>
    <x v="571"/>
    <x v="1"/>
    <s v="Storage"/>
    <s v="Fellowes Neat Ideas Storage Cubes"/>
    <n v="64.959999999999994"/>
  </r>
  <r>
    <n v="9261"/>
    <s v="CA-2018-167976"/>
    <x v="343"/>
    <d v="2018-11-14T00:00:00"/>
    <s v="Second Class"/>
    <s v="JL-15505"/>
    <s v="Jeremy Lonsdale"/>
    <s v="Consumer"/>
    <s v="United States"/>
    <s v="Aberdeen"/>
    <s v="South Dakota"/>
    <n v="57401"/>
    <x v="2"/>
    <x v="1768"/>
    <x v="1"/>
    <s v="Supplies"/>
    <s v="Acme Titanium Bonded Scissors"/>
    <n v="25.5"/>
  </r>
  <r>
    <n v="9262"/>
    <s v="CA-2018-111388"/>
    <x v="264"/>
    <d v="2018-09-02T00:00:00"/>
    <s v="Same Day"/>
    <s v="SU-20665"/>
    <s v="Stephanie Ulpright"/>
    <s v="Home Office"/>
    <s v="United States"/>
    <s v="Seattle"/>
    <s v="Washington"/>
    <n v="98103"/>
    <x v="1"/>
    <x v="51"/>
    <x v="0"/>
    <s v="Chairs"/>
    <s v="Global Leather Task Chair, Black"/>
    <n v="215.976"/>
  </r>
  <r>
    <n v="9263"/>
    <s v="CA-2016-124499"/>
    <x v="330"/>
    <d v="2016-10-13T00:00:00"/>
    <s v="Standard Class"/>
    <s v="FM-14380"/>
    <s v="Fred McMath"/>
    <s v="Consumer"/>
    <s v="United States"/>
    <s v="Detroit"/>
    <s v="Michigan"/>
    <n v="48227"/>
    <x v="2"/>
    <x v="70"/>
    <x v="0"/>
    <s v="Chairs"/>
    <s v="High-Back Leather Manager's Chair"/>
    <n v="389.97"/>
  </r>
  <r>
    <n v="9264"/>
    <s v="CA-2016-124499"/>
    <x v="330"/>
    <d v="2016-10-13T00:00:00"/>
    <s v="Standard Class"/>
    <s v="FM-14380"/>
    <s v="Fred McMath"/>
    <s v="Consumer"/>
    <s v="United States"/>
    <s v="Detroit"/>
    <s v="Michigan"/>
    <n v="48227"/>
    <x v="2"/>
    <x v="810"/>
    <x v="1"/>
    <s v="Appliances"/>
    <s v="Belkin 8 Outlet SurgeMaster II Gold Surge Protector"/>
    <n v="269.91000000000003"/>
  </r>
  <r>
    <n v="9265"/>
    <s v="US-2018-128118"/>
    <x v="221"/>
    <d v="2018-12-01T00:00:00"/>
    <s v="Standard Class"/>
    <s v="MY-17380"/>
    <s v="Maribeth Yedwab"/>
    <s v="Corporate"/>
    <s v="United States"/>
    <s v="Memphis"/>
    <s v="Tennessee"/>
    <n v="38109"/>
    <x v="0"/>
    <x v="1645"/>
    <x v="1"/>
    <s v="Binders"/>
    <s v="Mead 1st Gear 2&quot; Zipper Binder, Asst. Colors"/>
    <n v="11.673"/>
  </r>
  <r>
    <n v="9266"/>
    <s v="US-2018-128118"/>
    <x v="221"/>
    <d v="2018-12-01T00:00:00"/>
    <s v="Standard Class"/>
    <s v="MY-17380"/>
    <s v="Maribeth Yedwab"/>
    <s v="Corporate"/>
    <s v="United States"/>
    <s v="Memphis"/>
    <s v="Tennessee"/>
    <n v="38109"/>
    <x v="0"/>
    <x v="1724"/>
    <x v="1"/>
    <s v="Envelopes"/>
    <s v="Peel &amp; Seel Recycled Catalog Envelopes, Brown"/>
    <n v="64.847999999999999"/>
  </r>
  <r>
    <n v="9267"/>
    <s v="CA-2015-125759"/>
    <x v="1213"/>
    <d v="2015-02-09T00:00:00"/>
    <s v="First Class"/>
    <s v="NM-18445"/>
    <s v="Nathan Mautz"/>
    <s v="Home Office"/>
    <s v="United States"/>
    <s v="North Las Vegas"/>
    <s v="Nevada"/>
    <n v="89031"/>
    <x v="1"/>
    <x v="1677"/>
    <x v="0"/>
    <s v="Furnishings"/>
    <s v="Master Caster Door Stop, Large Brown"/>
    <n v="14.56"/>
  </r>
  <r>
    <n v="9268"/>
    <s v="CA-2016-151869"/>
    <x v="12"/>
    <d v="2016-09-25T00:00:00"/>
    <s v="Same Day"/>
    <s v="CS-11950"/>
    <s v="Carlos Soltero"/>
    <s v="Consumer"/>
    <s v="United States"/>
    <s v="Freeport"/>
    <s v="New York"/>
    <n v="11520"/>
    <x v="3"/>
    <x v="1756"/>
    <x v="0"/>
    <s v="Chairs"/>
    <s v="Hon Comfortask Task/Swivel Chairs"/>
    <n v="102.58199999999999"/>
  </r>
  <r>
    <n v="9269"/>
    <s v="CA-2016-151869"/>
    <x v="12"/>
    <d v="2016-09-25T00:00:00"/>
    <s v="Same Day"/>
    <s v="CS-11950"/>
    <s v="Carlos Soltero"/>
    <s v="Consumer"/>
    <s v="United States"/>
    <s v="Freeport"/>
    <s v="New York"/>
    <n v="11520"/>
    <x v="3"/>
    <x v="711"/>
    <x v="1"/>
    <s v="Paper"/>
    <s v="Xerox 1923"/>
    <n v="20.04"/>
  </r>
  <r>
    <n v="9270"/>
    <s v="US-2018-102183"/>
    <x v="170"/>
    <d v="2018-08-28T00:00:00"/>
    <s v="Standard Class"/>
    <s v="PK-19075"/>
    <s v="Pete Kriz"/>
    <s v="Consumer"/>
    <s v="United States"/>
    <s v="New York City"/>
    <s v="New York"/>
    <n v="10035"/>
    <x v="3"/>
    <x v="1547"/>
    <x v="1"/>
    <s v="Binders"/>
    <s v="Avery Metallic Poly Binders"/>
    <n v="32.088000000000001"/>
  </r>
  <r>
    <n v="9271"/>
    <s v="US-2018-102183"/>
    <x v="170"/>
    <d v="2018-08-28T00:00:00"/>
    <s v="Standard Class"/>
    <s v="PK-19075"/>
    <s v="Pete Kriz"/>
    <s v="Consumer"/>
    <s v="United States"/>
    <s v="New York City"/>
    <s v="New York"/>
    <n v="10035"/>
    <x v="3"/>
    <x v="1176"/>
    <x v="1"/>
    <s v="Binders"/>
    <s v="GBC DocuBind TL300 Electric Binding System"/>
    <n v="4305.5519999999997"/>
  </r>
  <r>
    <n v="9272"/>
    <s v="CA-2017-100510"/>
    <x v="536"/>
    <d v="2017-05-17T00:00:00"/>
    <s v="Standard Class"/>
    <s v="HM-14860"/>
    <s v="Harry Marie"/>
    <s v="Corporate"/>
    <s v="United States"/>
    <s v="New York City"/>
    <s v="New York"/>
    <n v="10024"/>
    <x v="3"/>
    <x v="1533"/>
    <x v="0"/>
    <s v="Furnishings"/>
    <s v="OIC Stacking Trays"/>
    <n v="10.02"/>
  </r>
  <r>
    <n v="9273"/>
    <s v="CA-2017-100510"/>
    <x v="536"/>
    <d v="2017-05-17T00:00:00"/>
    <s v="Standard Class"/>
    <s v="HM-14860"/>
    <s v="Harry Marie"/>
    <s v="Corporate"/>
    <s v="United States"/>
    <s v="New York City"/>
    <s v="New York"/>
    <n v="10024"/>
    <x v="3"/>
    <x v="1356"/>
    <x v="2"/>
    <s v="Phones"/>
    <s v="Jawbone JAMBOX Wireless Bluetooth Speaker"/>
    <n v="631.96"/>
  </r>
  <r>
    <n v="9274"/>
    <s v="CA-2018-146983"/>
    <x v="264"/>
    <d v="2018-09-06T00:00:00"/>
    <s v="Standard Class"/>
    <s v="AH-10210"/>
    <s v="Alan Hwang"/>
    <s v="Consumer"/>
    <s v="United States"/>
    <s v="Henderson"/>
    <s v="Kentucky"/>
    <n v="42420"/>
    <x v="0"/>
    <x v="115"/>
    <x v="1"/>
    <s v="Binders"/>
    <s v="GBC DocuBind 300 Electric Binding Machine"/>
    <n v="1577.94"/>
  </r>
  <r>
    <n v="9275"/>
    <s v="US-2015-134054"/>
    <x v="982"/>
    <d v="2015-10-10T00:00:00"/>
    <s v="Same Day"/>
    <s v="FC-14335"/>
    <s v="Fred Chung"/>
    <s v="Corporate"/>
    <s v="United States"/>
    <s v="Albuquerque"/>
    <s v="New Mexico"/>
    <n v="87105"/>
    <x v="1"/>
    <x v="1833"/>
    <x v="1"/>
    <s v="Art"/>
    <s v="Dixon Ticonderoga Core-Lock Colored Pencils, 48-Color Set"/>
    <n v="255.85"/>
  </r>
  <r>
    <n v="9276"/>
    <s v="CA-2017-113236"/>
    <x v="439"/>
    <d v="2017-05-29T00:00:00"/>
    <s v="Second Class"/>
    <s v="CP-12085"/>
    <s v="Cathy Prescott"/>
    <s v="Corporate"/>
    <s v="United States"/>
    <s v="Delray Beach"/>
    <s v="Florida"/>
    <n v="33445"/>
    <x v="0"/>
    <x v="1424"/>
    <x v="1"/>
    <s v="Storage"/>
    <s v="Advantus Rolling Drawer Organizers"/>
    <n v="184.70400000000001"/>
  </r>
  <r>
    <n v="9277"/>
    <s v="CA-2017-113236"/>
    <x v="439"/>
    <d v="2017-05-29T00:00:00"/>
    <s v="Second Class"/>
    <s v="CP-12085"/>
    <s v="Cathy Prescott"/>
    <s v="Corporate"/>
    <s v="United States"/>
    <s v="Delray Beach"/>
    <s v="Florida"/>
    <n v="33445"/>
    <x v="0"/>
    <x v="538"/>
    <x v="2"/>
    <s v="Accessories"/>
    <s v="ImationÂ 32GB Pocket Pro USB 3.0Â Flash DriveÂ - 32 GB - Black - 1 P ..."/>
    <n v="47.92"/>
  </r>
  <r>
    <n v="9278"/>
    <s v="CA-2018-122539"/>
    <x v="96"/>
    <d v="2018-12-05T00:00:00"/>
    <s v="Standard Class"/>
    <s v="SC-20305"/>
    <s v="Sean Christensen"/>
    <s v="Consumer"/>
    <s v="United States"/>
    <s v="Philadelphia"/>
    <s v="Pennsylvania"/>
    <n v="19140"/>
    <x v="3"/>
    <x v="690"/>
    <x v="1"/>
    <s v="Labels"/>
    <s v="Avery 483"/>
    <n v="15.936"/>
  </r>
  <r>
    <n v="9279"/>
    <s v="CA-2018-122539"/>
    <x v="96"/>
    <d v="2018-12-05T00:00:00"/>
    <s v="Standard Class"/>
    <s v="SC-20305"/>
    <s v="Sean Christensen"/>
    <s v="Consumer"/>
    <s v="United States"/>
    <s v="Philadelphia"/>
    <s v="Pennsylvania"/>
    <n v="19140"/>
    <x v="3"/>
    <x v="733"/>
    <x v="1"/>
    <s v="Binders"/>
    <s v="Acco Pressboard Covers with Storage Hooks, 14 7/8&quot; x 11&quot;, Dark Blue"/>
    <n v="8.0009999999999994"/>
  </r>
  <r>
    <n v="9280"/>
    <s v="CA-2018-122539"/>
    <x v="96"/>
    <d v="2018-12-05T00:00:00"/>
    <s v="Standard Class"/>
    <s v="SC-20305"/>
    <s v="Sean Christensen"/>
    <s v="Consumer"/>
    <s v="United States"/>
    <s v="Philadelphia"/>
    <s v="Pennsylvania"/>
    <n v="19140"/>
    <x v="3"/>
    <x v="463"/>
    <x v="0"/>
    <s v="Chairs"/>
    <s v="Global Commerce Series High-Back Swivel/Tilt Chairs"/>
    <n v="398.97199999999998"/>
  </r>
  <r>
    <n v="9281"/>
    <s v="CA-2017-166772"/>
    <x v="873"/>
    <d v="2017-09-24T00:00:00"/>
    <s v="Standard Class"/>
    <s v="HJ-14875"/>
    <s v="Heather Jas"/>
    <s v="Home Office"/>
    <s v="United States"/>
    <s v="Seattle"/>
    <s v="Washington"/>
    <n v="98105"/>
    <x v="1"/>
    <x v="1632"/>
    <x v="0"/>
    <s v="Bookcases"/>
    <s v="O'Sullivan 5-Shelf Heavy-Duty Bookcases"/>
    <n v="163.88"/>
  </r>
  <r>
    <n v="9282"/>
    <s v="US-2018-152898"/>
    <x v="220"/>
    <d v="2018-09-15T00:00:00"/>
    <s v="Standard Class"/>
    <s v="CB-12025"/>
    <s v="Cassandra Brandow"/>
    <s v="Consumer"/>
    <s v="United States"/>
    <s v="Richmond"/>
    <s v="Virginia"/>
    <n v="23223"/>
    <x v="0"/>
    <x v="1825"/>
    <x v="1"/>
    <s v="Appliances"/>
    <s v="Hoover Commercial SteamVac"/>
    <n v="67.900000000000006"/>
  </r>
  <r>
    <n v="9283"/>
    <s v="CA-2017-160486"/>
    <x v="945"/>
    <d v="2018-01-04T00:00:00"/>
    <s v="Standard Class"/>
    <s v="EH-14185"/>
    <s v="Evan Henry"/>
    <s v="Consumer"/>
    <s v="United States"/>
    <s v="West Palm Beach"/>
    <s v="Florida"/>
    <n v="33407"/>
    <x v="0"/>
    <x v="1437"/>
    <x v="1"/>
    <s v="Paper"/>
    <s v="Embossed Ink Jet Note Cards"/>
    <n v="72.224000000000004"/>
  </r>
  <r>
    <n v="9284"/>
    <s v="CA-2018-102218"/>
    <x v="264"/>
    <d v="2018-09-04T00:00:00"/>
    <s v="Second Class"/>
    <s v="LW-17215"/>
    <s v="Luke Weiss"/>
    <s v="Consumer"/>
    <s v="United States"/>
    <s v="Fort Collins"/>
    <s v="Colorado"/>
    <n v="80525"/>
    <x v="1"/>
    <x v="148"/>
    <x v="1"/>
    <s v="Labels"/>
    <s v="Avery 519"/>
    <n v="11.696"/>
  </r>
  <r>
    <n v="9285"/>
    <s v="CA-2015-161032"/>
    <x v="728"/>
    <d v="2015-11-23T00:00:00"/>
    <s v="Standard Class"/>
    <s v="MK-17905"/>
    <s v="Michael Kennedy"/>
    <s v="Corporate"/>
    <s v="United States"/>
    <s v="Franklin"/>
    <s v="Wisconsin"/>
    <n v="53132"/>
    <x v="2"/>
    <x v="541"/>
    <x v="0"/>
    <s v="Chairs"/>
    <s v="Office Star - Mesh Screen back chair with Vinyl seat"/>
    <n v="392.94"/>
  </r>
  <r>
    <n v="9286"/>
    <s v="CA-2016-102778"/>
    <x v="82"/>
    <d v="2016-11-24T00:00:00"/>
    <s v="First Class"/>
    <s v="JH-15820"/>
    <s v="John Huston"/>
    <s v="Consumer"/>
    <s v="United States"/>
    <s v="Monroe"/>
    <s v="North Carolina"/>
    <n v="28110"/>
    <x v="0"/>
    <x v="205"/>
    <x v="0"/>
    <s v="Furnishings"/>
    <s v="Executive Impressions 14&quot; Two-Color Numerals Wall Clock"/>
    <n v="18.175999999999998"/>
  </r>
  <r>
    <n v="9287"/>
    <s v="CA-2018-154011"/>
    <x v="249"/>
    <d v="2018-06-26T00:00:00"/>
    <s v="Standard Class"/>
    <s v="DB-13270"/>
    <s v="Deborah Brumfield"/>
    <s v="Home Office"/>
    <s v="United States"/>
    <s v="Dallas"/>
    <s v="Texas"/>
    <n v="75081"/>
    <x v="2"/>
    <x v="1426"/>
    <x v="1"/>
    <s v="Binders"/>
    <s v="GBC Plasticlear Binding Covers"/>
    <n v="6.8879999999999999"/>
  </r>
  <r>
    <n v="9288"/>
    <s v="CA-2018-154011"/>
    <x v="249"/>
    <d v="2018-06-26T00:00:00"/>
    <s v="Standard Class"/>
    <s v="DB-13270"/>
    <s v="Deborah Brumfield"/>
    <s v="Home Office"/>
    <s v="United States"/>
    <s v="Dallas"/>
    <s v="Texas"/>
    <n v="75081"/>
    <x v="2"/>
    <x v="562"/>
    <x v="0"/>
    <s v="Tables"/>
    <s v="Chromcraft Bull-Nose Wood Round Conference Table Top, Wood Base"/>
    <n v="457.48500000000001"/>
  </r>
  <r>
    <n v="9289"/>
    <s v="US-2018-165456"/>
    <x v="329"/>
    <d v="2018-12-03T00:00:00"/>
    <s v="First Class"/>
    <s v="TB-21625"/>
    <s v="Trudy Brown"/>
    <s v="Consumer"/>
    <s v="United States"/>
    <s v="Philadelphia"/>
    <s v="Pennsylvania"/>
    <n v="19134"/>
    <x v="3"/>
    <x v="1189"/>
    <x v="0"/>
    <s v="Chairs"/>
    <s v="Global Commerce Series Low-Back Swivel/Tilt Chairs"/>
    <n v="1079.316"/>
  </r>
  <r>
    <n v="9290"/>
    <s v="CA-2015-111857"/>
    <x v="488"/>
    <d v="2015-04-26T00:00:00"/>
    <s v="Second Class"/>
    <s v="NM-18445"/>
    <s v="Nathan Mautz"/>
    <s v="Home Office"/>
    <s v="United States"/>
    <s v="San Francisco"/>
    <s v="California"/>
    <n v="94109"/>
    <x v="1"/>
    <x v="1184"/>
    <x v="1"/>
    <s v="Paper"/>
    <s v="Xerox 1891"/>
    <n v="48.91"/>
  </r>
  <r>
    <n v="9291"/>
    <s v="CA-2015-163650"/>
    <x v="865"/>
    <d v="2015-09-25T00:00:00"/>
    <s v="First Class"/>
    <s v="TT-21220"/>
    <s v="Thomas Thornton"/>
    <s v="Consumer"/>
    <s v="United States"/>
    <s v="Dover"/>
    <s v="Delaware"/>
    <n v="19901"/>
    <x v="3"/>
    <x v="836"/>
    <x v="1"/>
    <s v="Art"/>
    <s v="Newell 351"/>
    <n v="9.84"/>
  </r>
  <r>
    <n v="9292"/>
    <s v="CA-2015-163650"/>
    <x v="865"/>
    <d v="2015-09-25T00:00:00"/>
    <s v="First Class"/>
    <s v="TT-21220"/>
    <s v="Thomas Thornton"/>
    <s v="Consumer"/>
    <s v="United States"/>
    <s v="Dover"/>
    <s v="Delaware"/>
    <n v="19901"/>
    <x v="3"/>
    <x v="1023"/>
    <x v="1"/>
    <s v="Binders"/>
    <s v="Ibico Covers for Plastic or Wire Binding Elements"/>
    <n v="34.5"/>
  </r>
  <r>
    <n v="9293"/>
    <s v="CA-2018-124114"/>
    <x v="580"/>
    <d v="2018-03-02T00:00:00"/>
    <s v="Same Day"/>
    <s v="RS-19765"/>
    <s v="Roland Schwarz"/>
    <s v="Corporate"/>
    <s v="United States"/>
    <s v="Waco"/>
    <s v="Texas"/>
    <n v="76706"/>
    <x v="2"/>
    <x v="757"/>
    <x v="1"/>
    <s v="Binders"/>
    <s v="Acco Suede Grain Vinyl Round Ring Binder"/>
    <n v="0.55600000000000005"/>
  </r>
  <r>
    <n v="9294"/>
    <s v="US-2018-116505"/>
    <x v="701"/>
    <d v="2018-11-21T00:00:00"/>
    <s v="Second Class"/>
    <s v="TB-21625"/>
    <s v="Trudy Brown"/>
    <s v="Consumer"/>
    <s v="United States"/>
    <s v="Hagerstown"/>
    <s v="Maryland"/>
    <n v="21740"/>
    <x v="3"/>
    <x v="347"/>
    <x v="1"/>
    <s v="Binders"/>
    <s v="Angle-D Binders with Locking Rings, Label Holders"/>
    <n v="43.8"/>
  </r>
  <r>
    <n v="9295"/>
    <s v="CA-2018-161340"/>
    <x v="39"/>
    <d v="2018-06-01T00:00:00"/>
    <s v="Standard Class"/>
    <s v="AM-10360"/>
    <s v="Alice McCarthy"/>
    <s v="Corporate"/>
    <s v="United States"/>
    <s v="Cleveland"/>
    <s v="Ohio"/>
    <n v="44105"/>
    <x v="3"/>
    <x v="1010"/>
    <x v="1"/>
    <s v="Paper"/>
    <s v="HP Office Recycled Paper (20Lb. and 87 Bright)"/>
    <n v="13.872"/>
  </r>
  <r>
    <n v="9296"/>
    <s v="CA-2018-161340"/>
    <x v="39"/>
    <d v="2018-06-01T00:00:00"/>
    <s v="Standard Class"/>
    <s v="AM-10360"/>
    <s v="Alice McCarthy"/>
    <s v="Corporate"/>
    <s v="United States"/>
    <s v="Cleveland"/>
    <s v="Ohio"/>
    <n v="44105"/>
    <x v="3"/>
    <x v="266"/>
    <x v="0"/>
    <s v="Bookcases"/>
    <s v="Bush Westfield Collection Bookcases, Medium Cherry Finish"/>
    <n v="115.96"/>
  </r>
  <r>
    <n v="9297"/>
    <s v="US-2016-163433"/>
    <x v="24"/>
    <d v="2016-04-22T00:00:00"/>
    <s v="Second Class"/>
    <s v="MP-17965"/>
    <s v="Michael Paige"/>
    <s v="Corporate"/>
    <s v="United States"/>
    <s v="Mcallen"/>
    <s v="Texas"/>
    <n v="78501"/>
    <x v="2"/>
    <x v="1113"/>
    <x v="2"/>
    <s v="Accessories"/>
    <s v="TRENDnet 56K USB 2.0 Phone, Internet and Fax Modem"/>
    <n v="41.423999999999999"/>
  </r>
  <r>
    <n v="9298"/>
    <s v="US-2016-163433"/>
    <x v="24"/>
    <d v="2016-04-22T00:00:00"/>
    <s v="Second Class"/>
    <s v="MP-17965"/>
    <s v="Michael Paige"/>
    <s v="Corporate"/>
    <s v="United States"/>
    <s v="Mcallen"/>
    <s v="Texas"/>
    <n v="78501"/>
    <x v="2"/>
    <x v="1081"/>
    <x v="2"/>
    <s v="Phones"/>
    <s v="Grandstream GXP2100 Mainstream Business Phone"/>
    <n v="244.768"/>
  </r>
  <r>
    <n v="9299"/>
    <s v="US-2016-163433"/>
    <x v="24"/>
    <d v="2016-04-22T00:00:00"/>
    <s v="Second Class"/>
    <s v="MP-17965"/>
    <s v="Michael Paige"/>
    <s v="Corporate"/>
    <s v="United States"/>
    <s v="Mcallen"/>
    <s v="Texas"/>
    <n v="78501"/>
    <x v="2"/>
    <x v="290"/>
    <x v="1"/>
    <s v="Art"/>
    <s v="Boston School Pro Electric Pencil Sharpener, 1670"/>
    <n v="74.352000000000004"/>
  </r>
  <r>
    <n v="9300"/>
    <s v="US-2016-163433"/>
    <x v="24"/>
    <d v="2016-04-22T00:00:00"/>
    <s v="Second Class"/>
    <s v="MP-17965"/>
    <s v="Michael Paige"/>
    <s v="Corporate"/>
    <s v="United States"/>
    <s v="Mcallen"/>
    <s v="Texas"/>
    <n v="78501"/>
    <x v="2"/>
    <x v="828"/>
    <x v="1"/>
    <s v="Binders"/>
    <s v="GBC Standard Recycled Report Covers, Clear Plastic Sheets"/>
    <n v="4.3120000000000003"/>
  </r>
  <r>
    <n v="9301"/>
    <s v="US-2016-163433"/>
    <x v="24"/>
    <d v="2016-04-22T00:00:00"/>
    <s v="Second Class"/>
    <s v="MP-17965"/>
    <s v="Michael Paige"/>
    <s v="Corporate"/>
    <s v="United States"/>
    <s v="Mcallen"/>
    <s v="Texas"/>
    <n v="78501"/>
    <x v="2"/>
    <x v="405"/>
    <x v="0"/>
    <s v="Chairs"/>
    <s v="Global Geo Office Task Chair, Gray"/>
    <n v="56.686"/>
  </r>
  <r>
    <n v="9302"/>
    <s v="US-2016-163433"/>
    <x v="24"/>
    <d v="2016-04-22T00:00:00"/>
    <s v="Second Class"/>
    <s v="MP-17965"/>
    <s v="Michael Paige"/>
    <s v="Corporate"/>
    <s v="United States"/>
    <s v="Mcallen"/>
    <s v="Texas"/>
    <n v="78501"/>
    <x v="2"/>
    <x v="1750"/>
    <x v="2"/>
    <s v="Phones"/>
    <s v="Lunatik TT5L-002 Taktik Strike Impact Protection System for iPhone 5"/>
    <n v="97.968000000000004"/>
  </r>
  <r>
    <n v="9303"/>
    <s v="US-2016-163433"/>
    <x v="24"/>
    <d v="2016-04-22T00:00:00"/>
    <s v="Second Class"/>
    <s v="MP-17965"/>
    <s v="Michael Paige"/>
    <s v="Corporate"/>
    <s v="United States"/>
    <s v="Mcallen"/>
    <s v="Texas"/>
    <n v="78501"/>
    <x v="2"/>
    <x v="1609"/>
    <x v="1"/>
    <s v="Art"/>
    <s v="Newell 348"/>
    <n v="7.8719999999999999"/>
  </r>
  <r>
    <n v="9304"/>
    <s v="US-2016-163433"/>
    <x v="24"/>
    <d v="2016-04-22T00:00:00"/>
    <s v="Second Class"/>
    <s v="MP-17965"/>
    <s v="Michael Paige"/>
    <s v="Corporate"/>
    <s v="United States"/>
    <s v="Mcallen"/>
    <s v="Texas"/>
    <n v="78501"/>
    <x v="2"/>
    <x v="1307"/>
    <x v="1"/>
    <s v="Paper"/>
    <s v="Xerox 1994"/>
    <n v="15.552"/>
  </r>
  <r>
    <n v="9305"/>
    <s v="US-2016-163433"/>
    <x v="24"/>
    <d v="2016-04-22T00:00:00"/>
    <s v="Second Class"/>
    <s v="MP-17965"/>
    <s v="Michael Paige"/>
    <s v="Corporate"/>
    <s v="United States"/>
    <s v="Mcallen"/>
    <s v="Texas"/>
    <n v="78501"/>
    <x v="2"/>
    <x v="777"/>
    <x v="1"/>
    <s v="Binders"/>
    <s v="GBC Plastic Binding Combs"/>
    <n v="1.476"/>
  </r>
  <r>
    <n v="9306"/>
    <s v="CA-2016-137603"/>
    <x v="444"/>
    <d v="2016-09-24T00:00:00"/>
    <s v="Standard Class"/>
    <s v="MH-17290"/>
    <s v="Marc Harrigan"/>
    <s v="Home Office"/>
    <s v="United States"/>
    <s v="Santa Fe"/>
    <s v="New Mexico"/>
    <n v="87505"/>
    <x v="1"/>
    <x v="1642"/>
    <x v="1"/>
    <s v="Art"/>
    <s v="Newell 323"/>
    <n v="8.4"/>
  </r>
  <r>
    <n v="9307"/>
    <s v="CA-2015-128237"/>
    <x v="727"/>
    <d v="2015-03-30T00:00:00"/>
    <s v="Standard Class"/>
    <s v="CA-12265"/>
    <s v="Christina Anderson"/>
    <s v="Consumer"/>
    <s v="United States"/>
    <s v="San Francisco"/>
    <s v="California"/>
    <n v="94110"/>
    <x v="1"/>
    <x v="950"/>
    <x v="1"/>
    <s v="Art"/>
    <s v="Newell 35"/>
    <n v="6.56"/>
  </r>
  <r>
    <n v="9308"/>
    <s v="CA-2015-128237"/>
    <x v="727"/>
    <d v="2015-03-30T00:00:00"/>
    <s v="Standard Class"/>
    <s v="CA-12265"/>
    <s v="Christina Anderson"/>
    <s v="Consumer"/>
    <s v="United States"/>
    <s v="San Francisco"/>
    <s v="California"/>
    <n v="94110"/>
    <x v="1"/>
    <x v="1453"/>
    <x v="1"/>
    <s v="Art"/>
    <s v="Eberhard Faber 3 1/2&quot; Golf Pencils"/>
    <n v="14.88"/>
  </r>
  <r>
    <n v="9309"/>
    <s v="CA-2015-128237"/>
    <x v="727"/>
    <d v="2015-03-30T00:00:00"/>
    <s v="Standard Class"/>
    <s v="CA-12265"/>
    <s v="Christina Anderson"/>
    <s v="Consumer"/>
    <s v="United States"/>
    <s v="San Francisco"/>
    <s v="California"/>
    <n v="94110"/>
    <x v="1"/>
    <x v="1564"/>
    <x v="2"/>
    <s v="Accessories"/>
    <s v="ImationÂ SwivelÂ Flash DriveÂ USBÂ flash driveÂ - 8 GB"/>
    <n v="45.48"/>
  </r>
  <r>
    <n v="9310"/>
    <s v="CA-2015-128237"/>
    <x v="727"/>
    <d v="2015-03-30T00:00:00"/>
    <s v="Standard Class"/>
    <s v="CA-12265"/>
    <s v="Christina Anderson"/>
    <s v="Consumer"/>
    <s v="United States"/>
    <s v="San Francisco"/>
    <s v="California"/>
    <n v="94110"/>
    <x v="1"/>
    <x v="753"/>
    <x v="1"/>
    <s v="Art"/>
    <s v="BIC Brite Liner Grip Highlighters, Assorted, 5/Pack"/>
    <n v="25.44"/>
  </r>
  <r>
    <n v="9311"/>
    <s v="US-2017-102141"/>
    <x v="370"/>
    <d v="2017-08-31T00:00:00"/>
    <s v="Standard Class"/>
    <s v="KD-16615"/>
    <s v="Ken Dana"/>
    <s v="Corporate"/>
    <s v="United States"/>
    <s v="New York City"/>
    <s v="New York"/>
    <n v="10024"/>
    <x v="3"/>
    <x v="710"/>
    <x v="1"/>
    <s v="Binders"/>
    <s v="Deluxe Heavy-Duty Vinyl Round Ring Binder"/>
    <n v="146.68799999999999"/>
  </r>
  <r>
    <n v="9312"/>
    <s v="CA-2018-148642"/>
    <x v="904"/>
    <d v="2018-03-12T00:00:00"/>
    <s v="Standard Class"/>
    <s v="DW-13540"/>
    <s v="Don Weiss"/>
    <s v="Consumer"/>
    <s v="United States"/>
    <s v="Dallas"/>
    <s v="Texas"/>
    <n v="75220"/>
    <x v="2"/>
    <x v="85"/>
    <x v="1"/>
    <s v="Labels"/>
    <s v="Avery 511"/>
    <n v="4.9279999999999999"/>
  </r>
  <r>
    <n v="9313"/>
    <s v="CA-2018-148642"/>
    <x v="904"/>
    <d v="2018-03-12T00:00:00"/>
    <s v="Standard Class"/>
    <s v="DW-13540"/>
    <s v="Don Weiss"/>
    <s v="Consumer"/>
    <s v="United States"/>
    <s v="Dallas"/>
    <s v="Texas"/>
    <n v="75220"/>
    <x v="2"/>
    <x v="397"/>
    <x v="1"/>
    <s v="Art"/>
    <s v="Newell 345"/>
    <n v="63.488"/>
  </r>
  <r>
    <n v="9314"/>
    <s v="CA-2016-111948"/>
    <x v="1214"/>
    <d v="2016-11-11T00:00:00"/>
    <s v="Same Day"/>
    <s v="AG-10495"/>
    <s v="Andrew Gjertsen"/>
    <s v="Corporate"/>
    <s v="United States"/>
    <s v="Detroit"/>
    <s v="Michigan"/>
    <n v="48234"/>
    <x v="2"/>
    <x v="42"/>
    <x v="1"/>
    <s v="Storage"/>
    <s v="Advantus 10-Drawer Portable Organizer, Chrome Metal Frame, Smoke Drawers"/>
    <n v="418.32"/>
  </r>
  <r>
    <n v="9315"/>
    <s v="CA-2016-111948"/>
    <x v="1214"/>
    <d v="2016-11-11T00:00:00"/>
    <s v="Same Day"/>
    <s v="AG-10495"/>
    <s v="Andrew Gjertsen"/>
    <s v="Corporate"/>
    <s v="United States"/>
    <s v="Detroit"/>
    <s v="Michigan"/>
    <n v="48234"/>
    <x v="2"/>
    <x v="14"/>
    <x v="1"/>
    <s v="Appliances"/>
    <s v="Holmes Replacement Filter for HEPA Air Cleaner, Very Large Room, HEPA Filter"/>
    <n v="123.858"/>
  </r>
  <r>
    <n v="9316"/>
    <s v="CA-2017-161907"/>
    <x v="41"/>
    <d v="2017-04-09T00:00:00"/>
    <s v="Standard Class"/>
    <s v="JH-16180"/>
    <s v="Justin Hirsh"/>
    <s v="Consumer"/>
    <s v="United States"/>
    <s v="Philadelphia"/>
    <s v="Pennsylvania"/>
    <n v="19140"/>
    <x v="3"/>
    <x v="1326"/>
    <x v="2"/>
    <s v="Phones"/>
    <s v="Clearsounds A400"/>
    <n v="118.782"/>
  </r>
  <r>
    <n v="9317"/>
    <s v="CA-2017-161907"/>
    <x v="41"/>
    <d v="2017-04-09T00:00:00"/>
    <s v="Standard Class"/>
    <s v="JH-16180"/>
    <s v="Justin Hirsh"/>
    <s v="Consumer"/>
    <s v="United States"/>
    <s v="Philadelphia"/>
    <s v="Pennsylvania"/>
    <n v="19140"/>
    <x v="3"/>
    <x v="262"/>
    <x v="1"/>
    <s v="Supplies"/>
    <s v="Premier Automatic Letter Opener"/>
    <n v="769.18399999999997"/>
  </r>
  <r>
    <n v="9318"/>
    <s v="CA-2018-124940"/>
    <x v="1215"/>
    <d v="2018-02-26T00:00:00"/>
    <s v="Standard Class"/>
    <s v="DK-13090"/>
    <s v="Dave Kipp"/>
    <s v="Consumer"/>
    <s v="United States"/>
    <s v="Carrollton"/>
    <s v="Texas"/>
    <n v="75007"/>
    <x v="2"/>
    <x v="333"/>
    <x v="2"/>
    <s v="Accessories"/>
    <s v="Microsoft Natural Keyboard Elite"/>
    <n v="47.904000000000003"/>
  </r>
  <r>
    <n v="9319"/>
    <s v="US-2018-108343"/>
    <x v="228"/>
    <d v="2018-07-25T00:00:00"/>
    <s v="Standard Class"/>
    <s v="AR-10825"/>
    <s v="Anthony Rawles"/>
    <s v="Corporate"/>
    <s v="United States"/>
    <s v="New York City"/>
    <s v="New York"/>
    <n v="10009"/>
    <x v="3"/>
    <x v="578"/>
    <x v="1"/>
    <s v="Paper"/>
    <s v="Xerox 1977"/>
    <n v="13.36"/>
  </r>
  <r>
    <n v="9320"/>
    <s v="US-2018-108343"/>
    <x v="228"/>
    <d v="2018-07-25T00:00:00"/>
    <s v="Standard Class"/>
    <s v="AR-10825"/>
    <s v="Anthony Rawles"/>
    <s v="Corporate"/>
    <s v="United States"/>
    <s v="New York City"/>
    <s v="New York"/>
    <n v="10009"/>
    <x v="3"/>
    <x v="1853"/>
    <x v="0"/>
    <s v="Chairs"/>
    <s v="Office Star - Task Chair with Contemporary Loop Arms"/>
    <n v="163.76400000000001"/>
  </r>
  <r>
    <n v="9321"/>
    <s v="US-2018-108343"/>
    <x v="228"/>
    <d v="2018-07-25T00:00:00"/>
    <s v="Standard Class"/>
    <s v="AR-10825"/>
    <s v="Anthony Rawles"/>
    <s v="Corporate"/>
    <s v="United States"/>
    <s v="New York City"/>
    <s v="New York"/>
    <n v="10009"/>
    <x v="3"/>
    <x v="1762"/>
    <x v="0"/>
    <s v="Furnishings"/>
    <s v="Tenex B1-RE Series Chair Mats for Low Pile Carpets"/>
    <n v="183.92"/>
  </r>
  <r>
    <n v="9322"/>
    <s v="US-2017-111563"/>
    <x v="254"/>
    <d v="2017-11-08T00:00:00"/>
    <s v="Standard Class"/>
    <s v="SM-20005"/>
    <s v="Sally Matthias"/>
    <s v="Consumer"/>
    <s v="United States"/>
    <s v="Houston"/>
    <s v="Texas"/>
    <n v="77041"/>
    <x v="2"/>
    <x v="1462"/>
    <x v="0"/>
    <s v="Furnishings"/>
    <s v="DAX Two-Tone Rosewood/Black Document Frame, Desktop, 5 x 7"/>
    <n v="11.375999999999999"/>
  </r>
  <r>
    <n v="9323"/>
    <s v="US-2017-111563"/>
    <x v="254"/>
    <d v="2017-11-08T00:00:00"/>
    <s v="Standard Class"/>
    <s v="SM-20005"/>
    <s v="Sally Matthias"/>
    <s v="Consumer"/>
    <s v="United States"/>
    <s v="Houston"/>
    <s v="Texas"/>
    <n v="77041"/>
    <x v="2"/>
    <x v="479"/>
    <x v="0"/>
    <s v="Furnishings"/>
    <s v="Deflect-o EconoMat Studded, No Bevel Mat for Low Pile Carpeting"/>
    <n v="66.111999999999995"/>
  </r>
  <r>
    <n v="9324"/>
    <s v="CA-2018-121853"/>
    <x v="397"/>
    <d v="2018-09-29T00:00:00"/>
    <s v="Standard Class"/>
    <s v="DB-13660"/>
    <s v="Duane Benoit"/>
    <s v="Consumer"/>
    <s v="United States"/>
    <s v="Los Angeles"/>
    <s v="California"/>
    <n v="90036"/>
    <x v="1"/>
    <x v="954"/>
    <x v="1"/>
    <s v="Paper"/>
    <s v="Xerox 1909"/>
    <n v="211.04"/>
  </r>
  <r>
    <n v="9325"/>
    <s v="CA-2018-121853"/>
    <x v="397"/>
    <d v="2018-09-29T00:00:00"/>
    <s v="Standard Class"/>
    <s v="DB-13660"/>
    <s v="Duane Benoit"/>
    <s v="Consumer"/>
    <s v="United States"/>
    <s v="Los Angeles"/>
    <s v="California"/>
    <n v="90036"/>
    <x v="1"/>
    <x v="873"/>
    <x v="0"/>
    <s v="Chairs"/>
    <s v="GuestStacker Chair with Chrome Finish Legs"/>
    <n v="594.81600000000003"/>
  </r>
  <r>
    <n v="9326"/>
    <s v="CA-2018-121853"/>
    <x v="397"/>
    <d v="2018-09-29T00:00:00"/>
    <s v="Standard Class"/>
    <s v="DB-13660"/>
    <s v="Duane Benoit"/>
    <s v="Consumer"/>
    <s v="United States"/>
    <s v="Los Angeles"/>
    <s v="California"/>
    <n v="90036"/>
    <x v="1"/>
    <x v="999"/>
    <x v="1"/>
    <s v="Binders"/>
    <s v="Ibico Plastic Spiral Binding Combs"/>
    <n v="72.959999999999994"/>
  </r>
  <r>
    <n v="9327"/>
    <s v="US-2018-130687"/>
    <x v="210"/>
    <d v="2018-09-10T00:00:00"/>
    <s v="First Class"/>
    <s v="PF-19225"/>
    <s v="Phillip Flathmann"/>
    <s v="Consumer"/>
    <s v="United States"/>
    <s v="Edmonds"/>
    <s v="Washington"/>
    <n v="98026"/>
    <x v="1"/>
    <x v="1653"/>
    <x v="0"/>
    <s v="Furnishings"/>
    <s v="DAX Two-Tone Silver Metal Document Frame"/>
    <n v="80.959999999999994"/>
  </r>
  <r>
    <n v="9328"/>
    <s v="US-2018-130687"/>
    <x v="210"/>
    <d v="2018-09-10T00:00:00"/>
    <s v="First Class"/>
    <s v="PF-19225"/>
    <s v="Phillip Flathmann"/>
    <s v="Consumer"/>
    <s v="United States"/>
    <s v="Edmonds"/>
    <s v="Washington"/>
    <n v="98026"/>
    <x v="1"/>
    <x v="11"/>
    <x v="2"/>
    <s v="Phones"/>
    <s v="Konftel 250 ConferenceÂ phoneÂ - Charcoal black"/>
    <n v="455.71199999999999"/>
  </r>
  <r>
    <n v="9329"/>
    <s v="US-2018-130687"/>
    <x v="210"/>
    <d v="2018-09-10T00:00:00"/>
    <s v="First Class"/>
    <s v="PF-19225"/>
    <s v="Phillip Flathmann"/>
    <s v="Consumer"/>
    <s v="United States"/>
    <s v="Edmonds"/>
    <s v="Washington"/>
    <n v="98026"/>
    <x v="1"/>
    <x v="1502"/>
    <x v="1"/>
    <s v="Art"/>
    <s v="Boston 1799 Powerhouse Electric Pencil Sharpener"/>
    <n v="25.98"/>
  </r>
  <r>
    <n v="9330"/>
    <s v="CA-2016-164497"/>
    <x v="109"/>
    <d v="2016-11-30T00:00:00"/>
    <s v="First Class"/>
    <s v="AJ-10945"/>
    <s v="Ashley Jarboe"/>
    <s v="Consumer"/>
    <s v="United States"/>
    <s v="San Francisco"/>
    <s v="California"/>
    <n v="94110"/>
    <x v="1"/>
    <x v="1626"/>
    <x v="1"/>
    <s v="Appliances"/>
    <s v="Holmes Visible Mist Ultrasonic Humidifier with 2.3-Gallon Output per Day, Replacement Filter"/>
    <n v="45.28"/>
  </r>
  <r>
    <n v="9331"/>
    <s v="US-2016-153283"/>
    <x v="768"/>
    <d v="2016-11-18T00:00:00"/>
    <s v="Standard Class"/>
    <s v="EB-14110"/>
    <s v="Eugene Barchas"/>
    <s v="Consumer"/>
    <s v="United States"/>
    <s v="New York City"/>
    <s v="New York"/>
    <n v="10035"/>
    <x v="3"/>
    <x v="837"/>
    <x v="1"/>
    <s v="Envelopes"/>
    <s v="Staple envelope"/>
    <n v="15.56"/>
  </r>
  <r>
    <n v="9332"/>
    <s v="CA-2017-108056"/>
    <x v="321"/>
    <d v="2017-10-03T00:00:00"/>
    <s v="Standard Class"/>
    <s v="ES-14080"/>
    <s v="Erin Smith"/>
    <s v="Corporate"/>
    <s v="United States"/>
    <s v="Springfield"/>
    <s v="Oregon"/>
    <n v="97477"/>
    <x v="1"/>
    <x v="1118"/>
    <x v="2"/>
    <s v="Phones"/>
    <s v="Wilson Electronics DB Pro Signal Booster"/>
    <n v="859.2"/>
  </r>
  <r>
    <n v="9333"/>
    <s v="CA-2018-127726"/>
    <x v="220"/>
    <d v="2018-09-13T00:00:00"/>
    <s v="Second Class"/>
    <s v="SS-20410"/>
    <s v="Shahid Shariari"/>
    <s v="Consumer"/>
    <s v="United States"/>
    <s v="Georgetown"/>
    <s v="Kentucky"/>
    <n v="40324"/>
    <x v="0"/>
    <x v="414"/>
    <x v="1"/>
    <s v="Appliances"/>
    <s v="Fellowes Premier Superior Surge Suppressor, 10-Outlet, With Phone and Remote"/>
    <n v="195.68"/>
  </r>
  <r>
    <n v="9334"/>
    <s v="CA-2018-127726"/>
    <x v="220"/>
    <d v="2018-09-13T00:00:00"/>
    <s v="Second Class"/>
    <s v="SS-20410"/>
    <s v="Shahid Shariari"/>
    <s v="Consumer"/>
    <s v="United States"/>
    <s v="Georgetown"/>
    <s v="Kentucky"/>
    <n v="40324"/>
    <x v="0"/>
    <x v="1053"/>
    <x v="1"/>
    <s v="Fasteners"/>
    <s v="Acco Clips to Go Binder Clips, 24 Clips in Two Sizes"/>
    <n v="14.2"/>
  </r>
  <r>
    <n v="9335"/>
    <s v="CA-2018-110198"/>
    <x v="927"/>
    <d v="2018-05-02T00:00:00"/>
    <s v="First Class"/>
    <s v="AG-10900"/>
    <s v="Arthur Gainer"/>
    <s v="Consumer"/>
    <s v="United States"/>
    <s v="Coral Springs"/>
    <s v="Florida"/>
    <n v="33065"/>
    <x v="0"/>
    <x v="0"/>
    <x v="0"/>
    <s v="Bookcases"/>
    <s v="Bush Somerset Collection Bookcase"/>
    <n v="314.35199999999998"/>
  </r>
  <r>
    <n v="9336"/>
    <s v="CA-2018-110198"/>
    <x v="927"/>
    <d v="2018-05-02T00:00:00"/>
    <s v="First Class"/>
    <s v="AG-10900"/>
    <s v="Arthur Gainer"/>
    <s v="Consumer"/>
    <s v="United States"/>
    <s v="Coral Springs"/>
    <s v="Florida"/>
    <n v="33065"/>
    <x v="0"/>
    <x v="1568"/>
    <x v="1"/>
    <s v="Labels"/>
    <s v="Avery 492"/>
    <n v="4.6079999999999997"/>
  </r>
  <r>
    <n v="9337"/>
    <s v="CA-2018-130715"/>
    <x v="118"/>
    <d v="2018-09-20T00:00:00"/>
    <s v="Standard Class"/>
    <s v="CY-12745"/>
    <s v="Craig Yedwab"/>
    <s v="Corporate"/>
    <s v="United States"/>
    <s v="San Francisco"/>
    <s v="California"/>
    <n v="94110"/>
    <x v="1"/>
    <x v="110"/>
    <x v="1"/>
    <s v="Fasteners"/>
    <s v="OIC Colored Binder Clips, Assorted Sizes"/>
    <n v="17.899999999999999"/>
  </r>
  <r>
    <n v="9338"/>
    <s v="CA-2015-155264"/>
    <x v="538"/>
    <d v="2015-10-22T00:00:00"/>
    <s v="Second Class"/>
    <s v="RP-19270"/>
    <s v="Rachel Payne"/>
    <s v="Corporate"/>
    <s v="United States"/>
    <s v="San Francisco"/>
    <s v="California"/>
    <n v="94110"/>
    <x v="1"/>
    <x v="1390"/>
    <x v="1"/>
    <s v="Binders"/>
    <s v="Accohide Poly Flexible Ring Binders"/>
    <n v="2.992"/>
  </r>
  <r>
    <n v="9339"/>
    <s v="CA-2015-155264"/>
    <x v="538"/>
    <d v="2015-10-22T00:00:00"/>
    <s v="Second Class"/>
    <s v="RP-19270"/>
    <s v="Rachel Payne"/>
    <s v="Corporate"/>
    <s v="United States"/>
    <s v="San Francisco"/>
    <s v="California"/>
    <n v="94110"/>
    <x v="1"/>
    <x v="807"/>
    <x v="1"/>
    <s v="Binders"/>
    <s v="Avery Durable Slant Ring Binders With Label Holder"/>
    <n v="20.064"/>
  </r>
  <r>
    <n v="9340"/>
    <s v="CA-2015-155264"/>
    <x v="538"/>
    <d v="2015-10-22T00:00:00"/>
    <s v="Second Class"/>
    <s v="RP-19270"/>
    <s v="Rachel Payne"/>
    <s v="Corporate"/>
    <s v="United States"/>
    <s v="San Francisco"/>
    <s v="California"/>
    <n v="94110"/>
    <x v="1"/>
    <x v="1689"/>
    <x v="1"/>
    <s v="Paper"/>
    <s v="Xerox 1917"/>
    <n v="146.72999999999999"/>
  </r>
  <r>
    <n v="9341"/>
    <s v="CA-2015-155264"/>
    <x v="538"/>
    <d v="2015-10-22T00:00:00"/>
    <s v="Second Class"/>
    <s v="RP-19270"/>
    <s v="Rachel Payne"/>
    <s v="Corporate"/>
    <s v="United States"/>
    <s v="San Francisco"/>
    <s v="California"/>
    <n v="94110"/>
    <x v="1"/>
    <x v="547"/>
    <x v="1"/>
    <s v="Labels"/>
    <s v="Avery 480"/>
    <n v="18.75"/>
  </r>
  <r>
    <n v="9342"/>
    <s v="CA-2015-155264"/>
    <x v="538"/>
    <d v="2015-10-22T00:00:00"/>
    <s v="Second Class"/>
    <s v="RP-19270"/>
    <s v="Rachel Payne"/>
    <s v="Corporate"/>
    <s v="United States"/>
    <s v="San Francisco"/>
    <s v="California"/>
    <n v="94110"/>
    <x v="1"/>
    <x v="1692"/>
    <x v="2"/>
    <s v="Phones"/>
    <s v="Panasonic KX TS208W Corded phone"/>
    <n v="117.57599999999999"/>
  </r>
  <r>
    <n v="9343"/>
    <s v="CA-2017-119123"/>
    <x v="69"/>
    <d v="2017-03-18T00:00:00"/>
    <s v="Standard Class"/>
    <s v="DB-13360"/>
    <s v="Dennis Bolton"/>
    <s v="Home Office"/>
    <s v="United States"/>
    <s v="Riverside"/>
    <s v="California"/>
    <n v="92503"/>
    <x v="1"/>
    <x v="624"/>
    <x v="1"/>
    <s v="Binders"/>
    <s v="Cardinal EasyOpen D-Ring Binders"/>
    <n v="51.183999999999997"/>
  </r>
  <r>
    <n v="9344"/>
    <s v="CA-2018-109085"/>
    <x v="922"/>
    <d v="2018-02-20T00:00:00"/>
    <s v="First Class"/>
    <s v="CK-12325"/>
    <s v="Christine Kargatis"/>
    <s v="Home Office"/>
    <s v="United States"/>
    <s v="Troy"/>
    <s v="Ohio"/>
    <n v="45373"/>
    <x v="3"/>
    <x v="1746"/>
    <x v="0"/>
    <s v="Tables"/>
    <s v="SAFCO PlanMaster Boards, 60w x 37-1/2d, White Melamine"/>
    <n v="455.97"/>
  </r>
  <r>
    <n v="9345"/>
    <s v="CA-2018-109085"/>
    <x v="922"/>
    <d v="2018-02-20T00:00:00"/>
    <s v="First Class"/>
    <s v="CK-12325"/>
    <s v="Christine Kargatis"/>
    <s v="Home Office"/>
    <s v="United States"/>
    <s v="Troy"/>
    <s v="Ohio"/>
    <n v="45373"/>
    <x v="3"/>
    <x v="31"/>
    <x v="1"/>
    <s v="Binders"/>
    <s v="Acco Pressboard Covers with Storage Hooks, 14 7/8&quot; x 11&quot;, Executive Red"/>
    <n v="5.7149999999999999"/>
  </r>
  <r>
    <n v="9346"/>
    <s v="CA-2018-109085"/>
    <x v="922"/>
    <d v="2018-02-20T00:00:00"/>
    <s v="First Class"/>
    <s v="CK-12325"/>
    <s v="Christine Kargatis"/>
    <s v="Home Office"/>
    <s v="United States"/>
    <s v="Troy"/>
    <s v="Ohio"/>
    <n v="45373"/>
    <x v="3"/>
    <x v="1485"/>
    <x v="2"/>
    <s v="Phones"/>
    <s v="Vtech CS6719"/>
    <n v="57.594000000000001"/>
  </r>
  <r>
    <n v="9347"/>
    <s v="CA-2018-109085"/>
    <x v="922"/>
    <d v="2018-02-20T00:00:00"/>
    <s v="First Class"/>
    <s v="CK-12325"/>
    <s v="Christine Kargatis"/>
    <s v="Home Office"/>
    <s v="United States"/>
    <s v="Troy"/>
    <s v="Ohio"/>
    <n v="45373"/>
    <x v="3"/>
    <x v="1155"/>
    <x v="0"/>
    <s v="Furnishings"/>
    <s v="Flat Face Poster Frame"/>
    <n v="30.143999999999998"/>
  </r>
  <r>
    <n v="9348"/>
    <s v="CA-2018-109085"/>
    <x v="922"/>
    <d v="2018-02-20T00:00:00"/>
    <s v="First Class"/>
    <s v="CK-12325"/>
    <s v="Christine Kargatis"/>
    <s v="Home Office"/>
    <s v="United States"/>
    <s v="Troy"/>
    <s v="Ohio"/>
    <n v="45373"/>
    <x v="3"/>
    <x v="1189"/>
    <x v="0"/>
    <s v="Chairs"/>
    <s v="Global Commerce Series Low-Back Swivel/Tilt Chairs"/>
    <n v="899.43"/>
  </r>
  <r>
    <n v="9349"/>
    <s v="CA-2017-114860"/>
    <x v="596"/>
    <d v="2017-12-28T00:00:00"/>
    <s v="Standard Class"/>
    <s v="DN-13690"/>
    <s v="Duane Noonan"/>
    <s v="Consumer"/>
    <s v="United States"/>
    <s v="Moreno Valley"/>
    <s v="California"/>
    <n v="92553"/>
    <x v="1"/>
    <x v="1805"/>
    <x v="0"/>
    <s v="Furnishings"/>
    <s v="Deflect-o DuraMat Antistatic Studded Beveled Mat for Medium Pile Carpeting"/>
    <n v="842.72"/>
  </r>
  <r>
    <n v="9350"/>
    <s v="CA-2017-114860"/>
    <x v="596"/>
    <d v="2017-12-28T00:00:00"/>
    <s v="Standard Class"/>
    <s v="DN-13690"/>
    <s v="Duane Noonan"/>
    <s v="Consumer"/>
    <s v="United States"/>
    <s v="Moreno Valley"/>
    <s v="California"/>
    <n v="92553"/>
    <x v="1"/>
    <x v="107"/>
    <x v="0"/>
    <s v="Furnishings"/>
    <s v="Magnifier Swing Arm Lamp"/>
    <n v="41.96"/>
  </r>
  <r>
    <n v="9351"/>
    <s v="CA-2017-159009"/>
    <x v="713"/>
    <d v="2017-09-27T00:00:00"/>
    <s v="Standard Class"/>
    <s v="DP-13105"/>
    <s v="Dave Poirier"/>
    <s v="Corporate"/>
    <s v="United States"/>
    <s v="Seattle"/>
    <s v="Washington"/>
    <n v="98115"/>
    <x v="1"/>
    <x v="925"/>
    <x v="1"/>
    <s v="Binders"/>
    <s v="ACCOHIDE 3-Ring Binder, Blue, 1&quot;"/>
    <n v="13.215999999999999"/>
  </r>
  <r>
    <n v="9352"/>
    <s v="CA-2017-159009"/>
    <x v="713"/>
    <d v="2017-09-27T00:00:00"/>
    <s v="Standard Class"/>
    <s v="DP-13105"/>
    <s v="Dave Poirier"/>
    <s v="Corporate"/>
    <s v="United States"/>
    <s v="Seattle"/>
    <s v="Washington"/>
    <n v="98115"/>
    <x v="1"/>
    <x v="389"/>
    <x v="0"/>
    <s v="Chairs"/>
    <s v="Global Deluxe Steno Chair"/>
    <n v="184.75200000000001"/>
  </r>
  <r>
    <n v="9353"/>
    <s v="CA-2018-148411"/>
    <x v="241"/>
    <d v="2018-09-26T00:00:00"/>
    <s v="First Class"/>
    <s v="RO-19780"/>
    <s v="Rose O'Brian"/>
    <s v="Consumer"/>
    <s v="United States"/>
    <s v="Chicago"/>
    <s v="Illinois"/>
    <n v="60623"/>
    <x v="2"/>
    <x v="873"/>
    <x v="0"/>
    <s v="Chairs"/>
    <s v="GuestStacker Chair with Chrome Finish Legs"/>
    <n v="520.46400000000006"/>
  </r>
  <r>
    <n v="9354"/>
    <s v="CA-2018-148411"/>
    <x v="241"/>
    <d v="2018-09-26T00:00:00"/>
    <s v="First Class"/>
    <s v="RO-19780"/>
    <s v="Rose O'Brian"/>
    <s v="Consumer"/>
    <s v="United States"/>
    <s v="Chicago"/>
    <s v="Illinois"/>
    <n v="60623"/>
    <x v="2"/>
    <x v="1790"/>
    <x v="1"/>
    <s v="Paper"/>
    <s v="Wirebound Voice Message Log Book"/>
    <n v="11.423999999999999"/>
  </r>
  <r>
    <n v="9355"/>
    <s v="CA-2016-110324"/>
    <x v="494"/>
    <d v="2016-12-05T00:00:00"/>
    <s v="Standard Class"/>
    <s v="MA-17560"/>
    <s v="Matt Abelman"/>
    <s v="Home Office"/>
    <s v="United States"/>
    <s v="Jackson"/>
    <s v="Michigan"/>
    <n v="49201"/>
    <x v="2"/>
    <x v="1769"/>
    <x v="1"/>
    <s v="Paper"/>
    <s v="Xerox 207"/>
    <n v="19.440000000000001"/>
  </r>
  <r>
    <n v="9356"/>
    <s v="CA-2016-110324"/>
    <x v="494"/>
    <d v="2016-12-05T00:00:00"/>
    <s v="Standard Class"/>
    <s v="MA-17560"/>
    <s v="Matt Abelman"/>
    <s v="Home Office"/>
    <s v="United States"/>
    <s v="Jackson"/>
    <s v="Michigan"/>
    <n v="49201"/>
    <x v="2"/>
    <x v="1063"/>
    <x v="1"/>
    <s v="Art"/>
    <s v="Newell 307"/>
    <n v="3.64"/>
  </r>
  <r>
    <n v="9357"/>
    <s v="CA-2016-110324"/>
    <x v="494"/>
    <d v="2016-12-05T00:00:00"/>
    <s v="Standard Class"/>
    <s v="MA-17560"/>
    <s v="Matt Abelman"/>
    <s v="Home Office"/>
    <s v="United States"/>
    <s v="Jackson"/>
    <s v="Michigan"/>
    <n v="49201"/>
    <x v="2"/>
    <x v="1286"/>
    <x v="1"/>
    <s v="Paper"/>
    <s v="Wirebound Message Books, Four 2 3/4&quot; x 5&quot; Forms per Page, 600 Sets per Book"/>
    <n v="18.54"/>
  </r>
  <r>
    <n v="9358"/>
    <s v="CA-2017-168046"/>
    <x v="967"/>
    <d v="2017-01-28T00:00:00"/>
    <s v="Second Class"/>
    <s v="JD-15895"/>
    <s v="Jonathan Doherty"/>
    <s v="Corporate"/>
    <s v="United States"/>
    <s v="New York City"/>
    <s v="New York"/>
    <n v="10024"/>
    <x v="3"/>
    <x v="828"/>
    <x v="1"/>
    <s v="Binders"/>
    <s v="GBC Standard Recycled Report Covers, Clear Plastic Sheets"/>
    <n v="43.12"/>
  </r>
  <r>
    <n v="9359"/>
    <s v="CA-2017-168046"/>
    <x v="967"/>
    <d v="2017-01-28T00:00:00"/>
    <s v="Second Class"/>
    <s v="JD-15895"/>
    <s v="Jonathan Doherty"/>
    <s v="Corporate"/>
    <s v="United States"/>
    <s v="New York City"/>
    <s v="New York"/>
    <n v="10024"/>
    <x v="3"/>
    <x v="616"/>
    <x v="0"/>
    <s v="Tables"/>
    <s v="Chromcraft Round Conference Tables"/>
    <n v="313.72199999999998"/>
  </r>
  <r>
    <n v="9360"/>
    <s v="CA-2017-168046"/>
    <x v="967"/>
    <d v="2017-01-28T00:00:00"/>
    <s v="Second Class"/>
    <s v="JD-15895"/>
    <s v="Jonathan Doherty"/>
    <s v="Corporate"/>
    <s v="United States"/>
    <s v="New York City"/>
    <s v="New York"/>
    <n v="10024"/>
    <x v="3"/>
    <x v="1762"/>
    <x v="0"/>
    <s v="Furnishings"/>
    <s v="Tenex B1-RE Series Chair Mats for Low Pile Carpets"/>
    <n v="45.98"/>
  </r>
  <r>
    <n v="9361"/>
    <s v="CA-2017-168046"/>
    <x v="967"/>
    <d v="2017-01-28T00:00:00"/>
    <s v="Second Class"/>
    <s v="JD-15895"/>
    <s v="Jonathan Doherty"/>
    <s v="Corporate"/>
    <s v="United States"/>
    <s v="New York City"/>
    <s v="New York"/>
    <n v="10024"/>
    <x v="3"/>
    <x v="854"/>
    <x v="1"/>
    <s v="Storage"/>
    <s v="SAFCO Commercial Wire Shelving, 72h"/>
    <n v="428.68"/>
  </r>
  <r>
    <n v="9362"/>
    <s v="CA-2018-111591"/>
    <x v="708"/>
    <d v="2018-03-25T00:00:00"/>
    <s v="Standard Class"/>
    <s v="PS-18970"/>
    <s v="Paul Stevenson"/>
    <s v="Home Office"/>
    <s v="United States"/>
    <s v="Seattle"/>
    <s v="Washington"/>
    <n v="98105"/>
    <x v="1"/>
    <x v="48"/>
    <x v="1"/>
    <s v="Binders"/>
    <s v="C-Line Peel &amp; Stick Add-On Filing Pockets, 8-3/4 x 5-1/8, 10/Pack"/>
    <n v="30.576000000000001"/>
  </r>
  <r>
    <n v="9363"/>
    <s v="CA-2018-111591"/>
    <x v="708"/>
    <d v="2018-03-25T00:00:00"/>
    <s v="Standard Class"/>
    <s v="PS-18970"/>
    <s v="Paul Stevenson"/>
    <s v="Home Office"/>
    <s v="United States"/>
    <s v="Seattle"/>
    <s v="Washington"/>
    <n v="98105"/>
    <x v="1"/>
    <x v="802"/>
    <x v="1"/>
    <s v="Fasteners"/>
    <s v="Super Bands, 12/Pack"/>
    <n v="13.02"/>
  </r>
  <r>
    <n v="9364"/>
    <s v="CA-2018-111591"/>
    <x v="708"/>
    <d v="2018-03-25T00:00:00"/>
    <s v="Standard Class"/>
    <s v="PS-18970"/>
    <s v="Paul Stevenson"/>
    <s v="Home Office"/>
    <s v="United States"/>
    <s v="Seattle"/>
    <s v="Washington"/>
    <n v="98105"/>
    <x v="1"/>
    <x v="1256"/>
    <x v="0"/>
    <s v="Furnishings"/>
    <s v="Eldon Expressions Wood Desk Accessories, Oak"/>
    <n v="22.14"/>
  </r>
  <r>
    <n v="9365"/>
    <s v="CA-2018-111591"/>
    <x v="708"/>
    <d v="2018-03-25T00:00:00"/>
    <s v="Standard Class"/>
    <s v="PS-18970"/>
    <s v="Paul Stevenson"/>
    <s v="Home Office"/>
    <s v="United States"/>
    <s v="Seattle"/>
    <s v="Washington"/>
    <n v="98105"/>
    <x v="1"/>
    <x v="435"/>
    <x v="1"/>
    <s v="Storage"/>
    <s v="Fellowes Officeware Wire Shelving"/>
    <n v="359.32"/>
  </r>
  <r>
    <n v="9366"/>
    <s v="US-2015-166828"/>
    <x v="963"/>
    <d v="2015-08-25T00:00:00"/>
    <s v="First Class"/>
    <s v="JF-15415"/>
    <s v="Jennifer Ferguson"/>
    <s v="Consumer"/>
    <s v="United States"/>
    <s v="Saint Charles"/>
    <s v="Missouri"/>
    <n v="63301"/>
    <x v="2"/>
    <x v="1828"/>
    <x v="1"/>
    <s v="Paper"/>
    <s v="Xerox 1899"/>
    <n v="11.56"/>
  </r>
  <r>
    <n v="9367"/>
    <s v="CA-2015-108147"/>
    <x v="785"/>
    <d v="2015-06-13T00:00:00"/>
    <s v="Standard Class"/>
    <s v="RD-19480"/>
    <s v="Rick Duston"/>
    <s v="Consumer"/>
    <s v="United States"/>
    <s v="Long Beach"/>
    <s v="New York"/>
    <n v="11561"/>
    <x v="3"/>
    <x v="1636"/>
    <x v="1"/>
    <s v="Binders"/>
    <s v="Green Canvas Binder for 8-1/2&quot; x 14&quot; Sheets"/>
    <n v="68.48"/>
  </r>
  <r>
    <n v="9368"/>
    <s v="CA-2015-108147"/>
    <x v="785"/>
    <d v="2015-06-13T00:00:00"/>
    <s v="Standard Class"/>
    <s v="RD-19480"/>
    <s v="Rick Duston"/>
    <s v="Consumer"/>
    <s v="United States"/>
    <s v="Long Beach"/>
    <s v="New York"/>
    <n v="11561"/>
    <x v="3"/>
    <x v="1362"/>
    <x v="1"/>
    <s v="Storage"/>
    <s v="Tennsco Snap-Together Open Shelving Units, Starter Sets and Add-On Units"/>
    <n v="1676.88"/>
  </r>
  <r>
    <n v="9369"/>
    <s v="CA-2017-154998"/>
    <x v="281"/>
    <d v="2017-04-09T00:00:00"/>
    <s v="First Class"/>
    <s v="ES-14080"/>
    <s v="Erin Smith"/>
    <s v="Corporate"/>
    <s v="United States"/>
    <s v="Lakewood"/>
    <s v="New Jersey"/>
    <n v="8701"/>
    <x v="3"/>
    <x v="274"/>
    <x v="1"/>
    <s v="Paper"/>
    <s v="Xerox 1939"/>
    <n v="37.94"/>
  </r>
  <r>
    <n v="9370"/>
    <s v="CA-2018-113460"/>
    <x v="659"/>
    <d v="2018-11-09T00:00:00"/>
    <s v="Second Class"/>
    <s v="KN-16390"/>
    <s v="Katherine Nockton"/>
    <s v="Corporate"/>
    <s v="United States"/>
    <s v="Clinton"/>
    <s v="Maryland"/>
    <n v="20735"/>
    <x v="3"/>
    <x v="1455"/>
    <x v="0"/>
    <s v="Chairs"/>
    <s v="Global Highback Leather Tilter in Burgundy"/>
    <n v="272.97000000000003"/>
  </r>
  <r>
    <n v="9371"/>
    <s v="CA-2016-111339"/>
    <x v="352"/>
    <d v="2016-05-31T00:00:00"/>
    <s v="First Class"/>
    <s v="VP-21760"/>
    <s v="Victoria Pisteka"/>
    <s v="Corporate"/>
    <s v="United States"/>
    <s v="Columbus"/>
    <s v="Ohio"/>
    <n v="43229"/>
    <x v="3"/>
    <x v="1823"/>
    <x v="0"/>
    <s v="Furnishings"/>
    <s v="Tensor &quot;Hersey Kiss&quot; Styled Floor Lamp"/>
    <n v="41.567999999999998"/>
  </r>
  <r>
    <n v="9372"/>
    <s v="CA-2016-111339"/>
    <x v="352"/>
    <d v="2016-05-31T00:00:00"/>
    <s v="First Class"/>
    <s v="VP-21760"/>
    <s v="Victoria Pisteka"/>
    <s v="Corporate"/>
    <s v="United States"/>
    <s v="Columbus"/>
    <s v="Ohio"/>
    <n v="43229"/>
    <x v="3"/>
    <x v="83"/>
    <x v="0"/>
    <s v="Chairs"/>
    <s v="Novimex Swivel Fabric Task Chair"/>
    <n v="317.05799999999999"/>
  </r>
  <r>
    <n v="9373"/>
    <s v="CA-2016-111339"/>
    <x v="352"/>
    <d v="2016-05-31T00:00:00"/>
    <s v="First Class"/>
    <s v="VP-21760"/>
    <s v="Victoria Pisteka"/>
    <s v="Corporate"/>
    <s v="United States"/>
    <s v="Columbus"/>
    <s v="Ohio"/>
    <n v="43229"/>
    <x v="3"/>
    <x v="131"/>
    <x v="1"/>
    <s v="Fasteners"/>
    <s v="Ideal Clamps"/>
    <n v="8.0399999999999991"/>
  </r>
  <r>
    <n v="9374"/>
    <s v="CA-2018-102820"/>
    <x v="917"/>
    <d v="2018-05-11T00:00:00"/>
    <s v="Standard Class"/>
    <s v="CS-11950"/>
    <s v="Carlos Soltero"/>
    <s v="Consumer"/>
    <s v="United States"/>
    <s v="Pasadena"/>
    <s v="California"/>
    <n v="91104"/>
    <x v="1"/>
    <x v="929"/>
    <x v="2"/>
    <s v="Phones"/>
    <s v="Blue Parrot B250XT Professional Grade Wireless BluetoothÂ HeadsetÂ with"/>
    <n v="419.94400000000002"/>
  </r>
  <r>
    <n v="9375"/>
    <s v="CA-2017-149671"/>
    <x v="410"/>
    <d v="2017-06-09T00:00:00"/>
    <s v="Standard Class"/>
    <s v="KB-16600"/>
    <s v="Ken Brennan"/>
    <s v="Corporate"/>
    <s v="United States"/>
    <s v="Seattle"/>
    <s v="Washington"/>
    <n v="98105"/>
    <x v="1"/>
    <x v="682"/>
    <x v="1"/>
    <s v="Supplies"/>
    <s v="Acme Box Cutter Scissors"/>
    <n v="61.38"/>
  </r>
  <r>
    <n v="9376"/>
    <s v="CA-2016-126347"/>
    <x v="639"/>
    <d v="2016-12-19T00:00:00"/>
    <s v="Second Class"/>
    <s v="AJ-10945"/>
    <s v="Ashley Jarboe"/>
    <s v="Consumer"/>
    <s v="United States"/>
    <s v="Los Angeles"/>
    <s v="California"/>
    <n v="90045"/>
    <x v="1"/>
    <x v="1072"/>
    <x v="2"/>
    <s v="Accessories"/>
    <s v="Micro Innovations USB RF Wireless Keyboard with Mouse"/>
    <n v="50"/>
  </r>
  <r>
    <n v="9377"/>
    <s v="CA-2018-108756"/>
    <x v="53"/>
    <d v="2018-12-29T00:00:00"/>
    <s v="Standard Class"/>
    <s v="PO-18865"/>
    <s v="Patrick O'Donnell"/>
    <s v="Consumer"/>
    <s v="United States"/>
    <s v="East Orange"/>
    <s v="New Jersey"/>
    <n v="7017"/>
    <x v="3"/>
    <x v="1651"/>
    <x v="2"/>
    <s v="Accessories"/>
    <s v="Memorex Micro Travel Drive 4 GB"/>
    <n v="31.8"/>
  </r>
  <r>
    <n v="9378"/>
    <s v="CA-2018-155362"/>
    <x v="94"/>
    <d v="2018-12-21T00:00:00"/>
    <s v="Standard Class"/>
    <s v="DP-13105"/>
    <s v="Dave Poirier"/>
    <s v="Corporate"/>
    <s v="United States"/>
    <s v="Eau Claire"/>
    <s v="Wisconsin"/>
    <n v="54703"/>
    <x v="2"/>
    <x v="1569"/>
    <x v="1"/>
    <s v="Storage"/>
    <s v="Adjustable Personal File Tote"/>
    <n v="32.56"/>
  </r>
  <r>
    <n v="9379"/>
    <s v="CA-2017-117625"/>
    <x v="1120"/>
    <d v="2017-05-15T00:00:00"/>
    <s v="Standard Class"/>
    <s v="GM-14500"/>
    <s v="Gene McClure"/>
    <s v="Consumer"/>
    <s v="United States"/>
    <s v="Chicago"/>
    <s v="Illinois"/>
    <n v="60610"/>
    <x v="2"/>
    <x v="1854"/>
    <x v="1"/>
    <s v="Envelopes"/>
    <s v="Grip Seal Envelopes"/>
    <n v="7.0720000000000001"/>
  </r>
  <r>
    <n v="9380"/>
    <s v="CA-2015-154158"/>
    <x v="851"/>
    <d v="2015-12-27T00:00:00"/>
    <s v="Second Class"/>
    <s v="CC-12670"/>
    <s v="Craig Carreira"/>
    <s v="Consumer"/>
    <s v="United States"/>
    <s v="Tampa"/>
    <s v="Florida"/>
    <n v="33614"/>
    <x v="0"/>
    <x v="1237"/>
    <x v="1"/>
    <s v="Paper"/>
    <s v="Computer Printout Paper with Letter-Trim Perforations"/>
    <n v="45.527999999999999"/>
  </r>
  <r>
    <n v="9381"/>
    <s v="CA-2015-154158"/>
    <x v="851"/>
    <d v="2015-12-27T00:00:00"/>
    <s v="Second Class"/>
    <s v="CC-12670"/>
    <s v="Craig Carreira"/>
    <s v="Consumer"/>
    <s v="United States"/>
    <s v="Tampa"/>
    <s v="Florida"/>
    <n v="33614"/>
    <x v="0"/>
    <x v="167"/>
    <x v="0"/>
    <s v="Chairs"/>
    <s v="Padded Folding Chairs, Black, 4/Carton"/>
    <n v="64.784000000000006"/>
  </r>
  <r>
    <n v="9382"/>
    <s v="CA-2015-154158"/>
    <x v="851"/>
    <d v="2015-12-27T00:00:00"/>
    <s v="Second Class"/>
    <s v="CC-12670"/>
    <s v="Craig Carreira"/>
    <s v="Consumer"/>
    <s v="United States"/>
    <s v="Tampa"/>
    <s v="Florida"/>
    <n v="33614"/>
    <x v="0"/>
    <x v="1244"/>
    <x v="1"/>
    <s v="Storage"/>
    <s v="Tennsco 6- and 18-Compartment Lockers"/>
    <n v="424.27199999999999"/>
  </r>
  <r>
    <n v="9383"/>
    <s v="CA-2015-154158"/>
    <x v="851"/>
    <d v="2015-12-27T00:00:00"/>
    <s v="Second Class"/>
    <s v="CC-12670"/>
    <s v="Craig Carreira"/>
    <s v="Consumer"/>
    <s v="United States"/>
    <s v="Tampa"/>
    <s v="Florida"/>
    <n v="33614"/>
    <x v="0"/>
    <x v="59"/>
    <x v="1"/>
    <s v="Art"/>
    <s v="Prang Dustless Chalk Sticks"/>
    <n v="1.3440000000000001"/>
  </r>
  <r>
    <n v="9384"/>
    <s v="CA-2015-154158"/>
    <x v="851"/>
    <d v="2015-12-27T00:00:00"/>
    <s v="Second Class"/>
    <s v="CC-12670"/>
    <s v="Craig Carreira"/>
    <s v="Consumer"/>
    <s v="United States"/>
    <s v="Tampa"/>
    <s v="Florida"/>
    <n v="33614"/>
    <x v="0"/>
    <x v="1018"/>
    <x v="1"/>
    <s v="Storage"/>
    <s v="Acco Perma 3000 Stacking Storage Drawers"/>
    <n v="83.92"/>
  </r>
  <r>
    <n v="9385"/>
    <s v="CA-2018-100433"/>
    <x v="938"/>
    <d v="2018-08-16T00:00:00"/>
    <s v="Standard Class"/>
    <s v="SJ-20125"/>
    <s v="Sanjit Jacobs"/>
    <s v="Home Office"/>
    <s v="United States"/>
    <s v="New York City"/>
    <s v="New York"/>
    <n v="10009"/>
    <x v="3"/>
    <x v="490"/>
    <x v="1"/>
    <s v="Paper"/>
    <s v="Xerox 226"/>
    <n v="25.92"/>
  </r>
  <r>
    <n v="9386"/>
    <s v="CA-2018-163097"/>
    <x v="151"/>
    <d v="2018-08-31T00:00:00"/>
    <s v="Standard Class"/>
    <s v="SF-20200"/>
    <s v="Sarah Foster"/>
    <s v="Consumer"/>
    <s v="United States"/>
    <s v="Mesa"/>
    <s v="Arizona"/>
    <n v="85204"/>
    <x v="1"/>
    <x v="1155"/>
    <x v="0"/>
    <s v="Furnishings"/>
    <s v="Flat Face Poster Frame"/>
    <n v="120.57599999999999"/>
  </r>
  <r>
    <n v="9387"/>
    <s v="US-2018-127292"/>
    <x v="617"/>
    <d v="2018-01-23T00:00:00"/>
    <s v="Standard Class"/>
    <s v="RM-19375"/>
    <s v="Raymond Messe"/>
    <s v="Consumer"/>
    <s v="United States"/>
    <s v="Burlington"/>
    <s v="Vermont"/>
    <m/>
    <x v="3"/>
    <x v="368"/>
    <x v="1"/>
    <s v="Paper"/>
    <s v="Xerox 191"/>
    <n v="79.92"/>
  </r>
  <r>
    <n v="9388"/>
    <s v="US-2018-127292"/>
    <x v="617"/>
    <d v="2018-01-23T00:00:00"/>
    <s v="Standard Class"/>
    <s v="RM-19375"/>
    <s v="Raymond Messe"/>
    <s v="Consumer"/>
    <s v="United States"/>
    <s v="Burlington"/>
    <s v="Vermont"/>
    <m/>
    <x v="3"/>
    <x v="314"/>
    <x v="1"/>
    <s v="Paper"/>
    <s v="Xerox 1881"/>
    <n v="12.28"/>
  </r>
  <r>
    <n v="9389"/>
    <s v="US-2018-127292"/>
    <x v="617"/>
    <d v="2018-01-23T00:00:00"/>
    <s v="Standard Class"/>
    <s v="RM-19375"/>
    <s v="Raymond Messe"/>
    <s v="Consumer"/>
    <s v="United States"/>
    <s v="Burlington"/>
    <s v="Vermont"/>
    <m/>
    <x v="3"/>
    <x v="1107"/>
    <x v="1"/>
    <s v="Appliances"/>
    <s v="Avanti 4.4 Cu. Ft. Refrigerator"/>
    <n v="542.94000000000005"/>
  </r>
  <r>
    <n v="9390"/>
    <s v="US-2018-127292"/>
    <x v="617"/>
    <d v="2018-01-23T00:00:00"/>
    <s v="Standard Class"/>
    <s v="RM-19375"/>
    <s v="Raymond Messe"/>
    <s v="Consumer"/>
    <s v="United States"/>
    <s v="Burlington"/>
    <s v="Vermont"/>
    <m/>
    <x v="3"/>
    <x v="29"/>
    <x v="1"/>
    <s v="Envelopes"/>
    <s v="Poly String Tie Envelopes"/>
    <n v="2.04"/>
  </r>
  <r>
    <n v="9391"/>
    <s v="CA-2016-163734"/>
    <x v="974"/>
    <d v="2016-06-24T00:00:00"/>
    <s v="Standard Class"/>
    <s v="KM-16375"/>
    <s v="Katherine Murray"/>
    <s v="Home Office"/>
    <s v="United States"/>
    <s v="Houston"/>
    <s v="Texas"/>
    <n v="77070"/>
    <x v="2"/>
    <x v="1277"/>
    <x v="1"/>
    <s v="Storage"/>
    <s v="Recycled Steel Personal File for Hanging File Folders"/>
    <n v="228.92"/>
  </r>
  <r>
    <n v="9392"/>
    <s v="CA-2018-162474"/>
    <x v="677"/>
    <d v="2018-03-16T00:00:00"/>
    <s v="First Class"/>
    <s v="FH-14275"/>
    <s v="Frank Hawley"/>
    <s v="Corporate"/>
    <s v="United States"/>
    <s v="Aurora"/>
    <s v="Illinois"/>
    <n v="60505"/>
    <x v="2"/>
    <x v="857"/>
    <x v="2"/>
    <s v="Phones"/>
    <s v="PowerGen Dual USB Car Charger"/>
    <n v="7.992"/>
  </r>
  <r>
    <n v="9393"/>
    <s v="CA-2016-130848"/>
    <x v="969"/>
    <d v="2016-10-25T00:00:00"/>
    <s v="Same Day"/>
    <s v="DG-13300"/>
    <s v="Deirdre Greer"/>
    <s v="Corporate"/>
    <s v="United States"/>
    <s v="Denver"/>
    <s v="Colorado"/>
    <n v="80219"/>
    <x v="1"/>
    <x v="1455"/>
    <x v="0"/>
    <s v="Chairs"/>
    <s v="Global Highback Leather Tilter in Burgundy"/>
    <n v="582.33600000000001"/>
  </r>
  <r>
    <n v="9394"/>
    <s v="CA-2015-125997"/>
    <x v="59"/>
    <d v="2015-09-23T00:00:00"/>
    <s v="First Class"/>
    <s v="MW-18220"/>
    <s v="Mitch Webber"/>
    <s v="Consumer"/>
    <s v="United States"/>
    <s v="New York City"/>
    <s v="New York"/>
    <n v="10011"/>
    <x v="3"/>
    <x v="1551"/>
    <x v="2"/>
    <s v="Phones"/>
    <s v="Ooma Telo VoIP Home Phone System"/>
    <n v="629.95000000000005"/>
  </r>
  <r>
    <n v="9395"/>
    <s v="CA-2015-125997"/>
    <x v="59"/>
    <d v="2015-09-23T00:00:00"/>
    <s v="First Class"/>
    <s v="MW-18220"/>
    <s v="Mitch Webber"/>
    <s v="Consumer"/>
    <s v="United States"/>
    <s v="New York City"/>
    <s v="New York"/>
    <n v="10011"/>
    <x v="3"/>
    <x v="654"/>
    <x v="0"/>
    <s v="Chairs"/>
    <s v="Global Leather Executive Chair"/>
    <n v="631.78200000000004"/>
  </r>
  <r>
    <n v="9396"/>
    <s v="CA-2015-125997"/>
    <x v="59"/>
    <d v="2015-09-23T00:00:00"/>
    <s v="First Class"/>
    <s v="MW-18220"/>
    <s v="Mitch Webber"/>
    <s v="Consumer"/>
    <s v="United States"/>
    <s v="New York City"/>
    <s v="New York"/>
    <n v="10011"/>
    <x v="3"/>
    <x v="1248"/>
    <x v="0"/>
    <s v="Bookcases"/>
    <s v="DMI Eclipse Executive Suite Bookcases"/>
    <n v="801.56799999999998"/>
  </r>
  <r>
    <n v="9397"/>
    <s v="CA-2015-125997"/>
    <x v="59"/>
    <d v="2015-09-23T00:00:00"/>
    <s v="First Class"/>
    <s v="MW-18220"/>
    <s v="Mitch Webber"/>
    <s v="Consumer"/>
    <s v="United States"/>
    <s v="New York City"/>
    <s v="New York"/>
    <n v="10011"/>
    <x v="3"/>
    <x v="49"/>
    <x v="1"/>
    <s v="Labels"/>
    <s v="Avery 485"/>
    <n v="75.180000000000007"/>
  </r>
  <r>
    <n v="9398"/>
    <s v="CA-2015-125997"/>
    <x v="59"/>
    <d v="2015-09-23T00:00:00"/>
    <s v="First Class"/>
    <s v="MW-18220"/>
    <s v="Mitch Webber"/>
    <s v="Consumer"/>
    <s v="United States"/>
    <s v="New York City"/>
    <s v="New York"/>
    <n v="10011"/>
    <x v="3"/>
    <x v="1271"/>
    <x v="1"/>
    <s v="Appliances"/>
    <s v="Euro-Pro Shark Turbo Vacuum"/>
    <n v="30.98"/>
  </r>
  <r>
    <n v="9399"/>
    <s v="CA-2015-125997"/>
    <x v="59"/>
    <d v="2015-09-23T00:00:00"/>
    <s v="First Class"/>
    <s v="MW-18220"/>
    <s v="Mitch Webber"/>
    <s v="Consumer"/>
    <s v="United States"/>
    <s v="New York City"/>
    <s v="New York"/>
    <n v="10011"/>
    <x v="3"/>
    <x v="1334"/>
    <x v="2"/>
    <s v="Phones"/>
    <s v="Panasonic KX-TG9541B DECT 6.0 Digital 2-Line Expandable Cordless Phone With Digital Answering System"/>
    <n v="1349.91"/>
  </r>
  <r>
    <n v="9400"/>
    <s v="CA-2017-103128"/>
    <x v="583"/>
    <d v="2017-11-15T00:00:00"/>
    <s v="Standard Class"/>
    <s v="SC-20845"/>
    <s v="Sung Chung"/>
    <s v="Consumer"/>
    <s v="United States"/>
    <s v="Arlington Heights"/>
    <s v="Illinois"/>
    <n v="60004"/>
    <x v="2"/>
    <x v="501"/>
    <x v="1"/>
    <s v="Art"/>
    <s v="Newell 332"/>
    <n v="14.112"/>
  </r>
  <r>
    <n v="9401"/>
    <s v="CA-2016-167696"/>
    <x v="1216"/>
    <d v="2016-09-21T00:00:00"/>
    <s v="Standard Class"/>
    <s v="BD-11500"/>
    <s v="Bradley Drucker"/>
    <s v="Consumer"/>
    <s v="United States"/>
    <s v="Newport News"/>
    <s v="Virginia"/>
    <n v="23602"/>
    <x v="0"/>
    <x v="837"/>
    <x v="1"/>
    <s v="Envelopes"/>
    <s v="Staple envelope"/>
    <n v="31.12"/>
  </r>
  <r>
    <n v="9402"/>
    <s v="CA-2015-159814"/>
    <x v="1217"/>
    <d v="2015-06-28T00:00:00"/>
    <s v="Standard Class"/>
    <s v="LP-17080"/>
    <s v="Liz Pelletier"/>
    <s v="Consumer"/>
    <s v="United States"/>
    <s v="Tucson"/>
    <s v="Arizona"/>
    <n v="85705"/>
    <x v="1"/>
    <x v="1565"/>
    <x v="0"/>
    <s v="Furnishings"/>
    <s v="Acrylic Self-Standing Desk Frames"/>
    <n v="4.2720000000000002"/>
  </r>
  <r>
    <n v="9403"/>
    <s v="CA-2017-105459"/>
    <x v="399"/>
    <d v="2017-08-17T00:00:00"/>
    <s v="Second Class"/>
    <s v="NP-18700"/>
    <s v="Nora Preis"/>
    <s v="Consumer"/>
    <s v="United States"/>
    <s v="New York City"/>
    <s v="New York"/>
    <n v="10024"/>
    <x v="3"/>
    <x v="616"/>
    <x v="0"/>
    <s v="Tables"/>
    <s v="Chromcraft Round Conference Tables"/>
    <n v="209.148"/>
  </r>
  <r>
    <n v="9404"/>
    <s v="CA-2017-105459"/>
    <x v="399"/>
    <d v="2017-08-17T00:00:00"/>
    <s v="Second Class"/>
    <s v="NP-18700"/>
    <s v="Nora Preis"/>
    <s v="Consumer"/>
    <s v="United States"/>
    <s v="New York City"/>
    <s v="New York"/>
    <n v="10024"/>
    <x v="3"/>
    <x v="1244"/>
    <x v="1"/>
    <s v="Storage"/>
    <s v="Tennsco 6- and 18-Compartment Lockers"/>
    <n v="1591.02"/>
  </r>
  <r>
    <n v="9405"/>
    <s v="CA-2018-141663"/>
    <x v="669"/>
    <d v="2018-04-17T00:00:00"/>
    <s v="Standard Class"/>
    <s v="DP-13105"/>
    <s v="Dave Poirier"/>
    <s v="Corporate"/>
    <s v="United States"/>
    <s v="Philadelphia"/>
    <s v="Pennsylvania"/>
    <n v="19134"/>
    <x v="3"/>
    <x v="1239"/>
    <x v="1"/>
    <s v="Fasteners"/>
    <s v="Translucent Push Pins by OIC"/>
    <n v="7.92"/>
  </r>
  <r>
    <n v="9406"/>
    <s v="CA-2015-152618"/>
    <x v="619"/>
    <d v="2015-03-17T00:00:00"/>
    <s v="First Class"/>
    <s v="RB-19465"/>
    <s v="Rick Bensley"/>
    <s v="Home Office"/>
    <s v="United States"/>
    <s v="Chicago"/>
    <s v="Illinois"/>
    <n v="60653"/>
    <x v="2"/>
    <x v="1410"/>
    <x v="2"/>
    <s v="Machines"/>
    <s v="Hewlett-Packard Deskjet 6540 Color Inkjet Printer"/>
    <n v="574.91"/>
  </r>
  <r>
    <n v="9407"/>
    <s v="CA-2015-152618"/>
    <x v="619"/>
    <d v="2015-03-17T00:00:00"/>
    <s v="First Class"/>
    <s v="RB-19465"/>
    <s v="Rick Bensley"/>
    <s v="Home Office"/>
    <s v="United States"/>
    <s v="Chicago"/>
    <s v="Illinois"/>
    <n v="60653"/>
    <x v="2"/>
    <x v="1737"/>
    <x v="1"/>
    <s v="Paper"/>
    <s v="Xerox 1963"/>
    <n v="8.4480000000000004"/>
  </r>
  <r>
    <n v="9408"/>
    <s v="CA-2018-162789"/>
    <x v="585"/>
    <d v="2018-09-24T00:00:00"/>
    <s v="Second Class"/>
    <s v="LC-17140"/>
    <s v="Logan Currie"/>
    <s v="Consumer"/>
    <s v="United States"/>
    <s v="New York City"/>
    <s v="New York"/>
    <n v="10035"/>
    <x v="3"/>
    <x v="1200"/>
    <x v="2"/>
    <s v="Accessories"/>
    <s v="WD My Passport Ultra 2TB Portable External Hard Drive"/>
    <n v="1071"/>
  </r>
  <r>
    <n v="9409"/>
    <s v="CA-2018-162789"/>
    <x v="585"/>
    <d v="2018-09-24T00:00:00"/>
    <s v="Second Class"/>
    <s v="LC-17140"/>
    <s v="Logan Currie"/>
    <s v="Consumer"/>
    <s v="United States"/>
    <s v="New York City"/>
    <s v="New York"/>
    <n v="10035"/>
    <x v="3"/>
    <x v="441"/>
    <x v="0"/>
    <s v="Furnishings"/>
    <s v="Eldon 500 Class Desk Accessories"/>
    <n v="12.07"/>
  </r>
  <r>
    <n v="9410"/>
    <s v="US-2018-110149"/>
    <x v="389"/>
    <d v="2018-12-13T00:00:00"/>
    <s v="First Class"/>
    <s v="WB-21850"/>
    <s v="William Brown"/>
    <s v="Consumer"/>
    <s v="United States"/>
    <s v="Philadelphia"/>
    <s v="Pennsylvania"/>
    <n v="19143"/>
    <x v="3"/>
    <x v="634"/>
    <x v="1"/>
    <s v="Binders"/>
    <s v="Heavy-Duty E-Z-D Binders"/>
    <n v="3.2730000000000001"/>
  </r>
  <r>
    <n v="9411"/>
    <s v="US-2018-110149"/>
    <x v="389"/>
    <d v="2018-12-13T00:00:00"/>
    <s v="First Class"/>
    <s v="WB-21850"/>
    <s v="William Brown"/>
    <s v="Consumer"/>
    <s v="United States"/>
    <s v="Philadelphia"/>
    <s v="Pennsylvania"/>
    <n v="19143"/>
    <x v="3"/>
    <x v="504"/>
    <x v="0"/>
    <s v="Furnishings"/>
    <s v="Contract Clock, 14&quot;, Brown"/>
    <n v="87.92"/>
  </r>
  <r>
    <n v="9412"/>
    <s v="CA-2017-108959"/>
    <x v="612"/>
    <d v="2017-03-14T00:00:00"/>
    <s v="Second Class"/>
    <s v="MH-17785"/>
    <s v="Maya Herman"/>
    <s v="Corporate"/>
    <s v="United States"/>
    <s v="Glendale"/>
    <s v="Arizona"/>
    <n v="85301"/>
    <x v="1"/>
    <x v="533"/>
    <x v="1"/>
    <s v="Storage"/>
    <s v="Mini 13-1/2 Capacity Data Binder Rack, Pearl"/>
    <n v="104.696"/>
  </r>
  <r>
    <n v="9413"/>
    <s v="CA-2016-164777"/>
    <x v="746"/>
    <d v="2016-01-29T00:00:00"/>
    <s v="First Class"/>
    <s v="SC-20305"/>
    <s v="Sean Christensen"/>
    <s v="Consumer"/>
    <s v="United States"/>
    <s v="Los Angeles"/>
    <s v="California"/>
    <n v="90036"/>
    <x v="1"/>
    <x v="483"/>
    <x v="0"/>
    <s v="Chairs"/>
    <s v="HON 5400 Series Task Chairs for Big and Tall"/>
    <n v="2803.92"/>
  </r>
  <r>
    <n v="9414"/>
    <s v="CA-2017-132017"/>
    <x v="182"/>
    <d v="2017-09-27T00:00:00"/>
    <s v="First Class"/>
    <s v="MH-17620"/>
    <s v="Matt Hagelstein"/>
    <s v="Corporate"/>
    <s v="United States"/>
    <s v="Houston"/>
    <s v="Texas"/>
    <n v="77041"/>
    <x v="2"/>
    <x v="822"/>
    <x v="1"/>
    <s v="Binders"/>
    <s v="GBC Recycled VeloBinder Covers"/>
    <n v="6.8159999999999998"/>
  </r>
  <r>
    <n v="9415"/>
    <s v="CA-2016-127824"/>
    <x v="1090"/>
    <d v="2016-10-22T00:00:00"/>
    <s v="Standard Class"/>
    <s v="JC-15775"/>
    <s v="John Castell"/>
    <s v="Consumer"/>
    <s v="United States"/>
    <s v="Seattle"/>
    <s v="Washington"/>
    <n v="98115"/>
    <x v="1"/>
    <x v="1807"/>
    <x v="2"/>
    <s v="Phones"/>
    <s v="Motorola L703CM"/>
    <n v="249.584"/>
  </r>
  <r>
    <n v="9416"/>
    <s v="CA-2016-127824"/>
    <x v="1090"/>
    <d v="2016-10-22T00:00:00"/>
    <s v="Standard Class"/>
    <s v="JC-15775"/>
    <s v="John Castell"/>
    <s v="Consumer"/>
    <s v="United States"/>
    <s v="Seattle"/>
    <s v="Washington"/>
    <n v="98115"/>
    <x v="1"/>
    <x v="1331"/>
    <x v="1"/>
    <s v="Paper"/>
    <s v="Xerox 1903"/>
    <n v="17.940000000000001"/>
  </r>
  <r>
    <n v="9417"/>
    <s v="CA-2016-127824"/>
    <x v="1090"/>
    <d v="2016-10-22T00:00:00"/>
    <s v="Standard Class"/>
    <s v="JC-15775"/>
    <s v="John Castell"/>
    <s v="Consumer"/>
    <s v="United States"/>
    <s v="Seattle"/>
    <s v="Washington"/>
    <n v="98115"/>
    <x v="1"/>
    <x v="224"/>
    <x v="0"/>
    <s v="Furnishings"/>
    <s v="Eldon 100 Class Desk Accessories"/>
    <n v="10.11"/>
  </r>
  <r>
    <n v="9418"/>
    <s v="CA-2015-148285"/>
    <x v="1218"/>
    <d v="2015-11-01T00:00:00"/>
    <s v="Standard Class"/>
    <s v="RD-19810"/>
    <s v="Ross DeVincentis"/>
    <s v="Home Office"/>
    <s v="United States"/>
    <s v="Fayetteville"/>
    <s v="North Carolina"/>
    <n v="28314"/>
    <x v="0"/>
    <x v="778"/>
    <x v="1"/>
    <s v="Paper"/>
    <s v="Xerox 2"/>
    <n v="10.368"/>
  </r>
  <r>
    <n v="9419"/>
    <s v="CA-2015-148285"/>
    <x v="1218"/>
    <d v="2015-11-01T00:00:00"/>
    <s v="Standard Class"/>
    <s v="RD-19810"/>
    <s v="Ross DeVincentis"/>
    <s v="Home Office"/>
    <s v="United States"/>
    <s v="Fayetteville"/>
    <s v="North Carolina"/>
    <n v="28314"/>
    <x v="0"/>
    <x v="811"/>
    <x v="1"/>
    <s v="Paper"/>
    <s v="Easy-staple paper"/>
    <n v="11.952"/>
  </r>
  <r>
    <n v="9420"/>
    <s v="CA-2018-152926"/>
    <x v="280"/>
    <d v="2018-10-04T00:00:00"/>
    <s v="Second Class"/>
    <s v="SC-20695"/>
    <s v="Steve Chapman"/>
    <s v="Corporate"/>
    <s v="United States"/>
    <s v="Houston"/>
    <s v="Texas"/>
    <n v="77041"/>
    <x v="2"/>
    <x v="513"/>
    <x v="1"/>
    <s v="Appliances"/>
    <s v="Fellowes Superior 10 Outlet Split Surge Protector"/>
    <n v="15.224"/>
  </r>
  <r>
    <n v="9421"/>
    <s v="CA-2018-152926"/>
    <x v="280"/>
    <d v="2018-10-04T00:00:00"/>
    <s v="Second Class"/>
    <s v="SC-20695"/>
    <s v="Steve Chapman"/>
    <s v="Corporate"/>
    <s v="United States"/>
    <s v="Houston"/>
    <s v="Texas"/>
    <n v="77041"/>
    <x v="2"/>
    <x v="1549"/>
    <x v="1"/>
    <s v="Appliances"/>
    <s v="Acco 6 Outlet Guardian Premium Plus Surge Suppressor"/>
    <n v="21.984000000000002"/>
  </r>
  <r>
    <n v="9422"/>
    <s v="CA-2015-145254"/>
    <x v="149"/>
    <d v="2015-07-27T00:00:00"/>
    <s v="Standard Class"/>
    <s v="NC-18535"/>
    <s v="Nick Crebassa"/>
    <s v="Corporate"/>
    <s v="United States"/>
    <s v="San Francisco"/>
    <s v="California"/>
    <n v="94122"/>
    <x v="1"/>
    <x v="1066"/>
    <x v="2"/>
    <s v="Phones"/>
    <s v="VTech DS6151"/>
    <n v="604.75199999999995"/>
  </r>
  <r>
    <n v="9423"/>
    <s v="CA-2015-145254"/>
    <x v="149"/>
    <d v="2015-07-27T00:00:00"/>
    <s v="Standard Class"/>
    <s v="NC-18535"/>
    <s v="Nick Crebassa"/>
    <s v="Corporate"/>
    <s v="United States"/>
    <s v="San Francisco"/>
    <s v="California"/>
    <n v="94122"/>
    <x v="1"/>
    <x v="597"/>
    <x v="1"/>
    <s v="Supplies"/>
    <s v="Acme Softgrip Scissors"/>
    <n v="40.700000000000003"/>
  </r>
  <r>
    <n v="9424"/>
    <s v="CA-2015-145254"/>
    <x v="149"/>
    <d v="2015-07-27T00:00:00"/>
    <s v="Standard Class"/>
    <s v="NC-18535"/>
    <s v="Nick Crebassa"/>
    <s v="Corporate"/>
    <s v="United States"/>
    <s v="San Francisco"/>
    <s v="California"/>
    <n v="94122"/>
    <x v="1"/>
    <x v="722"/>
    <x v="2"/>
    <s v="Phones"/>
    <s v="AT&amp;T CL2909"/>
    <n v="302.37599999999998"/>
  </r>
  <r>
    <n v="9425"/>
    <s v="CA-2015-145254"/>
    <x v="149"/>
    <d v="2015-07-27T00:00:00"/>
    <s v="Standard Class"/>
    <s v="NC-18535"/>
    <s v="Nick Crebassa"/>
    <s v="Corporate"/>
    <s v="United States"/>
    <s v="San Francisco"/>
    <s v="California"/>
    <n v="94122"/>
    <x v="1"/>
    <x v="46"/>
    <x v="2"/>
    <s v="Accessories"/>
    <s v="ImationÂ 8gb Micro Traveldrive Usb 2.0Â Flash Drive"/>
    <n v="45"/>
  </r>
  <r>
    <n v="9426"/>
    <s v="CA-2015-116246"/>
    <x v="171"/>
    <d v="2015-09-17T00:00:00"/>
    <s v="Second Class"/>
    <s v="LW-17215"/>
    <s v="Luke Weiss"/>
    <s v="Consumer"/>
    <s v="United States"/>
    <s v="New York City"/>
    <s v="New York"/>
    <n v="10035"/>
    <x v="3"/>
    <x v="483"/>
    <x v="0"/>
    <s v="Chairs"/>
    <s v="HON 5400 Series Task Chairs for Big and Tall"/>
    <n v="3785.2919999999999"/>
  </r>
  <r>
    <n v="9427"/>
    <s v="CA-2017-160479"/>
    <x v="306"/>
    <d v="2017-09-20T00:00:00"/>
    <s v="Standard Class"/>
    <s v="AH-10585"/>
    <s v="Angele Hood"/>
    <s v="Consumer"/>
    <s v="United States"/>
    <s v="Seattle"/>
    <s v="Washington"/>
    <n v="98105"/>
    <x v="1"/>
    <x v="1658"/>
    <x v="1"/>
    <s v="Art"/>
    <s v="SANFORD Major Accent Highlighters"/>
    <n v="35.4"/>
  </r>
  <r>
    <n v="9428"/>
    <s v="CA-2015-167486"/>
    <x v="501"/>
    <d v="2015-12-01T00:00:00"/>
    <s v="Standard Class"/>
    <s v="JO-15145"/>
    <s v="Jack O'Briant"/>
    <s v="Corporate"/>
    <s v="United States"/>
    <s v="Buffalo"/>
    <s v="New York"/>
    <n v="14215"/>
    <x v="3"/>
    <x v="892"/>
    <x v="0"/>
    <s v="Furnishings"/>
    <s v="Eldon Radial Chair Mat for Low to Medium Pile Carpets"/>
    <n v="199.9"/>
  </r>
  <r>
    <n v="9429"/>
    <s v="CA-2015-152100"/>
    <x v="218"/>
    <d v="2015-05-16T00:00:00"/>
    <s v="Standard Class"/>
    <s v="VW-21775"/>
    <s v="Victoria Wilson"/>
    <s v="Corporate"/>
    <s v="United States"/>
    <s v="Huntsville"/>
    <s v="Texas"/>
    <n v="77340"/>
    <x v="2"/>
    <x v="377"/>
    <x v="0"/>
    <s v="Chairs"/>
    <s v="Hon Multipurpose Stacking Arm Chairs"/>
    <n v="1212.96"/>
  </r>
  <r>
    <n v="9430"/>
    <s v="CA-2016-166219"/>
    <x v="834"/>
    <d v="2016-09-01T00:00:00"/>
    <s v="Standard Class"/>
    <s v="BP-11185"/>
    <s v="Ben Peterman"/>
    <s v="Corporate"/>
    <s v="United States"/>
    <s v="Dallas"/>
    <s v="Texas"/>
    <n v="75081"/>
    <x v="2"/>
    <x v="903"/>
    <x v="2"/>
    <s v="Phones"/>
    <s v="Mitel MiVoice 5330e IP Phone"/>
    <n v="1099.96"/>
  </r>
  <r>
    <n v="9431"/>
    <s v="CA-2016-166219"/>
    <x v="834"/>
    <d v="2016-09-01T00:00:00"/>
    <s v="Standard Class"/>
    <s v="BP-11185"/>
    <s v="Ben Peterman"/>
    <s v="Corporate"/>
    <s v="United States"/>
    <s v="Dallas"/>
    <s v="Texas"/>
    <n v="75081"/>
    <x v="2"/>
    <x v="1116"/>
    <x v="0"/>
    <s v="Tables"/>
    <s v="Hon 2111 Invitation Series Straight Table"/>
    <n v="103.48099999999999"/>
  </r>
  <r>
    <n v="9432"/>
    <s v="CA-2016-111864"/>
    <x v="974"/>
    <d v="2016-06-19T00:00:00"/>
    <s v="Same Day"/>
    <s v="PP-18955"/>
    <s v="Paul Prost"/>
    <s v="Home Office"/>
    <s v="United States"/>
    <s v="Philadelphia"/>
    <s v="Pennsylvania"/>
    <n v="19134"/>
    <x v="3"/>
    <x v="1852"/>
    <x v="1"/>
    <s v="Labels"/>
    <s v="Self-Adhesive Address Labels for Typewriters with Dispenser Box"/>
    <n v="5.9039999999999999"/>
  </r>
  <r>
    <n v="9433"/>
    <s v="CA-2016-119627"/>
    <x v="493"/>
    <d v="2016-08-23T00:00:00"/>
    <s v="Standard Class"/>
    <s v="SC-20725"/>
    <s v="Steven Cartwright"/>
    <s v="Consumer"/>
    <s v="United States"/>
    <s v="Peoria"/>
    <s v="Arizona"/>
    <n v="85345"/>
    <x v="1"/>
    <x v="1202"/>
    <x v="2"/>
    <s v="Accessories"/>
    <s v="ImationÂ Clip USBÂ flash driveÂ - 8 GB"/>
    <n v="30.08"/>
  </r>
  <r>
    <n v="9434"/>
    <s v="CA-2016-119627"/>
    <x v="493"/>
    <d v="2016-08-23T00:00:00"/>
    <s v="Standard Class"/>
    <s v="SC-20725"/>
    <s v="Steven Cartwright"/>
    <s v="Consumer"/>
    <s v="United States"/>
    <s v="Peoria"/>
    <s v="Arizona"/>
    <n v="85345"/>
    <x v="1"/>
    <x v="289"/>
    <x v="1"/>
    <s v="Paper"/>
    <s v="Xerox 21"/>
    <n v="36.287999999999997"/>
  </r>
  <r>
    <n v="9435"/>
    <s v="CA-2016-119627"/>
    <x v="493"/>
    <d v="2016-08-23T00:00:00"/>
    <s v="Standard Class"/>
    <s v="SC-20725"/>
    <s v="Steven Cartwright"/>
    <s v="Consumer"/>
    <s v="United States"/>
    <s v="Peoria"/>
    <s v="Arizona"/>
    <n v="85345"/>
    <x v="1"/>
    <x v="786"/>
    <x v="1"/>
    <s v="Art"/>
    <s v="Newell 336"/>
    <n v="10.272"/>
  </r>
  <r>
    <n v="9436"/>
    <s v="CA-2016-119627"/>
    <x v="493"/>
    <d v="2016-08-23T00:00:00"/>
    <s v="Standard Class"/>
    <s v="SC-20725"/>
    <s v="Steven Cartwright"/>
    <s v="Consumer"/>
    <s v="United States"/>
    <s v="Peoria"/>
    <s v="Arizona"/>
    <n v="85345"/>
    <x v="1"/>
    <x v="552"/>
    <x v="2"/>
    <s v="Accessories"/>
    <s v="First Data FD10 PIN Pad"/>
    <n v="252.8"/>
  </r>
  <r>
    <n v="9437"/>
    <s v="CA-2016-160787"/>
    <x v="12"/>
    <d v="2016-09-25T00:00:00"/>
    <s v="Same Day"/>
    <s v="BM-11785"/>
    <s v="Bryan Mills"/>
    <s v="Consumer"/>
    <s v="United States"/>
    <s v="Philadelphia"/>
    <s v="Pennsylvania"/>
    <n v="19143"/>
    <x v="3"/>
    <x v="696"/>
    <x v="1"/>
    <s v="Binders"/>
    <s v="Acco Pressboard Covers with Storage Hooks, 14 7/8&quot; x 11&quot;, Light Blue"/>
    <n v="2.9460000000000002"/>
  </r>
  <r>
    <n v="9438"/>
    <s v="CA-2018-107853"/>
    <x v="1143"/>
    <d v="2018-05-31T00:00:00"/>
    <s v="Standard Class"/>
    <s v="CD-11920"/>
    <s v="Carlos Daly"/>
    <s v="Consumer"/>
    <s v="United States"/>
    <s v="Oceanside"/>
    <s v="California"/>
    <n v="92054"/>
    <x v="1"/>
    <x v="1440"/>
    <x v="1"/>
    <s v="Paper"/>
    <s v="Xerox 201"/>
    <n v="12.96"/>
  </r>
  <r>
    <n v="9439"/>
    <s v="CA-2018-126144"/>
    <x v="689"/>
    <d v="2018-08-05T00:00:00"/>
    <s v="Standard Class"/>
    <s v="GM-14680"/>
    <s v="Greg Matthias"/>
    <s v="Consumer"/>
    <s v="United States"/>
    <s v="Philadelphia"/>
    <s v="Pennsylvania"/>
    <n v="19134"/>
    <x v="3"/>
    <x v="1270"/>
    <x v="2"/>
    <s v="Phones"/>
    <s v="Polycom SoundPoint Pro SE-225 Corded phone"/>
    <n v="285.57600000000002"/>
  </r>
  <r>
    <n v="9440"/>
    <s v="US-2015-154655"/>
    <x v="36"/>
    <d v="2015-10-17T00:00:00"/>
    <s v="Standard Class"/>
    <s v="BP-11050"/>
    <s v="Barry Pond"/>
    <s v="Corporate"/>
    <s v="United States"/>
    <s v="Chicago"/>
    <s v="Illinois"/>
    <n v="60623"/>
    <x v="2"/>
    <x v="1205"/>
    <x v="1"/>
    <s v="Supplies"/>
    <s v="Acme Hot Forged Carbon Steel Scissors with Nickel-Plated Handles, 3 7/8&quot; Cut, 8&quot;L"/>
    <n v="22.24"/>
  </r>
  <r>
    <n v="9441"/>
    <s v="CA-2015-100391"/>
    <x v="594"/>
    <d v="2015-05-29T00:00:00"/>
    <s v="Standard Class"/>
    <s v="BW-11065"/>
    <s v="Barry Weirich"/>
    <s v="Consumer"/>
    <s v="United States"/>
    <s v="New York City"/>
    <s v="New York"/>
    <n v="10035"/>
    <x v="3"/>
    <x v="1490"/>
    <x v="1"/>
    <s v="Paper"/>
    <s v="Strathmore Photo Frame Cards"/>
    <n v="14.62"/>
  </r>
  <r>
    <n v="9442"/>
    <s v="CA-2015-165477"/>
    <x v="282"/>
    <d v="2015-12-31T00:00:00"/>
    <s v="Second Class"/>
    <s v="RE-19405"/>
    <s v="Ricardo Emerson"/>
    <s v="Consumer"/>
    <s v="United States"/>
    <s v="Kent"/>
    <s v="Ohio"/>
    <n v="44240"/>
    <x v="3"/>
    <x v="1204"/>
    <x v="1"/>
    <s v="Appliances"/>
    <s v="Acco 6 Outlet Guardian Standard Surge Suppressor"/>
    <n v="48.36"/>
  </r>
  <r>
    <n v="9443"/>
    <s v="CA-2018-165904"/>
    <x v="104"/>
    <d v="2018-04-11T00:00:00"/>
    <s v="Standard Class"/>
    <s v="HR-14770"/>
    <s v="Hallie Redmond"/>
    <s v="Home Office"/>
    <s v="United States"/>
    <s v="Jacksonville"/>
    <s v="Florida"/>
    <n v="32216"/>
    <x v="0"/>
    <x v="400"/>
    <x v="1"/>
    <s v="Art"/>
    <s v="50 Colored Long Pencils"/>
    <n v="16.256"/>
  </r>
  <r>
    <n v="9444"/>
    <s v="CA-2018-165904"/>
    <x v="104"/>
    <d v="2018-04-11T00:00:00"/>
    <s v="Standard Class"/>
    <s v="HR-14770"/>
    <s v="Hallie Redmond"/>
    <s v="Home Office"/>
    <s v="United States"/>
    <s v="Jacksonville"/>
    <s v="Florida"/>
    <n v="32216"/>
    <x v="0"/>
    <x v="819"/>
    <x v="2"/>
    <s v="Phones"/>
    <s v="AT&amp;T 1080 Corded phone"/>
    <n v="219.184"/>
  </r>
  <r>
    <n v="9445"/>
    <s v="CA-2016-104052"/>
    <x v="879"/>
    <d v="2016-03-02T00:00:00"/>
    <s v="First Class"/>
    <s v="TP-21565"/>
    <s v="Tracy Poddar"/>
    <s v="Corporate"/>
    <s v="United States"/>
    <s v="Coppell"/>
    <s v="Texas"/>
    <n v="75019"/>
    <x v="2"/>
    <x v="1620"/>
    <x v="2"/>
    <s v="Phones"/>
    <s v="Jackery Bar Premium Fast-charging Portable Charger"/>
    <n v="95.84"/>
  </r>
  <r>
    <n v="9446"/>
    <s v="CA-2016-168277"/>
    <x v="352"/>
    <d v="2016-06-03T00:00:00"/>
    <s v="Standard Class"/>
    <s v="KB-16315"/>
    <s v="Karl Braun"/>
    <s v="Consumer"/>
    <s v="United States"/>
    <s v="Indianapolis"/>
    <s v="Indiana"/>
    <n v="46203"/>
    <x v="2"/>
    <x v="617"/>
    <x v="1"/>
    <s v="Labels"/>
    <s v="Avery 476"/>
    <n v="12.39"/>
  </r>
  <r>
    <n v="9447"/>
    <s v="CA-2017-158617"/>
    <x v="897"/>
    <d v="2017-09-28T00:00:00"/>
    <s v="Standard Class"/>
    <s v="AC-10660"/>
    <s v="Anna Chung"/>
    <s v="Consumer"/>
    <s v="United States"/>
    <s v="Lawrence"/>
    <s v="Indiana"/>
    <n v="46226"/>
    <x v="2"/>
    <x v="1357"/>
    <x v="1"/>
    <s v="Paper"/>
    <s v="Xerox 1895"/>
    <n v="35.880000000000003"/>
  </r>
  <r>
    <n v="9448"/>
    <s v="CA-2018-136882"/>
    <x v="837"/>
    <d v="2018-06-03T00:00:00"/>
    <s v="Standard Class"/>
    <s v="DN-13690"/>
    <s v="Duane Noonan"/>
    <s v="Consumer"/>
    <s v="United States"/>
    <s v="Tulsa"/>
    <s v="Oklahoma"/>
    <n v="74133"/>
    <x v="2"/>
    <x v="35"/>
    <x v="0"/>
    <s v="Furnishings"/>
    <s v="Electrix Architect's Clamp-On Swing Arm Lamp, Black"/>
    <n v="477.3"/>
  </r>
  <r>
    <n v="9449"/>
    <s v="US-2017-148957"/>
    <x v="42"/>
    <d v="2017-09-23T00:00:00"/>
    <s v="Standard Class"/>
    <s v="CC-12430"/>
    <s v="Chuck Clark"/>
    <s v="Home Office"/>
    <s v="United States"/>
    <s v="Redmond"/>
    <s v="Washington"/>
    <n v="98052"/>
    <x v="1"/>
    <x v="1038"/>
    <x v="1"/>
    <s v="Labels"/>
    <s v="Avery 481"/>
    <n v="12.32"/>
  </r>
  <r>
    <n v="9450"/>
    <s v="CA-2015-140032"/>
    <x v="78"/>
    <d v="2015-09-13T00:00:00"/>
    <s v="Standard Class"/>
    <s v="TS-21340"/>
    <s v="Toby Swindell"/>
    <s v="Consumer"/>
    <s v="United States"/>
    <s v="San Francisco"/>
    <s v="California"/>
    <n v="94109"/>
    <x v="1"/>
    <x v="973"/>
    <x v="1"/>
    <s v="Binders"/>
    <s v="Acco PRESSTEX Data Binder with Storage Hooks, Light Blue, 9 1/2&quot; X 11&quot;"/>
    <n v="8.6080000000000005"/>
  </r>
  <r>
    <n v="9451"/>
    <s v="CA-2018-145506"/>
    <x v="95"/>
    <d v="2018-06-07T00:00:00"/>
    <s v="Standard Class"/>
    <s v="MO-17800"/>
    <s v="Meg O'Connel"/>
    <s v="Home Office"/>
    <s v="United States"/>
    <s v="Spokane"/>
    <s v="Washington"/>
    <n v="99207"/>
    <x v="1"/>
    <x v="464"/>
    <x v="1"/>
    <s v="Storage"/>
    <s v="Eldon Gobal File Keepers"/>
    <n v="136.26"/>
  </r>
  <r>
    <n v="9452"/>
    <s v="CA-2016-129546"/>
    <x v="694"/>
    <d v="2016-10-05T00:00:00"/>
    <s v="Standard Class"/>
    <s v="RP-19855"/>
    <s v="Roy Phan"/>
    <s v="Corporate"/>
    <s v="United States"/>
    <s v="Los Angeles"/>
    <s v="California"/>
    <n v="90032"/>
    <x v="1"/>
    <x v="1094"/>
    <x v="1"/>
    <s v="Appliances"/>
    <s v="Acco Smartsocket Table Surge Protector, 6 Color-Coded Adapter Outlets"/>
    <n v="186.15"/>
  </r>
  <r>
    <n v="9453"/>
    <s v="CA-2016-129546"/>
    <x v="694"/>
    <d v="2016-10-05T00:00:00"/>
    <s v="Standard Class"/>
    <s v="RP-19855"/>
    <s v="Roy Phan"/>
    <s v="Corporate"/>
    <s v="United States"/>
    <s v="Los Angeles"/>
    <s v="California"/>
    <n v="90032"/>
    <x v="1"/>
    <x v="822"/>
    <x v="1"/>
    <s v="Binders"/>
    <s v="GBC Recycled VeloBinder Covers"/>
    <n v="81.792000000000002"/>
  </r>
  <r>
    <n v="9454"/>
    <s v="CA-2016-129546"/>
    <x v="694"/>
    <d v="2016-10-05T00:00:00"/>
    <s v="Standard Class"/>
    <s v="RP-19855"/>
    <s v="Roy Phan"/>
    <s v="Corporate"/>
    <s v="United States"/>
    <s v="Los Angeles"/>
    <s v="California"/>
    <n v="90032"/>
    <x v="1"/>
    <x v="1799"/>
    <x v="1"/>
    <s v="Supplies"/>
    <s v="Acme Galleria Hot Forged Steel Scissors with Colored Handles"/>
    <n v="47.19"/>
  </r>
  <r>
    <n v="9455"/>
    <s v="CA-2016-129546"/>
    <x v="694"/>
    <d v="2016-10-05T00:00:00"/>
    <s v="Standard Class"/>
    <s v="RP-19855"/>
    <s v="Roy Phan"/>
    <s v="Corporate"/>
    <s v="United States"/>
    <s v="Los Angeles"/>
    <s v="California"/>
    <n v="90032"/>
    <x v="1"/>
    <x v="461"/>
    <x v="2"/>
    <s v="Phones"/>
    <s v="Motorola HK250 Universal Bluetooth Headset"/>
    <n v="36.783999999999999"/>
  </r>
  <r>
    <n v="9456"/>
    <s v="CA-2017-140977"/>
    <x v="950"/>
    <d v="2017-06-19T00:00:00"/>
    <s v="Second Class"/>
    <s v="JL-15175"/>
    <s v="James Lanier"/>
    <s v="Home Office"/>
    <s v="United States"/>
    <s v="Chattanooga"/>
    <s v="Tennessee"/>
    <n v="37421"/>
    <x v="0"/>
    <x v="1855"/>
    <x v="2"/>
    <s v="Machines"/>
    <s v="Penpower WorldCard Pro Card Scanner"/>
    <n v="91.474999999999994"/>
  </r>
  <r>
    <n v="9457"/>
    <s v="CA-2018-151855"/>
    <x v="837"/>
    <d v="2018-06-03T00:00:00"/>
    <s v="Standard Class"/>
    <s v="BW-11110"/>
    <s v="Bart Watters"/>
    <s v="Corporate"/>
    <s v="United States"/>
    <s v="Greensboro"/>
    <s v="North Carolina"/>
    <n v="27405"/>
    <x v="0"/>
    <x v="1856"/>
    <x v="2"/>
    <s v="Accessories"/>
    <s v="Sony 8GB Class 10 Micro SDHC R40 Memory Card"/>
    <n v="27.192"/>
  </r>
  <r>
    <n v="9458"/>
    <s v="CA-2018-151855"/>
    <x v="837"/>
    <d v="2018-06-03T00:00:00"/>
    <s v="Standard Class"/>
    <s v="BW-11110"/>
    <s v="Bart Watters"/>
    <s v="Corporate"/>
    <s v="United States"/>
    <s v="Greensboro"/>
    <s v="North Carolina"/>
    <n v="27405"/>
    <x v="0"/>
    <x v="1232"/>
    <x v="1"/>
    <s v="Binders"/>
    <s v="Fellowes Twister Kit, Gray/Clear, 3/pkg"/>
    <n v="12.06"/>
  </r>
  <r>
    <n v="9459"/>
    <s v="CA-2015-138240"/>
    <x v="1148"/>
    <d v="2015-10-14T00:00:00"/>
    <s v="Standard Class"/>
    <s v="SJ-20500"/>
    <s v="Shirley Jackson"/>
    <s v="Consumer"/>
    <s v="United States"/>
    <s v="San Francisco"/>
    <s v="California"/>
    <n v="94122"/>
    <x v="1"/>
    <x v="281"/>
    <x v="1"/>
    <s v="Art"/>
    <s v="Boston Heavy-Duty Trimline Electric Pencil Sharpeners"/>
    <n v="144.6"/>
  </r>
  <r>
    <n v="9460"/>
    <s v="CA-2015-138240"/>
    <x v="1148"/>
    <d v="2015-10-14T00:00:00"/>
    <s v="Standard Class"/>
    <s v="SJ-20500"/>
    <s v="Shirley Jackson"/>
    <s v="Consumer"/>
    <s v="United States"/>
    <s v="San Francisco"/>
    <s v="California"/>
    <n v="94122"/>
    <x v="1"/>
    <x v="1730"/>
    <x v="2"/>
    <s v="Phones"/>
    <s v="iOttie HLCRIO102 Car Mount"/>
    <n v="15.992000000000001"/>
  </r>
  <r>
    <n v="9461"/>
    <s v="CA-2015-101833"/>
    <x v="664"/>
    <d v="2015-11-22T00:00:00"/>
    <s v="Second Class"/>
    <s v="FG-14260"/>
    <s v="Frank Gastineau"/>
    <s v="Home Office"/>
    <s v="United States"/>
    <s v="New York City"/>
    <s v="New York"/>
    <n v="10024"/>
    <x v="3"/>
    <x v="693"/>
    <x v="1"/>
    <s v="Paper"/>
    <s v="Southworth 100% Cotton The Best Paper"/>
    <n v="34.44"/>
  </r>
  <r>
    <n v="9462"/>
    <s v="CA-2015-100867"/>
    <x v="538"/>
    <d v="2015-10-24T00:00:00"/>
    <s v="Standard Class"/>
    <s v="EH-14125"/>
    <s v="Eugene Hildebrand"/>
    <s v="Home Office"/>
    <s v="United States"/>
    <s v="Lakewood"/>
    <s v="California"/>
    <n v="90712"/>
    <x v="1"/>
    <x v="1086"/>
    <x v="2"/>
    <s v="Phones"/>
    <s v="RCA Visys Integrated PBX 8-Line Router"/>
    <n v="321.55200000000002"/>
  </r>
  <r>
    <n v="9463"/>
    <s v="US-2018-109610"/>
    <x v="920"/>
    <d v="2018-11-30T00:00:00"/>
    <s v="Second Class"/>
    <s v="BS-11590"/>
    <s v="Brendan Sweed"/>
    <s v="Corporate"/>
    <s v="United States"/>
    <s v="Louisville"/>
    <s v="Kentucky"/>
    <n v="40214"/>
    <x v="0"/>
    <x v="1131"/>
    <x v="0"/>
    <s v="Chairs"/>
    <s v="Office Star - Professional Matrix Back Chair with 2-to-1 Synchro Tilt and Mesh Fabric Seat"/>
    <n v="701.96"/>
  </r>
  <r>
    <n v="9464"/>
    <s v="CA-2015-156545"/>
    <x v="1219"/>
    <d v="2015-03-03T00:00:00"/>
    <s v="First Class"/>
    <s v="JS-16030"/>
    <s v="Joy Smith"/>
    <s v="Consumer"/>
    <s v="United States"/>
    <s v="Columbus"/>
    <s v="Ohio"/>
    <n v="43229"/>
    <x v="3"/>
    <x v="487"/>
    <x v="1"/>
    <s v="Art"/>
    <s v="Zebra Zazzle Fluorescent Highlighters"/>
    <n v="19.456"/>
  </r>
  <r>
    <n v="9465"/>
    <s v="CA-2015-109127"/>
    <x v="1059"/>
    <d v="2015-12-25T00:00:00"/>
    <s v="Standard Class"/>
    <s v="JC-15775"/>
    <s v="John Castell"/>
    <s v="Consumer"/>
    <s v="United States"/>
    <s v="Newark"/>
    <s v="Delaware"/>
    <n v="19711"/>
    <x v="3"/>
    <x v="1568"/>
    <x v="1"/>
    <s v="Labels"/>
    <s v="Avery 492"/>
    <n v="17.28"/>
  </r>
  <r>
    <n v="9466"/>
    <s v="CA-2017-126858"/>
    <x v="258"/>
    <d v="2017-11-23T00:00:00"/>
    <s v="Standard Class"/>
    <s v="JM-15265"/>
    <s v="Janet Molinari"/>
    <s v="Corporate"/>
    <s v="United States"/>
    <s v="Seattle"/>
    <s v="Washington"/>
    <n v="98115"/>
    <x v="1"/>
    <x v="468"/>
    <x v="0"/>
    <s v="Furnishings"/>
    <s v="Tenex Chairmats For Use With Carpeted Floors"/>
    <n v="31.96"/>
  </r>
  <r>
    <n v="9467"/>
    <s v="CA-2018-102925"/>
    <x v="60"/>
    <d v="2018-11-10T00:00:00"/>
    <s v="Second Class"/>
    <s v="CD-12280"/>
    <s v="Christina DeMoss"/>
    <s v="Consumer"/>
    <s v="United States"/>
    <s v="New York City"/>
    <s v="New York"/>
    <n v="10024"/>
    <x v="3"/>
    <x v="141"/>
    <x v="1"/>
    <s v="Binders"/>
    <s v="GBC Prestige Therm-A-Bind Covers"/>
    <n v="164.68799999999999"/>
  </r>
  <r>
    <n v="9468"/>
    <s v="CA-2018-102925"/>
    <x v="60"/>
    <d v="2018-11-10T00:00:00"/>
    <s v="Second Class"/>
    <s v="CD-12280"/>
    <s v="Christina DeMoss"/>
    <s v="Consumer"/>
    <s v="United States"/>
    <s v="New York City"/>
    <s v="New York"/>
    <n v="10024"/>
    <x v="3"/>
    <x v="1582"/>
    <x v="0"/>
    <s v="Tables"/>
    <s v="Balt Split Level Computer Training Table"/>
    <n v="166.5"/>
  </r>
  <r>
    <n v="9469"/>
    <s v="CA-2018-102925"/>
    <x v="60"/>
    <d v="2018-11-10T00:00:00"/>
    <s v="Second Class"/>
    <s v="CD-12280"/>
    <s v="Christina DeMoss"/>
    <s v="Consumer"/>
    <s v="United States"/>
    <s v="New York City"/>
    <s v="New York"/>
    <n v="10024"/>
    <x v="3"/>
    <x v="680"/>
    <x v="1"/>
    <s v="Paper"/>
    <s v="Xerox 202"/>
    <n v="12.96"/>
  </r>
  <r>
    <n v="9470"/>
    <s v="CA-2018-102925"/>
    <x v="60"/>
    <d v="2018-11-10T00:00:00"/>
    <s v="Second Class"/>
    <s v="CD-12280"/>
    <s v="Christina DeMoss"/>
    <s v="Consumer"/>
    <s v="United States"/>
    <s v="New York City"/>
    <s v="New York"/>
    <n v="10024"/>
    <x v="3"/>
    <x v="417"/>
    <x v="1"/>
    <s v="Paper"/>
    <s v="Eaton Premium Continuous-Feed Paper, 25% Cotton, Letter Size, White, 1000 Shts/Box"/>
    <n v="110.96"/>
  </r>
  <r>
    <n v="9471"/>
    <s v="CA-2018-102925"/>
    <x v="60"/>
    <d v="2018-11-10T00:00:00"/>
    <s v="Second Class"/>
    <s v="CD-12280"/>
    <s v="Christina DeMoss"/>
    <s v="Consumer"/>
    <s v="United States"/>
    <s v="New York City"/>
    <s v="New York"/>
    <n v="10024"/>
    <x v="3"/>
    <x v="140"/>
    <x v="2"/>
    <s v="Phones"/>
    <s v="Anker Astro 15000mAh USB Portable Charger"/>
    <n v="99.98"/>
  </r>
  <r>
    <n v="9472"/>
    <s v="CA-2018-102925"/>
    <x v="60"/>
    <d v="2018-11-10T00:00:00"/>
    <s v="Second Class"/>
    <s v="CD-12280"/>
    <s v="Christina DeMoss"/>
    <s v="Consumer"/>
    <s v="United States"/>
    <s v="New York City"/>
    <s v="New York"/>
    <n v="10024"/>
    <x v="3"/>
    <x v="276"/>
    <x v="1"/>
    <s v="Binders"/>
    <s v="Avery Premier Heavy-Duty Binder with Round Locking Rings"/>
    <n v="11.423999999999999"/>
  </r>
  <r>
    <n v="9473"/>
    <s v="CA-2018-102925"/>
    <x v="60"/>
    <d v="2018-11-10T00:00:00"/>
    <s v="Second Class"/>
    <s v="CD-12280"/>
    <s v="Christina DeMoss"/>
    <s v="Consumer"/>
    <s v="United States"/>
    <s v="New York City"/>
    <s v="New York"/>
    <n v="10024"/>
    <x v="3"/>
    <x v="1459"/>
    <x v="0"/>
    <s v="Chairs"/>
    <s v="Harbour Creations 67200 Series Stacking Chairs"/>
    <n v="128.124"/>
  </r>
  <r>
    <n v="9474"/>
    <s v="CA-2018-102925"/>
    <x v="60"/>
    <d v="2018-11-10T00:00:00"/>
    <s v="Second Class"/>
    <s v="CD-12280"/>
    <s v="Christina DeMoss"/>
    <s v="Consumer"/>
    <s v="United States"/>
    <s v="New York City"/>
    <s v="New York"/>
    <n v="10024"/>
    <x v="3"/>
    <x v="1757"/>
    <x v="0"/>
    <s v="Furnishings"/>
    <s v="Career Cubicle Clock, 8 1/4&quot;, Black"/>
    <n v="101.4"/>
  </r>
  <r>
    <n v="9475"/>
    <s v="CA-2016-100818"/>
    <x v="70"/>
    <d v="2016-06-05T00:00:00"/>
    <s v="Second Class"/>
    <s v="JM-15265"/>
    <s v="Janet Molinari"/>
    <s v="Corporate"/>
    <s v="United States"/>
    <s v="Chicago"/>
    <s v="Illinois"/>
    <n v="60653"/>
    <x v="2"/>
    <x v="1139"/>
    <x v="1"/>
    <s v="Labels"/>
    <s v="Avery 501"/>
    <n v="5.9039999999999999"/>
  </r>
  <r>
    <n v="9476"/>
    <s v="CA-2016-100818"/>
    <x v="70"/>
    <d v="2016-06-05T00:00:00"/>
    <s v="Second Class"/>
    <s v="JM-15265"/>
    <s v="Janet Molinari"/>
    <s v="Corporate"/>
    <s v="United States"/>
    <s v="Chicago"/>
    <s v="Illinois"/>
    <n v="60653"/>
    <x v="2"/>
    <x v="1030"/>
    <x v="1"/>
    <s v="Paper"/>
    <s v="Xerox 1988"/>
    <n v="173.488"/>
  </r>
  <r>
    <n v="9477"/>
    <s v="CA-2016-100818"/>
    <x v="70"/>
    <d v="2016-06-05T00:00:00"/>
    <s v="Second Class"/>
    <s v="JM-15265"/>
    <s v="Janet Molinari"/>
    <s v="Corporate"/>
    <s v="United States"/>
    <s v="Chicago"/>
    <s v="Illinois"/>
    <n v="60653"/>
    <x v="2"/>
    <x v="1537"/>
    <x v="0"/>
    <s v="Furnishings"/>
    <s v="Tenex Traditional Chairmats for Hard Floors, Average Lip, 36&quot; x 48&quot;"/>
    <n v="51.56"/>
  </r>
  <r>
    <n v="9478"/>
    <s v="CA-2016-100818"/>
    <x v="70"/>
    <d v="2016-06-05T00:00:00"/>
    <s v="Second Class"/>
    <s v="JM-15265"/>
    <s v="Janet Molinari"/>
    <s v="Corporate"/>
    <s v="United States"/>
    <s v="Chicago"/>
    <s v="Illinois"/>
    <n v="60653"/>
    <x v="2"/>
    <x v="990"/>
    <x v="1"/>
    <s v="Binders"/>
    <s v="Storex Dura Pro Binders"/>
    <n v="3.5640000000000001"/>
  </r>
  <r>
    <n v="9479"/>
    <s v="CA-2015-126193"/>
    <x v="557"/>
    <d v="2015-09-14T00:00:00"/>
    <s v="Standard Class"/>
    <s v="SS-20410"/>
    <s v="Shahid Shariari"/>
    <s v="Consumer"/>
    <s v="United States"/>
    <s v="Oswego"/>
    <s v="Illinois"/>
    <n v="60543"/>
    <x v="2"/>
    <x v="1321"/>
    <x v="1"/>
    <s v="Fasteners"/>
    <s v="Acco Hot Clips Clips to Go"/>
    <n v="13.16"/>
  </r>
  <r>
    <n v="9480"/>
    <s v="CA-2015-126193"/>
    <x v="557"/>
    <d v="2015-09-14T00:00:00"/>
    <s v="Standard Class"/>
    <s v="SS-20410"/>
    <s v="Shahid Shariari"/>
    <s v="Consumer"/>
    <s v="United States"/>
    <s v="Oswego"/>
    <s v="Illinois"/>
    <n v="60543"/>
    <x v="2"/>
    <x v="1206"/>
    <x v="1"/>
    <s v="Binders"/>
    <s v="Avery Heavy-Duty EZD View Binder with Locking Rings"/>
    <n v="3.8279999999999998"/>
  </r>
  <r>
    <n v="9481"/>
    <s v="CA-2015-126193"/>
    <x v="557"/>
    <d v="2015-09-14T00:00:00"/>
    <s v="Standard Class"/>
    <s v="SS-20410"/>
    <s v="Shahid Shariari"/>
    <s v="Consumer"/>
    <s v="United States"/>
    <s v="Oswego"/>
    <s v="Illinois"/>
    <n v="60543"/>
    <x v="2"/>
    <x v="569"/>
    <x v="1"/>
    <s v="Binders"/>
    <s v="Ibico Hi-Tech Manual Binding System"/>
    <n v="304.99"/>
  </r>
  <r>
    <n v="9482"/>
    <s v="CA-2018-150504"/>
    <x v="44"/>
    <d v="2018-11-12T00:00:00"/>
    <s v="Standard Class"/>
    <s v="HG-14845"/>
    <s v="Harry Greene"/>
    <s v="Consumer"/>
    <s v="United States"/>
    <s v="Dallas"/>
    <s v="Texas"/>
    <n v="75220"/>
    <x v="2"/>
    <x v="75"/>
    <x v="1"/>
    <s v="Storage"/>
    <s v="SimpliFile Personal File, Black Granite, 15w x 6-15/16d x 11-1/4h"/>
    <n v="18.16"/>
  </r>
  <r>
    <n v="9483"/>
    <s v="CA-2016-158351"/>
    <x v="782"/>
    <d v="2016-06-24T00:00:00"/>
    <s v="Second Class"/>
    <s v="BC-11125"/>
    <s v="Becky Castell"/>
    <s v="Home Office"/>
    <s v="United States"/>
    <s v="Philadelphia"/>
    <s v="Pennsylvania"/>
    <n v="19134"/>
    <x v="3"/>
    <x v="651"/>
    <x v="2"/>
    <s v="Accessories"/>
    <s v="Razer Tiamat Over Ear 7.1 Surround Sound PC Gaming Headset"/>
    <n v="319.98399999999998"/>
  </r>
  <r>
    <n v="9484"/>
    <s v="CA-2015-122679"/>
    <x v="192"/>
    <d v="2015-07-28T00:00:00"/>
    <s v="Standard Class"/>
    <s v="AB-10255"/>
    <s v="Alejandro Ballentine"/>
    <s v="Home Office"/>
    <s v="United States"/>
    <s v="Los Angeles"/>
    <s v="California"/>
    <n v="90008"/>
    <x v="1"/>
    <x v="346"/>
    <x v="1"/>
    <s v="Art"/>
    <s v="Crayola Colored Pencils"/>
    <n v="19.68"/>
  </r>
  <r>
    <n v="9485"/>
    <s v="CA-2017-164770"/>
    <x v="499"/>
    <d v="2017-12-04T00:00:00"/>
    <s v="Second Class"/>
    <s v="MY-18295"/>
    <s v="Muhammed Yedwab"/>
    <s v="Corporate"/>
    <s v="United States"/>
    <s v="Houston"/>
    <s v="Texas"/>
    <n v="77036"/>
    <x v="2"/>
    <x v="1686"/>
    <x v="0"/>
    <s v="Bookcases"/>
    <s v="Sauder Camden County Collection Library"/>
    <n v="781.86400000000003"/>
  </r>
  <r>
    <n v="9486"/>
    <s v="CA-2017-164770"/>
    <x v="499"/>
    <d v="2017-12-04T00:00:00"/>
    <s v="Second Class"/>
    <s v="MY-18295"/>
    <s v="Muhammed Yedwab"/>
    <s v="Corporate"/>
    <s v="United States"/>
    <s v="Houston"/>
    <s v="Texas"/>
    <n v="77036"/>
    <x v="2"/>
    <x v="1117"/>
    <x v="1"/>
    <s v="Paper"/>
    <s v="Xerox 1962"/>
    <n v="30.815999999999999"/>
  </r>
  <r>
    <n v="9487"/>
    <s v="CA-2018-130505"/>
    <x v="386"/>
    <d v="2018-10-12T00:00:00"/>
    <s v="Same Day"/>
    <s v="NF-18385"/>
    <s v="Natalie Fritzler"/>
    <s v="Consumer"/>
    <s v="United States"/>
    <s v="Wheeling"/>
    <s v="West Virginia"/>
    <n v="26003"/>
    <x v="3"/>
    <x v="855"/>
    <x v="0"/>
    <s v="Tables"/>
    <s v="Chromcraft 48&quot; x 96&quot; Racetrack Double Pedestal Table"/>
    <n v="673.34400000000005"/>
  </r>
  <r>
    <n v="9488"/>
    <s v="US-2018-125213"/>
    <x v="157"/>
    <d v="2018-12-13T00:00:00"/>
    <s v="First Class"/>
    <s v="NB-18655"/>
    <s v="Nona Balk"/>
    <s v="Corporate"/>
    <s v="United States"/>
    <s v="Paterson"/>
    <s v="New Jersey"/>
    <n v="7501"/>
    <x v="3"/>
    <x v="845"/>
    <x v="1"/>
    <s v="Fasteners"/>
    <s v="Stockwell Push Pins"/>
    <n v="6.54"/>
  </r>
  <r>
    <n v="9489"/>
    <s v="CA-2016-156566"/>
    <x v="486"/>
    <d v="2016-10-04T00:00:00"/>
    <s v="First Class"/>
    <s v="EM-13960"/>
    <s v="Eric Murdock"/>
    <s v="Consumer"/>
    <s v="United States"/>
    <s v="Portland"/>
    <s v="Oregon"/>
    <n v="97206"/>
    <x v="1"/>
    <x v="1118"/>
    <x v="2"/>
    <s v="Phones"/>
    <s v="Wilson Electronics DB Pro Signal Booster"/>
    <n v="572.79999999999995"/>
  </r>
  <r>
    <n v="9490"/>
    <s v="US-2017-102232"/>
    <x v="1220"/>
    <d v="2017-08-11T00:00:00"/>
    <s v="Standard Class"/>
    <s v="MF-17665"/>
    <s v="Maureen Fritzler"/>
    <s v="Corporate"/>
    <s v="United States"/>
    <s v="Huntsville"/>
    <s v="Alabama"/>
    <n v="35810"/>
    <x v="0"/>
    <x v="1269"/>
    <x v="1"/>
    <s v="Art"/>
    <s v="Boston Model 1800 Electric Pencil Sharpener, Gray"/>
    <n v="197.05"/>
  </r>
  <r>
    <n v="9491"/>
    <s v="CA-2018-111738"/>
    <x v="1032"/>
    <d v="2018-01-07T00:00:00"/>
    <s v="Standard Class"/>
    <s v="CM-12385"/>
    <s v="Christopher Martinez"/>
    <s v="Consumer"/>
    <s v="United States"/>
    <s v="San Francisco"/>
    <s v="California"/>
    <n v="94110"/>
    <x v="1"/>
    <x v="382"/>
    <x v="1"/>
    <s v="Binders"/>
    <s v="GBC ProClick 150 Presentation Binding System"/>
    <n v="2022.2719999999999"/>
  </r>
  <r>
    <n v="9492"/>
    <s v="CA-2018-111738"/>
    <x v="1032"/>
    <d v="2018-01-07T00:00:00"/>
    <s v="Standard Class"/>
    <s v="CM-12385"/>
    <s v="Christopher Martinez"/>
    <s v="Consumer"/>
    <s v="United States"/>
    <s v="San Francisco"/>
    <s v="California"/>
    <n v="94110"/>
    <x v="1"/>
    <x v="1279"/>
    <x v="1"/>
    <s v="Art"/>
    <s v="Manco Dry-Lighter Erasable Highlighter"/>
    <n v="9.1199999999999992"/>
  </r>
  <r>
    <n v="9493"/>
    <s v="CA-2018-163188"/>
    <x v="659"/>
    <d v="2018-11-07T00:00:00"/>
    <s v="Same Day"/>
    <s v="EC-14050"/>
    <s v="Erin Creighton"/>
    <s v="Consumer"/>
    <s v="United States"/>
    <s v="Oklahoma City"/>
    <s v="Oklahoma"/>
    <n v="73120"/>
    <x v="2"/>
    <x v="15"/>
    <x v="1"/>
    <s v="Binders"/>
    <s v="Storex DuraTech Recycled Plastic Frosted Binders"/>
    <n v="38.159999999999997"/>
  </r>
  <r>
    <n v="9494"/>
    <s v="CA-2017-105207"/>
    <x v="835"/>
    <d v="2017-01-08T00:00:00"/>
    <s v="Standard Class"/>
    <s v="BO-11350"/>
    <s v="Bill Overfelt"/>
    <s v="Corporate"/>
    <s v="United States"/>
    <s v="Broken Arrow"/>
    <s v="Oklahoma"/>
    <n v="74012"/>
    <x v="2"/>
    <x v="342"/>
    <x v="0"/>
    <s v="Tables"/>
    <s v="Hon Practical Foundations 30 x 60 Training Table, Light Gray/Charcoal"/>
    <n v="1592.85"/>
  </r>
  <r>
    <n v="9495"/>
    <s v="CA-2017-105207"/>
    <x v="835"/>
    <d v="2017-01-08T00:00:00"/>
    <s v="Standard Class"/>
    <s v="BO-11350"/>
    <s v="Bill Overfelt"/>
    <s v="Corporate"/>
    <s v="United States"/>
    <s v="Broken Arrow"/>
    <s v="Oklahoma"/>
    <n v="74012"/>
    <x v="2"/>
    <x v="990"/>
    <x v="1"/>
    <s v="Binders"/>
    <s v="Storex Dura Pro Binders"/>
    <n v="11.88"/>
  </r>
  <r>
    <n v="9496"/>
    <s v="US-2017-123610"/>
    <x v="536"/>
    <d v="2017-05-16T00:00:00"/>
    <s v="Standard Class"/>
    <s v="VM-21835"/>
    <s v="Vivian Mathis"/>
    <s v="Consumer"/>
    <s v="United States"/>
    <s v="Mission Viejo"/>
    <s v="California"/>
    <n v="92691"/>
    <x v="1"/>
    <x v="1824"/>
    <x v="2"/>
    <s v="Accessories"/>
    <s v="Memorex Mini Travel Drive 32 GB USB 2.0 Flash Drive"/>
    <n v="120"/>
  </r>
  <r>
    <n v="9497"/>
    <s v="US-2017-123610"/>
    <x v="536"/>
    <d v="2017-05-16T00:00:00"/>
    <s v="Standard Class"/>
    <s v="VM-21835"/>
    <s v="Vivian Mathis"/>
    <s v="Consumer"/>
    <s v="United States"/>
    <s v="Mission Viejo"/>
    <s v="California"/>
    <n v="92691"/>
    <x v="1"/>
    <x v="1295"/>
    <x v="1"/>
    <s v="Appliances"/>
    <s v="Staple holder"/>
    <n v="8.67"/>
  </r>
  <r>
    <n v="9498"/>
    <s v="CA-2018-118213"/>
    <x v="60"/>
    <d v="2018-11-07T00:00:00"/>
    <s v="First Class"/>
    <s v="AB-10060"/>
    <s v="Adam Bellavance"/>
    <s v="Home Office"/>
    <s v="United States"/>
    <s v="Greenwood"/>
    <s v="Indiana"/>
    <n v="46142"/>
    <x v="2"/>
    <x v="249"/>
    <x v="1"/>
    <s v="Paper"/>
    <s v="Ampad Gold Fibre Wirebound Steno Books, 6&quot; x 9&quot;, Gregg Ruled"/>
    <n v="4.41"/>
  </r>
  <r>
    <n v="9499"/>
    <s v="CA-2018-118213"/>
    <x v="60"/>
    <d v="2018-11-07T00:00:00"/>
    <s v="First Class"/>
    <s v="AB-10060"/>
    <s v="Adam Bellavance"/>
    <s v="Home Office"/>
    <s v="United States"/>
    <s v="Greenwood"/>
    <s v="Indiana"/>
    <n v="46142"/>
    <x v="2"/>
    <x v="1654"/>
    <x v="1"/>
    <s v="Paper"/>
    <s v="Easy-staple paper"/>
    <n v="167.94"/>
  </r>
  <r>
    <n v="9500"/>
    <s v="CA-2018-118213"/>
    <x v="60"/>
    <d v="2018-11-07T00:00:00"/>
    <s v="First Class"/>
    <s v="AB-10060"/>
    <s v="Adam Bellavance"/>
    <s v="Home Office"/>
    <s v="United States"/>
    <s v="Greenwood"/>
    <s v="Indiana"/>
    <n v="46142"/>
    <x v="2"/>
    <x v="987"/>
    <x v="1"/>
    <s v="Paper"/>
    <s v="Strathmore Photo Mount Cards"/>
    <n v="67.8"/>
  </r>
  <r>
    <n v="9501"/>
    <s v="CA-2017-149237"/>
    <x v="439"/>
    <d v="2017-05-30T00:00:00"/>
    <s v="Standard Class"/>
    <s v="CM-12235"/>
    <s v="Chris McAfee"/>
    <s v="Consumer"/>
    <s v="United States"/>
    <s v="Milwaukee"/>
    <s v="Wisconsin"/>
    <n v="53209"/>
    <x v="2"/>
    <x v="1104"/>
    <x v="0"/>
    <s v="Furnishings"/>
    <s v="Nu-Dell Float Frame 11 x 14 1/2"/>
    <n v="26.94"/>
  </r>
  <r>
    <n v="9502"/>
    <s v="US-2016-158589"/>
    <x v="312"/>
    <d v="2016-11-24T00:00:00"/>
    <s v="Standard Class"/>
    <s v="KW-16570"/>
    <s v="Kelly Williams"/>
    <s v="Consumer"/>
    <s v="United States"/>
    <s v="San Francisco"/>
    <s v="California"/>
    <n v="94109"/>
    <x v="1"/>
    <x v="1445"/>
    <x v="0"/>
    <s v="Furnishings"/>
    <s v="Dana Swing-Arm Lamps"/>
    <n v="32.04"/>
  </r>
  <r>
    <n v="9503"/>
    <s v="CA-2017-101329"/>
    <x v="183"/>
    <d v="2017-04-29T00:00:00"/>
    <s v="Standard Class"/>
    <s v="MM-17920"/>
    <s v="Michael Moore"/>
    <s v="Consumer"/>
    <s v="United States"/>
    <s v="Rome"/>
    <s v="New York"/>
    <n v="13440"/>
    <x v="3"/>
    <x v="1742"/>
    <x v="1"/>
    <s v="Art"/>
    <s v="Barrel Sharpener"/>
    <n v="32.130000000000003"/>
  </r>
  <r>
    <n v="9504"/>
    <s v="CA-2017-101329"/>
    <x v="183"/>
    <d v="2017-04-29T00:00:00"/>
    <s v="Standard Class"/>
    <s v="MM-17920"/>
    <s v="Michael Moore"/>
    <s v="Consumer"/>
    <s v="United States"/>
    <s v="Rome"/>
    <s v="New York"/>
    <n v="13440"/>
    <x v="3"/>
    <x v="649"/>
    <x v="1"/>
    <s v="Art"/>
    <s v="Newell 32"/>
    <n v="2.88"/>
  </r>
  <r>
    <n v="9505"/>
    <s v="CA-2017-113607"/>
    <x v="500"/>
    <d v="2017-10-18T00:00:00"/>
    <s v="Standard Class"/>
    <s v="PW-19030"/>
    <s v="Pauline Webber"/>
    <s v="Corporate"/>
    <s v="United States"/>
    <s v="New York City"/>
    <s v="New York"/>
    <n v="10009"/>
    <x v="3"/>
    <x v="1807"/>
    <x v="2"/>
    <s v="Phones"/>
    <s v="Motorola L703CM"/>
    <n v="1091.93"/>
  </r>
  <r>
    <n v="9506"/>
    <s v="CA-2017-113607"/>
    <x v="500"/>
    <d v="2017-10-18T00:00:00"/>
    <s v="Standard Class"/>
    <s v="PW-19030"/>
    <s v="Pauline Webber"/>
    <s v="Corporate"/>
    <s v="United States"/>
    <s v="New York City"/>
    <s v="New York"/>
    <n v="10009"/>
    <x v="3"/>
    <x v="314"/>
    <x v="1"/>
    <s v="Paper"/>
    <s v="Xerox 1908"/>
    <n v="111.96"/>
  </r>
  <r>
    <n v="9507"/>
    <s v="CA-2015-149104"/>
    <x v="267"/>
    <d v="2015-04-07T00:00:00"/>
    <s v="Second Class"/>
    <s v="RD-19900"/>
    <s v="Ruben Dartt"/>
    <s v="Consumer"/>
    <s v="United States"/>
    <s v="Dearborn Heights"/>
    <s v="Michigan"/>
    <n v="48127"/>
    <x v="2"/>
    <x v="818"/>
    <x v="1"/>
    <s v="Art"/>
    <s v="Stanley Contemporary Battery Pencil Sharpeners"/>
    <n v="26.7"/>
  </r>
  <r>
    <n v="9508"/>
    <s v="CA-2015-149104"/>
    <x v="267"/>
    <d v="2015-04-07T00:00:00"/>
    <s v="Second Class"/>
    <s v="RD-19900"/>
    <s v="Ruben Dartt"/>
    <s v="Consumer"/>
    <s v="United States"/>
    <s v="Dearborn Heights"/>
    <s v="Michigan"/>
    <n v="48127"/>
    <x v="2"/>
    <x v="1232"/>
    <x v="1"/>
    <s v="Binders"/>
    <s v="Fellowes Twister Kit, Gray/Clear, 3/pkg"/>
    <n v="40.200000000000003"/>
  </r>
  <r>
    <n v="9509"/>
    <s v="CA-2015-149104"/>
    <x v="267"/>
    <d v="2015-04-07T00:00:00"/>
    <s v="Second Class"/>
    <s v="RD-19900"/>
    <s v="Ruben Dartt"/>
    <s v="Consumer"/>
    <s v="United States"/>
    <s v="Dearborn Heights"/>
    <s v="Michigan"/>
    <n v="48127"/>
    <x v="2"/>
    <x v="182"/>
    <x v="1"/>
    <s v="Art"/>
    <s v="Binney &amp; Smith Crayola Metallic Colored Pencils, 8-Color Set"/>
    <n v="13.89"/>
  </r>
  <r>
    <n v="9510"/>
    <s v="CA-2015-149104"/>
    <x v="267"/>
    <d v="2015-04-07T00:00:00"/>
    <s v="Second Class"/>
    <s v="RD-19900"/>
    <s v="Ruben Dartt"/>
    <s v="Consumer"/>
    <s v="United States"/>
    <s v="Dearborn Heights"/>
    <s v="Michigan"/>
    <n v="48127"/>
    <x v="2"/>
    <x v="156"/>
    <x v="1"/>
    <s v="Storage"/>
    <s v="Space Solutions HD Industrial Steel Shelving."/>
    <n v="689.82"/>
  </r>
  <r>
    <n v="9511"/>
    <s v="CA-2017-105263"/>
    <x v="876"/>
    <d v="2017-08-11T00:00:00"/>
    <s v="Standard Class"/>
    <s v="LM-17065"/>
    <s v="Liz MacKendrick"/>
    <s v="Consumer"/>
    <s v="United States"/>
    <s v="New York City"/>
    <s v="New York"/>
    <n v="10024"/>
    <x v="3"/>
    <x v="319"/>
    <x v="1"/>
    <s v="Art"/>
    <s v="Dixon Prang Watercolor Pencils, 10-Color Set with Brush"/>
    <n v="38.340000000000003"/>
  </r>
  <r>
    <n v="9512"/>
    <s v="CA-2015-130575"/>
    <x v="637"/>
    <d v="2015-12-16T00:00:00"/>
    <s v="First Class"/>
    <s v="CS-11845"/>
    <s v="Cari Sayre"/>
    <s v="Corporate"/>
    <s v="United States"/>
    <s v="Chicago"/>
    <s v="Illinois"/>
    <n v="60623"/>
    <x v="2"/>
    <x v="1087"/>
    <x v="1"/>
    <s v="Binders"/>
    <s v="GBC VeloBind Cover Sets"/>
    <n v="9.2639999999999993"/>
  </r>
  <r>
    <n v="9513"/>
    <s v="CA-2018-142461"/>
    <x v="1109"/>
    <d v="2018-06-03T00:00:00"/>
    <s v="Second Class"/>
    <s v="KT-16480"/>
    <s v="Kean Thornton"/>
    <s v="Consumer"/>
    <s v="United States"/>
    <s v="Dallas"/>
    <s v="Texas"/>
    <n v="75217"/>
    <x v="2"/>
    <x v="789"/>
    <x v="0"/>
    <s v="Bookcases"/>
    <s v="Atlantic Metals Mobile 5-Shelf Bookcases, Custom Colors"/>
    <n v="204.66640000000001"/>
  </r>
  <r>
    <n v="9514"/>
    <s v="CA-2017-125220"/>
    <x v="500"/>
    <d v="2017-10-19T00:00:00"/>
    <s v="Standard Class"/>
    <s v="BE-11410"/>
    <s v="Bobby Elias"/>
    <s v="Consumer"/>
    <s v="United States"/>
    <s v="Appleton"/>
    <s v="Wisconsin"/>
    <n v="54915"/>
    <x v="2"/>
    <x v="764"/>
    <x v="2"/>
    <s v="Accessories"/>
    <s v="Plantronics CS510 - Over-the-Head monaural Wireless Headset System"/>
    <n v="1649.75"/>
  </r>
  <r>
    <n v="9515"/>
    <s v="CA-2015-100293"/>
    <x v="619"/>
    <d v="2015-03-18T00:00:00"/>
    <s v="Standard Class"/>
    <s v="NF-18475"/>
    <s v="Neil FranzÃ¶sisch"/>
    <s v="Home Office"/>
    <s v="United States"/>
    <s v="Jacksonville"/>
    <s v="Florida"/>
    <n v="32216"/>
    <x v="0"/>
    <x v="640"/>
    <x v="1"/>
    <s v="Paper"/>
    <s v="Xerox 1887"/>
    <n v="91.055999999999997"/>
  </r>
  <r>
    <n v="9516"/>
    <s v="CA-2015-154165"/>
    <x v="1221"/>
    <d v="2015-02-24T00:00:00"/>
    <s v="Standard Class"/>
    <s v="DL-13315"/>
    <s v="Delfina Latchford"/>
    <s v="Consumer"/>
    <s v="United States"/>
    <s v="Chicago"/>
    <s v="Illinois"/>
    <n v="60653"/>
    <x v="2"/>
    <x v="1159"/>
    <x v="1"/>
    <s v="Art"/>
    <s v="Staples in misc. colors"/>
    <n v="54.207999999999998"/>
  </r>
  <r>
    <n v="9517"/>
    <s v="CA-2016-123939"/>
    <x v="252"/>
    <d v="2016-08-26T00:00:00"/>
    <s v="Second Class"/>
    <s v="MS-17710"/>
    <s v="Maurice Satty"/>
    <s v="Consumer"/>
    <s v="United States"/>
    <s v="Bowling Green"/>
    <s v="Ohio"/>
    <n v="43402"/>
    <x v="3"/>
    <x v="1250"/>
    <x v="2"/>
    <s v="Phones"/>
    <s v="Belkin SportFit Armband For iPhone 5s/5c, Fuchsia"/>
    <n v="26.981999999999999"/>
  </r>
  <r>
    <n v="9518"/>
    <s v="CA-2016-123939"/>
    <x v="252"/>
    <d v="2016-08-26T00:00:00"/>
    <s v="Second Class"/>
    <s v="MS-17710"/>
    <s v="Maurice Satty"/>
    <s v="Consumer"/>
    <s v="United States"/>
    <s v="Bowling Green"/>
    <s v="Ohio"/>
    <n v="43402"/>
    <x v="3"/>
    <x v="1186"/>
    <x v="1"/>
    <s v="Labels"/>
    <s v="Avery 474"/>
    <n v="6.9119999999999999"/>
  </r>
  <r>
    <n v="9519"/>
    <s v="CA-2016-123939"/>
    <x v="252"/>
    <d v="2016-08-26T00:00:00"/>
    <s v="Second Class"/>
    <s v="MS-17710"/>
    <s v="Maurice Satty"/>
    <s v="Consumer"/>
    <s v="United States"/>
    <s v="Bowling Green"/>
    <s v="Ohio"/>
    <n v="43402"/>
    <x v="3"/>
    <x v="245"/>
    <x v="1"/>
    <s v="Storage"/>
    <s v="Adjustable Depth Letter/Legal Cart"/>
    <n v="435.50400000000002"/>
  </r>
  <r>
    <n v="9520"/>
    <s v="US-2018-104451"/>
    <x v="540"/>
    <d v="2018-05-12T00:00:00"/>
    <s v="Second Class"/>
    <s v="MM-18055"/>
    <s v="Michelle Moray"/>
    <s v="Consumer"/>
    <s v="United States"/>
    <s v="San Francisco"/>
    <s v="California"/>
    <n v="94110"/>
    <x v="1"/>
    <x v="1266"/>
    <x v="1"/>
    <s v="Appliances"/>
    <s v="Fellowes Mighty 8 Compact Surge Protector"/>
    <n v="81.08"/>
  </r>
  <r>
    <n v="9521"/>
    <s v="CA-2017-101189"/>
    <x v="1084"/>
    <d v="2017-02-09T00:00:00"/>
    <s v="Standard Class"/>
    <s v="JB-15400"/>
    <s v="Jennifer Braxton"/>
    <s v="Corporate"/>
    <s v="United States"/>
    <s v="Los Angeles"/>
    <s v="California"/>
    <n v="90049"/>
    <x v="1"/>
    <x v="243"/>
    <x v="1"/>
    <s v="Storage"/>
    <s v="Safco Commercial Shelving"/>
    <n v="93.02"/>
  </r>
  <r>
    <n v="9522"/>
    <s v="CA-2015-169446"/>
    <x v="174"/>
    <d v="2015-12-25T00:00:00"/>
    <s v="Standard Class"/>
    <s v="SG-20605"/>
    <s v="Speros Goranitis"/>
    <s v="Consumer"/>
    <s v="United States"/>
    <s v="Chicago"/>
    <s v="Illinois"/>
    <n v="60623"/>
    <x v="2"/>
    <x v="1857"/>
    <x v="2"/>
    <s v="Phones"/>
    <s v="RCA ViSYS 25425RE1 Corded phone"/>
    <n v="323.976"/>
  </r>
  <r>
    <n v="9523"/>
    <s v="CA-2015-169446"/>
    <x v="174"/>
    <d v="2015-12-25T00:00:00"/>
    <s v="Standard Class"/>
    <s v="SG-20605"/>
    <s v="Speros Goranitis"/>
    <s v="Consumer"/>
    <s v="United States"/>
    <s v="Chicago"/>
    <s v="Illinois"/>
    <n v="60623"/>
    <x v="2"/>
    <x v="1798"/>
    <x v="1"/>
    <s v="Paper"/>
    <s v="Xerox 229"/>
    <n v="15.552"/>
  </r>
  <r>
    <n v="9524"/>
    <s v="CA-2015-169446"/>
    <x v="174"/>
    <d v="2015-12-25T00:00:00"/>
    <s v="Standard Class"/>
    <s v="SG-20605"/>
    <s v="Speros Goranitis"/>
    <s v="Consumer"/>
    <s v="United States"/>
    <s v="Chicago"/>
    <s v="Illinois"/>
    <n v="60623"/>
    <x v="2"/>
    <x v="1033"/>
    <x v="1"/>
    <s v="Storage"/>
    <s v="Rogers Jumbo File, Granite"/>
    <n v="32.591999999999999"/>
  </r>
  <r>
    <n v="9525"/>
    <s v="CA-2018-156958"/>
    <x v="256"/>
    <d v="2018-12-06T00:00:00"/>
    <s v="First Class"/>
    <s v="PB-18805"/>
    <s v="Patrick Bzostek"/>
    <s v="Home Office"/>
    <s v="United States"/>
    <s v="Seattle"/>
    <s v="Washington"/>
    <n v="98115"/>
    <x v="1"/>
    <x v="301"/>
    <x v="1"/>
    <s v="Binders"/>
    <s v="GBC Premium Transparent Covers with Diagonal Lined Pattern"/>
    <n v="83.92"/>
  </r>
  <r>
    <n v="9526"/>
    <s v="CA-2018-156958"/>
    <x v="256"/>
    <d v="2018-12-06T00:00:00"/>
    <s v="First Class"/>
    <s v="PB-18805"/>
    <s v="Patrick Bzostek"/>
    <s v="Home Office"/>
    <s v="United States"/>
    <s v="Seattle"/>
    <s v="Washington"/>
    <n v="98115"/>
    <x v="1"/>
    <x v="892"/>
    <x v="0"/>
    <s v="Furnishings"/>
    <s v="Eldon Radial Chair Mat for Low to Medium Pile Carpets"/>
    <n v="199.9"/>
  </r>
  <r>
    <n v="9527"/>
    <s v="CA-2018-156958"/>
    <x v="256"/>
    <d v="2018-12-06T00:00:00"/>
    <s v="First Class"/>
    <s v="PB-18805"/>
    <s v="Patrick Bzostek"/>
    <s v="Home Office"/>
    <s v="United States"/>
    <s v="Seattle"/>
    <s v="Washington"/>
    <n v="98115"/>
    <x v="1"/>
    <x v="780"/>
    <x v="2"/>
    <s v="Phones"/>
    <s v="Cyber Acoustics AC-202b Speech Recognition Stereo Headset"/>
    <n v="31.175999999999998"/>
  </r>
  <r>
    <n v="9528"/>
    <s v="CA-2018-156958"/>
    <x v="256"/>
    <d v="2018-12-06T00:00:00"/>
    <s v="First Class"/>
    <s v="PB-18805"/>
    <s v="Patrick Bzostek"/>
    <s v="Home Office"/>
    <s v="United States"/>
    <s v="Seattle"/>
    <s v="Washington"/>
    <n v="98115"/>
    <x v="1"/>
    <x v="379"/>
    <x v="1"/>
    <s v="Binders"/>
    <s v="GBC VeloBinder Manual Binding System"/>
    <n v="172.75200000000001"/>
  </r>
  <r>
    <n v="9529"/>
    <s v="CA-2018-156958"/>
    <x v="256"/>
    <d v="2018-12-06T00:00:00"/>
    <s v="First Class"/>
    <s v="PB-18805"/>
    <s v="Patrick Bzostek"/>
    <s v="Home Office"/>
    <s v="United States"/>
    <s v="Seattle"/>
    <s v="Washington"/>
    <n v="98115"/>
    <x v="1"/>
    <x v="699"/>
    <x v="1"/>
    <s v="Binders"/>
    <s v="Fellowes Black Plastic Comb Bindings"/>
    <n v="9.2959999999999994"/>
  </r>
  <r>
    <n v="9530"/>
    <s v="CA-2018-101637"/>
    <x v="668"/>
    <d v="2018-03-25T00:00:00"/>
    <s v="Same Day"/>
    <s v="AC-10615"/>
    <s v="Ann Chong"/>
    <s v="Corporate"/>
    <s v="United States"/>
    <s v="Beaumont"/>
    <s v="Texas"/>
    <n v="77705"/>
    <x v="2"/>
    <x v="861"/>
    <x v="1"/>
    <s v="Storage"/>
    <s v="Iris Project Case"/>
    <n v="12.768000000000001"/>
  </r>
  <r>
    <n v="9531"/>
    <s v="CA-2018-111759"/>
    <x v="141"/>
    <d v="2018-07-12T00:00:00"/>
    <s v="Standard Class"/>
    <s v="MR-17545"/>
    <s v="Mathew Reese"/>
    <s v="Home Office"/>
    <s v="United States"/>
    <s v="Seattle"/>
    <s v="Washington"/>
    <n v="98103"/>
    <x v="1"/>
    <x v="813"/>
    <x v="1"/>
    <s v="Paper"/>
    <s v="Easy-staple paper"/>
    <n v="52.76"/>
  </r>
  <r>
    <n v="9532"/>
    <s v="CA-2018-102729"/>
    <x v="40"/>
    <d v="2018-10-31T00:00:00"/>
    <s v="Standard Class"/>
    <s v="BF-11215"/>
    <s v="Benjamin Farhat"/>
    <s v="Home Office"/>
    <s v="United States"/>
    <s v="Dallas"/>
    <s v="Texas"/>
    <n v="75217"/>
    <x v="2"/>
    <x v="1156"/>
    <x v="1"/>
    <s v="Storage"/>
    <s v="Multi-Use Personal File Cart and Caster Set, Three Stacking Bins"/>
    <n v="55.616"/>
  </r>
  <r>
    <n v="9533"/>
    <s v="CA-2017-116596"/>
    <x v="189"/>
    <d v="2017-10-31T00:00:00"/>
    <s v="Standard Class"/>
    <s v="BW-11200"/>
    <s v="Ben Wallace"/>
    <s v="Consumer"/>
    <s v="United States"/>
    <s v="New York City"/>
    <s v="New York"/>
    <n v="10011"/>
    <x v="3"/>
    <x v="1272"/>
    <x v="0"/>
    <s v="Chairs"/>
    <s v="Metal Folding Chairs, Beige, 4/Carton"/>
    <n v="427.64400000000001"/>
  </r>
  <r>
    <n v="9534"/>
    <s v="CA-2017-116596"/>
    <x v="189"/>
    <d v="2017-10-31T00:00:00"/>
    <s v="Standard Class"/>
    <s v="BW-11200"/>
    <s v="Ben Wallace"/>
    <s v="Consumer"/>
    <s v="United States"/>
    <s v="New York City"/>
    <s v="New York"/>
    <n v="10011"/>
    <x v="3"/>
    <x v="195"/>
    <x v="1"/>
    <s v="Fasteners"/>
    <s v="Advantus Push Pins, Aluminum Head"/>
    <n v="40.67"/>
  </r>
  <r>
    <n v="9535"/>
    <s v="CA-2017-116596"/>
    <x v="189"/>
    <d v="2017-10-31T00:00:00"/>
    <s v="Standard Class"/>
    <s v="BW-11200"/>
    <s v="Ben Wallace"/>
    <s v="Consumer"/>
    <s v="United States"/>
    <s v="New York City"/>
    <s v="New York"/>
    <n v="10011"/>
    <x v="3"/>
    <x v="1764"/>
    <x v="1"/>
    <s v="Storage"/>
    <s v="Rogers Profile Extra Capacity Storage Tub"/>
    <n v="33.479999999999997"/>
  </r>
  <r>
    <n v="9536"/>
    <s v="CA-2017-116596"/>
    <x v="189"/>
    <d v="2017-10-31T00:00:00"/>
    <s v="Standard Class"/>
    <s v="BW-11200"/>
    <s v="Ben Wallace"/>
    <s v="Consumer"/>
    <s v="United States"/>
    <s v="New York City"/>
    <s v="New York"/>
    <n v="10011"/>
    <x v="3"/>
    <x v="525"/>
    <x v="1"/>
    <s v="Binders"/>
    <s v="Prestige Round Ring Binders"/>
    <n v="9.7279999999999998"/>
  </r>
  <r>
    <n v="9537"/>
    <s v="CA-2018-124191"/>
    <x v="492"/>
    <d v="2018-06-14T00:00:00"/>
    <s v="Second Class"/>
    <s v="TS-21610"/>
    <s v="Troy Staebel"/>
    <s v="Consumer"/>
    <s v="United States"/>
    <s v="Chicago"/>
    <s v="Illinois"/>
    <n v="60610"/>
    <x v="2"/>
    <x v="1256"/>
    <x v="0"/>
    <s v="Furnishings"/>
    <s v="Eldon Expressions Wood Desk Accessories, Oak"/>
    <n v="8.8559999999999999"/>
  </r>
  <r>
    <n v="9538"/>
    <s v="CA-2017-148747"/>
    <x v="477"/>
    <d v="2017-09-27T00:00:00"/>
    <s v="First Class"/>
    <s v="AS-10045"/>
    <s v="Aaron Smayling"/>
    <s v="Corporate"/>
    <s v="United States"/>
    <s v="San Francisco"/>
    <s v="California"/>
    <n v="94110"/>
    <x v="1"/>
    <x v="178"/>
    <x v="0"/>
    <s v="Bookcases"/>
    <s v="Atlantic Metals Mobile 4-Shelf Bookcases, Custom Colors"/>
    <n v="477.666"/>
  </r>
  <r>
    <n v="9539"/>
    <s v="US-2018-169488"/>
    <x v="210"/>
    <d v="2018-09-09T00:00:00"/>
    <s v="First Class"/>
    <s v="AA-10375"/>
    <s v="Allen Armold"/>
    <s v="Consumer"/>
    <s v="United States"/>
    <s v="Providence"/>
    <s v="Rhode Island"/>
    <n v="2908"/>
    <x v="3"/>
    <x v="938"/>
    <x v="1"/>
    <s v="Paper"/>
    <s v="Avoid Verbal Orders Carbonless Minifold Book"/>
    <n v="16.899999999999999"/>
  </r>
  <r>
    <n v="9540"/>
    <s v="US-2018-169488"/>
    <x v="210"/>
    <d v="2018-09-09T00:00:00"/>
    <s v="First Class"/>
    <s v="AA-10375"/>
    <s v="Allen Armold"/>
    <s v="Consumer"/>
    <s v="United States"/>
    <s v="Providence"/>
    <s v="Rhode Island"/>
    <n v="2908"/>
    <x v="3"/>
    <x v="368"/>
    <x v="1"/>
    <s v="Paper"/>
    <s v="Xerox 191"/>
    <n v="39.96"/>
  </r>
  <r>
    <n v="9541"/>
    <s v="CA-2016-135727"/>
    <x v="1222"/>
    <d v="2016-05-16T00:00:00"/>
    <s v="Second Class"/>
    <s v="PS-18970"/>
    <s v="Paul Stevenson"/>
    <s v="Home Office"/>
    <s v="United States"/>
    <s v="Phoenix"/>
    <s v="Arizona"/>
    <n v="85023"/>
    <x v="1"/>
    <x v="877"/>
    <x v="0"/>
    <s v="Chairs"/>
    <s v="Global Chrome Stack Chair"/>
    <n v="191.96799999999999"/>
  </r>
  <r>
    <n v="9542"/>
    <s v="CA-2016-135251"/>
    <x v="705"/>
    <d v="2016-08-10T00:00:00"/>
    <s v="Standard Class"/>
    <s v="RP-19270"/>
    <s v="Rachel Payne"/>
    <s v="Corporate"/>
    <s v="United States"/>
    <s v="Houston"/>
    <s v="Texas"/>
    <n v="77095"/>
    <x v="2"/>
    <x v="198"/>
    <x v="1"/>
    <s v="Labels"/>
    <s v="Avery 505"/>
    <n v="35.520000000000003"/>
  </r>
  <r>
    <n v="9543"/>
    <s v="CA-2016-135251"/>
    <x v="705"/>
    <d v="2016-08-10T00:00:00"/>
    <s v="Standard Class"/>
    <s v="RP-19270"/>
    <s v="Rachel Payne"/>
    <s v="Corporate"/>
    <s v="United States"/>
    <s v="Houston"/>
    <s v="Texas"/>
    <n v="77095"/>
    <x v="2"/>
    <x v="799"/>
    <x v="1"/>
    <s v="Binders"/>
    <s v="Avery Hole Reinforcements"/>
    <n v="6.23"/>
  </r>
  <r>
    <n v="9544"/>
    <s v="CA-2016-135251"/>
    <x v="705"/>
    <d v="2016-08-10T00:00:00"/>
    <s v="Standard Class"/>
    <s v="RP-19270"/>
    <s v="Rachel Payne"/>
    <s v="Corporate"/>
    <s v="United States"/>
    <s v="Houston"/>
    <s v="Texas"/>
    <n v="77095"/>
    <x v="2"/>
    <x v="1733"/>
    <x v="1"/>
    <s v="Paper"/>
    <s v="Xerox 1906"/>
    <n v="56.704000000000001"/>
  </r>
  <r>
    <n v="9545"/>
    <s v="CA-2016-135251"/>
    <x v="705"/>
    <d v="2016-08-10T00:00:00"/>
    <s v="Standard Class"/>
    <s v="RP-19270"/>
    <s v="Rachel Payne"/>
    <s v="Corporate"/>
    <s v="United States"/>
    <s v="Houston"/>
    <s v="Texas"/>
    <n v="77095"/>
    <x v="2"/>
    <x v="1103"/>
    <x v="0"/>
    <s v="Bookcases"/>
    <s v="O'Sullivan Manor Hill 2-Door Library in Brianna Oak"/>
    <n v="369.19920000000002"/>
  </r>
  <r>
    <n v="9546"/>
    <s v="CA-2015-166590"/>
    <x v="194"/>
    <d v="2015-11-02T00:00:00"/>
    <s v="Standard Class"/>
    <s v="NC-18625"/>
    <s v="Noah Childs"/>
    <s v="Corporate"/>
    <s v="United States"/>
    <s v="Columbus"/>
    <s v="Indiana"/>
    <n v="47201"/>
    <x v="2"/>
    <x v="1430"/>
    <x v="2"/>
    <s v="Accessories"/>
    <s v="Maxell 4.7GB DVD+R 5/Pack"/>
    <n v="1.98"/>
  </r>
  <r>
    <n v="9547"/>
    <s v="CA-2015-166590"/>
    <x v="194"/>
    <d v="2015-11-02T00:00:00"/>
    <s v="Standard Class"/>
    <s v="NC-18625"/>
    <s v="Noah Childs"/>
    <s v="Corporate"/>
    <s v="United States"/>
    <s v="Columbus"/>
    <s v="Indiana"/>
    <n v="47201"/>
    <x v="2"/>
    <x v="67"/>
    <x v="1"/>
    <s v="Paper"/>
    <s v="Snap-A-Way Black Print Carbonless Ruled Speed Letter, Triplicate"/>
    <n v="75.88"/>
  </r>
  <r>
    <n v="9548"/>
    <s v="CA-2017-131744"/>
    <x v="1133"/>
    <d v="2017-06-20T00:00:00"/>
    <s v="Second Class"/>
    <s v="SC-20770"/>
    <s v="Stewart Carmichael"/>
    <s v="Corporate"/>
    <s v="United States"/>
    <s v="Philadelphia"/>
    <s v="Pennsylvania"/>
    <n v="19134"/>
    <x v="3"/>
    <x v="1532"/>
    <x v="1"/>
    <s v="Paper"/>
    <s v="Xerox 1900"/>
    <n v="6.8479999999999999"/>
  </r>
  <r>
    <n v="9549"/>
    <s v="CA-2017-131744"/>
    <x v="1133"/>
    <d v="2017-06-20T00:00:00"/>
    <s v="Second Class"/>
    <s v="SC-20770"/>
    <s v="Stewart Carmichael"/>
    <s v="Corporate"/>
    <s v="United States"/>
    <s v="Philadelphia"/>
    <s v="Pennsylvania"/>
    <n v="19134"/>
    <x v="3"/>
    <x v="8"/>
    <x v="1"/>
    <s v="Binders"/>
    <s v="DXL Angle-View Binders with Locking Rings by Samsill"/>
    <n v="4.6260000000000003"/>
  </r>
  <r>
    <n v="9550"/>
    <s v="CA-2017-131744"/>
    <x v="1133"/>
    <d v="2017-06-20T00:00:00"/>
    <s v="Second Class"/>
    <s v="SC-20770"/>
    <s v="Stewart Carmichael"/>
    <s v="Corporate"/>
    <s v="United States"/>
    <s v="Philadelphia"/>
    <s v="Pennsylvania"/>
    <n v="19134"/>
    <x v="3"/>
    <x v="1141"/>
    <x v="1"/>
    <s v="Appliances"/>
    <s v="Harmony Air Purifier"/>
    <n v="453.6"/>
  </r>
  <r>
    <n v="9551"/>
    <s v="CA-2016-160864"/>
    <x v="910"/>
    <d v="2016-05-06T00:00:00"/>
    <s v="First Class"/>
    <s v="NF-18595"/>
    <s v="Nicole Fjeld"/>
    <s v="Home Office"/>
    <s v="United States"/>
    <s v="San Jose"/>
    <s v="California"/>
    <n v="95123"/>
    <x v="1"/>
    <x v="68"/>
    <x v="1"/>
    <s v="Binders"/>
    <s v="Avery Binding System Hidden Tab Executive Style Index Sets"/>
    <n v="13.848000000000001"/>
  </r>
  <r>
    <n v="9552"/>
    <s v="CA-2016-147690"/>
    <x v="113"/>
    <d v="2016-11-14T00:00:00"/>
    <s v="Standard Class"/>
    <s v="SC-20020"/>
    <s v="Sam Craven"/>
    <s v="Consumer"/>
    <s v="United States"/>
    <s v="Philadelphia"/>
    <s v="Pennsylvania"/>
    <n v="19140"/>
    <x v="3"/>
    <x v="772"/>
    <x v="1"/>
    <s v="Storage"/>
    <s v="Iceberg Mobile Mega Data/Printer Cart"/>
    <n v="577.58399999999995"/>
  </r>
  <r>
    <n v="9553"/>
    <s v="CA-2016-163923"/>
    <x v="1051"/>
    <d v="2016-06-03T00:00:00"/>
    <s v="Standard Class"/>
    <s v="BD-11560"/>
    <s v="Brendan Dodson"/>
    <s v="Home Office"/>
    <s v="United States"/>
    <s v="Springfield"/>
    <s v="Virginia"/>
    <n v="22153"/>
    <x v="0"/>
    <x v="1302"/>
    <x v="2"/>
    <s v="Accessories"/>
    <s v="ImationÂ SecureÂ DriveÂ + Hardware Encrypted USBÂ flash driveÂ - 16 GB"/>
    <n v="151.96"/>
  </r>
  <r>
    <n v="9554"/>
    <s v="CA-2017-125724"/>
    <x v="897"/>
    <d v="2017-09-27T00:00:00"/>
    <s v="Standard Class"/>
    <s v="SM-20950"/>
    <s v="Suzanne McNair"/>
    <s v="Corporate"/>
    <s v="United States"/>
    <s v="Broomfield"/>
    <s v="Colorado"/>
    <n v="80020"/>
    <x v="1"/>
    <x v="390"/>
    <x v="0"/>
    <s v="Furnishings"/>
    <s v="Aluminum Document Frame"/>
    <n v="68.432000000000002"/>
  </r>
  <r>
    <n v="9555"/>
    <s v="CA-2016-111612"/>
    <x v="109"/>
    <d v="2016-12-02T00:00:00"/>
    <s v="Standard Class"/>
    <s v="EB-14110"/>
    <s v="Eugene Barchas"/>
    <s v="Consumer"/>
    <s v="United States"/>
    <s v="Columbus"/>
    <s v="Ohio"/>
    <n v="43229"/>
    <x v="3"/>
    <x v="90"/>
    <x v="0"/>
    <s v="Furnishings"/>
    <s v="Seth Thomas 13 1/2&quot; Wall Clock"/>
    <n v="71.12"/>
  </r>
  <r>
    <n v="9556"/>
    <s v="CA-2016-111612"/>
    <x v="109"/>
    <d v="2016-12-02T00:00:00"/>
    <s v="Standard Class"/>
    <s v="EB-14110"/>
    <s v="Eugene Barchas"/>
    <s v="Consumer"/>
    <s v="United States"/>
    <s v="Columbus"/>
    <s v="Ohio"/>
    <n v="43229"/>
    <x v="3"/>
    <x v="1014"/>
    <x v="1"/>
    <s v="Fasteners"/>
    <s v="Staples"/>
    <n v="3.008"/>
  </r>
  <r>
    <n v="9557"/>
    <s v="CA-2016-156853"/>
    <x v="155"/>
    <d v="2016-12-05T00:00:00"/>
    <s v="Second Class"/>
    <s v="HP-14815"/>
    <s v="Harold Pawlan"/>
    <s v="Home Office"/>
    <s v="United States"/>
    <s v="Concord"/>
    <s v="New Hampshire"/>
    <n v="3301"/>
    <x v="3"/>
    <x v="779"/>
    <x v="1"/>
    <s v="Paper"/>
    <s v="Xerox 1935"/>
    <n v="184.66"/>
  </r>
  <r>
    <n v="9558"/>
    <s v="CA-2015-103086"/>
    <x v="1136"/>
    <d v="2015-10-19T00:00:00"/>
    <s v="Second Class"/>
    <s v="EB-14170"/>
    <s v="Evan Bailliet"/>
    <s v="Consumer"/>
    <s v="United States"/>
    <s v="Houston"/>
    <s v="Texas"/>
    <n v="77095"/>
    <x v="2"/>
    <x v="1494"/>
    <x v="0"/>
    <s v="Furnishings"/>
    <s v="G.E. Longer-Life Indoor Recessed Floodlight Bulbs"/>
    <n v="5.3120000000000003"/>
  </r>
  <r>
    <n v="9559"/>
    <s v="CA-2017-129280"/>
    <x v="973"/>
    <d v="2017-05-05T00:00:00"/>
    <s v="First Class"/>
    <s v="SM-20905"/>
    <s v="Susan MacKendrick"/>
    <s v="Consumer"/>
    <s v="United States"/>
    <s v="Newark"/>
    <s v="Ohio"/>
    <n v="43055"/>
    <x v="3"/>
    <x v="217"/>
    <x v="2"/>
    <s v="Accessories"/>
    <s v="ImationÂ 16GB Mini TravelDrive USB 2.0Â Flash Drive"/>
    <n v="132.52000000000001"/>
  </r>
  <r>
    <n v="9560"/>
    <s v="CA-2017-129280"/>
    <x v="973"/>
    <d v="2017-05-05T00:00:00"/>
    <s v="First Class"/>
    <s v="SM-20905"/>
    <s v="Susan MacKendrick"/>
    <s v="Consumer"/>
    <s v="United States"/>
    <s v="Newark"/>
    <s v="Ohio"/>
    <n v="43055"/>
    <x v="3"/>
    <x v="1166"/>
    <x v="1"/>
    <s v="Storage"/>
    <s v="Tennsco Industrial Shelving"/>
    <n v="195.64"/>
  </r>
  <r>
    <n v="9561"/>
    <s v="CA-2017-129280"/>
    <x v="973"/>
    <d v="2017-05-05T00:00:00"/>
    <s v="First Class"/>
    <s v="SM-20905"/>
    <s v="Susan MacKendrick"/>
    <s v="Consumer"/>
    <s v="United States"/>
    <s v="Newark"/>
    <s v="Ohio"/>
    <n v="43055"/>
    <x v="3"/>
    <x v="1416"/>
    <x v="0"/>
    <s v="Furnishings"/>
    <s v="Computer Room Manger, 14&quot;"/>
    <n v="51.968000000000004"/>
  </r>
  <r>
    <n v="9562"/>
    <s v="CA-2017-129280"/>
    <x v="973"/>
    <d v="2017-05-05T00:00:00"/>
    <s v="First Class"/>
    <s v="SM-20905"/>
    <s v="Susan MacKendrick"/>
    <s v="Consumer"/>
    <s v="United States"/>
    <s v="Newark"/>
    <s v="Ohio"/>
    <n v="43055"/>
    <x v="3"/>
    <x v="1332"/>
    <x v="2"/>
    <s v="Accessories"/>
    <s v="LogitechÂ VX Revolution Cordless Laser Mouse for Notebooks (Black)"/>
    <n v="431.976"/>
  </r>
  <r>
    <n v="9563"/>
    <s v="CA-2017-129280"/>
    <x v="973"/>
    <d v="2017-05-05T00:00:00"/>
    <s v="First Class"/>
    <s v="SM-20905"/>
    <s v="Susan MacKendrick"/>
    <s v="Consumer"/>
    <s v="United States"/>
    <s v="Newark"/>
    <s v="Ohio"/>
    <n v="43055"/>
    <x v="3"/>
    <x v="1858"/>
    <x v="2"/>
    <s v="Machines"/>
    <s v="Cisco 8961 IP Phone Charcoal"/>
    <n v="224.93700000000001"/>
  </r>
  <r>
    <n v="9564"/>
    <s v="CA-2017-129280"/>
    <x v="973"/>
    <d v="2017-05-05T00:00:00"/>
    <s v="First Class"/>
    <s v="SM-20905"/>
    <s v="Susan MacKendrick"/>
    <s v="Consumer"/>
    <s v="United States"/>
    <s v="Newark"/>
    <s v="Ohio"/>
    <n v="43055"/>
    <x v="3"/>
    <x v="1345"/>
    <x v="1"/>
    <s v="Labels"/>
    <s v="Avery 496"/>
    <n v="6"/>
  </r>
  <r>
    <n v="9565"/>
    <s v="CA-2016-161242"/>
    <x v="932"/>
    <d v="2016-06-08T00:00:00"/>
    <s v="Standard Class"/>
    <s v="CG-12040"/>
    <s v="Catherine Glotzbach"/>
    <s v="Home Office"/>
    <s v="United States"/>
    <s v="Los Angeles"/>
    <s v="California"/>
    <n v="90045"/>
    <x v="1"/>
    <x v="1017"/>
    <x v="1"/>
    <s v="Paper"/>
    <s v="Adams Telephone Message Book W/Dividers/Space For Phone Numbers, 5 1/4&quot;X8 1/2&quot;, 300/Messages"/>
    <n v="11.76"/>
  </r>
  <r>
    <n v="9566"/>
    <s v="CA-2015-130428"/>
    <x v="691"/>
    <d v="2015-03-31T00:00:00"/>
    <s v="Same Day"/>
    <s v="TG-21640"/>
    <s v="Trudy Glocke"/>
    <s v="Consumer"/>
    <s v="United States"/>
    <s v="Tampa"/>
    <s v="Florida"/>
    <n v="33614"/>
    <x v="0"/>
    <x v="228"/>
    <x v="0"/>
    <s v="Chairs"/>
    <s v="Global Leather Highback Executive Chair with Pneumatic Height Adjustment, Black"/>
    <n v="1125.4880000000001"/>
  </r>
  <r>
    <n v="9567"/>
    <s v="CA-2015-130428"/>
    <x v="691"/>
    <d v="2015-03-31T00:00:00"/>
    <s v="Same Day"/>
    <s v="TG-21640"/>
    <s v="Trudy Glocke"/>
    <s v="Consumer"/>
    <s v="United States"/>
    <s v="Tampa"/>
    <s v="Florida"/>
    <n v="33614"/>
    <x v="0"/>
    <x v="674"/>
    <x v="1"/>
    <s v="Binders"/>
    <s v="Ibico Plastic and Wire Spiral Binding Combs"/>
    <n v="12.645"/>
  </r>
  <r>
    <n v="9568"/>
    <s v="CA-2015-130428"/>
    <x v="691"/>
    <d v="2015-03-31T00:00:00"/>
    <s v="Same Day"/>
    <s v="TG-21640"/>
    <s v="Trudy Glocke"/>
    <s v="Consumer"/>
    <s v="United States"/>
    <s v="Tampa"/>
    <s v="Florida"/>
    <n v="33614"/>
    <x v="0"/>
    <x v="183"/>
    <x v="1"/>
    <s v="Art"/>
    <s v="Binney &amp; Smith inkTank Erasable Desk Highlighter, Chisel Tip, Yellow, 12/Box"/>
    <n v="4.032"/>
  </r>
  <r>
    <n v="9569"/>
    <s v="CA-2018-104388"/>
    <x v="957"/>
    <d v="2018-07-07T00:00:00"/>
    <s v="First Class"/>
    <s v="DK-12835"/>
    <s v="Damala Kotsonis"/>
    <s v="Corporate"/>
    <s v="United States"/>
    <s v="Fremont"/>
    <s v="Nebraska"/>
    <n v="68025"/>
    <x v="2"/>
    <x v="125"/>
    <x v="2"/>
    <s v="Phones"/>
    <s v="Anker 36W 4-Port USB Wall Charger Travel Power Adapter for iPhone 5s 5c 5"/>
    <n v="79.959999999999994"/>
  </r>
  <r>
    <n v="9570"/>
    <s v="CA-2016-113131"/>
    <x v="496"/>
    <d v="2016-09-24T00:00:00"/>
    <s v="Same Day"/>
    <s v="MB-17305"/>
    <s v="Maria Bertelson"/>
    <s v="Consumer"/>
    <s v="United States"/>
    <s v="Columbus"/>
    <s v="Ohio"/>
    <n v="43229"/>
    <x v="3"/>
    <x v="1390"/>
    <x v="1"/>
    <s v="Binders"/>
    <s v="Accohide Poly Flexible Ring Binders"/>
    <n v="6.7320000000000002"/>
  </r>
  <r>
    <n v="9571"/>
    <s v="CA-2016-113131"/>
    <x v="496"/>
    <d v="2016-09-24T00:00:00"/>
    <s v="Same Day"/>
    <s v="MB-17305"/>
    <s v="Maria Bertelson"/>
    <s v="Consumer"/>
    <s v="United States"/>
    <s v="Columbus"/>
    <s v="Ohio"/>
    <n v="43229"/>
    <x v="3"/>
    <x v="1222"/>
    <x v="1"/>
    <s v="Storage"/>
    <s v="Tennsco Lockers, Sand"/>
    <n v="33.567999999999998"/>
  </r>
  <r>
    <n v="9572"/>
    <s v="CA-2016-113131"/>
    <x v="496"/>
    <d v="2016-09-24T00:00:00"/>
    <s v="Same Day"/>
    <s v="MB-17305"/>
    <s v="Maria Bertelson"/>
    <s v="Consumer"/>
    <s v="United States"/>
    <s v="Columbus"/>
    <s v="Ohio"/>
    <n v="43229"/>
    <x v="3"/>
    <x v="1652"/>
    <x v="1"/>
    <s v="Envelopes"/>
    <s v="#6 3/4 Gummed Flap White Envelopes"/>
    <n v="15.84"/>
  </r>
  <r>
    <n v="9573"/>
    <s v="CA-2016-113131"/>
    <x v="496"/>
    <d v="2016-09-24T00:00:00"/>
    <s v="Same Day"/>
    <s v="MB-17305"/>
    <s v="Maria Bertelson"/>
    <s v="Consumer"/>
    <s v="United States"/>
    <s v="Columbus"/>
    <s v="Ohio"/>
    <n v="43229"/>
    <x v="3"/>
    <x v="580"/>
    <x v="1"/>
    <s v="Labels"/>
    <s v="Avery 4027 File Folder Labels for Dot Matrix Printers, 5000 Labels per Box, White"/>
    <n v="24.423999999999999"/>
  </r>
  <r>
    <n v="9574"/>
    <s v="CA-2016-113131"/>
    <x v="496"/>
    <d v="2016-09-24T00:00:00"/>
    <s v="Same Day"/>
    <s v="MB-17305"/>
    <s v="Maria Bertelson"/>
    <s v="Consumer"/>
    <s v="United States"/>
    <s v="Columbus"/>
    <s v="Ohio"/>
    <n v="43229"/>
    <x v="3"/>
    <x v="1046"/>
    <x v="1"/>
    <s v="Art"/>
    <s v="Newell 347"/>
    <n v="17.12"/>
  </r>
  <r>
    <n v="9575"/>
    <s v="CA-2016-148495"/>
    <x v="863"/>
    <d v="2016-08-13T00:00:00"/>
    <s v="Same Day"/>
    <s v="SF-20065"/>
    <s v="Sandra Flanagan"/>
    <s v="Consumer"/>
    <s v="United States"/>
    <s v="Pomona"/>
    <s v="California"/>
    <n v="91767"/>
    <x v="1"/>
    <x v="1172"/>
    <x v="0"/>
    <s v="Furnishings"/>
    <s v="Ultra Door Pull Handle"/>
    <n v="31.56"/>
  </r>
  <r>
    <n v="9576"/>
    <s v="CA-2016-143147"/>
    <x v="989"/>
    <d v="2016-05-28T00:00:00"/>
    <s v="Second Class"/>
    <s v="PS-18760"/>
    <s v="Pamela Stobb"/>
    <s v="Consumer"/>
    <s v="United States"/>
    <s v="San Antonio"/>
    <s v="Texas"/>
    <n v="78207"/>
    <x v="2"/>
    <x v="83"/>
    <x v="0"/>
    <s v="Chairs"/>
    <s v="Novimex Swivel Fabric Task Chair"/>
    <n v="105.68600000000001"/>
  </r>
  <r>
    <n v="9577"/>
    <s v="CA-2016-143147"/>
    <x v="989"/>
    <d v="2016-05-28T00:00:00"/>
    <s v="Second Class"/>
    <s v="PS-18760"/>
    <s v="Pamela Stobb"/>
    <s v="Consumer"/>
    <s v="United States"/>
    <s v="San Antonio"/>
    <s v="Texas"/>
    <n v="78207"/>
    <x v="2"/>
    <x v="1093"/>
    <x v="2"/>
    <s v="Machines"/>
    <s v="StarTech.com 10/100 VDSL2 Ethernet Extender Kit"/>
    <n v="399.54"/>
  </r>
  <r>
    <n v="9578"/>
    <s v="CA-2016-143147"/>
    <x v="989"/>
    <d v="2016-05-28T00:00:00"/>
    <s v="Second Class"/>
    <s v="PS-18760"/>
    <s v="Pamela Stobb"/>
    <s v="Consumer"/>
    <s v="United States"/>
    <s v="San Antonio"/>
    <s v="Texas"/>
    <n v="78207"/>
    <x v="2"/>
    <x v="1144"/>
    <x v="0"/>
    <s v="Chairs"/>
    <s v="Global Stack Chair with Arms, Black"/>
    <n v="104.93"/>
  </r>
  <r>
    <n v="9579"/>
    <s v="CA-2018-152975"/>
    <x v="32"/>
    <d v="2018-09-16T00:00:00"/>
    <s v="First Class"/>
    <s v="RB-19705"/>
    <s v="Roger Barcio"/>
    <s v="Home Office"/>
    <s v="United States"/>
    <s v="New York City"/>
    <s v="New York"/>
    <n v="10035"/>
    <x v="3"/>
    <x v="907"/>
    <x v="2"/>
    <s v="Phones"/>
    <s v="Wilson SignalBoost 841262 DB PRO Amplifier Kit"/>
    <n v="1079.8499999999999"/>
  </r>
  <r>
    <n v="9580"/>
    <s v="CA-2018-152975"/>
    <x v="32"/>
    <d v="2018-09-16T00:00:00"/>
    <s v="First Class"/>
    <s v="RB-19705"/>
    <s v="Roger Barcio"/>
    <s v="Home Office"/>
    <s v="United States"/>
    <s v="New York City"/>
    <s v="New York"/>
    <n v="10035"/>
    <x v="3"/>
    <x v="1043"/>
    <x v="1"/>
    <s v="Storage"/>
    <s v="Sensible Storage WireTech Storage Systems"/>
    <n v="70.98"/>
  </r>
  <r>
    <n v="9581"/>
    <s v="CA-2018-152975"/>
    <x v="32"/>
    <d v="2018-09-16T00:00:00"/>
    <s v="First Class"/>
    <s v="RB-19705"/>
    <s v="Roger Barcio"/>
    <s v="Home Office"/>
    <s v="United States"/>
    <s v="New York City"/>
    <s v="New York"/>
    <n v="10035"/>
    <x v="3"/>
    <x v="758"/>
    <x v="1"/>
    <s v="Art"/>
    <s v="Bulldog Table or Wall-Mount Pencil Sharpener"/>
    <n v="29.95"/>
  </r>
  <r>
    <n v="9582"/>
    <s v="CA-2018-152975"/>
    <x v="32"/>
    <d v="2018-09-16T00:00:00"/>
    <s v="First Class"/>
    <s v="RB-19705"/>
    <s v="Roger Barcio"/>
    <s v="Home Office"/>
    <s v="United States"/>
    <s v="New York City"/>
    <s v="New York"/>
    <n v="10035"/>
    <x v="3"/>
    <x v="1585"/>
    <x v="0"/>
    <s v="Chairs"/>
    <s v="Office Star - Contemporary Task Swivel chair with Loop Arms, Charcoal"/>
    <n v="589.41"/>
  </r>
  <r>
    <n v="9583"/>
    <s v="CA-2017-107475"/>
    <x v="843"/>
    <d v="2017-06-11T00:00:00"/>
    <s v="Standard Class"/>
    <s v="RS-19870"/>
    <s v="Roy Skaria"/>
    <s v="Home Office"/>
    <s v="United States"/>
    <s v="Philadelphia"/>
    <s v="Pennsylvania"/>
    <n v="19120"/>
    <x v="3"/>
    <x v="131"/>
    <x v="1"/>
    <s v="Fasteners"/>
    <s v="Ideal Clamps"/>
    <n v="9.6479999999999997"/>
  </r>
  <r>
    <n v="9584"/>
    <s v="CA-2018-116127"/>
    <x v="643"/>
    <d v="2018-06-27T00:00:00"/>
    <s v="Second Class"/>
    <s v="SB-20185"/>
    <s v="Sarah Brown"/>
    <s v="Consumer"/>
    <s v="United States"/>
    <s v="New York City"/>
    <s v="New York"/>
    <n v="10024"/>
    <x v="3"/>
    <x v="1248"/>
    <x v="0"/>
    <s v="Bookcases"/>
    <s v="DMI Eclipse Executive Suite Bookcases"/>
    <n v="400.78399999999999"/>
  </r>
  <r>
    <n v="9585"/>
    <s v="CA-2018-132584"/>
    <x v="775"/>
    <d v="2018-08-27T00:00:00"/>
    <s v="First Class"/>
    <s v="HJ-14875"/>
    <s v="Heather Jas"/>
    <s v="Home Office"/>
    <s v="United States"/>
    <s v="Detroit"/>
    <s v="Michigan"/>
    <n v="48234"/>
    <x v="2"/>
    <x v="1031"/>
    <x v="1"/>
    <s v="Storage"/>
    <s v="Neat Ideas Personal Hanging Folder Files, Black"/>
    <n v="53.72"/>
  </r>
  <r>
    <n v="9586"/>
    <s v="CA-2017-160598"/>
    <x v="370"/>
    <d v="2017-08-28T00:00:00"/>
    <s v="First Class"/>
    <s v="SV-20815"/>
    <s v="Stuart Van"/>
    <s v="Corporate"/>
    <s v="United States"/>
    <s v="Miami"/>
    <s v="Florida"/>
    <n v="33142"/>
    <x v="0"/>
    <x v="1413"/>
    <x v="1"/>
    <s v="Paper"/>
    <s v="Xerox 1944"/>
    <n v="31.007999999999999"/>
  </r>
  <r>
    <n v="9587"/>
    <s v="CA-2017-108630"/>
    <x v="741"/>
    <d v="2017-11-18T00:00:00"/>
    <s v="Same Day"/>
    <s v="BE-11410"/>
    <s v="Bobby Elias"/>
    <s v="Consumer"/>
    <s v="United States"/>
    <s v="Concord"/>
    <s v="California"/>
    <n v="94521"/>
    <x v="1"/>
    <x v="1329"/>
    <x v="1"/>
    <s v="Binders"/>
    <s v="Recycled Premium Regency Composition Covers"/>
    <n v="61.12"/>
  </r>
  <r>
    <n v="9588"/>
    <s v="US-2018-129203"/>
    <x v="827"/>
    <d v="2018-04-22T00:00:00"/>
    <s v="Standard Class"/>
    <s v="BM-11575"/>
    <s v="Brendan Murry"/>
    <s v="Corporate"/>
    <s v="United States"/>
    <s v="Chicago"/>
    <s v="Illinois"/>
    <n v="60653"/>
    <x v="2"/>
    <x v="886"/>
    <x v="1"/>
    <s v="Storage"/>
    <s v="Carina Media Storage Towers in Natural &amp; Black"/>
    <n v="195.136"/>
  </r>
  <r>
    <n v="9589"/>
    <s v="CA-2018-110940"/>
    <x v="283"/>
    <d v="2018-07-28T00:00:00"/>
    <s v="Standard Class"/>
    <s v="AZ-10750"/>
    <s v="Annie Zypern"/>
    <s v="Consumer"/>
    <s v="United States"/>
    <s v="Wheeling"/>
    <s v="Illinois"/>
    <n v="60090"/>
    <x v="2"/>
    <x v="108"/>
    <x v="1"/>
    <s v="Art"/>
    <s v="Hunt PowerHouse Electric Pencil Sharpener, Blue"/>
    <n v="121.536"/>
  </r>
  <r>
    <n v="9590"/>
    <s v="CA-2015-119172"/>
    <x v="218"/>
    <d v="2015-05-15T00:00:00"/>
    <s v="Standard Class"/>
    <s v="HD-14785"/>
    <s v="Harold Dahlen"/>
    <s v="Home Office"/>
    <s v="United States"/>
    <s v="Chicago"/>
    <s v="Illinois"/>
    <n v="60610"/>
    <x v="2"/>
    <x v="1749"/>
    <x v="1"/>
    <s v="Paper"/>
    <s v="Black Print Carbonless 8 1/2&quot; x 8 1/4&quot; Rapid Memo Book"/>
    <n v="17.472000000000001"/>
  </r>
  <r>
    <n v="9591"/>
    <s v="CA-2015-119172"/>
    <x v="218"/>
    <d v="2015-05-15T00:00:00"/>
    <s v="Standard Class"/>
    <s v="HD-14785"/>
    <s v="Harold Dahlen"/>
    <s v="Home Office"/>
    <s v="United States"/>
    <s v="Chicago"/>
    <s v="Illinois"/>
    <n v="60610"/>
    <x v="2"/>
    <x v="920"/>
    <x v="1"/>
    <s v="Binders"/>
    <s v="Avery Arch Ring Binders"/>
    <n v="104.58"/>
  </r>
  <r>
    <n v="9592"/>
    <s v="US-2017-105452"/>
    <x v="1062"/>
    <d v="2017-08-01T00:00:00"/>
    <s v="Standard Class"/>
    <s v="BF-11005"/>
    <s v="Barry Franz"/>
    <s v="Home Office"/>
    <s v="United States"/>
    <s v="Pasadena"/>
    <s v="Texas"/>
    <n v="77506"/>
    <x v="2"/>
    <x v="893"/>
    <x v="0"/>
    <s v="Furnishings"/>
    <s v="Eldon Image Series Desk Accessories, Ebony"/>
    <n v="24.7"/>
  </r>
  <r>
    <n v="9593"/>
    <s v="US-2017-105452"/>
    <x v="1062"/>
    <d v="2017-08-01T00:00:00"/>
    <s v="Standard Class"/>
    <s v="BF-11005"/>
    <s v="Barry Franz"/>
    <s v="Home Office"/>
    <s v="United States"/>
    <s v="Pasadena"/>
    <s v="Texas"/>
    <n v="77506"/>
    <x v="2"/>
    <x v="1814"/>
    <x v="0"/>
    <s v="Furnishings"/>
    <s v="Tenex Chairmat w/ Average Lip, 45&quot; x 53&quot;"/>
    <n v="302.72000000000003"/>
  </r>
  <r>
    <n v="9594"/>
    <s v="CA-2018-108931"/>
    <x v="32"/>
    <d v="2018-09-19T00:00:00"/>
    <s v="Standard Class"/>
    <s v="HZ-14950"/>
    <s v="Henia Zydlo"/>
    <s v="Consumer"/>
    <s v="United States"/>
    <s v="New York City"/>
    <s v="New York"/>
    <n v="10024"/>
    <x v="3"/>
    <x v="1489"/>
    <x v="1"/>
    <s v="Paper"/>
    <s v="Xerox 1980"/>
    <n v="8.56"/>
  </r>
  <r>
    <n v="9595"/>
    <s v="CA-2018-108931"/>
    <x v="32"/>
    <d v="2018-09-19T00:00:00"/>
    <s v="Standard Class"/>
    <s v="HZ-14950"/>
    <s v="Henia Zydlo"/>
    <s v="Consumer"/>
    <s v="United States"/>
    <s v="New York City"/>
    <s v="New York"/>
    <n v="10024"/>
    <x v="3"/>
    <x v="371"/>
    <x v="1"/>
    <s v="Paper"/>
    <s v="Xerox 1987"/>
    <n v="11.56"/>
  </r>
  <r>
    <n v="9596"/>
    <s v="CA-2018-104619"/>
    <x v="714"/>
    <d v="2018-01-29T00:00:00"/>
    <s v="Standard Class"/>
    <s v="KD-16495"/>
    <s v="Keith Dawkins"/>
    <s v="Corporate"/>
    <s v="United States"/>
    <s v="San Jose"/>
    <s v="California"/>
    <n v="95123"/>
    <x v="1"/>
    <x v="22"/>
    <x v="1"/>
    <s v="Appliances"/>
    <s v="Acco Six-Outlet Power Strip, 4' Cord Length"/>
    <n v="25.86"/>
  </r>
  <r>
    <n v="9597"/>
    <s v="CA-2018-104619"/>
    <x v="714"/>
    <d v="2018-01-29T00:00:00"/>
    <s v="Standard Class"/>
    <s v="KD-16495"/>
    <s v="Keith Dawkins"/>
    <s v="Corporate"/>
    <s v="United States"/>
    <s v="San Jose"/>
    <s v="California"/>
    <n v="95123"/>
    <x v="1"/>
    <x v="1591"/>
    <x v="1"/>
    <s v="Binders"/>
    <s v="Ibico EB-19 Dual Function Manual Binding System"/>
    <n v="276.78399999999999"/>
  </r>
  <r>
    <n v="9598"/>
    <s v="CA-2018-104619"/>
    <x v="714"/>
    <d v="2018-01-29T00:00:00"/>
    <s v="Standard Class"/>
    <s v="KD-16495"/>
    <s v="Keith Dawkins"/>
    <s v="Corporate"/>
    <s v="United States"/>
    <s v="San Jose"/>
    <s v="California"/>
    <n v="95123"/>
    <x v="1"/>
    <x v="1676"/>
    <x v="2"/>
    <s v="Phones"/>
    <s v="Jensen SMPS-640 -Â speaker phone"/>
    <n v="110.352"/>
  </r>
  <r>
    <n v="9599"/>
    <s v="CA-2016-149517"/>
    <x v="444"/>
    <d v="2016-09-23T00:00:00"/>
    <s v="Standard Class"/>
    <s v="FC-14245"/>
    <s v="Frank Carlisle"/>
    <s v="Home Office"/>
    <s v="United States"/>
    <s v="Sacramento"/>
    <s v="California"/>
    <n v="95823"/>
    <x v="1"/>
    <x v="1492"/>
    <x v="0"/>
    <s v="Furnishings"/>
    <s v="Seth Thomas 8 1/2&quot; Cubicle Clock"/>
    <n v="60.84"/>
  </r>
  <r>
    <n v="9600"/>
    <s v="CA-2016-116841"/>
    <x v="1223"/>
    <d v="2016-04-18T00:00:00"/>
    <s v="Standard Class"/>
    <s v="TP-21130"/>
    <s v="Theone Pippenger"/>
    <s v="Consumer"/>
    <s v="United States"/>
    <s v="Springfield"/>
    <s v="Oregon"/>
    <n v="97477"/>
    <x v="1"/>
    <x v="1324"/>
    <x v="1"/>
    <s v="Appliances"/>
    <s v="Acco Smartsocket Color-Coded Six-Outlet AC Adapter Model Surge Protectors"/>
    <n v="35.207999999999998"/>
  </r>
  <r>
    <n v="9601"/>
    <s v="CA-2018-107797"/>
    <x v="540"/>
    <d v="2018-05-11T00:00:00"/>
    <s v="Second Class"/>
    <s v="EB-13705"/>
    <s v="Ed Braxton"/>
    <s v="Corporate"/>
    <s v="United States"/>
    <s v="Mansfield"/>
    <s v="Texas"/>
    <n v="76063"/>
    <x v="2"/>
    <x v="1465"/>
    <x v="1"/>
    <s v="Paper"/>
    <s v="Xerox 1997"/>
    <n v="41.472000000000001"/>
  </r>
  <r>
    <n v="9602"/>
    <s v="CA-2017-117604"/>
    <x v="913"/>
    <d v="2017-09-09T00:00:00"/>
    <s v="Standard Class"/>
    <s v="JP-15520"/>
    <s v="Jeremy Pistek"/>
    <s v="Consumer"/>
    <s v="United States"/>
    <s v="Jonesboro"/>
    <s v="Arkansas"/>
    <n v="72401"/>
    <x v="0"/>
    <x v="1052"/>
    <x v="1"/>
    <s v="Paper"/>
    <s v="Xerox 1886"/>
    <n v="239.5"/>
  </r>
  <r>
    <n v="9603"/>
    <s v="CA-2015-130155"/>
    <x v="946"/>
    <d v="2015-05-22T00:00:00"/>
    <s v="First Class"/>
    <s v="TD-20995"/>
    <s v="Tamara Dahlen"/>
    <s v="Consumer"/>
    <s v="United States"/>
    <s v="Virginia Beach"/>
    <s v="Virginia"/>
    <n v="23464"/>
    <x v="0"/>
    <x v="1726"/>
    <x v="1"/>
    <s v="Supplies"/>
    <s v="Acme Design Stainless Steel Bent Scissors"/>
    <n v="34.200000000000003"/>
  </r>
  <r>
    <n v="9604"/>
    <s v="CA-2017-129861"/>
    <x v="26"/>
    <d v="2017-06-23T00:00:00"/>
    <s v="Standard Class"/>
    <s v="DM-13345"/>
    <s v="Denise Monton"/>
    <s v="Corporate"/>
    <s v="United States"/>
    <s v="Rochester"/>
    <s v="New York"/>
    <n v="14609"/>
    <x v="3"/>
    <x v="1021"/>
    <x v="0"/>
    <s v="Tables"/>
    <s v="Hon 2111 Invitation Series Corner Table"/>
    <n v="376.86599999999999"/>
  </r>
  <r>
    <n v="9605"/>
    <s v="CA-2016-138625"/>
    <x v="121"/>
    <d v="2016-11-05T00:00:00"/>
    <s v="First Class"/>
    <s v="EG-13900"/>
    <s v="Emily Grady"/>
    <s v="Consumer"/>
    <s v="United States"/>
    <s v="Chesapeake"/>
    <s v="Virginia"/>
    <n v="23320"/>
    <x v="0"/>
    <x v="1859"/>
    <x v="1"/>
    <s v="Appliances"/>
    <s v="Eureka Hand Vacuum, Bagless"/>
    <n v="197.72"/>
  </r>
  <r>
    <n v="9606"/>
    <s v="US-2018-122672"/>
    <x v="259"/>
    <d v="2018-11-09T00:00:00"/>
    <s v="Standard Class"/>
    <s v="HG-14965"/>
    <s v="Henry Goldwyn"/>
    <s v="Corporate"/>
    <s v="United States"/>
    <s v="Lancaster"/>
    <s v="Ohio"/>
    <n v="43130"/>
    <x v="3"/>
    <x v="176"/>
    <x v="2"/>
    <s v="Accessories"/>
    <s v="SanDisk Ultra 32 GB MicroSDHC Class 10 Memory Card"/>
    <n v="70.72"/>
  </r>
  <r>
    <n v="9607"/>
    <s v="US-2018-122672"/>
    <x v="259"/>
    <d v="2018-11-09T00:00:00"/>
    <s v="Standard Class"/>
    <s v="HG-14965"/>
    <s v="Henry Goldwyn"/>
    <s v="Corporate"/>
    <s v="United States"/>
    <s v="Lancaster"/>
    <s v="Ohio"/>
    <n v="43130"/>
    <x v="3"/>
    <x v="871"/>
    <x v="1"/>
    <s v="Storage"/>
    <s v="Carina 42&quot;Hx23 3/4&quot;W Media Storage Unit"/>
    <n v="194.352"/>
  </r>
  <r>
    <n v="9608"/>
    <s v="CA-2018-117128"/>
    <x v="256"/>
    <d v="2018-12-08T00:00:00"/>
    <s v="Second Class"/>
    <s v="BF-11080"/>
    <s v="Bart Folk"/>
    <s v="Consumer"/>
    <s v="United States"/>
    <s v="New York City"/>
    <s v="New York"/>
    <n v="10024"/>
    <x v="3"/>
    <x v="1552"/>
    <x v="1"/>
    <s v="Paper"/>
    <s v="Telephone Message Books with Fax/Mobile Section, 4 1/4&quot; x 6&quot;"/>
    <n v="21.6"/>
  </r>
  <r>
    <n v="9609"/>
    <s v="CA-2018-117128"/>
    <x v="256"/>
    <d v="2018-12-08T00:00:00"/>
    <s v="Second Class"/>
    <s v="BF-11080"/>
    <s v="Bart Folk"/>
    <s v="Consumer"/>
    <s v="United States"/>
    <s v="New York City"/>
    <s v="New York"/>
    <n v="10024"/>
    <x v="3"/>
    <x v="1238"/>
    <x v="1"/>
    <s v="Labels"/>
    <s v="Avery 52"/>
    <n v="11.07"/>
  </r>
  <r>
    <n v="9610"/>
    <s v="CA-2017-130638"/>
    <x v="458"/>
    <d v="2017-05-19T00:00:00"/>
    <s v="Second Class"/>
    <s v="SC-20095"/>
    <s v="Sanjit Chand"/>
    <s v="Consumer"/>
    <s v="United States"/>
    <s v="Los Angeles"/>
    <s v="California"/>
    <n v="90045"/>
    <x v="1"/>
    <x v="1454"/>
    <x v="0"/>
    <s v="Furnishings"/>
    <s v="Tenex Carpeted, Granite-Look or Clear Contemporary Contour Shape Chair Mats"/>
    <n v="282.83999999999997"/>
  </r>
  <r>
    <n v="9611"/>
    <s v="CA-2017-130638"/>
    <x v="458"/>
    <d v="2017-05-19T00:00:00"/>
    <s v="Second Class"/>
    <s v="SC-20095"/>
    <s v="Sanjit Chand"/>
    <s v="Consumer"/>
    <s v="United States"/>
    <s v="Los Angeles"/>
    <s v="California"/>
    <n v="90045"/>
    <x v="1"/>
    <x v="1038"/>
    <x v="1"/>
    <s v="Labels"/>
    <s v="Avery 481"/>
    <n v="27.72"/>
  </r>
  <r>
    <n v="9612"/>
    <s v="CA-2018-144365"/>
    <x v="1200"/>
    <d v="2018-10-30T00:00:00"/>
    <s v="Standard Class"/>
    <s v="CS-11950"/>
    <s v="Carlos Soltero"/>
    <s v="Consumer"/>
    <s v="United States"/>
    <s v="Jackson"/>
    <s v="Mississippi"/>
    <n v="39212"/>
    <x v="0"/>
    <x v="848"/>
    <x v="1"/>
    <s v="Fasteners"/>
    <s v="Staples"/>
    <n v="11.68"/>
  </r>
  <r>
    <n v="9613"/>
    <s v="CA-2017-110086"/>
    <x v="31"/>
    <d v="2017-09-22T00:00:00"/>
    <s v="Standard Class"/>
    <s v="BD-11320"/>
    <s v="Bill Donatelli"/>
    <s v="Consumer"/>
    <s v="United States"/>
    <s v="Woodland"/>
    <s v="California"/>
    <n v="95695"/>
    <x v="1"/>
    <x v="1501"/>
    <x v="2"/>
    <s v="Phones"/>
    <s v="Polycom CX300 Desktop Phone USB VoIP phone"/>
    <n v="239.98400000000001"/>
  </r>
  <r>
    <n v="9614"/>
    <s v="CA-2015-128524"/>
    <x v="7"/>
    <d v="2015-11-13T00:00:00"/>
    <s v="First Class"/>
    <s v="MZ-17515"/>
    <s v="Mary Zewe"/>
    <s v="Corporate"/>
    <s v="United States"/>
    <s v="Seattle"/>
    <s v="Washington"/>
    <n v="98115"/>
    <x v="1"/>
    <x v="9"/>
    <x v="1"/>
    <s v="Appliances"/>
    <s v="Belkin F5C206VTEL 6 Outlet Surge"/>
    <n v="22.98"/>
  </r>
  <r>
    <n v="9615"/>
    <s v="CA-2015-128524"/>
    <x v="7"/>
    <d v="2015-11-13T00:00:00"/>
    <s v="First Class"/>
    <s v="MZ-17515"/>
    <s v="Mary Zewe"/>
    <s v="Corporate"/>
    <s v="United States"/>
    <s v="Seattle"/>
    <s v="Washington"/>
    <n v="98115"/>
    <x v="1"/>
    <x v="1207"/>
    <x v="2"/>
    <s v="Accessories"/>
    <s v="Belkin Standard 104 key USB Keyboard"/>
    <n v="102.13"/>
  </r>
  <r>
    <n v="9616"/>
    <s v="CA-2015-128524"/>
    <x v="7"/>
    <d v="2015-11-13T00:00:00"/>
    <s v="First Class"/>
    <s v="MZ-17515"/>
    <s v="Mary Zewe"/>
    <s v="Corporate"/>
    <s v="United States"/>
    <s v="Seattle"/>
    <s v="Washington"/>
    <n v="98115"/>
    <x v="1"/>
    <x v="450"/>
    <x v="1"/>
    <s v="Binders"/>
    <s v="Fellowes PB500 Electric Punch Plastic Comb Binding Machine with Manual Bind"/>
    <n v="2033.5840000000001"/>
  </r>
  <r>
    <n v="9617"/>
    <s v="CA-2017-140256"/>
    <x v="250"/>
    <d v="2017-08-29T00:00:00"/>
    <s v="Standard Class"/>
    <s v="PW-19030"/>
    <s v="Pauline Webber"/>
    <s v="Corporate"/>
    <s v="United States"/>
    <s v="Los Angeles"/>
    <s v="California"/>
    <n v="90049"/>
    <x v="1"/>
    <x v="826"/>
    <x v="1"/>
    <s v="Art"/>
    <s v="Newell 346"/>
    <n v="5.76"/>
  </r>
  <r>
    <n v="9618"/>
    <s v="CA-2018-160633"/>
    <x v="673"/>
    <d v="2018-11-21T00:00:00"/>
    <s v="Standard Class"/>
    <s v="BS-11380"/>
    <s v="Bill Stewart"/>
    <s v="Corporate"/>
    <s v="United States"/>
    <s v="Bowling Green"/>
    <s v="Ohio"/>
    <n v="43402"/>
    <x v="3"/>
    <x v="615"/>
    <x v="2"/>
    <s v="Copiers"/>
    <s v="Hewlett Packard 610 Color Digital Copier / Printer"/>
    <n v="899.98199999999997"/>
  </r>
  <r>
    <n v="9619"/>
    <s v="CA-2018-160633"/>
    <x v="673"/>
    <d v="2018-11-21T00:00:00"/>
    <s v="Standard Class"/>
    <s v="BS-11380"/>
    <s v="Bill Stewart"/>
    <s v="Corporate"/>
    <s v="United States"/>
    <s v="Bowling Green"/>
    <s v="Ohio"/>
    <n v="43402"/>
    <x v="3"/>
    <x v="915"/>
    <x v="1"/>
    <s v="Art"/>
    <s v="Panasonic KP-380BK Classic Electric Pencil Sharpener"/>
    <n v="86.352000000000004"/>
  </r>
  <r>
    <n v="9620"/>
    <s v="CA-2018-160633"/>
    <x v="673"/>
    <d v="2018-11-21T00:00:00"/>
    <s v="Standard Class"/>
    <s v="BS-11380"/>
    <s v="Bill Stewart"/>
    <s v="Corporate"/>
    <s v="United States"/>
    <s v="Bowling Green"/>
    <s v="Ohio"/>
    <n v="43402"/>
    <x v="3"/>
    <x v="343"/>
    <x v="2"/>
    <s v="Accessories"/>
    <s v="Logitech Media Keyboard K200"/>
    <n v="139.96"/>
  </r>
  <r>
    <n v="9621"/>
    <s v="CA-2015-115133"/>
    <x v="467"/>
    <d v="2015-09-30T00:00:00"/>
    <s v="Standard Class"/>
    <s v="DA-13450"/>
    <s v="Dianna Arnett"/>
    <s v="Home Office"/>
    <s v="United States"/>
    <s v="Lancaster"/>
    <s v="Ohio"/>
    <n v="43130"/>
    <x v="3"/>
    <x v="1809"/>
    <x v="1"/>
    <s v="Appliances"/>
    <s v="Hoover Commercial Lightweight Upright Vacuum"/>
    <n v="16.704000000000001"/>
  </r>
  <r>
    <n v="9622"/>
    <s v="CA-2015-115133"/>
    <x v="467"/>
    <d v="2015-09-30T00:00:00"/>
    <s v="Standard Class"/>
    <s v="DA-13450"/>
    <s v="Dianna Arnett"/>
    <s v="Home Office"/>
    <s v="United States"/>
    <s v="Lancaster"/>
    <s v="Ohio"/>
    <n v="43130"/>
    <x v="3"/>
    <x v="1837"/>
    <x v="2"/>
    <s v="Accessories"/>
    <s v="Maxell CD-R Discs"/>
    <n v="3.1520000000000001"/>
  </r>
  <r>
    <n v="9623"/>
    <s v="CA-2015-115133"/>
    <x v="467"/>
    <d v="2015-09-30T00:00:00"/>
    <s v="Standard Class"/>
    <s v="DA-13450"/>
    <s v="Dianna Arnett"/>
    <s v="Home Office"/>
    <s v="United States"/>
    <s v="Lancaster"/>
    <s v="Ohio"/>
    <n v="43130"/>
    <x v="3"/>
    <x v="1536"/>
    <x v="1"/>
    <s v="Paper"/>
    <s v="Message Book, Wirebound, Four 5 1/2&quot; X 4&quot; Forms/Pg., 200 Dupl. Sets/Book"/>
    <n v="32.896000000000001"/>
  </r>
  <r>
    <n v="9624"/>
    <s v="CA-2018-137449"/>
    <x v="222"/>
    <d v="2018-06-30T00:00:00"/>
    <s v="First Class"/>
    <s v="ME-17725"/>
    <s v="Max Engle"/>
    <s v="Consumer"/>
    <s v="United States"/>
    <s v="Dallas"/>
    <s v="Texas"/>
    <n v="75220"/>
    <x v="2"/>
    <x v="650"/>
    <x v="1"/>
    <s v="Appliances"/>
    <s v="Belkin F9G930V10-GRY 9 Outlet Surge"/>
    <n v="21.391999999999999"/>
  </r>
  <r>
    <n v="9625"/>
    <s v="CA-2018-137449"/>
    <x v="222"/>
    <d v="2018-06-30T00:00:00"/>
    <s v="First Class"/>
    <s v="ME-17725"/>
    <s v="Max Engle"/>
    <s v="Consumer"/>
    <s v="United States"/>
    <s v="Dallas"/>
    <s v="Texas"/>
    <n v="75220"/>
    <x v="2"/>
    <x v="1213"/>
    <x v="0"/>
    <s v="Tables"/>
    <s v="Bevis Round Conference Table Top &amp; Single Column Base"/>
    <n v="307.31400000000002"/>
  </r>
  <r>
    <n v="9626"/>
    <s v="CA-2018-137449"/>
    <x v="222"/>
    <d v="2018-06-30T00:00:00"/>
    <s v="First Class"/>
    <s v="ME-17725"/>
    <s v="Max Engle"/>
    <s v="Consumer"/>
    <s v="United States"/>
    <s v="Dallas"/>
    <s v="Texas"/>
    <n v="75220"/>
    <x v="2"/>
    <x v="1333"/>
    <x v="0"/>
    <s v="Bookcases"/>
    <s v="O'Sullivan Plantations 2-Door Library in Landvery Oak"/>
    <n v="409.99919999999997"/>
  </r>
  <r>
    <n v="9627"/>
    <s v="CA-2018-103520"/>
    <x v="397"/>
    <d v="2018-09-25T00:00:00"/>
    <s v="First Class"/>
    <s v="MH-17785"/>
    <s v="Maya Herman"/>
    <s v="Corporate"/>
    <s v="United States"/>
    <s v="Lubbock"/>
    <s v="Texas"/>
    <n v="79424"/>
    <x v="2"/>
    <x v="1828"/>
    <x v="1"/>
    <s v="Paper"/>
    <s v="Xerox 1899"/>
    <n v="9.2479999999999993"/>
  </r>
  <r>
    <n v="9628"/>
    <s v="CA-2015-139283"/>
    <x v="533"/>
    <d v="2015-11-27T00:00:00"/>
    <s v="Standard Class"/>
    <s v="BT-11440"/>
    <s v="Bobby Trafton"/>
    <s v="Consumer"/>
    <s v="United States"/>
    <s v="Detroit"/>
    <s v="Michigan"/>
    <n v="48227"/>
    <x v="2"/>
    <x v="766"/>
    <x v="1"/>
    <s v="Binders"/>
    <s v="UniKeep View Case Binders"/>
    <n v="14.67"/>
  </r>
  <r>
    <n v="9629"/>
    <s v="CA-2015-118192"/>
    <x v="286"/>
    <d v="2015-01-18T00:00:00"/>
    <s v="Standard Class"/>
    <s v="MM-17920"/>
    <s v="Michael Moore"/>
    <s v="Consumer"/>
    <s v="United States"/>
    <s v="Newark"/>
    <s v="Ohio"/>
    <n v="43055"/>
    <x v="3"/>
    <x v="711"/>
    <x v="1"/>
    <s v="Paper"/>
    <s v="Xerox 1923"/>
    <n v="37.408000000000001"/>
  </r>
  <r>
    <n v="9630"/>
    <s v="CA-2015-118192"/>
    <x v="286"/>
    <d v="2015-01-18T00:00:00"/>
    <s v="Standard Class"/>
    <s v="MM-17920"/>
    <s v="Michael Moore"/>
    <s v="Consumer"/>
    <s v="United States"/>
    <s v="Newark"/>
    <s v="Ohio"/>
    <n v="43055"/>
    <x v="3"/>
    <x v="1547"/>
    <x v="1"/>
    <s v="Binders"/>
    <s v="Avery Metallic Poly Binders"/>
    <n v="3.4380000000000002"/>
  </r>
  <r>
    <n v="9631"/>
    <s v="CA-2017-168844"/>
    <x v="1206"/>
    <d v="2017-06-06T00:00:00"/>
    <s v="Standard Class"/>
    <s v="NM-18520"/>
    <s v="Neoma Murray"/>
    <s v="Consumer"/>
    <s v="United States"/>
    <s v="New York City"/>
    <s v="New York"/>
    <n v="10011"/>
    <x v="3"/>
    <x v="98"/>
    <x v="1"/>
    <s v="Binders"/>
    <s v="Avery Hidden Tab Dividers for Binding Systems"/>
    <n v="7.1520000000000001"/>
  </r>
  <r>
    <n v="9632"/>
    <s v="CA-2017-168844"/>
    <x v="1206"/>
    <d v="2017-06-06T00:00:00"/>
    <s v="Standard Class"/>
    <s v="NM-18520"/>
    <s v="Neoma Murray"/>
    <s v="Consumer"/>
    <s v="United States"/>
    <s v="New York City"/>
    <s v="New York"/>
    <n v="10011"/>
    <x v="3"/>
    <x v="1620"/>
    <x v="2"/>
    <s v="Phones"/>
    <s v="Jackery Bar Premium Fast-charging Portable Charger"/>
    <n v="179.7"/>
  </r>
  <r>
    <n v="9633"/>
    <s v="CA-2018-154809"/>
    <x v="778"/>
    <d v="2018-02-17T00:00:00"/>
    <s v="Standard Class"/>
    <s v="MH-17455"/>
    <s v="Mark Hamilton"/>
    <s v="Consumer"/>
    <s v="United States"/>
    <s v="Minneapolis"/>
    <s v="Minnesota"/>
    <n v="55407"/>
    <x v="2"/>
    <x v="1201"/>
    <x v="1"/>
    <s v="Appliances"/>
    <s v="Holmes Replacement Filter for HEPA Air Cleaner, Medium Room"/>
    <n v="90.64"/>
  </r>
  <r>
    <n v="9634"/>
    <s v="CA-2015-151330"/>
    <x v="1005"/>
    <d v="2015-10-17T00:00:00"/>
    <s v="First Class"/>
    <s v="TC-21295"/>
    <s v="Toby Carlisle"/>
    <s v="Consumer"/>
    <s v="United States"/>
    <s v="Everett"/>
    <s v="Massachusetts"/>
    <n v="2149"/>
    <x v="3"/>
    <x v="1013"/>
    <x v="2"/>
    <s v="Accessories"/>
    <s v="WD My Passport Ultra 500GB Portable External Hard Drive"/>
    <n v="177"/>
  </r>
  <r>
    <n v="9635"/>
    <s v="CA-2015-151330"/>
    <x v="1005"/>
    <d v="2015-10-17T00:00:00"/>
    <s v="First Class"/>
    <s v="TC-21295"/>
    <s v="Toby Carlisle"/>
    <s v="Consumer"/>
    <s v="United States"/>
    <s v="Everett"/>
    <s v="Massachusetts"/>
    <n v="2149"/>
    <x v="3"/>
    <x v="75"/>
    <x v="1"/>
    <s v="Storage"/>
    <s v="SimpliFile Personal File, Black Granite, 15w x 6-15/16d x 11-1/4h"/>
    <n v="79.45"/>
  </r>
  <r>
    <n v="9636"/>
    <s v="CA-2015-151330"/>
    <x v="1005"/>
    <d v="2015-10-17T00:00:00"/>
    <s v="First Class"/>
    <s v="TC-21295"/>
    <s v="Toby Carlisle"/>
    <s v="Consumer"/>
    <s v="United States"/>
    <s v="Everett"/>
    <s v="Massachusetts"/>
    <n v="2149"/>
    <x v="3"/>
    <x v="1688"/>
    <x v="0"/>
    <s v="Chairs"/>
    <s v="Office Star - Ergonomic Mid Back Chair with 2-Way Adjustable Arms"/>
    <n v="1628.82"/>
  </r>
  <r>
    <n v="9637"/>
    <s v="CA-2015-124702"/>
    <x v="728"/>
    <d v="2015-11-25T00:00:00"/>
    <s v="Standard Class"/>
    <s v="MH-17785"/>
    <s v="Maya Herman"/>
    <s v="Corporate"/>
    <s v="United States"/>
    <s v="Seattle"/>
    <s v="Washington"/>
    <n v="98105"/>
    <x v="1"/>
    <x v="568"/>
    <x v="0"/>
    <s v="Furnishings"/>
    <s v="Howard Miller 13-1/2&quot; Diameter Rosebrook Wall Clock"/>
    <n v="137.54"/>
  </r>
  <r>
    <n v="9638"/>
    <s v="CA-2015-124702"/>
    <x v="728"/>
    <d v="2015-11-25T00:00:00"/>
    <s v="Standard Class"/>
    <s v="MH-17785"/>
    <s v="Maya Herman"/>
    <s v="Corporate"/>
    <s v="United States"/>
    <s v="Seattle"/>
    <s v="Washington"/>
    <n v="98105"/>
    <x v="1"/>
    <x v="962"/>
    <x v="0"/>
    <s v="Tables"/>
    <s v="Lesro Round Back Collection Coffee Table, End Table"/>
    <n v="730.2"/>
  </r>
  <r>
    <n v="9639"/>
    <s v="US-2018-125808"/>
    <x v="105"/>
    <d v="2018-11-15T00:00:00"/>
    <s v="Second Class"/>
    <s v="EP-13915"/>
    <s v="Emily Phan"/>
    <s v="Consumer"/>
    <s v="United States"/>
    <s v="Los Angeles"/>
    <s v="California"/>
    <n v="90032"/>
    <x v="1"/>
    <x v="1828"/>
    <x v="1"/>
    <s v="Paper"/>
    <s v="Xerox 1899"/>
    <n v="11.56"/>
  </r>
  <r>
    <n v="9640"/>
    <s v="CA-2016-116638"/>
    <x v="1224"/>
    <d v="2016-01-31T00:00:00"/>
    <s v="Second Class"/>
    <s v="JH-15985"/>
    <s v="Joseph Holt"/>
    <s v="Consumer"/>
    <s v="United States"/>
    <s v="Concord"/>
    <s v="North Carolina"/>
    <n v="28027"/>
    <x v="0"/>
    <x v="594"/>
    <x v="0"/>
    <s v="Tables"/>
    <s v="Chromcraft Bull-Nose Wood Oval Conference Tables &amp; Bases"/>
    <n v="4297.6440000000002"/>
  </r>
  <r>
    <n v="9641"/>
    <s v="CA-2015-104563"/>
    <x v="1009"/>
    <d v="2015-03-12T00:00:00"/>
    <s v="Standard Class"/>
    <s v="CM-12715"/>
    <s v="Craig Molinari"/>
    <s v="Corporate"/>
    <s v="United States"/>
    <s v="Seattle"/>
    <s v="Washington"/>
    <n v="98103"/>
    <x v="1"/>
    <x v="105"/>
    <x v="1"/>
    <s v="Art"/>
    <s v="Newell Chalk Holder"/>
    <n v="20.65"/>
  </r>
  <r>
    <n v="9642"/>
    <s v="CA-2015-104563"/>
    <x v="1009"/>
    <d v="2015-03-12T00:00:00"/>
    <s v="Standard Class"/>
    <s v="CM-12715"/>
    <s v="Craig Molinari"/>
    <s v="Corporate"/>
    <s v="United States"/>
    <s v="Seattle"/>
    <s v="Washington"/>
    <n v="98103"/>
    <x v="1"/>
    <x v="356"/>
    <x v="1"/>
    <s v="Storage"/>
    <s v="Contico 72&quot;H Heavy-Duty Storage System"/>
    <n v="204.9"/>
  </r>
  <r>
    <n v="9643"/>
    <s v="CA-2015-104563"/>
    <x v="1009"/>
    <d v="2015-03-12T00:00:00"/>
    <s v="Standard Class"/>
    <s v="CM-12715"/>
    <s v="Craig Molinari"/>
    <s v="Corporate"/>
    <s v="United States"/>
    <s v="Seattle"/>
    <s v="Washington"/>
    <n v="98103"/>
    <x v="1"/>
    <x v="1853"/>
    <x v="0"/>
    <s v="Chairs"/>
    <s v="Office Star - Task Chair with Contemporary Loop Arms"/>
    <n v="436.70400000000001"/>
  </r>
  <r>
    <n v="9644"/>
    <s v="CA-2015-104563"/>
    <x v="1009"/>
    <d v="2015-03-12T00:00:00"/>
    <s v="Standard Class"/>
    <s v="CM-12715"/>
    <s v="Craig Molinari"/>
    <s v="Corporate"/>
    <s v="United States"/>
    <s v="Seattle"/>
    <s v="Washington"/>
    <n v="98103"/>
    <x v="1"/>
    <x v="1496"/>
    <x v="0"/>
    <s v="Chairs"/>
    <s v="Global Leather and Oak Executive Chair, Black"/>
    <n v="481.56799999999998"/>
  </r>
  <r>
    <n v="9645"/>
    <s v="US-2018-107979"/>
    <x v="110"/>
    <d v="2018-06-13T00:00:00"/>
    <s v="Standard Class"/>
    <s v="FO-14305"/>
    <s v="Frank Olsen"/>
    <s v="Consumer"/>
    <s v="United States"/>
    <s v="Glendale"/>
    <s v="Arizona"/>
    <n v="85301"/>
    <x v="1"/>
    <x v="1097"/>
    <x v="2"/>
    <s v="Accessories"/>
    <s v="Memorex Micro Travel Drive 16 GB"/>
    <n v="89.543999999999997"/>
  </r>
  <r>
    <n v="9646"/>
    <s v="US-2018-107979"/>
    <x v="110"/>
    <d v="2018-06-13T00:00:00"/>
    <s v="Standard Class"/>
    <s v="FO-14305"/>
    <s v="Frank Olsen"/>
    <s v="Consumer"/>
    <s v="United States"/>
    <s v="Glendale"/>
    <s v="Arizona"/>
    <n v="85301"/>
    <x v="1"/>
    <x v="210"/>
    <x v="1"/>
    <s v="Storage"/>
    <s v="Rogers Deluxe File Chest"/>
    <n v="35.167999999999999"/>
  </r>
  <r>
    <n v="9647"/>
    <s v="US-2018-107979"/>
    <x v="110"/>
    <d v="2018-06-13T00:00:00"/>
    <s v="Standard Class"/>
    <s v="FO-14305"/>
    <s v="Frank Olsen"/>
    <s v="Consumer"/>
    <s v="United States"/>
    <s v="Glendale"/>
    <s v="Arizona"/>
    <n v="85301"/>
    <x v="1"/>
    <x v="261"/>
    <x v="1"/>
    <s v="Binders"/>
    <s v="GBC VeloBinder Electric Binding Machine"/>
    <n v="72.587999999999994"/>
  </r>
  <r>
    <n v="9648"/>
    <s v="CA-2015-150518"/>
    <x v="84"/>
    <d v="2015-11-24T00:00:00"/>
    <s v="Standard Class"/>
    <s v="MW-18220"/>
    <s v="Mitch Webber"/>
    <s v="Consumer"/>
    <s v="United States"/>
    <s v="Coon Rapids"/>
    <s v="Minnesota"/>
    <n v="55433"/>
    <x v="2"/>
    <x v="1125"/>
    <x v="1"/>
    <s v="Storage"/>
    <s v="Recycled Steel Personal File for Standard File Folders"/>
    <n v="221.16"/>
  </r>
  <r>
    <n v="9649"/>
    <s v="CA-2015-150518"/>
    <x v="84"/>
    <d v="2015-11-24T00:00:00"/>
    <s v="Standard Class"/>
    <s v="MW-18220"/>
    <s v="Mitch Webber"/>
    <s v="Consumer"/>
    <s v="United States"/>
    <s v="Coon Rapids"/>
    <s v="Minnesota"/>
    <n v="55433"/>
    <x v="2"/>
    <x v="539"/>
    <x v="2"/>
    <s v="Phones"/>
    <s v="Jabra SPEAK 410"/>
    <n v="281.97000000000003"/>
  </r>
  <r>
    <n v="9650"/>
    <s v="CA-2017-107104"/>
    <x v="491"/>
    <d v="2017-11-30T00:00:00"/>
    <s v="Standard Class"/>
    <s v="MS-17365"/>
    <s v="Maribeth Schnelling"/>
    <s v="Consumer"/>
    <s v="United States"/>
    <s v="Los Angeles"/>
    <s v="California"/>
    <n v="90045"/>
    <x v="1"/>
    <x v="1248"/>
    <x v="0"/>
    <s v="Bookcases"/>
    <s v="DMI Eclipse Executive Suite Bookcases"/>
    <n v="3406.6640000000002"/>
  </r>
  <r>
    <n v="9651"/>
    <s v="CA-2017-107104"/>
    <x v="491"/>
    <d v="2017-11-30T00:00:00"/>
    <s v="Standard Class"/>
    <s v="MS-17365"/>
    <s v="Maribeth Schnelling"/>
    <s v="Consumer"/>
    <s v="United States"/>
    <s v="Los Angeles"/>
    <s v="California"/>
    <n v="90045"/>
    <x v="1"/>
    <x v="1560"/>
    <x v="1"/>
    <s v="Art"/>
    <s v="Newell 31"/>
    <n v="37.17"/>
  </r>
  <r>
    <n v="9652"/>
    <s v="CA-2017-107104"/>
    <x v="491"/>
    <d v="2017-11-30T00:00:00"/>
    <s v="Standard Class"/>
    <s v="MS-17365"/>
    <s v="Maribeth Schnelling"/>
    <s v="Consumer"/>
    <s v="United States"/>
    <s v="Los Angeles"/>
    <s v="California"/>
    <n v="90045"/>
    <x v="1"/>
    <x v="791"/>
    <x v="1"/>
    <s v="Appliances"/>
    <s v="Belkin F9S820V06 8 Outlet Surge"/>
    <n v="64.959999999999994"/>
  </r>
  <r>
    <n v="9653"/>
    <s v="CA-2017-107104"/>
    <x v="491"/>
    <d v="2017-11-30T00:00:00"/>
    <s v="Standard Class"/>
    <s v="MS-17365"/>
    <s v="Maribeth Schnelling"/>
    <s v="Consumer"/>
    <s v="United States"/>
    <s v="Los Angeles"/>
    <s v="California"/>
    <n v="90045"/>
    <x v="1"/>
    <x v="1071"/>
    <x v="0"/>
    <s v="Furnishings"/>
    <s v="GE 48&quot; Fluorescent Tube, Cool White Energy Saver, 34 Watts, 30/Box"/>
    <n v="595.38"/>
  </r>
  <r>
    <n v="9654"/>
    <s v="CA-2018-161893"/>
    <x v="205"/>
    <d v="2018-01-27T00:00:00"/>
    <s v="Standard Class"/>
    <s v="HP-14815"/>
    <s v="Harold Pawlan"/>
    <s v="Home Office"/>
    <s v="United States"/>
    <s v="Tucson"/>
    <s v="Arizona"/>
    <n v="85705"/>
    <x v="1"/>
    <x v="1580"/>
    <x v="2"/>
    <s v="Accessories"/>
    <s v="Logitech Wireless Anywhere Mouse MX for PC and Mac"/>
    <n v="95.983999999999995"/>
  </r>
  <r>
    <n v="9655"/>
    <s v="CA-2018-161893"/>
    <x v="205"/>
    <d v="2018-01-27T00:00:00"/>
    <s v="Standard Class"/>
    <s v="HP-14815"/>
    <s v="Harold Pawlan"/>
    <s v="Home Office"/>
    <s v="United States"/>
    <s v="Tucson"/>
    <s v="Arizona"/>
    <n v="85705"/>
    <x v="1"/>
    <x v="1263"/>
    <x v="1"/>
    <s v="Binders"/>
    <s v="Wilson Jones data.warehouse D-Ring Binders with DublLock"/>
    <n v="4.9379999999999997"/>
  </r>
  <r>
    <n v="9656"/>
    <s v="CA-2015-156160"/>
    <x v="358"/>
    <d v="2015-09-29T00:00:00"/>
    <s v="Standard Class"/>
    <s v="AS-10090"/>
    <s v="Adam Shillingsburg"/>
    <s v="Consumer"/>
    <s v="United States"/>
    <s v="New York City"/>
    <s v="New York"/>
    <n v="10035"/>
    <x v="3"/>
    <x v="1416"/>
    <x v="0"/>
    <s v="Furnishings"/>
    <s v="Computer Room Manger, 14&quot;"/>
    <n v="97.44"/>
  </r>
  <r>
    <n v="9657"/>
    <s v="CA-2015-156160"/>
    <x v="358"/>
    <d v="2015-09-29T00:00:00"/>
    <s v="Standard Class"/>
    <s v="AS-10090"/>
    <s v="Adam Shillingsburg"/>
    <s v="Consumer"/>
    <s v="United States"/>
    <s v="New York City"/>
    <s v="New York"/>
    <n v="10035"/>
    <x v="3"/>
    <x v="591"/>
    <x v="1"/>
    <s v="Binders"/>
    <s v="Cardinal Holdit Business Card Pockets"/>
    <n v="3.984"/>
  </r>
  <r>
    <n v="9658"/>
    <s v="CA-2015-156160"/>
    <x v="358"/>
    <d v="2015-09-29T00:00:00"/>
    <s v="Standard Class"/>
    <s v="AS-10090"/>
    <s v="Adam Shillingsburg"/>
    <s v="Consumer"/>
    <s v="United States"/>
    <s v="New York City"/>
    <s v="New York"/>
    <n v="10035"/>
    <x v="3"/>
    <x v="1731"/>
    <x v="1"/>
    <s v="Art"/>
    <s v="Avery Hi-Liter GlideStik Fluorescent Highlighter, Yellow Ink"/>
    <n v="13.04"/>
  </r>
  <r>
    <n v="9659"/>
    <s v="CA-2015-156160"/>
    <x v="358"/>
    <d v="2015-09-29T00:00:00"/>
    <s v="Standard Class"/>
    <s v="AS-10090"/>
    <s v="Adam Shillingsburg"/>
    <s v="Consumer"/>
    <s v="United States"/>
    <s v="New York City"/>
    <s v="New York"/>
    <n v="10035"/>
    <x v="3"/>
    <x v="1578"/>
    <x v="0"/>
    <s v="Chairs"/>
    <s v="Office Star - Mid Back Dual function Ergonomic High Back Chair with 2-Way Adjustable Arms"/>
    <n v="579.52800000000002"/>
  </r>
  <r>
    <n v="9660"/>
    <s v="CA-2015-100860"/>
    <x v="959"/>
    <d v="2015-03-30T00:00:00"/>
    <s v="Second Class"/>
    <s v="CS-12505"/>
    <s v="Cindy Stewart"/>
    <s v="Consumer"/>
    <s v="United States"/>
    <s v="Pomona"/>
    <s v="California"/>
    <n v="91767"/>
    <x v="1"/>
    <x v="1550"/>
    <x v="1"/>
    <s v="Labels"/>
    <s v="Smead Alpha-Z Color-Coded Name Labels First Letter Starter Set"/>
    <n v="18.75"/>
  </r>
  <r>
    <n v="9661"/>
    <s v="CA-2017-160717"/>
    <x v="112"/>
    <d v="2017-06-11T00:00:00"/>
    <s v="Standard Class"/>
    <s v="ME-17320"/>
    <s v="Maria Etezadi"/>
    <s v="Home Office"/>
    <s v="United States"/>
    <s v="Santa Barbara"/>
    <s v="California"/>
    <n v="93101"/>
    <x v="1"/>
    <x v="1461"/>
    <x v="2"/>
    <s v="Phones"/>
    <s v="Samsung Galaxy Mega 6.3"/>
    <n v="3023.9279999999999"/>
  </r>
  <r>
    <n v="9662"/>
    <s v="CA-2017-160717"/>
    <x v="112"/>
    <d v="2017-06-11T00:00:00"/>
    <s v="Standard Class"/>
    <s v="ME-17320"/>
    <s v="Maria Etezadi"/>
    <s v="Home Office"/>
    <s v="United States"/>
    <s v="Santa Barbara"/>
    <s v="California"/>
    <n v="93101"/>
    <x v="1"/>
    <x v="1556"/>
    <x v="2"/>
    <s v="Accessories"/>
    <s v="Rosewill 107 Normal Keys USB Wired Standard Keyboard"/>
    <n v="26.96"/>
  </r>
  <r>
    <n v="9663"/>
    <s v="CA-2017-160717"/>
    <x v="112"/>
    <d v="2017-06-11T00:00:00"/>
    <s v="Standard Class"/>
    <s v="ME-17320"/>
    <s v="Maria Etezadi"/>
    <s v="Home Office"/>
    <s v="United States"/>
    <s v="Santa Barbara"/>
    <s v="California"/>
    <n v="93101"/>
    <x v="1"/>
    <x v="256"/>
    <x v="2"/>
    <s v="Phones"/>
    <s v="Bose SoundLink Bluetooth Speaker"/>
    <n v="477.6"/>
  </r>
  <r>
    <n v="9664"/>
    <s v="CA-2018-132619"/>
    <x v="515"/>
    <d v="2018-09-05T00:00:00"/>
    <s v="Standard Class"/>
    <s v="MS-17770"/>
    <s v="Maxwell Schwartz"/>
    <s v="Consumer"/>
    <s v="United States"/>
    <s v="San Francisco"/>
    <s v="California"/>
    <n v="94109"/>
    <x v="1"/>
    <x v="557"/>
    <x v="1"/>
    <s v="Storage"/>
    <s v="Space Solutions Commercial Steel Shelving"/>
    <n v="193.95"/>
  </r>
  <r>
    <n v="9665"/>
    <s v="US-2016-120957"/>
    <x v="214"/>
    <d v="2016-12-07T00:00:00"/>
    <s v="Same Day"/>
    <s v="KH-16690"/>
    <s v="Kristen Hastings"/>
    <s v="Corporate"/>
    <s v="United States"/>
    <s v="Riverside"/>
    <s v="California"/>
    <n v="92503"/>
    <x v="1"/>
    <x v="644"/>
    <x v="1"/>
    <s v="Paper"/>
    <s v="Xerox 218"/>
    <n v="12.96"/>
  </r>
  <r>
    <n v="9666"/>
    <s v="CA-2018-157448"/>
    <x v="673"/>
    <d v="2018-11-20T00:00:00"/>
    <s v="Standard Class"/>
    <s v="LC-16885"/>
    <s v="Lena Creighton"/>
    <s v="Consumer"/>
    <s v="United States"/>
    <s v="Los Angeles"/>
    <s v="California"/>
    <n v="90049"/>
    <x v="1"/>
    <x v="892"/>
    <x v="0"/>
    <s v="Furnishings"/>
    <s v="Eldon Radial Chair Mat for Low to Medium Pile Carpets"/>
    <n v="119.94"/>
  </r>
  <r>
    <n v="9667"/>
    <s v="CA-2018-157448"/>
    <x v="673"/>
    <d v="2018-11-20T00:00:00"/>
    <s v="Standard Class"/>
    <s v="LC-16885"/>
    <s v="Lena Creighton"/>
    <s v="Consumer"/>
    <s v="United States"/>
    <s v="Los Angeles"/>
    <s v="California"/>
    <n v="90049"/>
    <x v="1"/>
    <x v="1379"/>
    <x v="0"/>
    <s v="Furnishings"/>
    <s v="Eldon Image Series Black Desk Accessories"/>
    <n v="12.42"/>
  </r>
  <r>
    <n v="9668"/>
    <s v="CA-2017-126270"/>
    <x v="131"/>
    <d v="2017-04-27T00:00:00"/>
    <s v="Standard Class"/>
    <s v="AF-10870"/>
    <s v="Art Ferguson"/>
    <s v="Consumer"/>
    <s v="United States"/>
    <s v="San Clemente"/>
    <s v="California"/>
    <n v="92672"/>
    <x v="1"/>
    <x v="507"/>
    <x v="1"/>
    <s v="Binders"/>
    <s v="Recycled Pressboard Report Cover with Reinforced Top Hinge"/>
    <n v="18.088000000000001"/>
  </r>
  <r>
    <n v="9669"/>
    <s v="CA-2017-126270"/>
    <x v="131"/>
    <d v="2017-04-27T00:00:00"/>
    <s v="Standard Class"/>
    <s v="AF-10870"/>
    <s v="Art Ferguson"/>
    <s v="Consumer"/>
    <s v="United States"/>
    <s v="San Clemente"/>
    <s v="California"/>
    <n v="92672"/>
    <x v="1"/>
    <x v="244"/>
    <x v="1"/>
    <s v="Envelopes"/>
    <s v="Recycled Interoffice Envelopes with String and Button Closure, 10 x 13"/>
    <n v="71.97"/>
  </r>
  <r>
    <n v="9670"/>
    <s v="CA-2018-145275"/>
    <x v="459"/>
    <d v="2018-04-06T00:00:00"/>
    <s v="Standard Class"/>
    <s v="AH-10465"/>
    <s v="Amy Hunt"/>
    <s v="Consumer"/>
    <s v="United States"/>
    <s v="Decatur"/>
    <s v="Alabama"/>
    <n v="35601"/>
    <x v="0"/>
    <x v="639"/>
    <x v="1"/>
    <s v="Labels"/>
    <s v="Avery 499"/>
    <n v="14.94"/>
  </r>
  <r>
    <n v="9671"/>
    <s v="CA-2016-133396"/>
    <x v="863"/>
    <d v="2016-08-15T00:00:00"/>
    <s v="First Class"/>
    <s v="GK-14620"/>
    <s v="Grace Kelly"/>
    <s v="Corporate"/>
    <s v="United States"/>
    <s v="Greensboro"/>
    <s v="North Carolina"/>
    <n v="27405"/>
    <x v="0"/>
    <x v="1175"/>
    <x v="1"/>
    <s v="Art"/>
    <s v="Newell 309"/>
    <n v="64.680000000000007"/>
  </r>
  <r>
    <n v="9672"/>
    <s v="US-2018-140312"/>
    <x v="38"/>
    <d v="2018-11-19T00:00:00"/>
    <s v="Standard Class"/>
    <s v="KL-16645"/>
    <s v="Ken Lonsdale"/>
    <s v="Consumer"/>
    <s v="United States"/>
    <s v="Dublin"/>
    <s v="California"/>
    <n v="94568"/>
    <x v="1"/>
    <x v="895"/>
    <x v="2"/>
    <s v="Phones"/>
    <s v="Samsung Replacement EH64AVFWE Premium Headset"/>
    <n v="22"/>
  </r>
  <r>
    <n v="9673"/>
    <s v="CA-2017-114867"/>
    <x v="443"/>
    <d v="2017-12-28T00:00:00"/>
    <s v="Standard Class"/>
    <s v="FM-14290"/>
    <s v="Frank Merwin"/>
    <s v="Home Office"/>
    <s v="United States"/>
    <s v="Philadelphia"/>
    <s v="Pennsylvania"/>
    <n v="19143"/>
    <x v="3"/>
    <x v="1231"/>
    <x v="1"/>
    <s v="Paper"/>
    <s v="Xerox 1952"/>
    <n v="7.968"/>
  </r>
  <r>
    <n v="9674"/>
    <s v="CA-2017-114867"/>
    <x v="443"/>
    <d v="2017-12-28T00:00:00"/>
    <s v="Standard Class"/>
    <s v="FM-14290"/>
    <s v="Frank Merwin"/>
    <s v="Home Office"/>
    <s v="United States"/>
    <s v="Philadelphia"/>
    <s v="Pennsylvania"/>
    <n v="19143"/>
    <x v="3"/>
    <x v="1860"/>
    <x v="2"/>
    <s v="Phones"/>
    <s v="LG G2"/>
    <n v="1499.97"/>
  </r>
  <r>
    <n v="9675"/>
    <s v="US-2015-164644"/>
    <x v="192"/>
    <d v="2015-07-24T00:00:00"/>
    <s v="Second Class"/>
    <s v="JL-15850"/>
    <s v="John Lucas"/>
    <s v="Consumer"/>
    <s v="United States"/>
    <s v="Houston"/>
    <s v="Texas"/>
    <n v="77095"/>
    <x v="2"/>
    <x v="1291"/>
    <x v="1"/>
    <s v="Storage"/>
    <s v="Fellowes Bases and Tops For Staxonsteel/High-Stak Systems"/>
    <n v="26.632000000000001"/>
  </r>
  <r>
    <n v="9676"/>
    <s v="CA-2017-137393"/>
    <x v="715"/>
    <d v="2017-05-10T00:00:00"/>
    <s v="Standard Class"/>
    <s v="GM-14500"/>
    <s v="Gene McClure"/>
    <s v="Consumer"/>
    <s v="United States"/>
    <s v="Bakersfield"/>
    <s v="California"/>
    <n v="93309"/>
    <x v="1"/>
    <x v="1163"/>
    <x v="0"/>
    <s v="Furnishings"/>
    <s v="Executive Impressions 8-1/2&quot; Career Panel/Partition Cubicle Clock"/>
    <n v="41.6"/>
  </r>
  <r>
    <n v="9677"/>
    <s v="US-2015-120175"/>
    <x v="683"/>
    <d v="2015-12-03T00:00:00"/>
    <s v="Standard Class"/>
    <s v="MC-17635"/>
    <s v="Matthew Clasen"/>
    <s v="Corporate"/>
    <s v="United States"/>
    <s v="Richmond"/>
    <s v="Indiana"/>
    <n v="47374"/>
    <x v="2"/>
    <x v="761"/>
    <x v="1"/>
    <s v="Envelopes"/>
    <s v="Laser &amp; Ink Jet Business Envelopes"/>
    <n v="64.02"/>
  </r>
  <r>
    <n v="9678"/>
    <s v="CA-2017-144785"/>
    <x v="724"/>
    <d v="2017-04-23T00:00:00"/>
    <s v="Standard Class"/>
    <s v="CS-12490"/>
    <s v="Cindy Schnelling"/>
    <s v="Corporate"/>
    <s v="United States"/>
    <s v="New York City"/>
    <s v="New York"/>
    <n v="10009"/>
    <x v="3"/>
    <x v="372"/>
    <x v="1"/>
    <s v="Art"/>
    <s v="American Pencil"/>
    <n v="6.99"/>
  </r>
  <r>
    <n v="9679"/>
    <s v="CA-2017-144785"/>
    <x v="724"/>
    <d v="2017-04-23T00:00:00"/>
    <s v="Standard Class"/>
    <s v="CS-12490"/>
    <s v="Cindy Schnelling"/>
    <s v="Corporate"/>
    <s v="United States"/>
    <s v="New York City"/>
    <s v="New York"/>
    <n v="10009"/>
    <x v="3"/>
    <x v="1839"/>
    <x v="1"/>
    <s v="Supplies"/>
    <s v="Acme Design Line 8&quot; Stainless Steel Bent Scissors w/Champagne Handles, 3-1/8&quot; Cut"/>
    <n v="6.84"/>
  </r>
  <r>
    <n v="9680"/>
    <s v="CA-2016-130113"/>
    <x v="17"/>
    <d v="2016-12-31T00:00:00"/>
    <s v="Standard Class"/>
    <s v="AH-10030"/>
    <s v="Aaron Hawkins"/>
    <s v="Corporate"/>
    <s v="United States"/>
    <s v="San Francisco"/>
    <s v="California"/>
    <n v="94122"/>
    <x v="1"/>
    <x v="765"/>
    <x v="1"/>
    <s v="Storage"/>
    <s v="Fellowes Super Stor/Drawer Files"/>
    <n v="323.10000000000002"/>
  </r>
  <r>
    <n v="9681"/>
    <s v="CA-2016-130113"/>
    <x v="17"/>
    <d v="2016-12-31T00:00:00"/>
    <s v="Standard Class"/>
    <s v="AH-10030"/>
    <s v="Aaron Hawkins"/>
    <s v="Corporate"/>
    <s v="United States"/>
    <s v="San Francisco"/>
    <s v="California"/>
    <n v="94122"/>
    <x v="1"/>
    <x v="918"/>
    <x v="2"/>
    <s v="Phones"/>
    <s v="Geemarc AmpliPOWER60"/>
    <n v="668.16"/>
  </r>
  <r>
    <n v="9682"/>
    <s v="CA-2018-122770"/>
    <x v="1096"/>
    <d v="2018-12-18T00:00:00"/>
    <s v="Standard Class"/>
    <s v="EP-13915"/>
    <s v="Emily Phan"/>
    <s v="Consumer"/>
    <s v="United States"/>
    <s v="San Francisco"/>
    <s v="California"/>
    <n v="94122"/>
    <x v="1"/>
    <x v="1363"/>
    <x v="1"/>
    <s v="Labels"/>
    <s v="Avery 49"/>
    <n v="8.64"/>
  </r>
  <r>
    <n v="9683"/>
    <s v="CA-2018-122770"/>
    <x v="1096"/>
    <d v="2018-12-18T00:00:00"/>
    <s v="Standard Class"/>
    <s v="EP-13915"/>
    <s v="Emily Phan"/>
    <s v="Consumer"/>
    <s v="United States"/>
    <s v="San Francisco"/>
    <s v="California"/>
    <n v="94122"/>
    <x v="1"/>
    <x v="860"/>
    <x v="1"/>
    <s v="Paper"/>
    <s v="Xerox 1996"/>
    <n v="38.880000000000003"/>
  </r>
  <r>
    <n v="9684"/>
    <s v="CA-2018-122770"/>
    <x v="1096"/>
    <d v="2018-12-18T00:00:00"/>
    <s v="Standard Class"/>
    <s v="EP-13915"/>
    <s v="Emily Phan"/>
    <s v="Consumer"/>
    <s v="United States"/>
    <s v="San Francisco"/>
    <s v="California"/>
    <n v="94122"/>
    <x v="1"/>
    <x v="1001"/>
    <x v="0"/>
    <s v="Furnishings"/>
    <s v="Eldon Executive Woodline II Desk Accessories, Mahogany"/>
    <n v="201.04"/>
  </r>
  <r>
    <n v="9685"/>
    <s v="CA-2018-122770"/>
    <x v="1096"/>
    <d v="2018-12-18T00:00:00"/>
    <s v="Standard Class"/>
    <s v="EP-13915"/>
    <s v="Emily Phan"/>
    <s v="Consumer"/>
    <s v="United States"/>
    <s v="San Francisco"/>
    <s v="California"/>
    <n v="94122"/>
    <x v="1"/>
    <x v="1641"/>
    <x v="1"/>
    <s v="Paper"/>
    <s v="Xerox 1975"/>
    <n v="12.96"/>
  </r>
  <r>
    <n v="9686"/>
    <s v="CA-2018-118668"/>
    <x v="460"/>
    <d v="2018-01-04T00:00:00"/>
    <s v="Second Class"/>
    <s v="FW-14395"/>
    <s v="Fred Wasserman"/>
    <s v="Corporate"/>
    <s v="United States"/>
    <s v="Los Angeles"/>
    <s v="California"/>
    <n v="90032"/>
    <x v="1"/>
    <x v="1350"/>
    <x v="2"/>
    <s v="Accessories"/>
    <s v="Kensington K72356US Mouse-in-a-Box USB Desktop Mouse"/>
    <n v="16.59"/>
  </r>
  <r>
    <n v="9687"/>
    <s v="CA-2018-116498"/>
    <x v="1109"/>
    <d v="2018-06-03T00:00:00"/>
    <s v="Standard Class"/>
    <s v="KA-16525"/>
    <s v="Kelly Andreada"/>
    <s v="Consumer"/>
    <s v="United States"/>
    <s v="San Diego"/>
    <s v="California"/>
    <n v="92037"/>
    <x v="1"/>
    <x v="628"/>
    <x v="1"/>
    <s v="Art"/>
    <s v="Dixon My First Ticonderoga Pencil, #2"/>
    <n v="35.1"/>
  </r>
  <r>
    <n v="9688"/>
    <s v="US-2018-130603"/>
    <x v="1033"/>
    <d v="2018-10-06T00:00:00"/>
    <s v="Standard Class"/>
    <s v="SC-20050"/>
    <s v="Sample Company A"/>
    <s v="Home Office"/>
    <s v="United States"/>
    <s v="Arlington"/>
    <s v="Texas"/>
    <n v="76017"/>
    <x v="2"/>
    <x v="625"/>
    <x v="1"/>
    <s v="Binders"/>
    <s v="GBC Instant Report Kit"/>
    <n v="11.646000000000001"/>
  </r>
  <r>
    <n v="9689"/>
    <s v="US-2018-135986"/>
    <x v="308"/>
    <d v="2018-06-27T00:00:00"/>
    <s v="Standard Class"/>
    <s v="PG-18895"/>
    <s v="Paul Gonzalez"/>
    <s v="Consumer"/>
    <s v="United States"/>
    <s v="Richmond"/>
    <s v="Virginia"/>
    <n v="23223"/>
    <x v="0"/>
    <x v="1483"/>
    <x v="1"/>
    <s v="Paper"/>
    <s v="Xerox 230"/>
    <n v="32.4"/>
  </r>
  <r>
    <n v="9690"/>
    <s v="US-2018-135986"/>
    <x v="308"/>
    <d v="2018-06-27T00:00:00"/>
    <s v="Standard Class"/>
    <s v="PG-18895"/>
    <s v="Paul Gonzalez"/>
    <s v="Consumer"/>
    <s v="United States"/>
    <s v="Richmond"/>
    <s v="Virginia"/>
    <n v="23223"/>
    <x v="0"/>
    <x v="1419"/>
    <x v="2"/>
    <s v="Phones"/>
    <s v="BlackBerry Q10"/>
    <n v="503.96"/>
  </r>
  <r>
    <n v="9691"/>
    <s v="CA-2018-140536"/>
    <x v="1095"/>
    <d v="2018-04-05T00:00:00"/>
    <s v="First Class"/>
    <s v="TA-21385"/>
    <s v="Tom Ashbrook"/>
    <s v="Home Office"/>
    <s v="United States"/>
    <s v="New York City"/>
    <s v="New York"/>
    <n v="10035"/>
    <x v="3"/>
    <x v="824"/>
    <x v="1"/>
    <s v="Art"/>
    <s v="Newell 326"/>
    <n v="7.04"/>
  </r>
  <r>
    <n v="9692"/>
    <s v="CA-2016-130183"/>
    <x v="50"/>
    <d v="2016-11-17T00:00:00"/>
    <s v="Standard Class"/>
    <s v="PO-18850"/>
    <s v="Patrick O'Brill"/>
    <s v="Consumer"/>
    <s v="United States"/>
    <s v="Houston"/>
    <s v="Texas"/>
    <n v="77041"/>
    <x v="2"/>
    <x v="789"/>
    <x v="0"/>
    <s v="Bookcases"/>
    <s v="Atlantic Metals Mobile 5-Shelf Bookcases, Custom Colors"/>
    <n v="613.99919999999997"/>
  </r>
  <r>
    <n v="9693"/>
    <s v="CA-2016-107902"/>
    <x v="834"/>
    <d v="2016-09-02T00:00:00"/>
    <s v="Standard Class"/>
    <s v="SM-20950"/>
    <s v="Suzanne McNair"/>
    <s v="Corporate"/>
    <s v="United States"/>
    <s v="Fairfield"/>
    <s v="Connecticut"/>
    <n v="6824"/>
    <x v="3"/>
    <x v="1354"/>
    <x v="1"/>
    <s v="Storage"/>
    <s v="SAFCO Mobile Desk Side File, Wire Frame"/>
    <n v="470.36"/>
  </r>
  <r>
    <n v="9694"/>
    <s v="CA-2018-130148"/>
    <x v="241"/>
    <d v="2018-09-28T00:00:00"/>
    <s v="Second Class"/>
    <s v="NK-18490"/>
    <s v="Neil Knudson"/>
    <s v="Home Office"/>
    <s v="United States"/>
    <s v="San Francisco"/>
    <s v="California"/>
    <n v="94110"/>
    <x v="1"/>
    <x v="1262"/>
    <x v="1"/>
    <s v="Paper"/>
    <s v="Array Memo Cubes"/>
    <n v="31.08"/>
  </r>
  <r>
    <n v="9695"/>
    <s v="CA-2018-130148"/>
    <x v="241"/>
    <d v="2018-09-28T00:00:00"/>
    <s v="Second Class"/>
    <s v="NK-18490"/>
    <s v="Neil Knudson"/>
    <s v="Home Office"/>
    <s v="United States"/>
    <s v="San Francisco"/>
    <s v="California"/>
    <n v="94110"/>
    <x v="1"/>
    <x v="503"/>
    <x v="1"/>
    <s v="Supplies"/>
    <s v="Acme Value Line Scissors"/>
    <n v="7.3"/>
  </r>
  <r>
    <n v="9696"/>
    <s v="US-2017-151260"/>
    <x v="25"/>
    <d v="2017-12-14T00:00:00"/>
    <s v="First Class"/>
    <s v="SC-20695"/>
    <s v="Steve Chapman"/>
    <s v="Corporate"/>
    <s v="United States"/>
    <s v="Springfield"/>
    <s v="Ohio"/>
    <n v="45503"/>
    <x v="3"/>
    <x v="9"/>
    <x v="1"/>
    <s v="Appliances"/>
    <s v="Belkin F5C206VTEL 6 Outlet Surge"/>
    <n v="73.536000000000001"/>
  </r>
  <r>
    <n v="9697"/>
    <s v="CA-2015-144281"/>
    <x v="1225"/>
    <d v="2015-06-15T00:00:00"/>
    <s v="Second Class"/>
    <s v="HK-14890"/>
    <s v="Heather Kirkland"/>
    <s v="Corporate"/>
    <s v="United States"/>
    <s v="Detroit"/>
    <s v="Michigan"/>
    <n v="48234"/>
    <x v="2"/>
    <x v="508"/>
    <x v="1"/>
    <s v="Labels"/>
    <s v="Dot Matrix Printer Tape Reel Labels, White, 5000/Box"/>
    <n v="491.55"/>
  </r>
  <r>
    <n v="9698"/>
    <s v="CA-2017-122511"/>
    <x v="21"/>
    <d v="2017-03-11T00:00:00"/>
    <s v="Same Day"/>
    <s v="BT-11485"/>
    <s v="Brad Thomas"/>
    <s v="Home Office"/>
    <s v="United States"/>
    <s v="Philadelphia"/>
    <s v="Pennsylvania"/>
    <n v="19140"/>
    <x v="3"/>
    <x v="1183"/>
    <x v="0"/>
    <s v="Furnishings"/>
    <s v="DAX Charcoal/Nickel-Tone Document Frame, 5 x 7"/>
    <n v="30.335999999999999"/>
  </r>
  <r>
    <n v="9699"/>
    <s v="CA-2018-154116"/>
    <x v="934"/>
    <d v="2018-12-19T00:00:00"/>
    <s v="Standard Class"/>
    <s v="KM-16660"/>
    <s v="Khloe Miller"/>
    <s v="Consumer"/>
    <s v="United States"/>
    <s v="Inglewood"/>
    <s v="California"/>
    <n v="90301"/>
    <x v="1"/>
    <x v="229"/>
    <x v="1"/>
    <s v="Paper"/>
    <s v="Wirebound Message Books, Two 4 1/4&quot; x 5&quot; Forms per Page"/>
    <n v="22.83"/>
  </r>
  <r>
    <n v="9700"/>
    <s v="CA-2018-154116"/>
    <x v="934"/>
    <d v="2018-12-19T00:00:00"/>
    <s v="Standard Class"/>
    <s v="KM-16660"/>
    <s v="Khloe Miller"/>
    <s v="Consumer"/>
    <s v="United States"/>
    <s v="Inglewood"/>
    <s v="California"/>
    <n v="90301"/>
    <x v="1"/>
    <x v="1825"/>
    <x v="1"/>
    <s v="Appliances"/>
    <s v="Hoover Commercial SteamVac"/>
    <n v="54.32"/>
  </r>
  <r>
    <n v="9701"/>
    <s v="CA-2018-154116"/>
    <x v="934"/>
    <d v="2018-12-19T00:00:00"/>
    <s v="Standard Class"/>
    <s v="KM-16660"/>
    <s v="Khloe Miller"/>
    <s v="Consumer"/>
    <s v="United States"/>
    <s v="Inglewood"/>
    <s v="California"/>
    <n v="90301"/>
    <x v="1"/>
    <x v="1361"/>
    <x v="2"/>
    <s v="Phones"/>
    <s v="Panasonic KX TS3282B Corded phone"/>
    <n v="196.77600000000001"/>
  </r>
  <r>
    <n v="9702"/>
    <s v="CA-2017-105291"/>
    <x v="859"/>
    <d v="2017-11-04T00:00:00"/>
    <s v="Standard Class"/>
    <s v="SP-20920"/>
    <s v="Susan Pistek"/>
    <s v="Consumer"/>
    <s v="United States"/>
    <s v="San Luis Obispo"/>
    <s v="California"/>
    <n v="93405"/>
    <x v="1"/>
    <x v="804"/>
    <x v="1"/>
    <s v="Fasteners"/>
    <s v="Assorted Color Push Pins"/>
    <n v="3.62"/>
  </r>
  <r>
    <n v="9703"/>
    <s v="CA-2018-147032"/>
    <x v="689"/>
    <d v="2018-08-04T00:00:00"/>
    <s v="Standard Class"/>
    <s v="LB-16795"/>
    <s v="Laurel Beltran"/>
    <s v="Home Office"/>
    <s v="United States"/>
    <s v="Wilmington"/>
    <s v="Delaware"/>
    <n v="19805"/>
    <x v="3"/>
    <x v="96"/>
    <x v="1"/>
    <s v="Paper"/>
    <s v="Avery Personal Creations Heavyweight Cards"/>
    <n v="11.54"/>
  </r>
  <r>
    <n v="9704"/>
    <s v="CA-2018-147032"/>
    <x v="689"/>
    <d v="2018-08-04T00:00:00"/>
    <s v="Standard Class"/>
    <s v="LB-16795"/>
    <s v="Laurel Beltran"/>
    <s v="Home Office"/>
    <s v="United States"/>
    <s v="Wilmington"/>
    <s v="Delaware"/>
    <n v="19805"/>
    <x v="3"/>
    <x v="13"/>
    <x v="1"/>
    <s v="Binders"/>
    <s v="Fellowes PB200 Plastic Comb Binding Machine"/>
    <n v="849.95"/>
  </r>
  <r>
    <n v="9705"/>
    <s v="CA-2018-147032"/>
    <x v="689"/>
    <d v="2018-08-04T00:00:00"/>
    <s v="Standard Class"/>
    <s v="LB-16795"/>
    <s v="Laurel Beltran"/>
    <s v="Home Office"/>
    <s v="United States"/>
    <s v="Wilmington"/>
    <s v="Delaware"/>
    <n v="19805"/>
    <x v="3"/>
    <x v="1812"/>
    <x v="1"/>
    <s v="Binders"/>
    <s v="Black Avery Memo-Size 3-Ring Binder, 5 1/2&quot; x 8 1/2&quot;"/>
    <n v="11.01"/>
  </r>
  <r>
    <n v="9706"/>
    <s v="CA-2018-125990"/>
    <x v="15"/>
    <d v="2018-10-23T00:00:00"/>
    <s v="Standard Class"/>
    <s v="JS-16030"/>
    <s v="Joy Smith"/>
    <s v="Consumer"/>
    <s v="United States"/>
    <s v="San Francisco"/>
    <s v="California"/>
    <n v="94122"/>
    <x v="1"/>
    <x v="729"/>
    <x v="1"/>
    <s v="Binders"/>
    <s v="JM Magazine Binder"/>
    <n v="39.624000000000002"/>
  </r>
  <r>
    <n v="9707"/>
    <s v="CA-2017-161746"/>
    <x v="147"/>
    <d v="2017-10-27T00:00:00"/>
    <s v="Standard Class"/>
    <s v="CS-11950"/>
    <s v="Carlos Soltero"/>
    <s v="Consumer"/>
    <s v="United States"/>
    <s v="Los Angeles"/>
    <s v="California"/>
    <n v="90045"/>
    <x v="1"/>
    <x v="1719"/>
    <x v="0"/>
    <s v="Chairs"/>
    <s v="Office Star Flex Back Scooter Chair with Aluminum Finish Frame"/>
    <n v="242.136"/>
  </r>
  <r>
    <n v="9708"/>
    <s v="CA-2017-161746"/>
    <x v="147"/>
    <d v="2017-10-27T00:00:00"/>
    <s v="Standard Class"/>
    <s v="CS-11950"/>
    <s v="Carlos Soltero"/>
    <s v="Consumer"/>
    <s v="United States"/>
    <s v="Los Angeles"/>
    <s v="California"/>
    <n v="90045"/>
    <x v="1"/>
    <x v="105"/>
    <x v="1"/>
    <s v="Art"/>
    <s v="Newell Chalk Holder"/>
    <n v="12.39"/>
  </r>
  <r>
    <n v="9709"/>
    <s v="CA-2017-161746"/>
    <x v="147"/>
    <d v="2017-10-27T00:00:00"/>
    <s v="Standard Class"/>
    <s v="CS-11950"/>
    <s v="Carlos Soltero"/>
    <s v="Consumer"/>
    <s v="United States"/>
    <s v="Los Angeles"/>
    <s v="California"/>
    <n v="90045"/>
    <x v="1"/>
    <x v="1611"/>
    <x v="0"/>
    <s v="Furnishings"/>
    <s v="Eldon Expressions Wood and Plastic Desk Accessories, Oak"/>
    <n v="19.96"/>
  </r>
  <r>
    <n v="9710"/>
    <s v="CA-2017-161746"/>
    <x v="147"/>
    <d v="2017-10-27T00:00:00"/>
    <s v="Standard Class"/>
    <s v="CS-11950"/>
    <s v="Carlos Soltero"/>
    <s v="Consumer"/>
    <s v="United States"/>
    <s v="Los Angeles"/>
    <s v="California"/>
    <n v="90045"/>
    <x v="1"/>
    <x v="418"/>
    <x v="1"/>
    <s v="Storage"/>
    <s v="SAFCO Boltless Steel Shelving"/>
    <n v="340.92"/>
  </r>
  <r>
    <n v="9711"/>
    <s v="CA-2015-114251"/>
    <x v="1127"/>
    <d v="2015-11-10T00:00:00"/>
    <s v="Standard Class"/>
    <s v="MD-17350"/>
    <s v="Maribeth Dona"/>
    <s v="Consumer"/>
    <s v="United States"/>
    <s v="Philadelphia"/>
    <s v="Pennsylvania"/>
    <n v="19143"/>
    <x v="3"/>
    <x v="1304"/>
    <x v="0"/>
    <s v="Furnishings"/>
    <s v="Tenex Antistatic Computer Chair Mats"/>
    <n v="273.56799999999998"/>
  </r>
  <r>
    <n v="9712"/>
    <s v="CA-2015-114251"/>
    <x v="1127"/>
    <d v="2015-11-10T00:00:00"/>
    <s v="Standard Class"/>
    <s v="MD-17350"/>
    <s v="Maribeth Dona"/>
    <s v="Consumer"/>
    <s v="United States"/>
    <s v="Philadelphia"/>
    <s v="Pennsylvania"/>
    <n v="19143"/>
    <x v="3"/>
    <x v="715"/>
    <x v="1"/>
    <s v="Binders"/>
    <s v="Wilson Jones Legal Size Ring Binders"/>
    <n v="13.194000000000001"/>
  </r>
  <r>
    <n v="9713"/>
    <s v="CA-2015-114251"/>
    <x v="1127"/>
    <d v="2015-11-10T00:00:00"/>
    <s v="Standard Class"/>
    <s v="MD-17350"/>
    <s v="Maribeth Dona"/>
    <s v="Consumer"/>
    <s v="United States"/>
    <s v="Philadelphia"/>
    <s v="Pennsylvania"/>
    <n v="19143"/>
    <x v="3"/>
    <x v="906"/>
    <x v="1"/>
    <s v="Storage"/>
    <s v="Tennsco Double-Tier Lockers"/>
    <n v="1080.096"/>
  </r>
  <r>
    <n v="9714"/>
    <s v="CA-2015-114251"/>
    <x v="1127"/>
    <d v="2015-11-10T00:00:00"/>
    <s v="Standard Class"/>
    <s v="MD-17350"/>
    <s v="Maribeth Dona"/>
    <s v="Consumer"/>
    <s v="United States"/>
    <s v="Philadelphia"/>
    <s v="Pennsylvania"/>
    <n v="19143"/>
    <x v="3"/>
    <x v="553"/>
    <x v="2"/>
    <s v="Accessories"/>
    <s v="Sony 16GB Class 10 Micro SDHC R40 Memory Card"/>
    <n v="51.56"/>
  </r>
  <r>
    <n v="9715"/>
    <s v="CA-2015-114251"/>
    <x v="1127"/>
    <d v="2015-11-10T00:00:00"/>
    <s v="Standard Class"/>
    <s v="MD-17350"/>
    <s v="Maribeth Dona"/>
    <s v="Consumer"/>
    <s v="United States"/>
    <s v="Philadelphia"/>
    <s v="Pennsylvania"/>
    <n v="19143"/>
    <x v="3"/>
    <x v="1312"/>
    <x v="2"/>
    <s v="Accessories"/>
    <s v="Memorex Micro Travel Drive 32 GB"/>
    <n v="58.415999999999997"/>
  </r>
  <r>
    <n v="9716"/>
    <s v="CA-2017-116379"/>
    <x v="77"/>
    <d v="2017-11-12T00:00:00"/>
    <s v="Standard Class"/>
    <s v="LD-17005"/>
    <s v="Lisa DeCherney"/>
    <s v="Consumer"/>
    <s v="United States"/>
    <s v="San Francisco"/>
    <s v="California"/>
    <n v="94122"/>
    <x v="1"/>
    <x v="379"/>
    <x v="1"/>
    <s v="Binders"/>
    <s v="GBC VeloBinder Manual Binding System"/>
    <n v="57.584000000000003"/>
  </r>
  <r>
    <n v="9717"/>
    <s v="US-2017-144477"/>
    <x v="399"/>
    <d v="2017-08-14T00:00:00"/>
    <s v="Second Class"/>
    <s v="DB-13270"/>
    <s v="Deborah Brumfield"/>
    <s v="Home Office"/>
    <s v="United States"/>
    <s v="Philadelphia"/>
    <s v="Pennsylvania"/>
    <n v="19134"/>
    <x v="3"/>
    <x v="1759"/>
    <x v="1"/>
    <s v="Art"/>
    <s v="Boston 16765 Mini Stand Up Battery Pencil Sharpener"/>
    <n v="37.311999999999998"/>
  </r>
  <r>
    <n v="9718"/>
    <s v="CA-2017-108210"/>
    <x v="198"/>
    <d v="2017-05-31T00:00:00"/>
    <s v="Same Day"/>
    <s v="AT-10735"/>
    <s v="Annie Thurman"/>
    <s v="Consumer"/>
    <s v="United States"/>
    <s v="Houston"/>
    <s v="Texas"/>
    <n v="77041"/>
    <x v="2"/>
    <x v="125"/>
    <x v="2"/>
    <s v="Phones"/>
    <s v="Anker 36W 4-Port USB Wall Charger Travel Power Adapter for iPhone 5s 5c 5"/>
    <n v="79.959999999999994"/>
  </r>
  <r>
    <n v="9719"/>
    <s v="CA-2017-108210"/>
    <x v="198"/>
    <d v="2017-05-31T00:00:00"/>
    <s v="Same Day"/>
    <s v="AT-10735"/>
    <s v="Annie Thurman"/>
    <s v="Consumer"/>
    <s v="United States"/>
    <s v="Houston"/>
    <s v="Texas"/>
    <n v="77041"/>
    <x v="2"/>
    <x v="201"/>
    <x v="2"/>
    <s v="Accessories"/>
    <s v="Sony Micro Vault Click 16 GB USB 2.0 Flash Drive"/>
    <n v="223.96"/>
  </r>
  <r>
    <n v="9720"/>
    <s v="CA-2018-166835"/>
    <x v="105"/>
    <d v="2018-11-14T00:00:00"/>
    <s v="Second Class"/>
    <s v="DK-13375"/>
    <s v="Dennis Kane"/>
    <s v="Consumer"/>
    <s v="United States"/>
    <s v="Lancaster"/>
    <s v="Pennsylvania"/>
    <n v="17602"/>
    <x v="3"/>
    <x v="942"/>
    <x v="1"/>
    <s v="Storage"/>
    <s v="SAFCO Commercial Wire Shelving, Black"/>
    <n v="221.024"/>
  </r>
  <r>
    <n v="9721"/>
    <s v="CA-2017-119641"/>
    <x v="897"/>
    <d v="2017-09-26T00:00:00"/>
    <s v="Standard Class"/>
    <s v="CS-12250"/>
    <s v="Chris Selesnick"/>
    <s v="Corporate"/>
    <s v="United States"/>
    <s v="Green Bay"/>
    <s v="Wisconsin"/>
    <n v="54302"/>
    <x v="2"/>
    <x v="1462"/>
    <x v="0"/>
    <s v="Furnishings"/>
    <s v="DAX Two-Tone Rosewood/Black Document Frame, Desktop, 5 x 7"/>
    <n v="18.96"/>
  </r>
  <r>
    <n v="9722"/>
    <s v="CA-2017-105781"/>
    <x v="595"/>
    <d v="2017-02-20T00:00:00"/>
    <s v="Standard Class"/>
    <s v="JF-15565"/>
    <s v="Jill Fjeld"/>
    <s v="Consumer"/>
    <s v="United States"/>
    <s v="New York City"/>
    <s v="New York"/>
    <n v="10024"/>
    <x v="3"/>
    <x v="1708"/>
    <x v="0"/>
    <s v="Chairs"/>
    <s v="Hon Every-Day Chair Series Swivel Task Chairs"/>
    <n v="326.64600000000002"/>
  </r>
  <r>
    <n v="9723"/>
    <s v="CA-2017-105781"/>
    <x v="595"/>
    <d v="2017-02-20T00:00:00"/>
    <s v="Standard Class"/>
    <s v="JF-15565"/>
    <s v="Jill Fjeld"/>
    <s v="Consumer"/>
    <s v="United States"/>
    <s v="New York City"/>
    <s v="New York"/>
    <n v="10024"/>
    <x v="3"/>
    <x v="246"/>
    <x v="2"/>
    <s v="Accessories"/>
    <s v="Logitech 910-002974 M325 Wireless Mouse for Web Scrolling"/>
    <n v="89.97"/>
  </r>
  <r>
    <n v="9724"/>
    <s v="CA-2015-101364"/>
    <x v="1091"/>
    <d v="2015-12-26T00:00:00"/>
    <s v="Standard Class"/>
    <s v="TW-21025"/>
    <s v="Tamara Willingham"/>
    <s v="Home Office"/>
    <s v="United States"/>
    <s v="New York City"/>
    <s v="New York"/>
    <n v="10011"/>
    <x v="3"/>
    <x v="697"/>
    <x v="1"/>
    <s v="Binders"/>
    <s v="Lock-Up Easel 'Spel-Binder'"/>
    <n v="296.71199999999999"/>
  </r>
  <r>
    <n v="9725"/>
    <s v="CA-2016-117898"/>
    <x v="901"/>
    <d v="2016-12-11T00:00:00"/>
    <s v="Standard Class"/>
    <s v="TB-21250"/>
    <s v="Tim Brockman"/>
    <s v="Consumer"/>
    <s v="United States"/>
    <s v="Bloomington"/>
    <s v="Illinois"/>
    <n v="61701"/>
    <x v="2"/>
    <x v="661"/>
    <x v="1"/>
    <s v="Envelopes"/>
    <s v="Security-Tint Envelopes"/>
    <n v="12.224"/>
  </r>
  <r>
    <n v="9726"/>
    <s v="CA-2018-142293"/>
    <x v="697"/>
    <d v="2018-09-20T00:00:00"/>
    <s v="First Class"/>
    <s v="SC-20380"/>
    <s v="Shahid Collister"/>
    <s v="Consumer"/>
    <s v="United States"/>
    <s v="Boise"/>
    <s v="Idaho"/>
    <n v="83704"/>
    <x v="1"/>
    <x v="1016"/>
    <x v="2"/>
    <s v="Accessories"/>
    <s v="Logitech Trackman Marble Mouse"/>
    <n v="89.97"/>
  </r>
  <r>
    <n v="9727"/>
    <s v="CA-2018-167395"/>
    <x v="574"/>
    <d v="2018-12-04T00:00:00"/>
    <s v="First Class"/>
    <s v="KM-16720"/>
    <s v="Kunst Miller"/>
    <s v="Consumer"/>
    <s v="United States"/>
    <s v="Lowell"/>
    <s v="Massachusetts"/>
    <n v="1852"/>
    <x v="3"/>
    <x v="1360"/>
    <x v="1"/>
    <s v="Appliances"/>
    <s v="Belkin 8 Outlet Surge Protector"/>
    <n v="286.86"/>
  </r>
  <r>
    <n v="9728"/>
    <s v="CA-2018-167395"/>
    <x v="574"/>
    <d v="2018-12-04T00:00:00"/>
    <s v="First Class"/>
    <s v="KM-16720"/>
    <s v="Kunst Miller"/>
    <s v="Consumer"/>
    <s v="United States"/>
    <s v="Lowell"/>
    <s v="Massachusetts"/>
    <n v="1852"/>
    <x v="3"/>
    <x v="34"/>
    <x v="2"/>
    <s v="Phones"/>
    <s v="GE 30524EE4"/>
    <n v="979.95"/>
  </r>
  <r>
    <n v="9729"/>
    <s v="CA-2018-167395"/>
    <x v="574"/>
    <d v="2018-12-04T00:00:00"/>
    <s v="First Class"/>
    <s v="KM-16720"/>
    <s v="Kunst Miller"/>
    <s v="Consumer"/>
    <s v="United States"/>
    <s v="Lowell"/>
    <s v="Massachusetts"/>
    <n v="1852"/>
    <x v="3"/>
    <x v="482"/>
    <x v="1"/>
    <s v="Supplies"/>
    <s v="Staple remover"/>
    <n v="4.3600000000000003"/>
  </r>
  <r>
    <n v="9730"/>
    <s v="CA-2015-111962"/>
    <x v="411"/>
    <d v="2015-10-04T00:00:00"/>
    <s v="Standard Class"/>
    <s v="EB-14170"/>
    <s v="Evan Bailliet"/>
    <s v="Consumer"/>
    <s v="United States"/>
    <s v="Seattle"/>
    <s v="Washington"/>
    <n v="98115"/>
    <x v="1"/>
    <x v="1375"/>
    <x v="1"/>
    <s v="Binders"/>
    <s v="GBC Standard Plastic Binding Systems' Combs"/>
    <n v="10.048"/>
  </r>
  <r>
    <n v="9731"/>
    <s v="CA-2015-111962"/>
    <x v="411"/>
    <d v="2015-10-04T00:00:00"/>
    <s v="Standard Class"/>
    <s v="EB-14170"/>
    <s v="Evan Bailliet"/>
    <s v="Consumer"/>
    <s v="United States"/>
    <s v="Seattle"/>
    <s v="Washington"/>
    <n v="98115"/>
    <x v="1"/>
    <x v="765"/>
    <x v="1"/>
    <s v="Storage"/>
    <s v="Fellowes Super Stor/Drawer Files"/>
    <n v="807.75"/>
  </r>
  <r>
    <n v="9732"/>
    <s v="CA-2018-124261"/>
    <x v="237"/>
    <d v="2018-11-19T00:00:00"/>
    <s v="Standard Class"/>
    <s v="JE-15715"/>
    <s v="Joe Elijah"/>
    <s v="Consumer"/>
    <s v="United States"/>
    <s v="Los Angeles"/>
    <s v="California"/>
    <n v="90049"/>
    <x v="1"/>
    <x v="1046"/>
    <x v="1"/>
    <s v="Art"/>
    <s v="Newell 347"/>
    <n v="34.24"/>
  </r>
  <r>
    <n v="9733"/>
    <s v="CA-2015-114321"/>
    <x v="1071"/>
    <d v="2015-08-25T00:00:00"/>
    <s v="Standard Class"/>
    <s v="NC-18535"/>
    <s v="Nick Crebassa"/>
    <s v="Corporate"/>
    <s v="United States"/>
    <s v="Hampton"/>
    <s v="Virginia"/>
    <n v="23666"/>
    <x v="0"/>
    <x v="1464"/>
    <x v="0"/>
    <s v="Chairs"/>
    <s v="Safco Chair Connectors, 6/Carton"/>
    <n v="500.24"/>
  </r>
  <r>
    <n v="9734"/>
    <s v="CA-2015-114321"/>
    <x v="1071"/>
    <d v="2015-08-25T00:00:00"/>
    <s v="Standard Class"/>
    <s v="NC-18535"/>
    <s v="Nick Crebassa"/>
    <s v="Corporate"/>
    <s v="United States"/>
    <s v="Hampton"/>
    <s v="Virginia"/>
    <n v="23666"/>
    <x v="0"/>
    <x v="1603"/>
    <x v="1"/>
    <s v="Paper"/>
    <s v="Riverleaf Stik-Withit Designer Note Cubes"/>
    <n v="20.12"/>
  </r>
  <r>
    <n v="9735"/>
    <s v="CA-2015-114321"/>
    <x v="1071"/>
    <d v="2015-08-25T00:00:00"/>
    <s v="Standard Class"/>
    <s v="NC-18535"/>
    <s v="Nick Crebassa"/>
    <s v="Corporate"/>
    <s v="United States"/>
    <s v="Hampton"/>
    <s v="Virginia"/>
    <n v="23666"/>
    <x v="0"/>
    <x v="1176"/>
    <x v="1"/>
    <s v="Binders"/>
    <s v="GBC DocuBind TL300 Electric Binding System"/>
    <n v="896.99"/>
  </r>
  <r>
    <n v="9736"/>
    <s v="CA-2015-128062"/>
    <x v="84"/>
    <d v="2015-11-22T00:00:00"/>
    <s v="Second Class"/>
    <s v="AD-10180"/>
    <s v="Alan Dominguez"/>
    <s v="Home Office"/>
    <s v="United States"/>
    <s v="Philadelphia"/>
    <s v="Pennsylvania"/>
    <n v="19134"/>
    <x v="3"/>
    <x v="1843"/>
    <x v="1"/>
    <s v="Paper"/>
    <s v="1/4 Fold Party Design Invitations &amp; White Envelopes, 24 8-1/2&quot; X 11&quot; Cards, 25 Env./Pack"/>
    <n v="5.88"/>
  </r>
  <r>
    <n v="9737"/>
    <s v="US-2016-100069"/>
    <x v="685"/>
    <d v="2016-07-03T00:00:00"/>
    <s v="Standard Class"/>
    <s v="NF-18475"/>
    <s v="Neil FranzÃ¶sisch"/>
    <s v="Home Office"/>
    <s v="United States"/>
    <s v="Omaha"/>
    <s v="Nebraska"/>
    <n v="68104"/>
    <x v="2"/>
    <x v="524"/>
    <x v="2"/>
    <s v="Phones"/>
    <s v="Cisco 8x8 Inc. 6753i IP Business Phone System"/>
    <n v="269.98"/>
  </r>
  <r>
    <n v="9738"/>
    <s v="CA-2018-129294"/>
    <x v="633"/>
    <d v="2018-03-21T00:00:00"/>
    <s v="Standard Class"/>
    <s v="KD-16615"/>
    <s v="Ken Dana"/>
    <s v="Corporate"/>
    <s v="United States"/>
    <s v="Los Angeles"/>
    <s v="California"/>
    <n v="90032"/>
    <x v="1"/>
    <x v="1449"/>
    <x v="1"/>
    <s v="Storage"/>
    <s v="Dual Level, Single-Width Filing Carts"/>
    <n v="310.12"/>
  </r>
  <r>
    <n v="9739"/>
    <s v="CA-2018-129294"/>
    <x v="633"/>
    <d v="2018-03-21T00:00:00"/>
    <s v="Standard Class"/>
    <s v="KD-16615"/>
    <s v="Ken Dana"/>
    <s v="Corporate"/>
    <s v="United States"/>
    <s v="Los Angeles"/>
    <s v="California"/>
    <n v="90032"/>
    <x v="1"/>
    <x v="908"/>
    <x v="1"/>
    <s v="Binders"/>
    <s v="XtraLife ClearVue Slant-D Ring Binder, White, 3&quot;"/>
    <n v="70.463999999999999"/>
  </r>
  <r>
    <n v="9740"/>
    <s v="CA-2018-129294"/>
    <x v="633"/>
    <d v="2018-03-21T00:00:00"/>
    <s v="Standard Class"/>
    <s v="KD-16615"/>
    <s v="Ken Dana"/>
    <s v="Corporate"/>
    <s v="United States"/>
    <s v="Los Angeles"/>
    <s v="California"/>
    <n v="90032"/>
    <x v="1"/>
    <x v="1181"/>
    <x v="1"/>
    <s v="Binders"/>
    <s v="Pressboard Hanging Data Binders for Unburst Sheets"/>
    <n v="19.68"/>
  </r>
  <r>
    <n v="9741"/>
    <s v="CA-2018-129294"/>
    <x v="633"/>
    <d v="2018-03-21T00:00:00"/>
    <s v="Standard Class"/>
    <s v="KD-16615"/>
    <s v="Ken Dana"/>
    <s v="Corporate"/>
    <s v="United States"/>
    <s v="Los Angeles"/>
    <s v="California"/>
    <n v="90032"/>
    <x v="1"/>
    <x v="589"/>
    <x v="1"/>
    <s v="Appliances"/>
    <s v="Bionaire Personal Warm Mist Humidifier/Vaporizer"/>
    <n v="140.66999999999999"/>
  </r>
  <r>
    <n v="9742"/>
    <s v="CA-2016-117086"/>
    <x v="627"/>
    <d v="2016-11-12T00:00:00"/>
    <s v="Standard Class"/>
    <s v="QJ-19255"/>
    <s v="Quincy Jones"/>
    <s v="Corporate"/>
    <s v="United States"/>
    <s v="Burlington"/>
    <s v="Vermont"/>
    <m/>
    <x v="3"/>
    <x v="26"/>
    <x v="0"/>
    <s v="Bookcases"/>
    <s v="Riverside Palais Royal Lawyers Bookcase, Royale Cherry Finish"/>
    <n v="4404.8999999999996"/>
  </r>
  <r>
    <n v="9743"/>
    <s v="CA-2018-131303"/>
    <x v="354"/>
    <d v="2018-12-02T00:00:00"/>
    <s v="Standard Class"/>
    <s v="EP-13915"/>
    <s v="Emily Phan"/>
    <s v="Consumer"/>
    <s v="United States"/>
    <s v="San Diego"/>
    <s v="California"/>
    <n v="92037"/>
    <x v="1"/>
    <x v="300"/>
    <x v="1"/>
    <s v="Labels"/>
    <s v="Round Specialty Laser Printer Labels"/>
    <n v="62.65"/>
  </r>
  <r>
    <n v="9744"/>
    <s v="CA-2017-137127"/>
    <x v="950"/>
    <d v="2017-06-22T00:00:00"/>
    <s v="Standard Class"/>
    <s v="JJ-15445"/>
    <s v="Jennifer Jackson"/>
    <s v="Consumer"/>
    <s v="United States"/>
    <s v="Newark"/>
    <s v="Delaware"/>
    <n v="19711"/>
    <x v="3"/>
    <x v="1042"/>
    <x v="1"/>
    <s v="Labels"/>
    <s v="Avery 518"/>
    <n v="9.4499999999999993"/>
  </r>
  <r>
    <n v="9745"/>
    <s v="CA-2018-141782"/>
    <x v="276"/>
    <d v="2018-01-25T00:00:00"/>
    <s v="Standard Class"/>
    <s v="BE-11410"/>
    <s v="Bobby Elias"/>
    <s v="Consumer"/>
    <s v="United States"/>
    <s v="Aurora"/>
    <s v="Illinois"/>
    <n v="60505"/>
    <x v="2"/>
    <x v="556"/>
    <x v="1"/>
    <s v="Envelopes"/>
    <s v="Airmail Envelopes"/>
    <n v="268.57600000000002"/>
  </r>
  <r>
    <n v="9746"/>
    <s v="CA-2018-137505"/>
    <x v="221"/>
    <d v="2018-11-24T00:00:00"/>
    <s v="Same Day"/>
    <s v="BP-11290"/>
    <s v="Beth Paige"/>
    <s v="Consumer"/>
    <s v="United States"/>
    <s v="Los Angeles"/>
    <s v="California"/>
    <n v="90008"/>
    <x v="1"/>
    <x v="342"/>
    <x v="0"/>
    <s v="Tables"/>
    <s v="Hon Practical Foundations 30 x 60 Training Table, Light Gray/Charcoal"/>
    <n v="364.08"/>
  </r>
  <r>
    <n v="9747"/>
    <s v="CA-2018-137505"/>
    <x v="221"/>
    <d v="2018-11-24T00:00:00"/>
    <s v="Same Day"/>
    <s v="BP-11290"/>
    <s v="Beth Paige"/>
    <s v="Consumer"/>
    <s v="United States"/>
    <s v="Los Angeles"/>
    <s v="California"/>
    <n v="90008"/>
    <x v="1"/>
    <x v="972"/>
    <x v="0"/>
    <s v="Tables"/>
    <s v="Hon 61000 Series Interactive Training Tables"/>
    <n v="71.087999999999994"/>
  </r>
  <r>
    <n v="9748"/>
    <s v="US-2015-140914"/>
    <x v="7"/>
    <d v="2015-11-15T00:00:00"/>
    <s v="Standard Class"/>
    <s v="BH-11710"/>
    <s v="Brosina Hoffman"/>
    <s v="Consumer"/>
    <s v="United States"/>
    <s v="Chicago"/>
    <s v="Illinois"/>
    <n v="60653"/>
    <x v="2"/>
    <x v="1649"/>
    <x v="0"/>
    <s v="Furnishings"/>
    <s v="DAX Wood Document Frame."/>
    <n v="10.984"/>
  </r>
  <r>
    <n v="9749"/>
    <s v="US-2015-140914"/>
    <x v="7"/>
    <d v="2015-11-15T00:00:00"/>
    <s v="Standard Class"/>
    <s v="BH-11710"/>
    <s v="Brosina Hoffman"/>
    <s v="Consumer"/>
    <s v="United States"/>
    <s v="Chicago"/>
    <s v="Illinois"/>
    <n v="60653"/>
    <x v="2"/>
    <x v="463"/>
    <x v="0"/>
    <s v="Chairs"/>
    <s v="Global Commerce Series High-Back Swivel/Tilt Chairs"/>
    <n v="797.94399999999996"/>
  </r>
  <r>
    <n v="9750"/>
    <s v="CA-2017-158358"/>
    <x v="758"/>
    <d v="2017-03-08T00:00:00"/>
    <s v="Standard Class"/>
    <s v="EM-13810"/>
    <s v="Eleni McCrary"/>
    <s v="Corporate"/>
    <s v="United States"/>
    <s v="Dover"/>
    <s v="New Hampshire"/>
    <n v="3820"/>
    <x v="3"/>
    <x v="428"/>
    <x v="2"/>
    <s v="Accessories"/>
    <s v="Logitech G602 Wireless Gaming Mouse"/>
    <n v="159.97999999999999"/>
  </r>
  <r>
    <n v="9751"/>
    <s v="CA-2017-113390"/>
    <x v="1226"/>
    <d v="2017-10-15T00:00:00"/>
    <s v="Standard Class"/>
    <s v="EP-13915"/>
    <s v="Emily Phan"/>
    <s v="Consumer"/>
    <s v="United States"/>
    <s v="Chicago"/>
    <s v="Illinois"/>
    <n v="60610"/>
    <x v="2"/>
    <x v="1412"/>
    <x v="1"/>
    <s v="Art"/>
    <s v="Avery Fluorescent Highlighter Four-Color Set"/>
    <n v="5.3440000000000003"/>
  </r>
  <r>
    <n v="9752"/>
    <s v="CA-2017-113390"/>
    <x v="1226"/>
    <d v="2017-10-15T00:00:00"/>
    <s v="Standard Class"/>
    <s v="EP-13915"/>
    <s v="Emily Phan"/>
    <s v="Consumer"/>
    <s v="United States"/>
    <s v="Chicago"/>
    <s v="Illinois"/>
    <n v="60610"/>
    <x v="2"/>
    <x v="1175"/>
    <x v="1"/>
    <s v="Art"/>
    <s v="Newell 309"/>
    <n v="27.72"/>
  </r>
  <r>
    <n v="9753"/>
    <s v="US-2017-158680"/>
    <x v="949"/>
    <d v="2017-07-02T00:00:00"/>
    <s v="First Class"/>
    <s v="NZ-18565"/>
    <s v="Nick Zandusky"/>
    <s v="Home Office"/>
    <s v="United States"/>
    <s v="Seattle"/>
    <s v="Washington"/>
    <n v="98115"/>
    <x v="1"/>
    <x v="744"/>
    <x v="1"/>
    <s v="Binders"/>
    <s v="Zipper Ring Binder Pockets"/>
    <n v="2.496"/>
  </r>
  <r>
    <n v="9754"/>
    <s v="CA-2018-113705"/>
    <x v="996"/>
    <d v="2018-03-29T00:00:00"/>
    <s v="Second Class"/>
    <s v="LC-16870"/>
    <s v="Lena Cacioppo"/>
    <s v="Consumer"/>
    <s v="United States"/>
    <s v="Richmond"/>
    <s v="Virginia"/>
    <n v="23223"/>
    <x v="0"/>
    <x v="1570"/>
    <x v="1"/>
    <s v="Labels"/>
    <s v="Avery 05222 Permanent Self-Adhesive File Folder Labels for Typewriters, on Rolls, White, 250/Roll"/>
    <n v="8.26"/>
  </r>
  <r>
    <n v="9755"/>
    <s v="CA-2018-113705"/>
    <x v="996"/>
    <d v="2018-03-29T00:00:00"/>
    <s v="Second Class"/>
    <s v="LC-16870"/>
    <s v="Lena Cacioppo"/>
    <s v="Consumer"/>
    <s v="United States"/>
    <s v="Richmond"/>
    <s v="Virginia"/>
    <n v="23223"/>
    <x v="0"/>
    <x v="213"/>
    <x v="1"/>
    <s v="Binders"/>
    <s v="GBC Instant Index System for Binding Systems"/>
    <n v="17.760000000000002"/>
  </r>
  <r>
    <n v="9756"/>
    <s v="CA-2018-113705"/>
    <x v="996"/>
    <d v="2018-03-29T00:00:00"/>
    <s v="Second Class"/>
    <s v="LC-16870"/>
    <s v="Lena Cacioppo"/>
    <s v="Consumer"/>
    <s v="United States"/>
    <s v="Richmond"/>
    <s v="Virginia"/>
    <n v="23223"/>
    <x v="0"/>
    <x v="1439"/>
    <x v="1"/>
    <s v="Storage"/>
    <s v="Carina Mini System Audio Rack, Model AR050B"/>
    <n v="332.94"/>
  </r>
  <r>
    <n v="9757"/>
    <s v="CA-2018-113705"/>
    <x v="996"/>
    <d v="2018-03-29T00:00:00"/>
    <s v="Second Class"/>
    <s v="LC-16870"/>
    <s v="Lena Cacioppo"/>
    <s v="Consumer"/>
    <s v="United States"/>
    <s v="Richmond"/>
    <s v="Virginia"/>
    <n v="23223"/>
    <x v="0"/>
    <x v="277"/>
    <x v="0"/>
    <s v="Tables"/>
    <s v="BPI Conference Tables"/>
    <n v="292.10000000000002"/>
  </r>
  <r>
    <n v="9758"/>
    <s v="CA-2018-113705"/>
    <x v="996"/>
    <d v="2018-03-29T00:00:00"/>
    <s v="Second Class"/>
    <s v="LC-16870"/>
    <s v="Lena Cacioppo"/>
    <s v="Consumer"/>
    <s v="United States"/>
    <s v="Richmond"/>
    <s v="Virginia"/>
    <n v="23223"/>
    <x v="0"/>
    <x v="1783"/>
    <x v="2"/>
    <s v="Phones"/>
    <s v="Panasonic KX - TS880B Telephone"/>
    <n v="206.1"/>
  </r>
  <r>
    <n v="9759"/>
    <s v="CA-2018-113705"/>
    <x v="996"/>
    <d v="2018-03-29T00:00:00"/>
    <s v="Second Class"/>
    <s v="LC-16870"/>
    <s v="Lena Cacioppo"/>
    <s v="Consumer"/>
    <s v="United States"/>
    <s v="Richmond"/>
    <s v="Virginia"/>
    <n v="23223"/>
    <x v="0"/>
    <x v="249"/>
    <x v="1"/>
    <s v="Paper"/>
    <s v="Ampad Gold Fibre Wirebound Steno Books, 6&quot; x 9&quot;, Gregg Ruled"/>
    <n v="17.64"/>
  </r>
  <r>
    <n v="9760"/>
    <s v="CA-2017-146913"/>
    <x v="731"/>
    <d v="2017-11-05T00:00:00"/>
    <s v="Standard Class"/>
    <s v="SF-20965"/>
    <s v="Sylvia Foulston"/>
    <s v="Corporate"/>
    <s v="United States"/>
    <s v="San Francisco"/>
    <s v="California"/>
    <n v="94109"/>
    <x v="1"/>
    <x v="1131"/>
    <x v="0"/>
    <s v="Chairs"/>
    <s v="Office Star - Professional Matrix Back Chair with 2-to-1 Synchro Tilt and Mesh Fabric Seat"/>
    <n v="1403.92"/>
  </r>
  <r>
    <n v="9761"/>
    <s v="CA-2018-159135"/>
    <x v="259"/>
    <d v="2018-11-08T00:00:00"/>
    <s v="Standard Class"/>
    <s v="KM-16375"/>
    <s v="Katherine Murray"/>
    <s v="Home Office"/>
    <s v="United States"/>
    <s v="Springdale"/>
    <s v="Arkansas"/>
    <n v="72762"/>
    <x v="0"/>
    <x v="1539"/>
    <x v="1"/>
    <s v="Art"/>
    <s v="Binney &amp; Smith inkTank Desk Highlighter, Chisel Tip, Yellow, 12/Box"/>
    <n v="4.3"/>
  </r>
  <r>
    <n v="9762"/>
    <s v="CA-2015-121762"/>
    <x v="1047"/>
    <d v="2015-02-18T00:00:00"/>
    <s v="Standard Class"/>
    <s v="ML-17395"/>
    <s v="Marina Lichtenstein"/>
    <s v="Corporate"/>
    <s v="United States"/>
    <s v="Seattle"/>
    <s v="Washington"/>
    <n v="98103"/>
    <x v="1"/>
    <x v="1105"/>
    <x v="2"/>
    <s v="Accessories"/>
    <s v="Logitech G600 MMO Gaming Mouse"/>
    <n v="239.97"/>
  </r>
  <r>
    <n v="9763"/>
    <s v="CA-2015-121762"/>
    <x v="1047"/>
    <d v="2015-02-18T00:00:00"/>
    <s v="Standard Class"/>
    <s v="ML-17395"/>
    <s v="Marina Lichtenstein"/>
    <s v="Corporate"/>
    <s v="United States"/>
    <s v="Seattle"/>
    <s v="Washington"/>
    <n v="98103"/>
    <x v="1"/>
    <x v="1360"/>
    <x v="1"/>
    <s v="Appliances"/>
    <s v="Belkin 8 Outlet Surge Protector"/>
    <n v="81.96"/>
  </r>
  <r>
    <n v="9764"/>
    <s v="CA-2015-121762"/>
    <x v="1047"/>
    <d v="2015-02-18T00:00:00"/>
    <s v="Standard Class"/>
    <s v="ML-17395"/>
    <s v="Marina Lichtenstein"/>
    <s v="Corporate"/>
    <s v="United States"/>
    <s v="Seattle"/>
    <s v="Washington"/>
    <n v="98103"/>
    <x v="1"/>
    <x v="1420"/>
    <x v="1"/>
    <s v="Supplies"/>
    <s v="Compact Automatic Electric Letter Opener"/>
    <n v="238.62"/>
  </r>
  <r>
    <n v="9765"/>
    <s v="CA-2015-123855"/>
    <x v="1227"/>
    <d v="2015-06-23T00:00:00"/>
    <s v="Standard Class"/>
    <s v="MC-18100"/>
    <s v="Mick Crebagga"/>
    <s v="Consumer"/>
    <s v="United States"/>
    <s v="Los Angeles"/>
    <s v="California"/>
    <n v="90036"/>
    <x v="1"/>
    <x v="139"/>
    <x v="2"/>
    <s v="Phones"/>
    <s v="Plantronics CordlessÂ Phone HeadsetÂ with In-line Volume - M214C"/>
    <n v="139.80000000000001"/>
  </r>
  <r>
    <n v="9766"/>
    <s v="CA-2018-101959"/>
    <x v="1228"/>
    <d v="2018-03-06T00:00:00"/>
    <s v="Standard Class"/>
    <s v="DB-13660"/>
    <s v="Duane Benoit"/>
    <s v="Consumer"/>
    <s v="United States"/>
    <s v="Middletown"/>
    <s v="Connecticut"/>
    <n v="6457"/>
    <x v="3"/>
    <x v="1181"/>
    <x v="1"/>
    <s v="Binders"/>
    <s v="Pressboard Hanging Data Binders for Unburst Sheets"/>
    <n v="9.84"/>
  </r>
  <r>
    <n v="9767"/>
    <s v="CA-2018-101959"/>
    <x v="1228"/>
    <d v="2018-03-06T00:00:00"/>
    <s v="Standard Class"/>
    <s v="DB-13660"/>
    <s v="Duane Benoit"/>
    <s v="Consumer"/>
    <s v="United States"/>
    <s v="Middletown"/>
    <s v="Connecticut"/>
    <n v="6457"/>
    <x v="3"/>
    <x v="565"/>
    <x v="1"/>
    <s v="Paper"/>
    <s v="Southworth 100% RÃ©sumÃ© Paper, 24lb."/>
    <n v="7.78"/>
  </r>
  <r>
    <n v="9768"/>
    <s v="CA-2018-102659"/>
    <x v="34"/>
    <d v="2018-12-15T00:00:00"/>
    <s v="Standard Class"/>
    <s v="LW-17215"/>
    <s v="Luke Weiss"/>
    <s v="Consumer"/>
    <s v="United States"/>
    <s v="Grand Rapids"/>
    <s v="Michigan"/>
    <n v="49505"/>
    <x v="2"/>
    <x v="1045"/>
    <x v="1"/>
    <s v="Binders"/>
    <s v="GBC Imprintable Covers"/>
    <n v="54.9"/>
  </r>
  <r>
    <n v="9769"/>
    <s v="CA-2018-142328"/>
    <x v="226"/>
    <d v="2018-12-14T00:00:00"/>
    <s v="Standard Class"/>
    <s v="TC-21535"/>
    <s v="Tracy Collins"/>
    <s v="Home Office"/>
    <s v="United States"/>
    <s v="San Francisco"/>
    <s v="California"/>
    <n v="94122"/>
    <x v="1"/>
    <x v="1305"/>
    <x v="1"/>
    <s v="Paper"/>
    <s v="REDIFORM Incoming/Outgoing Call Register, 11&quot; X 8 1/2&quot;, 100 Messages"/>
    <n v="50.04"/>
  </r>
  <r>
    <n v="9770"/>
    <s v="CA-2017-123533"/>
    <x v="390"/>
    <d v="2017-11-30T00:00:00"/>
    <s v="Standard Class"/>
    <s v="SC-20050"/>
    <s v="Sample Company A"/>
    <s v="Home Office"/>
    <s v="United States"/>
    <s v="Hialeah"/>
    <s v="Florida"/>
    <n v="33012"/>
    <x v="0"/>
    <x v="604"/>
    <x v="0"/>
    <s v="Bookcases"/>
    <s v="O'Sullivan Cherrywood Estates Traditional Bookcase"/>
    <n v="339.92"/>
  </r>
  <r>
    <n v="9771"/>
    <s v="CA-2017-123533"/>
    <x v="390"/>
    <d v="2017-11-30T00:00:00"/>
    <s v="Standard Class"/>
    <s v="SC-20050"/>
    <s v="Sample Company A"/>
    <s v="Home Office"/>
    <s v="United States"/>
    <s v="Hialeah"/>
    <s v="Florida"/>
    <n v="33012"/>
    <x v="0"/>
    <x v="1128"/>
    <x v="1"/>
    <s v="Paper"/>
    <s v="Tops Wirebound Message Log Books"/>
    <n v="10.528"/>
  </r>
  <r>
    <n v="9772"/>
    <s v="CA-2017-123533"/>
    <x v="390"/>
    <d v="2017-11-30T00:00:00"/>
    <s v="Standard Class"/>
    <s v="SC-20050"/>
    <s v="Sample Company A"/>
    <s v="Home Office"/>
    <s v="United States"/>
    <s v="Hialeah"/>
    <s v="Florida"/>
    <n v="33012"/>
    <x v="0"/>
    <x v="1276"/>
    <x v="1"/>
    <s v="Appliances"/>
    <s v="Fellowes Advanced Computer Series Surge Protectors"/>
    <n v="42.384"/>
  </r>
  <r>
    <n v="9773"/>
    <s v="CA-2017-104983"/>
    <x v="894"/>
    <d v="2017-07-03T00:00:00"/>
    <s v="Same Day"/>
    <s v="FM-14215"/>
    <s v="Filia McAdams"/>
    <s v="Corporate"/>
    <s v="United States"/>
    <s v="Philadelphia"/>
    <s v="Pennsylvania"/>
    <n v="19143"/>
    <x v="3"/>
    <x v="1090"/>
    <x v="1"/>
    <s v="Paper"/>
    <s v="Xerox 1925"/>
    <n v="123.92"/>
  </r>
  <r>
    <n v="9774"/>
    <s v="CA-2017-160234"/>
    <x v="190"/>
    <d v="2017-07-03T00:00:00"/>
    <s v="Standard Class"/>
    <s v="PF-19225"/>
    <s v="Phillip Flathmann"/>
    <s v="Consumer"/>
    <s v="United States"/>
    <s v="Atlanta"/>
    <s v="Georgia"/>
    <n v="30318"/>
    <x v="0"/>
    <x v="1623"/>
    <x v="2"/>
    <s v="Phones"/>
    <s v="Cisco IPÂ PhoneÂ 7961G VoIPÂ phoneÂ - Dark gray"/>
    <n v="135.94999999999999"/>
  </r>
  <r>
    <n v="9775"/>
    <s v="CA-2015-169019"/>
    <x v="711"/>
    <d v="2015-07-30T00:00:00"/>
    <s v="Standard Class"/>
    <s v="LF-17185"/>
    <s v="Luke Foster"/>
    <s v="Consumer"/>
    <s v="United States"/>
    <s v="San Antonio"/>
    <s v="Texas"/>
    <n v="78207"/>
    <x v="2"/>
    <x v="316"/>
    <x v="1"/>
    <s v="Binders"/>
    <s v="GBC DocuBind P400 Electric Binding System"/>
    <n v="2177.5839999999998"/>
  </r>
  <r>
    <n v="9776"/>
    <s v="CA-2015-169019"/>
    <x v="711"/>
    <d v="2015-07-30T00:00:00"/>
    <s v="Standard Class"/>
    <s v="LF-17185"/>
    <s v="Luke Foster"/>
    <s v="Consumer"/>
    <s v="United States"/>
    <s v="San Antonio"/>
    <s v="Texas"/>
    <n v="78207"/>
    <x v="2"/>
    <x v="1474"/>
    <x v="0"/>
    <s v="Furnishings"/>
    <s v="DAX Clear Channel Poster Frame"/>
    <n v="17.495999999999999"/>
  </r>
  <r>
    <n v="9777"/>
    <s v="CA-2015-169019"/>
    <x v="711"/>
    <d v="2015-07-30T00:00:00"/>
    <s v="Standard Class"/>
    <s v="LF-17185"/>
    <s v="Luke Foster"/>
    <s v="Consumer"/>
    <s v="United States"/>
    <s v="San Antonio"/>
    <s v="Texas"/>
    <n v="78207"/>
    <x v="2"/>
    <x v="301"/>
    <x v="1"/>
    <s v="Binders"/>
    <s v="GBC Premium Transparent Covers with Diagonal Lined Pattern"/>
    <n v="16.783999999999999"/>
  </r>
  <r>
    <n v="9778"/>
    <s v="CA-2015-169019"/>
    <x v="711"/>
    <d v="2015-07-30T00:00:00"/>
    <s v="Standard Class"/>
    <s v="LF-17185"/>
    <s v="Luke Foster"/>
    <s v="Consumer"/>
    <s v="United States"/>
    <s v="San Antonio"/>
    <s v="Texas"/>
    <n v="78207"/>
    <x v="2"/>
    <x v="333"/>
    <x v="2"/>
    <s v="Accessories"/>
    <s v="Microsoft Natural Keyboard Elite"/>
    <n v="431.136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D1144A-A6D4-4A78-991C-294181B2CF7B}"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7" firstHeaderRow="1" firstDataRow="1" firstDataCol="1"/>
  <pivotFields count="18">
    <pivotField showAll="0"/>
    <pivotField showAll="0"/>
    <pivotField numFmtId="14" showAll="0">
      <items count="1230">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showAll="0"/>
    <pivotField showAll="0"/>
    <pivotField dataField="1" showAll="0"/>
  </pivotFields>
  <rowFields count="1">
    <field x="14"/>
  </rowFields>
  <rowItems count="4">
    <i>
      <x/>
    </i>
    <i>
      <x v="1"/>
    </i>
    <i>
      <x v="2"/>
    </i>
    <i t="grand">
      <x/>
    </i>
  </rowItems>
  <colItems count="1">
    <i/>
  </colItems>
  <dataFields count="1">
    <dataField name="Sum of Sales" fld="17" baseField="0" baseItem="0"/>
  </dataFields>
  <formats count="6">
    <format dxfId="7">
      <pivotArea type="all" dataOnly="0" outline="0" fieldPosition="0"/>
    </format>
    <format dxfId="6">
      <pivotArea outline="0" collapsedLevelsAreSubtotals="1" fieldPosition="0"/>
    </format>
    <format dxfId="5">
      <pivotArea field="14" type="button" dataOnly="0" labelOnly="1" outline="0" axis="axisRow" fieldPosition="0"/>
    </format>
    <format dxfId="4">
      <pivotArea dataOnly="0" labelOnly="1" fieldPosition="0">
        <references count="1">
          <reference field="14" count="0"/>
        </references>
      </pivotArea>
    </format>
    <format dxfId="3">
      <pivotArea dataOnly="0" labelOnly="1" grandRow="1" outline="0" fieldPosition="0"/>
    </format>
    <format dxfId="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4667C93-DE92-4440-BFB2-10FD06D0B65B}" sourceName="Region">
  <pivotTables>
    <pivotTable tabId="6" name="PivotTable1"/>
  </pivotTables>
  <data>
    <tabular pivotCacheId="1667729631">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828CE5B-5EDC-44A9-8730-81BBA4F4053A}" sourceName="Category">
  <pivotTables>
    <pivotTable tabId="6" name="PivotTable1"/>
  </pivotTables>
  <data>
    <tabular pivotCacheId="166772963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76BE561-ED8D-4974-93D9-79AD7AD05E10}" cache="Slicer_Region" caption="Region" rowHeight="234950"/>
  <slicer name="Category" xr10:uid="{C8FB3D03-E397-49E5-8AC3-2FC04D2AF10B}"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90B03-BC9A-4592-BD5F-3D938407DC10}" name="Table1" displayName="Table1" ref="A1:S9801" totalsRowShown="0">
  <autoFilter ref="A1:S9801" xr:uid="{54890B03-BC9A-4592-BD5F-3D938407DC10}"/>
  <tableColumns count="19">
    <tableColumn id="1" xr3:uid="{346FAB42-B3DF-414F-9B2E-039C02CAF3CA}" name="Row ID"/>
    <tableColumn id="2" xr3:uid="{09CBDCB7-2DF7-470C-85D1-1A54902403F3}" name="Order ID"/>
    <tableColumn id="3" xr3:uid="{6E9DE1AD-082E-4F94-9D55-929D2047DD67}" name="Order Date" dataDxfId="9"/>
    <tableColumn id="4" xr3:uid="{ECBD0E30-2B4E-4B7C-B4A1-7E3DE5387929}" name="Ship Date" dataDxfId="8"/>
    <tableColumn id="5" xr3:uid="{CB4E31D1-8DAD-4C8A-AD9A-1CC5A029AC89}" name="Ship Mode"/>
    <tableColumn id="6" xr3:uid="{FFF2FB26-D657-49A7-9895-30B94368D16D}" name="Customer ID"/>
    <tableColumn id="7" xr3:uid="{94DEF812-F4F4-4255-BCCC-22C9903B0AEC}" name="Customer Name"/>
    <tableColumn id="8" xr3:uid="{2E4017EC-D183-4CFE-8E1C-9711CE28E450}" name="Segment"/>
    <tableColumn id="9" xr3:uid="{29BAD66D-49D5-4E9F-8F11-01961775B3C8}" name="Country"/>
    <tableColumn id="10" xr3:uid="{D5385001-B53C-4B17-AF1E-8FECCA030226}" name="City"/>
    <tableColumn id="11" xr3:uid="{49AAF2AF-31CE-4E63-B83B-D103FAA46E83}" name="State"/>
    <tableColumn id="12" xr3:uid="{96473FDB-8A64-425A-9D36-7E8A07F185A7}" name="Postal Code"/>
    <tableColumn id="13" xr3:uid="{4FE978E1-7A1C-4727-A926-6EB04A8A49F3}" name="Region"/>
    <tableColumn id="14" xr3:uid="{E9ED3290-4B59-4A97-B8E1-45A8AF6C0108}" name="Product ID"/>
    <tableColumn id="15" xr3:uid="{1F50FAA8-8884-4476-ABE2-87D7813320DB}" name="Category"/>
    <tableColumn id="16" xr3:uid="{456A83F2-4DD7-4D8A-8325-7A3A988FB50C}" name="Sub-Category"/>
    <tableColumn id="17" xr3:uid="{F6FB462B-FB99-4F19-9DE7-A0396E75AE7E}" name="Product Name"/>
    <tableColumn id="18" xr3:uid="{408A44F3-7AD1-4DCD-9A18-4BCF8BC9898E}" name="Sales"/>
    <tableColumn id="19" xr3:uid="{1AD705B1-F625-4A20-A51F-CA95DFAB6CE2}" name="Dup Count" dataDxfId="1">
      <calculatedColumnFormula>COUNTIFS(Table1[Order ID],Table1[[#This Row],[Order ID]],Table1[Product ID],Table1[[#This Row],[Product ID]],Table1[Sales],Table1[[#This Row],[Sales]])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2FA5FD1-F167-4473-86A8-F4138354E0EE}" sourceName="Order Date">
  <pivotTables>
    <pivotTable tabId="6" name="PivotTable1"/>
  </pivotTables>
  <state minimalRefreshVersion="6" lastRefreshVersion="6" pivotCacheId="1667729631" filterType="unknown">
    <bounds startDate="2015-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8B9BA47B-7E7C-4C17-B87C-D2CFAA885750}" cache="NativeTimeline_Order_Date" caption="Order Date" level="2" selectionLevel="2" scrollPosition="2018-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9AA05-F973-4D61-85A9-49543B81A242}">
  <dimension ref="A1:S9801"/>
  <sheetViews>
    <sheetView zoomScaleNormal="100" workbookViewId="0">
      <selection sqref="A1:XFD1"/>
    </sheetView>
  </sheetViews>
  <sheetFormatPr defaultRowHeight="14.4" x14ac:dyDescent="0.3"/>
  <cols>
    <col min="2" max="2" width="14.6640625" bestFit="1" customWidth="1"/>
    <col min="3" max="3" width="12.33203125" customWidth="1"/>
    <col min="4" max="4" width="11.109375" bestFit="1" customWidth="1"/>
    <col min="5" max="5" width="12.77734375" bestFit="1" customWidth="1"/>
    <col min="6" max="6" width="13.44140625" customWidth="1"/>
    <col min="7" max="7" width="20.44140625" bestFit="1" customWidth="1"/>
    <col min="8" max="8" width="11.33203125" bestFit="1" customWidth="1"/>
    <col min="9" max="9" width="11.88671875" bestFit="1" customWidth="1"/>
    <col min="10" max="11" width="17.33203125" bestFit="1" customWidth="1"/>
    <col min="12" max="12" width="13.109375" customWidth="1"/>
    <col min="14" max="14" width="16.33203125" bestFit="1" customWidth="1"/>
    <col min="15" max="15" width="13.109375" bestFit="1" customWidth="1"/>
    <col min="16" max="16" width="14.44140625" customWidth="1"/>
    <col min="17" max="17" width="108.88671875" bestFit="1" customWidth="1"/>
    <col min="18" max="18" width="10"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10868</v>
      </c>
    </row>
    <row r="2" spans="1:19" x14ac:dyDescent="0.3">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c r="S2">
        <f>COUNTIFS(Table1[Order ID],Table1[[#This Row],[Order ID]],Table1[Product ID],Table1[[#This Row],[Product ID]],Table1[Sales],Table1[[#This Row],[Sales]])</f>
        <v>1</v>
      </c>
    </row>
    <row r="3" spans="1:19" x14ac:dyDescent="0.3">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c r="S3">
        <f>COUNTIFS(Table1[Order ID],Table1[[#This Row],[Order ID]],Table1[Product ID],Table1[[#This Row],[Product ID]],Table1[Sales],Table1[[#This Row],[Sales]])</f>
        <v>1</v>
      </c>
    </row>
    <row r="4" spans="1:19" x14ac:dyDescent="0.3">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c r="S4">
        <f>COUNTIFS(Table1[Order ID],Table1[[#This Row],[Order ID]],Table1[Product ID],Table1[[#This Row],[Product ID]],Table1[Sales],Table1[[#This Row],[Sales]])</f>
        <v>1</v>
      </c>
    </row>
    <row r="5" spans="1:19" x14ac:dyDescent="0.3">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c r="S5">
        <f>COUNTIFS(Table1[Order ID],Table1[[#This Row],[Order ID]],Table1[Product ID],Table1[[#This Row],[Product ID]],Table1[Sales],Table1[[#This Row],[Sales]])</f>
        <v>1</v>
      </c>
    </row>
    <row r="6" spans="1:19" x14ac:dyDescent="0.3">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c r="S6">
        <f>COUNTIFS(Table1[Order ID],Table1[[#This Row],[Order ID]],Table1[Product ID],Table1[[#This Row],[Product ID]],Table1[Sales],Table1[[#This Row],[Sales]])</f>
        <v>1</v>
      </c>
    </row>
    <row r="7" spans="1:19" x14ac:dyDescent="0.3">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c r="S7">
        <f>COUNTIFS(Table1[Order ID],Table1[[#This Row],[Order ID]],Table1[Product ID],Table1[[#This Row],[Product ID]],Table1[Sales],Table1[[#This Row],[Sales]])</f>
        <v>1</v>
      </c>
    </row>
    <row r="8" spans="1:19" x14ac:dyDescent="0.3">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c r="S8">
        <f>COUNTIFS(Table1[Order ID],Table1[[#This Row],[Order ID]],Table1[Product ID],Table1[[#This Row],[Product ID]],Table1[Sales],Table1[[#This Row],[Sales]])</f>
        <v>1</v>
      </c>
    </row>
    <row r="9" spans="1:19" x14ac:dyDescent="0.3">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c r="S9">
        <f>COUNTIFS(Table1[Order ID],Table1[[#This Row],[Order ID]],Table1[Product ID],Table1[[#This Row],[Product ID]],Table1[Sales],Table1[[#This Row],[Sales]])</f>
        <v>1</v>
      </c>
    </row>
    <row r="10" spans="1:19" x14ac:dyDescent="0.3">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c r="S10">
        <f>COUNTIFS(Table1[Order ID],Table1[[#This Row],[Order ID]],Table1[Product ID],Table1[[#This Row],[Product ID]],Table1[Sales],Table1[[#This Row],[Sales]])</f>
        <v>1</v>
      </c>
    </row>
    <row r="11" spans="1:19" x14ac:dyDescent="0.3">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c r="S11">
        <f>COUNTIFS(Table1[Order ID],Table1[[#This Row],[Order ID]],Table1[Product ID],Table1[[#This Row],[Product ID]],Table1[Sales],Table1[[#This Row],[Sales]])</f>
        <v>1</v>
      </c>
    </row>
    <row r="12" spans="1:19" x14ac:dyDescent="0.3">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c r="S12">
        <f>COUNTIFS(Table1[Order ID],Table1[[#This Row],[Order ID]],Table1[Product ID],Table1[[#This Row],[Product ID]],Table1[Sales],Table1[[#This Row],[Sales]])</f>
        <v>1</v>
      </c>
    </row>
    <row r="13" spans="1:19" x14ac:dyDescent="0.3">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c r="S13">
        <f>COUNTIFS(Table1[Order ID],Table1[[#This Row],[Order ID]],Table1[Product ID],Table1[[#This Row],[Product ID]],Table1[Sales],Table1[[#This Row],[Sales]])</f>
        <v>1</v>
      </c>
    </row>
    <row r="14" spans="1:19" x14ac:dyDescent="0.3">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c r="S14">
        <f>COUNTIFS(Table1[Order ID],Table1[[#This Row],[Order ID]],Table1[Product ID],Table1[[#This Row],[Product ID]],Table1[Sales],Table1[[#This Row],[Sales]])</f>
        <v>1</v>
      </c>
    </row>
    <row r="15" spans="1:19" x14ac:dyDescent="0.3">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c r="S15">
        <f>COUNTIFS(Table1[Order ID],Table1[[#This Row],[Order ID]],Table1[Product ID],Table1[[#This Row],[Product ID]],Table1[Sales],Table1[[#This Row],[Sales]])</f>
        <v>1</v>
      </c>
    </row>
    <row r="16" spans="1:19" x14ac:dyDescent="0.3">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c r="S16">
        <f>COUNTIFS(Table1[Order ID],Table1[[#This Row],[Order ID]],Table1[Product ID],Table1[[#This Row],[Product ID]],Table1[Sales],Table1[[#This Row],[Sales]])</f>
        <v>1</v>
      </c>
    </row>
    <row r="17" spans="1:19" x14ac:dyDescent="0.3">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c r="S17">
        <f>COUNTIFS(Table1[Order ID],Table1[[#This Row],[Order ID]],Table1[Product ID],Table1[[#This Row],[Product ID]],Table1[Sales],Table1[[#This Row],[Sales]])</f>
        <v>1</v>
      </c>
    </row>
    <row r="18" spans="1:19" x14ac:dyDescent="0.3">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c r="S18">
        <f>COUNTIFS(Table1[Order ID],Table1[[#This Row],[Order ID]],Table1[Product ID],Table1[[#This Row],[Product ID]],Table1[Sales],Table1[[#This Row],[Sales]])</f>
        <v>1</v>
      </c>
    </row>
    <row r="19" spans="1:19" x14ac:dyDescent="0.3">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c r="S19">
        <f>COUNTIFS(Table1[Order ID],Table1[[#This Row],[Order ID]],Table1[Product ID],Table1[[#This Row],[Product ID]],Table1[Sales],Table1[[#This Row],[Sales]])</f>
        <v>1</v>
      </c>
    </row>
    <row r="20" spans="1:19" x14ac:dyDescent="0.3">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c r="S20">
        <f>COUNTIFS(Table1[Order ID],Table1[[#This Row],[Order ID]],Table1[Product ID],Table1[[#This Row],[Product ID]],Table1[Sales],Table1[[#This Row],[Sales]])</f>
        <v>1</v>
      </c>
    </row>
    <row r="21" spans="1:19" x14ac:dyDescent="0.3">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c r="S21">
        <f>COUNTIFS(Table1[Order ID],Table1[[#This Row],[Order ID]],Table1[Product ID],Table1[[#This Row],[Product ID]],Table1[Sales],Table1[[#This Row],[Sales]])</f>
        <v>1</v>
      </c>
    </row>
    <row r="22" spans="1:19" x14ac:dyDescent="0.3">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c r="S22">
        <f>COUNTIFS(Table1[Order ID],Table1[[#This Row],[Order ID]],Table1[Product ID],Table1[[#This Row],[Product ID]],Table1[Sales],Table1[[#This Row],[Sales]])</f>
        <v>1</v>
      </c>
    </row>
    <row r="23" spans="1:19" x14ac:dyDescent="0.3">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c r="S23">
        <f>COUNTIFS(Table1[Order ID],Table1[[#This Row],[Order ID]],Table1[Product ID],Table1[[#This Row],[Product ID]],Table1[Sales],Table1[[#This Row],[Sales]])</f>
        <v>1</v>
      </c>
    </row>
    <row r="24" spans="1:19" x14ac:dyDescent="0.3">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c r="S24">
        <f>COUNTIFS(Table1[Order ID],Table1[[#This Row],[Order ID]],Table1[Product ID],Table1[[#This Row],[Product ID]],Table1[Sales],Table1[[#This Row],[Sales]])</f>
        <v>1</v>
      </c>
    </row>
    <row r="25" spans="1:19" x14ac:dyDescent="0.3">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c r="S25">
        <f>COUNTIFS(Table1[Order ID],Table1[[#This Row],[Order ID]],Table1[Product ID],Table1[[#This Row],[Product ID]],Table1[Sales],Table1[[#This Row],[Sales]])</f>
        <v>1</v>
      </c>
    </row>
    <row r="26" spans="1:19" x14ac:dyDescent="0.3">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c r="S26">
        <f>COUNTIFS(Table1[Order ID],Table1[[#This Row],[Order ID]],Table1[Product ID],Table1[[#This Row],[Product ID]],Table1[Sales],Table1[[#This Row],[Sales]])</f>
        <v>1</v>
      </c>
    </row>
    <row r="27" spans="1:19" x14ac:dyDescent="0.3">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c r="S27">
        <f>COUNTIFS(Table1[Order ID],Table1[[#This Row],[Order ID]],Table1[Product ID],Table1[[#This Row],[Product ID]],Table1[Sales],Table1[[#This Row],[Sales]])</f>
        <v>1</v>
      </c>
    </row>
    <row r="28" spans="1:19" x14ac:dyDescent="0.3">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c r="S28">
        <f>COUNTIFS(Table1[Order ID],Table1[[#This Row],[Order ID]],Table1[Product ID],Table1[[#This Row],[Product ID]],Table1[Sales],Table1[[#This Row],[Sales]])</f>
        <v>1</v>
      </c>
    </row>
    <row r="29" spans="1:19" x14ac:dyDescent="0.3">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c r="S29">
        <f>COUNTIFS(Table1[Order ID],Table1[[#This Row],[Order ID]],Table1[Product ID],Table1[[#This Row],[Product ID]],Table1[Sales],Table1[[#This Row],[Sales]])</f>
        <v>1</v>
      </c>
    </row>
    <row r="30" spans="1:19" x14ac:dyDescent="0.3">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c r="S30">
        <f>COUNTIFS(Table1[Order ID],Table1[[#This Row],[Order ID]],Table1[Product ID],Table1[[#This Row],[Product ID]],Table1[Sales],Table1[[#This Row],[Sales]])</f>
        <v>1</v>
      </c>
    </row>
    <row r="31" spans="1:19" x14ac:dyDescent="0.3">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c r="S31">
        <f>COUNTIFS(Table1[Order ID],Table1[[#This Row],[Order ID]],Table1[Product ID],Table1[[#This Row],[Product ID]],Table1[Sales],Table1[[#This Row],[Sales]])</f>
        <v>1</v>
      </c>
    </row>
    <row r="32" spans="1:19" x14ac:dyDescent="0.3">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c r="S32">
        <f>COUNTIFS(Table1[Order ID],Table1[[#This Row],[Order ID]],Table1[Product ID],Table1[[#This Row],[Product ID]],Table1[Sales],Table1[[#This Row],[Sales]])</f>
        <v>1</v>
      </c>
    </row>
    <row r="33" spans="1:19" x14ac:dyDescent="0.3">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c r="S33">
        <f>COUNTIFS(Table1[Order ID],Table1[[#This Row],[Order ID]],Table1[Product ID],Table1[[#This Row],[Product ID]],Table1[Sales],Table1[[#This Row],[Sales]])</f>
        <v>1</v>
      </c>
    </row>
    <row r="34" spans="1:19" x14ac:dyDescent="0.3">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c r="S34">
        <f>COUNTIFS(Table1[Order ID],Table1[[#This Row],[Order ID]],Table1[Product ID],Table1[[#This Row],[Product ID]],Table1[Sales],Table1[[#This Row],[Sales]])</f>
        <v>1</v>
      </c>
    </row>
    <row r="35" spans="1:19" x14ac:dyDescent="0.3">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c r="S35">
        <f>COUNTIFS(Table1[Order ID],Table1[[#This Row],[Order ID]],Table1[Product ID],Table1[[#This Row],[Product ID]],Table1[Sales],Table1[[#This Row],[Sales]])</f>
        <v>1</v>
      </c>
    </row>
    <row r="36" spans="1:19" x14ac:dyDescent="0.3">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c r="S36">
        <f>COUNTIFS(Table1[Order ID],Table1[[#This Row],[Order ID]],Table1[Product ID],Table1[[#This Row],[Product ID]],Table1[Sales],Table1[[#This Row],[Sales]])</f>
        <v>1</v>
      </c>
    </row>
    <row r="37" spans="1:19" x14ac:dyDescent="0.3">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c r="S37">
        <f>COUNTIFS(Table1[Order ID],Table1[[#This Row],[Order ID]],Table1[Product ID],Table1[[#This Row],[Product ID]],Table1[Sales],Table1[[#This Row],[Sales]])</f>
        <v>1</v>
      </c>
    </row>
    <row r="38" spans="1:19" x14ac:dyDescent="0.3">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c r="S38">
        <f>COUNTIFS(Table1[Order ID],Table1[[#This Row],[Order ID]],Table1[Product ID],Table1[[#This Row],[Product ID]],Table1[Sales],Table1[[#This Row],[Sales]])</f>
        <v>1</v>
      </c>
    </row>
    <row r="39" spans="1:19" x14ac:dyDescent="0.3">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c r="S39">
        <f>COUNTIFS(Table1[Order ID],Table1[[#This Row],[Order ID]],Table1[Product ID],Table1[[#This Row],[Product ID]],Table1[Sales],Table1[[#This Row],[Sales]])</f>
        <v>1</v>
      </c>
    </row>
    <row r="40" spans="1:19" x14ac:dyDescent="0.3">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c r="S40">
        <f>COUNTIFS(Table1[Order ID],Table1[[#This Row],[Order ID]],Table1[Product ID],Table1[[#This Row],[Product ID]],Table1[Sales],Table1[[#This Row],[Sales]])</f>
        <v>1</v>
      </c>
    </row>
    <row r="41" spans="1:19" x14ac:dyDescent="0.3">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c r="S41">
        <f>COUNTIFS(Table1[Order ID],Table1[[#This Row],[Order ID]],Table1[Product ID],Table1[[#This Row],[Product ID]],Table1[Sales],Table1[[#This Row],[Sales]])</f>
        <v>1</v>
      </c>
    </row>
    <row r="42" spans="1:19" x14ac:dyDescent="0.3">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c r="S42">
        <f>COUNTIFS(Table1[Order ID],Table1[[#This Row],[Order ID]],Table1[Product ID],Table1[[#This Row],[Product ID]],Table1[Sales],Table1[[#This Row],[Sales]])</f>
        <v>1</v>
      </c>
    </row>
    <row r="43" spans="1:19" x14ac:dyDescent="0.3">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c r="S43">
        <f>COUNTIFS(Table1[Order ID],Table1[[#This Row],[Order ID]],Table1[Product ID],Table1[[#This Row],[Product ID]],Table1[Sales],Table1[[#This Row],[Sales]])</f>
        <v>1</v>
      </c>
    </row>
    <row r="44" spans="1:19" x14ac:dyDescent="0.3">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c r="S44">
        <f>COUNTIFS(Table1[Order ID],Table1[[#This Row],[Order ID]],Table1[Product ID],Table1[[#This Row],[Product ID]],Table1[Sales],Table1[[#This Row],[Sales]])</f>
        <v>1</v>
      </c>
    </row>
    <row r="45" spans="1:19" x14ac:dyDescent="0.3">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c r="S45">
        <f>COUNTIFS(Table1[Order ID],Table1[[#This Row],[Order ID]],Table1[Product ID],Table1[[#This Row],[Product ID]],Table1[Sales],Table1[[#This Row],[Sales]])</f>
        <v>1</v>
      </c>
    </row>
    <row r="46" spans="1:19" x14ac:dyDescent="0.3">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c r="S46">
        <f>COUNTIFS(Table1[Order ID],Table1[[#This Row],[Order ID]],Table1[Product ID],Table1[[#This Row],[Product ID]],Table1[Sales],Table1[[#This Row],[Sales]])</f>
        <v>1</v>
      </c>
    </row>
    <row r="47" spans="1:19" x14ac:dyDescent="0.3">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c r="S47">
        <f>COUNTIFS(Table1[Order ID],Table1[[#This Row],[Order ID]],Table1[Product ID],Table1[[#This Row],[Product ID]],Table1[Sales],Table1[[#This Row],[Sales]])</f>
        <v>1</v>
      </c>
    </row>
    <row r="48" spans="1:19" x14ac:dyDescent="0.3">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c r="S48">
        <f>COUNTIFS(Table1[Order ID],Table1[[#This Row],[Order ID]],Table1[Product ID],Table1[[#This Row],[Product ID]],Table1[Sales],Table1[[#This Row],[Sales]])</f>
        <v>1</v>
      </c>
    </row>
    <row r="49" spans="1:19" x14ac:dyDescent="0.3">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c r="S49">
        <f>COUNTIFS(Table1[Order ID],Table1[[#This Row],[Order ID]],Table1[Product ID],Table1[[#This Row],[Product ID]],Table1[Sales],Table1[[#This Row],[Sales]])</f>
        <v>1</v>
      </c>
    </row>
    <row r="50" spans="1:19" x14ac:dyDescent="0.3">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c r="S50">
        <f>COUNTIFS(Table1[Order ID],Table1[[#This Row],[Order ID]],Table1[Product ID],Table1[[#This Row],[Product ID]],Table1[Sales],Table1[[#This Row],[Sales]])</f>
        <v>1</v>
      </c>
    </row>
    <row r="51" spans="1:19" x14ac:dyDescent="0.3">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c r="S51">
        <f>COUNTIFS(Table1[Order ID],Table1[[#This Row],[Order ID]],Table1[Product ID],Table1[[#This Row],[Product ID]],Table1[Sales],Table1[[#This Row],[Sales]])</f>
        <v>1</v>
      </c>
    </row>
    <row r="52" spans="1:19" x14ac:dyDescent="0.3">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c r="S52">
        <f>COUNTIFS(Table1[Order ID],Table1[[#This Row],[Order ID]],Table1[Product ID],Table1[[#This Row],[Product ID]],Table1[Sales],Table1[[#This Row],[Sales]])</f>
        <v>1</v>
      </c>
    </row>
    <row r="53" spans="1:19" x14ac:dyDescent="0.3">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c r="S53">
        <f>COUNTIFS(Table1[Order ID],Table1[[#This Row],[Order ID]],Table1[Product ID],Table1[[#This Row],[Product ID]],Table1[Sales],Table1[[#This Row],[Sales]])</f>
        <v>1</v>
      </c>
    </row>
    <row r="54" spans="1:19" x14ac:dyDescent="0.3">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c r="S54">
        <f>COUNTIFS(Table1[Order ID],Table1[[#This Row],[Order ID]],Table1[Product ID],Table1[[#This Row],[Product ID]],Table1[Sales],Table1[[#This Row],[Sales]])</f>
        <v>1</v>
      </c>
    </row>
    <row r="55" spans="1:19" x14ac:dyDescent="0.3">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c r="S55">
        <f>COUNTIFS(Table1[Order ID],Table1[[#This Row],[Order ID]],Table1[Product ID],Table1[[#This Row],[Product ID]],Table1[Sales],Table1[[#This Row],[Sales]])</f>
        <v>1</v>
      </c>
    </row>
    <row r="56" spans="1:19" x14ac:dyDescent="0.3">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c r="S56">
        <f>COUNTIFS(Table1[Order ID],Table1[[#This Row],[Order ID]],Table1[Product ID],Table1[[#This Row],[Product ID]],Table1[Sales],Table1[[#This Row],[Sales]])</f>
        <v>1</v>
      </c>
    </row>
    <row r="57" spans="1:19" x14ac:dyDescent="0.3">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c r="S57">
        <f>COUNTIFS(Table1[Order ID],Table1[[#This Row],[Order ID]],Table1[Product ID],Table1[[#This Row],[Product ID]],Table1[Sales],Table1[[#This Row],[Sales]])</f>
        <v>1</v>
      </c>
    </row>
    <row r="58" spans="1:19" x14ac:dyDescent="0.3">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c r="S58">
        <f>COUNTIFS(Table1[Order ID],Table1[[#This Row],[Order ID]],Table1[Product ID],Table1[[#This Row],[Product ID]],Table1[Sales],Table1[[#This Row],[Sales]])</f>
        <v>1</v>
      </c>
    </row>
    <row r="59" spans="1:19" x14ac:dyDescent="0.3">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c r="S59">
        <f>COUNTIFS(Table1[Order ID],Table1[[#This Row],[Order ID]],Table1[Product ID],Table1[[#This Row],[Product ID]],Table1[Sales],Table1[[#This Row],[Sales]])</f>
        <v>1</v>
      </c>
    </row>
    <row r="60" spans="1:19" x14ac:dyDescent="0.3">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c r="S60">
        <f>COUNTIFS(Table1[Order ID],Table1[[#This Row],[Order ID]],Table1[Product ID],Table1[[#This Row],[Product ID]],Table1[Sales],Table1[[#This Row],[Sales]])</f>
        <v>1</v>
      </c>
    </row>
    <row r="61" spans="1:19" x14ac:dyDescent="0.3">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c r="S61">
        <f>COUNTIFS(Table1[Order ID],Table1[[#This Row],[Order ID]],Table1[Product ID],Table1[[#This Row],[Product ID]],Table1[Sales],Table1[[#This Row],[Sales]])</f>
        <v>1</v>
      </c>
    </row>
    <row r="62" spans="1:19" x14ac:dyDescent="0.3">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c r="S62">
        <f>COUNTIFS(Table1[Order ID],Table1[[#This Row],[Order ID]],Table1[Product ID],Table1[[#This Row],[Product ID]],Table1[Sales],Table1[[#This Row],[Sales]])</f>
        <v>1</v>
      </c>
    </row>
    <row r="63" spans="1:19" x14ac:dyDescent="0.3">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c r="S63">
        <f>COUNTIFS(Table1[Order ID],Table1[[#This Row],[Order ID]],Table1[Product ID],Table1[[#This Row],[Product ID]],Table1[Sales],Table1[[#This Row],[Sales]])</f>
        <v>1</v>
      </c>
    </row>
    <row r="64" spans="1:19" x14ac:dyDescent="0.3">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c r="S64">
        <f>COUNTIFS(Table1[Order ID],Table1[[#This Row],[Order ID]],Table1[Product ID],Table1[[#This Row],[Product ID]],Table1[Sales],Table1[[#This Row],[Sales]])</f>
        <v>1</v>
      </c>
    </row>
    <row r="65" spans="1:19" x14ac:dyDescent="0.3">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c r="S65">
        <f>COUNTIFS(Table1[Order ID],Table1[[#This Row],[Order ID]],Table1[Product ID],Table1[[#This Row],[Product ID]],Table1[Sales],Table1[[#This Row],[Sales]])</f>
        <v>1</v>
      </c>
    </row>
    <row r="66" spans="1:19" x14ac:dyDescent="0.3">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c r="S66">
        <f>COUNTIFS(Table1[Order ID],Table1[[#This Row],[Order ID]],Table1[Product ID],Table1[[#This Row],[Product ID]],Table1[Sales],Table1[[#This Row],[Sales]])</f>
        <v>1</v>
      </c>
    </row>
    <row r="67" spans="1:19" x14ac:dyDescent="0.3">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c r="S67">
        <f>COUNTIFS(Table1[Order ID],Table1[[#This Row],[Order ID]],Table1[Product ID],Table1[[#This Row],[Product ID]],Table1[Sales],Table1[[#This Row],[Sales]])</f>
        <v>1</v>
      </c>
    </row>
    <row r="68" spans="1:19" x14ac:dyDescent="0.3">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c r="S68">
        <f>COUNTIFS(Table1[Order ID],Table1[[#This Row],[Order ID]],Table1[Product ID],Table1[[#This Row],[Product ID]],Table1[Sales],Table1[[#This Row],[Sales]])</f>
        <v>1</v>
      </c>
    </row>
    <row r="69" spans="1:19" x14ac:dyDescent="0.3">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c r="S69">
        <f>COUNTIFS(Table1[Order ID],Table1[[#This Row],[Order ID]],Table1[Product ID],Table1[[#This Row],[Product ID]],Table1[Sales],Table1[[#This Row],[Sales]])</f>
        <v>1</v>
      </c>
    </row>
    <row r="70" spans="1:19" x14ac:dyDescent="0.3">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c r="S70">
        <f>COUNTIFS(Table1[Order ID],Table1[[#This Row],[Order ID]],Table1[Product ID],Table1[[#This Row],[Product ID]],Table1[Sales],Table1[[#This Row],[Sales]])</f>
        <v>1</v>
      </c>
    </row>
    <row r="71" spans="1:19" x14ac:dyDescent="0.3">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c r="S71">
        <f>COUNTIFS(Table1[Order ID],Table1[[#This Row],[Order ID]],Table1[Product ID],Table1[[#This Row],[Product ID]],Table1[Sales],Table1[[#This Row],[Sales]])</f>
        <v>1</v>
      </c>
    </row>
    <row r="72" spans="1:19" x14ac:dyDescent="0.3">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c r="S72">
        <f>COUNTIFS(Table1[Order ID],Table1[[#This Row],[Order ID]],Table1[Product ID],Table1[[#This Row],[Product ID]],Table1[Sales],Table1[[#This Row],[Sales]])</f>
        <v>1</v>
      </c>
    </row>
    <row r="73" spans="1:19" x14ac:dyDescent="0.3">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c r="S73">
        <f>COUNTIFS(Table1[Order ID],Table1[[#This Row],[Order ID]],Table1[Product ID],Table1[[#This Row],[Product ID]],Table1[Sales],Table1[[#This Row],[Sales]])</f>
        <v>1</v>
      </c>
    </row>
    <row r="74" spans="1:19" x14ac:dyDescent="0.3">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c r="S74">
        <f>COUNTIFS(Table1[Order ID],Table1[[#This Row],[Order ID]],Table1[Product ID],Table1[[#This Row],[Product ID]],Table1[Sales],Table1[[#This Row],[Sales]])</f>
        <v>1</v>
      </c>
    </row>
    <row r="75" spans="1:19" x14ac:dyDescent="0.3">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c r="S75">
        <f>COUNTIFS(Table1[Order ID],Table1[[#This Row],[Order ID]],Table1[Product ID],Table1[[#This Row],[Product ID]],Table1[Sales],Table1[[#This Row],[Sales]])</f>
        <v>1</v>
      </c>
    </row>
    <row r="76" spans="1:19" x14ac:dyDescent="0.3">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c r="S76">
        <f>COUNTIFS(Table1[Order ID],Table1[[#This Row],[Order ID]],Table1[Product ID],Table1[[#This Row],[Product ID]],Table1[Sales],Table1[[#This Row],[Sales]])</f>
        <v>1</v>
      </c>
    </row>
    <row r="77" spans="1:19" x14ac:dyDescent="0.3">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c r="S77">
        <f>COUNTIFS(Table1[Order ID],Table1[[#This Row],[Order ID]],Table1[Product ID],Table1[[#This Row],[Product ID]],Table1[Sales],Table1[[#This Row],[Sales]])</f>
        <v>1</v>
      </c>
    </row>
    <row r="78" spans="1:19" x14ac:dyDescent="0.3">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c r="S78">
        <f>COUNTIFS(Table1[Order ID],Table1[[#This Row],[Order ID]],Table1[Product ID],Table1[[#This Row],[Product ID]],Table1[Sales],Table1[[#This Row],[Sales]])</f>
        <v>1</v>
      </c>
    </row>
    <row r="79" spans="1:19" x14ac:dyDescent="0.3">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c r="S79">
        <f>COUNTIFS(Table1[Order ID],Table1[[#This Row],[Order ID]],Table1[Product ID],Table1[[#This Row],[Product ID]],Table1[Sales],Table1[[#This Row],[Sales]])</f>
        <v>1</v>
      </c>
    </row>
    <row r="80" spans="1:19" x14ac:dyDescent="0.3">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c r="S80">
        <f>COUNTIFS(Table1[Order ID],Table1[[#This Row],[Order ID]],Table1[Product ID],Table1[[#This Row],[Product ID]],Table1[Sales],Table1[[#This Row],[Sales]])</f>
        <v>1</v>
      </c>
    </row>
    <row r="81" spans="1:19" x14ac:dyDescent="0.3">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c r="S81">
        <f>COUNTIFS(Table1[Order ID],Table1[[#This Row],[Order ID]],Table1[Product ID],Table1[[#This Row],[Product ID]],Table1[Sales],Table1[[#This Row],[Sales]])</f>
        <v>1</v>
      </c>
    </row>
    <row r="82" spans="1:19" x14ac:dyDescent="0.3">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c r="S82">
        <f>COUNTIFS(Table1[Order ID],Table1[[#This Row],[Order ID]],Table1[Product ID],Table1[[#This Row],[Product ID]],Table1[Sales],Table1[[#This Row],[Sales]])</f>
        <v>1</v>
      </c>
    </row>
    <row r="83" spans="1:19" x14ac:dyDescent="0.3">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c r="S83">
        <f>COUNTIFS(Table1[Order ID],Table1[[#This Row],[Order ID]],Table1[Product ID],Table1[[#This Row],[Product ID]],Table1[Sales],Table1[[#This Row],[Sales]])</f>
        <v>1</v>
      </c>
    </row>
    <row r="84" spans="1:19" x14ac:dyDescent="0.3">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c r="S84">
        <f>COUNTIFS(Table1[Order ID],Table1[[#This Row],[Order ID]],Table1[Product ID],Table1[[#This Row],[Product ID]],Table1[Sales],Table1[[#This Row],[Sales]])</f>
        <v>1</v>
      </c>
    </row>
    <row r="85" spans="1:19" x14ac:dyDescent="0.3">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c r="S85">
        <f>COUNTIFS(Table1[Order ID],Table1[[#This Row],[Order ID]],Table1[Product ID],Table1[[#This Row],[Product ID]],Table1[Sales],Table1[[#This Row],[Sales]])</f>
        <v>1</v>
      </c>
    </row>
    <row r="86" spans="1:19" x14ac:dyDescent="0.3">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c r="S86">
        <f>COUNTIFS(Table1[Order ID],Table1[[#This Row],[Order ID]],Table1[Product ID],Table1[[#This Row],[Product ID]],Table1[Sales],Table1[[#This Row],[Sales]])</f>
        <v>1</v>
      </c>
    </row>
    <row r="87" spans="1:19" x14ac:dyDescent="0.3">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c r="S87">
        <f>COUNTIFS(Table1[Order ID],Table1[[#This Row],[Order ID]],Table1[Product ID],Table1[[#This Row],[Product ID]],Table1[Sales],Table1[[#This Row],[Sales]])</f>
        <v>1</v>
      </c>
    </row>
    <row r="88" spans="1:19" x14ac:dyDescent="0.3">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c r="S88">
        <f>COUNTIFS(Table1[Order ID],Table1[[#This Row],[Order ID]],Table1[Product ID],Table1[[#This Row],[Product ID]],Table1[Sales],Table1[[#This Row],[Sales]])</f>
        <v>1</v>
      </c>
    </row>
    <row r="89" spans="1:19" x14ac:dyDescent="0.3">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c r="S89">
        <f>COUNTIFS(Table1[Order ID],Table1[[#This Row],[Order ID]],Table1[Product ID],Table1[[#This Row],[Product ID]],Table1[Sales],Table1[[#This Row],[Sales]])</f>
        <v>1</v>
      </c>
    </row>
    <row r="90" spans="1:19" x14ac:dyDescent="0.3">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c r="S90">
        <f>COUNTIFS(Table1[Order ID],Table1[[#This Row],[Order ID]],Table1[Product ID],Table1[[#This Row],[Product ID]],Table1[Sales],Table1[[#This Row],[Sales]])</f>
        <v>1</v>
      </c>
    </row>
    <row r="91" spans="1:19" x14ac:dyDescent="0.3">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c r="S91">
        <f>COUNTIFS(Table1[Order ID],Table1[[#This Row],[Order ID]],Table1[Product ID],Table1[[#This Row],[Product ID]],Table1[Sales],Table1[[#This Row],[Sales]])</f>
        <v>1</v>
      </c>
    </row>
    <row r="92" spans="1:19" x14ac:dyDescent="0.3">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c r="S92">
        <f>COUNTIFS(Table1[Order ID],Table1[[#This Row],[Order ID]],Table1[Product ID],Table1[[#This Row],[Product ID]],Table1[Sales],Table1[[#This Row],[Sales]])</f>
        <v>1</v>
      </c>
    </row>
    <row r="93" spans="1:19" x14ac:dyDescent="0.3">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c r="S93">
        <f>COUNTIFS(Table1[Order ID],Table1[[#This Row],[Order ID]],Table1[Product ID],Table1[[#This Row],[Product ID]],Table1[Sales],Table1[[#This Row],[Sales]])</f>
        <v>1</v>
      </c>
    </row>
    <row r="94" spans="1:19" x14ac:dyDescent="0.3">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c r="S94">
        <f>COUNTIFS(Table1[Order ID],Table1[[#This Row],[Order ID]],Table1[Product ID],Table1[[#This Row],[Product ID]],Table1[Sales],Table1[[#This Row],[Sales]])</f>
        <v>1</v>
      </c>
    </row>
    <row r="95" spans="1:19" x14ac:dyDescent="0.3">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c r="S95">
        <f>COUNTIFS(Table1[Order ID],Table1[[#This Row],[Order ID]],Table1[Product ID],Table1[[#This Row],[Product ID]],Table1[Sales],Table1[[#This Row],[Sales]])</f>
        <v>1</v>
      </c>
    </row>
    <row r="96" spans="1:19" x14ac:dyDescent="0.3">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c r="S96">
        <f>COUNTIFS(Table1[Order ID],Table1[[#This Row],[Order ID]],Table1[Product ID],Table1[[#This Row],[Product ID]],Table1[Sales],Table1[[#This Row],[Sales]])</f>
        <v>1</v>
      </c>
    </row>
    <row r="97" spans="1:19" x14ac:dyDescent="0.3">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c r="S97">
        <f>COUNTIFS(Table1[Order ID],Table1[[#This Row],[Order ID]],Table1[Product ID],Table1[[#This Row],[Product ID]],Table1[Sales],Table1[[#This Row],[Sales]])</f>
        <v>1</v>
      </c>
    </row>
    <row r="98" spans="1:19" x14ac:dyDescent="0.3">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c r="S98">
        <f>COUNTIFS(Table1[Order ID],Table1[[#This Row],[Order ID]],Table1[Product ID],Table1[[#This Row],[Product ID]],Table1[Sales],Table1[[#This Row],[Sales]])</f>
        <v>1</v>
      </c>
    </row>
    <row r="99" spans="1:19" x14ac:dyDescent="0.3">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c r="S99">
        <f>COUNTIFS(Table1[Order ID],Table1[[#This Row],[Order ID]],Table1[Product ID],Table1[[#This Row],[Product ID]],Table1[Sales],Table1[[#This Row],[Sales]])</f>
        <v>1</v>
      </c>
    </row>
    <row r="100" spans="1:19" x14ac:dyDescent="0.3">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c r="S100">
        <f>COUNTIFS(Table1[Order ID],Table1[[#This Row],[Order ID]],Table1[Product ID],Table1[[#This Row],[Product ID]],Table1[Sales],Table1[[#This Row],[Sales]])</f>
        <v>1</v>
      </c>
    </row>
    <row r="101" spans="1:19" x14ac:dyDescent="0.3">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c r="S101">
        <f>COUNTIFS(Table1[Order ID],Table1[[#This Row],[Order ID]],Table1[Product ID],Table1[[#This Row],[Product ID]],Table1[Sales],Table1[[#This Row],[Sales]])</f>
        <v>1</v>
      </c>
    </row>
    <row r="102" spans="1:19" x14ac:dyDescent="0.3">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c r="S102">
        <f>COUNTIFS(Table1[Order ID],Table1[[#This Row],[Order ID]],Table1[Product ID],Table1[[#This Row],[Product ID]],Table1[Sales],Table1[[#This Row],[Sales]])</f>
        <v>1</v>
      </c>
    </row>
    <row r="103" spans="1:19" x14ac:dyDescent="0.3">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c r="S103">
        <f>COUNTIFS(Table1[Order ID],Table1[[#This Row],[Order ID]],Table1[Product ID],Table1[[#This Row],[Product ID]],Table1[Sales],Table1[[#This Row],[Sales]])</f>
        <v>1</v>
      </c>
    </row>
    <row r="104" spans="1:19" x14ac:dyDescent="0.3">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c r="S104">
        <f>COUNTIFS(Table1[Order ID],Table1[[#This Row],[Order ID]],Table1[Product ID],Table1[[#This Row],[Product ID]],Table1[Sales],Table1[[#This Row],[Sales]])</f>
        <v>1</v>
      </c>
    </row>
    <row r="105" spans="1:19" x14ac:dyDescent="0.3">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c r="S105">
        <f>COUNTIFS(Table1[Order ID],Table1[[#This Row],[Order ID]],Table1[Product ID],Table1[[#This Row],[Product ID]],Table1[Sales],Table1[[#This Row],[Sales]])</f>
        <v>1</v>
      </c>
    </row>
    <row r="106" spans="1:19" x14ac:dyDescent="0.3">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c r="S106">
        <f>COUNTIFS(Table1[Order ID],Table1[[#This Row],[Order ID]],Table1[Product ID],Table1[[#This Row],[Product ID]],Table1[Sales],Table1[[#This Row],[Sales]])</f>
        <v>1</v>
      </c>
    </row>
    <row r="107" spans="1:19" x14ac:dyDescent="0.3">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c r="S107">
        <f>COUNTIFS(Table1[Order ID],Table1[[#This Row],[Order ID]],Table1[Product ID],Table1[[#This Row],[Product ID]],Table1[Sales],Table1[[#This Row],[Sales]])</f>
        <v>1</v>
      </c>
    </row>
    <row r="108" spans="1:19" x14ac:dyDescent="0.3">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c r="S108">
        <f>COUNTIFS(Table1[Order ID],Table1[[#This Row],[Order ID]],Table1[Product ID],Table1[[#This Row],[Product ID]],Table1[Sales],Table1[[#This Row],[Sales]])</f>
        <v>1</v>
      </c>
    </row>
    <row r="109" spans="1:19" x14ac:dyDescent="0.3">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c r="S109">
        <f>COUNTIFS(Table1[Order ID],Table1[[#This Row],[Order ID]],Table1[Product ID],Table1[[#This Row],[Product ID]],Table1[Sales],Table1[[#This Row],[Sales]])</f>
        <v>1</v>
      </c>
    </row>
    <row r="110" spans="1:19" x14ac:dyDescent="0.3">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c r="S110">
        <f>COUNTIFS(Table1[Order ID],Table1[[#This Row],[Order ID]],Table1[Product ID],Table1[[#This Row],[Product ID]],Table1[Sales],Table1[[#This Row],[Sales]])</f>
        <v>1</v>
      </c>
    </row>
    <row r="111" spans="1:19" x14ac:dyDescent="0.3">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c r="S111">
        <f>COUNTIFS(Table1[Order ID],Table1[[#This Row],[Order ID]],Table1[Product ID],Table1[[#This Row],[Product ID]],Table1[Sales],Table1[[#This Row],[Sales]])</f>
        <v>1</v>
      </c>
    </row>
    <row r="112" spans="1:19" x14ac:dyDescent="0.3">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c r="S112">
        <f>COUNTIFS(Table1[Order ID],Table1[[#This Row],[Order ID]],Table1[Product ID],Table1[[#This Row],[Product ID]],Table1[Sales],Table1[[#This Row],[Sales]])</f>
        <v>1</v>
      </c>
    </row>
    <row r="113" spans="1:19" x14ac:dyDescent="0.3">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c r="S113">
        <f>COUNTIFS(Table1[Order ID],Table1[[#This Row],[Order ID]],Table1[Product ID],Table1[[#This Row],[Product ID]],Table1[Sales],Table1[[#This Row],[Sales]])</f>
        <v>1</v>
      </c>
    </row>
    <row r="114" spans="1:19" x14ac:dyDescent="0.3">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c r="S114">
        <f>COUNTIFS(Table1[Order ID],Table1[[#This Row],[Order ID]],Table1[Product ID],Table1[[#This Row],[Product ID]],Table1[Sales],Table1[[#This Row],[Sales]])</f>
        <v>1</v>
      </c>
    </row>
    <row r="115" spans="1:19" x14ac:dyDescent="0.3">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c r="S115">
        <f>COUNTIFS(Table1[Order ID],Table1[[#This Row],[Order ID]],Table1[Product ID],Table1[[#This Row],[Product ID]],Table1[Sales],Table1[[#This Row],[Sales]])</f>
        <v>1</v>
      </c>
    </row>
    <row r="116" spans="1:19" x14ac:dyDescent="0.3">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c r="S116">
        <f>COUNTIFS(Table1[Order ID],Table1[[#This Row],[Order ID]],Table1[Product ID],Table1[[#This Row],[Product ID]],Table1[Sales],Table1[[#This Row],[Sales]])</f>
        <v>1</v>
      </c>
    </row>
    <row r="117" spans="1:19" x14ac:dyDescent="0.3">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c r="S117">
        <f>COUNTIFS(Table1[Order ID],Table1[[#This Row],[Order ID]],Table1[Product ID],Table1[[#This Row],[Product ID]],Table1[Sales],Table1[[#This Row],[Sales]])</f>
        <v>1</v>
      </c>
    </row>
    <row r="118" spans="1:19" x14ac:dyDescent="0.3">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c r="S118">
        <f>COUNTIFS(Table1[Order ID],Table1[[#This Row],[Order ID]],Table1[Product ID],Table1[[#This Row],[Product ID]],Table1[Sales],Table1[[#This Row],[Sales]])</f>
        <v>1</v>
      </c>
    </row>
    <row r="119" spans="1:19" x14ac:dyDescent="0.3">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c r="S119">
        <f>COUNTIFS(Table1[Order ID],Table1[[#This Row],[Order ID]],Table1[Product ID],Table1[[#This Row],[Product ID]],Table1[Sales],Table1[[#This Row],[Sales]])</f>
        <v>1</v>
      </c>
    </row>
    <row r="120" spans="1:19" x14ac:dyDescent="0.3">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c r="S120">
        <f>COUNTIFS(Table1[Order ID],Table1[[#This Row],[Order ID]],Table1[Product ID],Table1[[#This Row],[Product ID]],Table1[Sales],Table1[[#This Row],[Sales]])</f>
        <v>1</v>
      </c>
    </row>
    <row r="121" spans="1:19" x14ac:dyDescent="0.3">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c r="S121">
        <f>COUNTIFS(Table1[Order ID],Table1[[#This Row],[Order ID]],Table1[Product ID],Table1[[#This Row],[Product ID]],Table1[Sales],Table1[[#This Row],[Sales]])</f>
        <v>1</v>
      </c>
    </row>
    <row r="122" spans="1:19" x14ac:dyDescent="0.3">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c r="S122">
        <f>COUNTIFS(Table1[Order ID],Table1[[#This Row],[Order ID]],Table1[Product ID],Table1[[#This Row],[Product ID]],Table1[Sales],Table1[[#This Row],[Sales]])</f>
        <v>1</v>
      </c>
    </row>
    <row r="123" spans="1:19" x14ac:dyDescent="0.3">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c r="S123">
        <f>COUNTIFS(Table1[Order ID],Table1[[#This Row],[Order ID]],Table1[Product ID],Table1[[#This Row],[Product ID]],Table1[Sales],Table1[[#This Row],[Sales]])</f>
        <v>1</v>
      </c>
    </row>
    <row r="124" spans="1:19" x14ac:dyDescent="0.3">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c r="S124">
        <f>COUNTIFS(Table1[Order ID],Table1[[#This Row],[Order ID]],Table1[Product ID],Table1[[#This Row],[Product ID]],Table1[Sales],Table1[[#This Row],[Sales]])</f>
        <v>1</v>
      </c>
    </row>
    <row r="125" spans="1:19" x14ac:dyDescent="0.3">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c r="S125">
        <f>COUNTIFS(Table1[Order ID],Table1[[#This Row],[Order ID]],Table1[Product ID],Table1[[#This Row],[Product ID]],Table1[Sales],Table1[[#This Row],[Sales]])</f>
        <v>1</v>
      </c>
    </row>
    <row r="126" spans="1:19" x14ac:dyDescent="0.3">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c r="S126">
        <f>COUNTIFS(Table1[Order ID],Table1[[#This Row],[Order ID]],Table1[Product ID],Table1[[#This Row],[Product ID]],Table1[Sales],Table1[[#This Row],[Sales]])</f>
        <v>1</v>
      </c>
    </row>
    <row r="127" spans="1:19" x14ac:dyDescent="0.3">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c r="S127">
        <f>COUNTIFS(Table1[Order ID],Table1[[#This Row],[Order ID]],Table1[Product ID],Table1[[#This Row],[Product ID]],Table1[Sales],Table1[[#This Row],[Sales]])</f>
        <v>1</v>
      </c>
    </row>
    <row r="128" spans="1:19" x14ac:dyDescent="0.3">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c r="S128">
        <f>COUNTIFS(Table1[Order ID],Table1[[#This Row],[Order ID]],Table1[Product ID],Table1[[#This Row],[Product ID]],Table1[Sales],Table1[[#This Row],[Sales]])</f>
        <v>1</v>
      </c>
    </row>
    <row r="129" spans="1:19" x14ac:dyDescent="0.3">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c r="S129">
        <f>COUNTIFS(Table1[Order ID],Table1[[#This Row],[Order ID]],Table1[Product ID],Table1[[#This Row],[Product ID]],Table1[Sales],Table1[[#This Row],[Sales]])</f>
        <v>1</v>
      </c>
    </row>
    <row r="130" spans="1:19" x14ac:dyDescent="0.3">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c r="S130">
        <f>COUNTIFS(Table1[Order ID],Table1[[#This Row],[Order ID]],Table1[Product ID],Table1[[#This Row],[Product ID]],Table1[Sales],Table1[[#This Row],[Sales]])</f>
        <v>1</v>
      </c>
    </row>
    <row r="131" spans="1:19" x14ac:dyDescent="0.3">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c r="S131">
        <f>COUNTIFS(Table1[Order ID],Table1[[#This Row],[Order ID]],Table1[Product ID],Table1[[#This Row],[Product ID]],Table1[Sales],Table1[[#This Row],[Sales]])</f>
        <v>1</v>
      </c>
    </row>
    <row r="132" spans="1:19" x14ac:dyDescent="0.3">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c r="S132">
        <f>COUNTIFS(Table1[Order ID],Table1[[#This Row],[Order ID]],Table1[Product ID],Table1[[#This Row],[Product ID]],Table1[Sales],Table1[[#This Row],[Sales]])</f>
        <v>1</v>
      </c>
    </row>
    <row r="133" spans="1:19" x14ac:dyDescent="0.3">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c r="S133">
        <f>COUNTIFS(Table1[Order ID],Table1[[#This Row],[Order ID]],Table1[Product ID],Table1[[#This Row],[Product ID]],Table1[Sales],Table1[[#This Row],[Sales]])</f>
        <v>1</v>
      </c>
    </row>
    <row r="134" spans="1:19" x14ac:dyDescent="0.3">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c r="S134">
        <f>COUNTIFS(Table1[Order ID],Table1[[#This Row],[Order ID]],Table1[Product ID],Table1[[#This Row],[Product ID]],Table1[Sales],Table1[[#This Row],[Sales]])</f>
        <v>1</v>
      </c>
    </row>
    <row r="135" spans="1:19" x14ac:dyDescent="0.3">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c r="S135">
        <f>COUNTIFS(Table1[Order ID],Table1[[#This Row],[Order ID]],Table1[Product ID],Table1[[#This Row],[Product ID]],Table1[Sales],Table1[[#This Row],[Sales]])</f>
        <v>1</v>
      </c>
    </row>
    <row r="136" spans="1:19" x14ac:dyDescent="0.3">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c r="S136">
        <f>COUNTIFS(Table1[Order ID],Table1[[#This Row],[Order ID]],Table1[Product ID],Table1[[#This Row],[Product ID]],Table1[Sales],Table1[[#This Row],[Sales]])</f>
        <v>1</v>
      </c>
    </row>
    <row r="137" spans="1:19" x14ac:dyDescent="0.3">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c r="S137">
        <f>COUNTIFS(Table1[Order ID],Table1[[#This Row],[Order ID]],Table1[Product ID],Table1[[#This Row],[Product ID]],Table1[Sales],Table1[[#This Row],[Sales]])</f>
        <v>1</v>
      </c>
    </row>
    <row r="138" spans="1:19" x14ac:dyDescent="0.3">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c r="S138">
        <f>COUNTIFS(Table1[Order ID],Table1[[#This Row],[Order ID]],Table1[Product ID],Table1[[#This Row],[Product ID]],Table1[Sales],Table1[[#This Row],[Sales]])</f>
        <v>1</v>
      </c>
    </row>
    <row r="139" spans="1:19" x14ac:dyDescent="0.3">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c r="S139">
        <f>COUNTIFS(Table1[Order ID],Table1[[#This Row],[Order ID]],Table1[Product ID],Table1[[#This Row],[Product ID]],Table1[Sales],Table1[[#This Row],[Sales]])</f>
        <v>1</v>
      </c>
    </row>
    <row r="140" spans="1:19" x14ac:dyDescent="0.3">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c r="S140">
        <f>COUNTIFS(Table1[Order ID],Table1[[#This Row],[Order ID]],Table1[Product ID],Table1[[#This Row],[Product ID]],Table1[Sales],Table1[[#This Row],[Sales]])</f>
        <v>1</v>
      </c>
    </row>
    <row r="141" spans="1:19" x14ac:dyDescent="0.3">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c r="S141">
        <f>COUNTIFS(Table1[Order ID],Table1[[#This Row],[Order ID]],Table1[Product ID],Table1[[#This Row],[Product ID]],Table1[Sales],Table1[[#This Row],[Sales]])</f>
        <v>1</v>
      </c>
    </row>
    <row r="142" spans="1:19" x14ac:dyDescent="0.3">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c r="S142">
        <f>COUNTIFS(Table1[Order ID],Table1[[#This Row],[Order ID]],Table1[Product ID],Table1[[#This Row],[Product ID]],Table1[Sales],Table1[[#This Row],[Sales]])</f>
        <v>1</v>
      </c>
    </row>
    <row r="143" spans="1:19" x14ac:dyDescent="0.3">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c r="S143">
        <f>COUNTIFS(Table1[Order ID],Table1[[#This Row],[Order ID]],Table1[Product ID],Table1[[#This Row],[Product ID]],Table1[Sales],Table1[[#This Row],[Sales]])</f>
        <v>1</v>
      </c>
    </row>
    <row r="144" spans="1:19" x14ac:dyDescent="0.3">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c r="S144">
        <f>COUNTIFS(Table1[Order ID],Table1[[#This Row],[Order ID]],Table1[Product ID],Table1[[#This Row],[Product ID]],Table1[Sales],Table1[[#This Row],[Sales]])</f>
        <v>1</v>
      </c>
    </row>
    <row r="145" spans="1:19" x14ac:dyDescent="0.3">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c r="S145">
        <f>COUNTIFS(Table1[Order ID],Table1[[#This Row],[Order ID]],Table1[Product ID],Table1[[#This Row],[Product ID]],Table1[Sales],Table1[[#This Row],[Sales]])</f>
        <v>1</v>
      </c>
    </row>
    <row r="146" spans="1:19" x14ac:dyDescent="0.3">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c r="S146">
        <f>COUNTIFS(Table1[Order ID],Table1[[#This Row],[Order ID]],Table1[Product ID],Table1[[#This Row],[Product ID]],Table1[Sales],Table1[[#This Row],[Sales]])</f>
        <v>1</v>
      </c>
    </row>
    <row r="147" spans="1:19" x14ac:dyDescent="0.3">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c r="S147">
        <f>COUNTIFS(Table1[Order ID],Table1[[#This Row],[Order ID]],Table1[Product ID],Table1[[#This Row],[Product ID]],Table1[Sales],Table1[[#This Row],[Sales]])</f>
        <v>1</v>
      </c>
    </row>
    <row r="148" spans="1:19" x14ac:dyDescent="0.3">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c r="S148">
        <f>COUNTIFS(Table1[Order ID],Table1[[#This Row],[Order ID]],Table1[Product ID],Table1[[#This Row],[Product ID]],Table1[Sales],Table1[[#This Row],[Sales]])</f>
        <v>1</v>
      </c>
    </row>
    <row r="149" spans="1:19" x14ac:dyDescent="0.3">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c r="S149">
        <f>COUNTIFS(Table1[Order ID],Table1[[#This Row],[Order ID]],Table1[Product ID],Table1[[#This Row],[Product ID]],Table1[Sales],Table1[[#This Row],[Sales]])</f>
        <v>1</v>
      </c>
    </row>
    <row r="150" spans="1:19" x14ac:dyDescent="0.3">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c r="S150">
        <f>COUNTIFS(Table1[Order ID],Table1[[#This Row],[Order ID]],Table1[Product ID],Table1[[#This Row],[Product ID]],Table1[Sales],Table1[[#This Row],[Sales]])</f>
        <v>1</v>
      </c>
    </row>
    <row r="151" spans="1:19" x14ac:dyDescent="0.3">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c r="S151">
        <f>COUNTIFS(Table1[Order ID],Table1[[#This Row],[Order ID]],Table1[Product ID],Table1[[#This Row],[Product ID]],Table1[Sales],Table1[[#This Row],[Sales]])</f>
        <v>1</v>
      </c>
    </row>
    <row r="152" spans="1:19" x14ac:dyDescent="0.3">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c r="S152">
        <f>COUNTIFS(Table1[Order ID],Table1[[#This Row],[Order ID]],Table1[Product ID],Table1[[#This Row],[Product ID]],Table1[Sales],Table1[[#This Row],[Sales]])</f>
        <v>1</v>
      </c>
    </row>
    <row r="153" spans="1:19" x14ac:dyDescent="0.3">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c r="S153">
        <f>COUNTIFS(Table1[Order ID],Table1[[#This Row],[Order ID]],Table1[Product ID],Table1[[#This Row],[Product ID]],Table1[Sales],Table1[[#This Row],[Sales]])</f>
        <v>1</v>
      </c>
    </row>
    <row r="154" spans="1:19" x14ac:dyDescent="0.3">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c r="S154">
        <f>COUNTIFS(Table1[Order ID],Table1[[#This Row],[Order ID]],Table1[Product ID],Table1[[#This Row],[Product ID]],Table1[Sales],Table1[[#This Row],[Sales]])</f>
        <v>1</v>
      </c>
    </row>
    <row r="155" spans="1:19" x14ac:dyDescent="0.3">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c r="S155">
        <f>COUNTIFS(Table1[Order ID],Table1[[#This Row],[Order ID]],Table1[Product ID],Table1[[#This Row],[Product ID]],Table1[Sales],Table1[[#This Row],[Sales]])</f>
        <v>1</v>
      </c>
    </row>
    <row r="156" spans="1:19" x14ac:dyDescent="0.3">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c r="S156">
        <f>COUNTIFS(Table1[Order ID],Table1[[#This Row],[Order ID]],Table1[Product ID],Table1[[#This Row],[Product ID]],Table1[Sales],Table1[[#This Row],[Sales]])</f>
        <v>1</v>
      </c>
    </row>
    <row r="157" spans="1:19" x14ac:dyDescent="0.3">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c r="S157">
        <f>COUNTIFS(Table1[Order ID],Table1[[#This Row],[Order ID]],Table1[Product ID],Table1[[#This Row],[Product ID]],Table1[Sales],Table1[[#This Row],[Sales]])</f>
        <v>1</v>
      </c>
    </row>
    <row r="158" spans="1:19" x14ac:dyDescent="0.3">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c r="S158">
        <f>COUNTIFS(Table1[Order ID],Table1[[#This Row],[Order ID]],Table1[Product ID],Table1[[#This Row],[Product ID]],Table1[Sales],Table1[[#This Row],[Sales]])</f>
        <v>1</v>
      </c>
    </row>
    <row r="159" spans="1:19" x14ac:dyDescent="0.3">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c r="S159">
        <f>COUNTIFS(Table1[Order ID],Table1[[#This Row],[Order ID]],Table1[Product ID],Table1[[#This Row],[Product ID]],Table1[Sales],Table1[[#This Row],[Sales]])</f>
        <v>1</v>
      </c>
    </row>
    <row r="160" spans="1:19" x14ac:dyDescent="0.3">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c r="S160">
        <f>COUNTIFS(Table1[Order ID],Table1[[#This Row],[Order ID]],Table1[Product ID],Table1[[#This Row],[Product ID]],Table1[Sales],Table1[[#This Row],[Sales]])</f>
        <v>1</v>
      </c>
    </row>
    <row r="161" spans="1:19" x14ac:dyDescent="0.3">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c r="S161">
        <f>COUNTIFS(Table1[Order ID],Table1[[#This Row],[Order ID]],Table1[Product ID],Table1[[#This Row],[Product ID]],Table1[Sales],Table1[[#This Row],[Sales]])</f>
        <v>1</v>
      </c>
    </row>
    <row r="162" spans="1:19" x14ac:dyDescent="0.3">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c r="S162">
        <f>COUNTIFS(Table1[Order ID],Table1[[#This Row],[Order ID]],Table1[Product ID],Table1[[#This Row],[Product ID]],Table1[Sales],Table1[[#This Row],[Sales]])</f>
        <v>1</v>
      </c>
    </row>
    <row r="163" spans="1:19" x14ac:dyDescent="0.3">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c r="S163">
        <f>COUNTIFS(Table1[Order ID],Table1[[#This Row],[Order ID]],Table1[Product ID],Table1[[#This Row],[Product ID]],Table1[Sales],Table1[[#This Row],[Sales]])</f>
        <v>1</v>
      </c>
    </row>
    <row r="164" spans="1:19" x14ac:dyDescent="0.3">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c r="S164">
        <f>COUNTIFS(Table1[Order ID],Table1[[#This Row],[Order ID]],Table1[Product ID],Table1[[#This Row],[Product ID]],Table1[Sales],Table1[[#This Row],[Sales]])</f>
        <v>1</v>
      </c>
    </row>
    <row r="165" spans="1:19" x14ac:dyDescent="0.3">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c r="S165">
        <f>COUNTIFS(Table1[Order ID],Table1[[#This Row],[Order ID]],Table1[Product ID],Table1[[#This Row],[Product ID]],Table1[Sales],Table1[[#This Row],[Sales]])</f>
        <v>1</v>
      </c>
    </row>
    <row r="166" spans="1:19" x14ac:dyDescent="0.3">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c r="S166">
        <f>COUNTIFS(Table1[Order ID],Table1[[#This Row],[Order ID]],Table1[Product ID],Table1[[#This Row],[Product ID]],Table1[Sales],Table1[[#This Row],[Sales]])</f>
        <v>1</v>
      </c>
    </row>
    <row r="167" spans="1:19" x14ac:dyDescent="0.3">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c r="S167">
        <f>COUNTIFS(Table1[Order ID],Table1[[#This Row],[Order ID]],Table1[Product ID],Table1[[#This Row],[Product ID]],Table1[Sales],Table1[[#This Row],[Sales]])</f>
        <v>1</v>
      </c>
    </row>
    <row r="168" spans="1:19" x14ac:dyDescent="0.3">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c r="S168">
        <f>COUNTIFS(Table1[Order ID],Table1[[#This Row],[Order ID]],Table1[Product ID],Table1[[#This Row],[Product ID]],Table1[Sales],Table1[[#This Row],[Sales]])</f>
        <v>1</v>
      </c>
    </row>
    <row r="169" spans="1:19" x14ac:dyDescent="0.3">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c r="S169">
        <f>COUNTIFS(Table1[Order ID],Table1[[#This Row],[Order ID]],Table1[Product ID],Table1[[#This Row],[Product ID]],Table1[Sales],Table1[[#This Row],[Sales]])</f>
        <v>1</v>
      </c>
    </row>
    <row r="170" spans="1:19" x14ac:dyDescent="0.3">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c r="S170">
        <f>COUNTIFS(Table1[Order ID],Table1[[#This Row],[Order ID]],Table1[Product ID],Table1[[#This Row],[Product ID]],Table1[Sales],Table1[[#This Row],[Sales]])</f>
        <v>1</v>
      </c>
    </row>
    <row r="171" spans="1:19" x14ac:dyDescent="0.3">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c r="S171">
        <f>COUNTIFS(Table1[Order ID],Table1[[#This Row],[Order ID]],Table1[Product ID],Table1[[#This Row],[Product ID]],Table1[Sales],Table1[[#This Row],[Sales]])</f>
        <v>1</v>
      </c>
    </row>
    <row r="172" spans="1:19" x14ac:dyDescent="0.3">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c r="S172">
        <f>COUNTIFS(Table1[Order ID],Table1[[#This Row],[Order ID]],Table1[Product ID],Table1[[#This Row],[Product ID]],Table1[Sales],Table1[[#This Row],[Sales]])</f>
        <v>1</v>
      </c>
    </row>
    <row r="173" spans="1:19" x14ac:dyDescent="0.3">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c r="S173">
        <f>COUNTIFS(Table1[Order ID],Table1[[#This Row],[Order ID]],Table1[Product ID],Table1[[#This Row],[Product ID]],Table1[Sales],Table1[[#This Row],[Sales]])</f>
        <v>1</v>
      </c>
    </row>
    <row r="174" spans="1:19" x14ac:dyDescent="0.3">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c r="S174">
        <f>COUNTIFS(Table1[Order ID],Table1[[#This Row],[Order ID]],Table1[Product ID],Table1[[#This Row],[Product ID]],Table1[Sales],Table1[[#This Row],[Sales]])</f>
        <v>1</v>
      </c>
    </row>
    <row r="175" spans="1:19" x14ac:dyDescent="0.3">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c r="S175">
        <f>COUNTIFS(Table1[Order ID],Table1[[#This Row],[Order ID]],Table1[Product ID],Table1[[#This Row],[Product ID]],Table1[Sales],Table1[[#This Row],[Sales]])</f>
        <v>1</v>
      </c>
    </row>
    <row r="176" spans="1:19" x14ac:dyDescent="0.3">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c r="S176">
        <f>COUNTIFS(Table1[Order ID],Table1[[#This Row],[Order ID]],Table1[Product ID],Table1[[#This Row],[Product ID]],Table1[Sales],Table1[[#This Row],[Sales]])</f>
        <v>1</v>
      </c>
    </row>
    <row r="177" spans="1:19" x14ac:dyDescent="0.3">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c r="S177">
        <f>COUNTIFS(Table1[Order ID],Table1[[#This Row],[Order ID]],Table1[Product ID],Table1[[#This Row],[Product ID]],Table1[Sales],Table1[[#This Row],[Sales]])</f>
        <v>1</v>
      </c>
    </row>
    <row r="178" spans="1:19" x14ac:dyDescent="0.3">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c r="S178">
        <f>COUNTIFS(Table1[Order ID],Table1[[#This Row],[Order ID]],Table1[Product ID],Table1[[#This Row],[Product ID]],Table1[Sales],Table1[[#This Row],[Sales]])</f>
        <v>1</v>
      </c>
    </row>
    <row r="179" spans="1:19" x14ac:dyDescent="0.3">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c r="S179">
        <f>COUNTIFS(Table1[Order ID],Table1[[#This Row],[Order ID]],Table1[Product ID],Table1[[#This Row],[Product ID]],Table1[Sales],Table1[[#This Row],[Sales]])</f>
        <v>1</v>
      </c>
    </row>
    <row r="180" spans="1:19" x14ac:dyDescent="0.3">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c r="S180">
        <f>COUNTIFS(Table1[Order ID],Table1[[#This Row],[Order ID]],Table1[Product ID],Table1[[#This Row],[Product ID]],Table1[Sales],Table1[[#This Row],[Sales]])</f>
        <v>1</v>
      </c>
    </row>
    <row r="181" spans="1:19" x14ac:dyDescent="0.3">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c r="S181">
        <f>COUNTIFS(Table1[Order ID],Table1[[#This Row],[Order ID]],Table1[Product ID],Table1[[#This Row],[Product ID]],Table1[Sales],Table1[[#This Row],[Sales]])</f>
        <v>1</v>
      </c>
    </row>
    <row r="182" spans="1:19" x14ac:dyDescent="0.3">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c r="S182">
        <f>COUNTIFS(Table1[Order ID],Table1[[#This Row],[Order ID]],Table1[Product ID],Table1[[#This Row],[Product ID]],Table1[Sales],Table1[[#This Row],[Sales]])</f>
        <v>1</v>
      </c>
    </row>
    <row r="183" spans="1:19" x14ac:dyDescent="0.3">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c r="S183">
        <f>COUNTIFS(Table1[Order ID],Table1[[#This Row],[Order ID]],Table1[Product ID],Table1[[#This Row],[Product ID]],Table1[Sales],Table1[[#This Row],[Sales]])</f>
        <v>1</v>
      </c>
    </row>
    <row r="184" spans="1:19" x14ac:dyDescent="0.3">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c r="S184">
        <f>COUNTIFS(Table1[Order ID],Table1[[#This Row],[Order ID]],Table1[Product ID],Table1[[#This Row],[Product ID]],Table1[Sales],Table1[[#This Row],[Sales]])</f>
        <v>1</v>
      </c>
    </row>
    <row r="185" spans="1:19" x14ac:dyDescent="0.3">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c r="S185">
        <f>COUNTIFS(Table1[Order ID],Table1[[#This Row],[Order ID]],Table1[Product ID],Table1[[#This Row],[Product ID]],Table1[Sales],Table1[[#This Row],[Sales]])</f>
        <v>1</v>
      </c>
    </row>
    <row r="186" spans="1:19" x14ac:dyDescent="0.3">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c r="S186">
        <f>COUNTIFS(Table1[Order ID],Table1[[#This Row],[Order ID]],Table1[Product ID],Table1[[#This Row],[Product ID]],Table1[Sales],Table1[[#This Row],[Sales]])</f>
        <v>1</v>
      </c>
    </row>
    <row r="187" spans="1:19" x14ac:dyDescent="0.3">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c r="S187">
        <f>COUNTIFS(Table1[Order ID],Table1[[#This Row],[Order ID]],Table1[Product ID],Table1[[#This Row],[Product ID]],Table1[Sales],Table1[[#This Row],[Sales]])</f>
        <v>1</v>
      </c>
    </row>
    <row r="188" spans="1:19" x14ac:dyDescent="0.3">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c r="S188">
        <f>COUNTIFS(Table1[Order ID],Table1[[#This Row],[Order ID]],Table1[Product ID],Table1[[#This Row],[Product ID]],Table1[Sales],Table1[[#This Row],[Sales]])</f>
        <v>1</v>
      </c>
    </row>
    <row r="189" spans="1:19" x14ac:dyDescent="0.3">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c r="S189">
        <f>COUNTIFS(Table1[Order ID],Table1[[#This Row],[Order ID]],Table1[Product ID],Table1[[#This Row],[Product ID]],Table1[Sales],Table1[[#This Row],[Sales]])</f>
        <v>1</v>
      </c>
    </row>
    <row r="190" spans="1:19" x14ac:dyDescent="0.3">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c r="S190">
        <f>COUNTIFS(Table1[Order ID],Table1[[#This Row],[Order ID]],Table1[Product ID],Table1[[#This Row],[Product ID]],Table1[Sales],Table1[[#This Row],[Sales]])</f>
        <v>1</v>
      </c>
    </row>
    <row r="191" spans="1:19" x14ac:dyDescent="0.3">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c r="S191">
        <f>COUNTIFS(Table1[Order ID],Table1[[#This Row],[Order ID]],Table1[Product ID],Table1[[#This Row],[Product ID]],Table1[Sales],Table1[[#This Row],[Sales]])</f>
        <v>1</v>
      </c>
    </row>
    <row r="192" spans="1:19" x14ac:dyDescent="0.3">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c r="S192">
        <f>COUNTIFS(Table1[Order ID],Table1[[#This Row],[Order ID]],Table1[Product ID],Table1[[#This Row],[Product ID]],Table1[Sales],Table1[[#This Row],[Sales]])</f>
        <v>1</v>
      </c>
    </row>
    <row r="193" spans="1:19" x14ac:dyDescent="0.3">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c r="S193">
        <f>COUNTIFS(Table1[Order ID],Table1[[#This Row],[Order ID]],Table1[Product ID],Table1[[#This Row],[Product ID]],Table1[Sales],Table1[[#This Row],[Sales]])</f>
        <v>1</v>
      </c>
    </row>
    <row r="194" spans="1:19" x14ac:dyDescent="0.3">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c r="S194">
        <f>COUNTIFS(Table1[Order ID],Table1[[#This Row],[Order ID]],Table1[Product ID],Table1[[#This Row],[Product ID]],Table1[Sales],Table1[[#This Row],[Sales]])</f>
        <v>1</v>
      </c>
    </row>
    <row r="195" spans="1:19" x14ac:dyDescent="0.3">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c r="S195">
        <f>COUNTIFS(Table1[Order ID],Table1[[#This Row],[Order ID]],Table1[Product ID],Table1[[#This Row],[Product ID]],Table1[Sales],Table1[[#This Row],[Sales]])</f>
        <v>1</v>
      </c>
    </row>
    <row r="196" spans="1:19" x14ac:dyDescent="0.3">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c r="S196">
        <f>COUNTIFS(Table1[Order ID],Table1[[#This Row],[Order ID]],Table1[Product ID],Table1[[#This Row],[Product ID]],Table1[Sales],Table1[[#This Row],[Sales]])</f>
        <v>1</v>
      </c>
    </row>
    <row r="197" spans="1:19" x14ac:dyDescent="0.3">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c r="S197">
        <f>COUNTIFS(Table1[Order ID],Table1[[#This Row],[Order ID]],Table1[Product ID],Table1[[#This Row],[Product ID]],Table1[Sales],Table1[[#This Row],[Sales]])</f>
        <v>1</v>
      </c>
    </row>
    <row r="198" spans="1:19" x14ac:dyDescent="0.3">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c r="S198">
        <f>COUNTIFS(Table1[Order ID],Table1[[#This Row],[Order ID]],Table1[Product ID],Table1[[#This Row],[Product ID]],Table1[Sales],Table1[[#This Row],[Sales]])</f>
        <v>1</v>
      </c>
    </row>
    <row r="199" spans="1:19" x14ac:dyDescent="0.3">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c r="S199">
        <f>COUNTIFS(Table1[Order ID],Table1[[#This Row],[Order ID]],Table1[Product ID],Table1[[#This Row],[Product ID]],Table1[Sales],Table1[[#This Row],[Sales]])</f>
        <v>1</v>
      </c>
    </row>
    <row r="200" spans="1:19" x14ac:dyDescent="0.3">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c r="S200">
        <f>COUNTIFS(Table1[Order ID],Table1[[#This Row],[Order ID]],Table1[Product ID],Table1[[#This Row],[Product ID]],Table1[Sales],Table1[[#This Row],[Sales]])</f>
        <v>1</v>
      </c>
    </row>
    <row r="201" spans="1:19" x14ac:dyDescent="0.3">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c r="S201">
        <f>COUNTIFS(Table1[Order ID],Table1[[#This Row],[Order ID]],Table1[Product ID],Table1[[#This Row],[Product ID]],Table1[Sales],Table1[[#This Row],[Sales]])</f>
        <v>1</v>
      </c>
    </row>
    <row r="202" spans="1:19" x14ac:dyDescent="0.3">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c r="S202">
        <f>COUNTIFS(Table1[Order ID],Table1[[#This Row],[Order ID]],Table1[Product ID],Table1[[#This Row],[Product ID]],Table1[Sales],Table1[[#This Row],[Sales]])</f>
        <v>1</v>
      </c>
    </row>
    <row r="203" spans="1:19" x14ac:dyDescent="0.3">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c r="S203">
        <f>COUNTIFS(Table1[Order ID],Table1[[#This Row],[Order ID]],Table1[Product ID],Table1[[#This Row],[Product ID]],Table1[Sales],Table1[[#This Row],[Sales]])</f>
        <v>1</v>
      </c>
    </row>
    <row r="204" spans="1:19" x14ac:dyDescent="0.3">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c r="S204">
        <f>COUNTIFS(Table1[Order ID],Table1[[#This Row],[Order ID]],Table1[Product ID],Table1[[#This Row],[Product ID]],Table1[Sales],Table1[[#This Row],[Sales]])</f>
        <v>1</v>
      </c>
    </row>
    <row r="205" spans="1:19" x14ac:dyDescent="0.3">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c r="S205">
        <f>COUNTIFS(Table1[Order ID],Table1[[#This Row],[Order ID]],Table1[Product ID],Table1[[#This Row],[Product ID]],Table1[Sales],Table1[[#This Row],[Sales]])</f>
        <v>1</v>
      </c>
    </row>
    <row r="206" spans="1:19" x14ac:dyDescent="0.3">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c r="S206">
        <f>COUNTIFS(Table1[Order ID],Table1[[#This Row],[Order ID]],Table1[Product ID],Table1[[#This Row],[Product ID]],Table1[Sales],Table1[[#This Row],[Sales]])</f>
        <v>1</v>
      </c>
    </row>
    <row r="207" spans="1:19" x14ac:dyDescent="0.3">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c r="S207">
        <f>COUNTIFS(Table1[Order ID],Table1[[#This Row],[Order ID]],Table1[Product ID],Table1[[#This Row],[Product ID]],Table1[Sales],Table1[[#This Row],[Sales]])</f>
        <v>1</v>
      </c>
    </row>
    <row r="208" spans="1:19" x14ac:dyDescent="0.3">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c r="S208">
        <f>COUNTIFS(Table1[Order ID],Table1[[#This Row],[Order ID]],Table1[Product ID],Table1[[#This Row],[Product ID]],Table1[Sales],Table1[[#This Row],[Sales]])</f>
        <v>1</v>
      </c>
    </row>
    <row r="209" spans="1:19" x14ac:dyDescent="0.3">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c r="S209">
        <f>COUNTIFS(Table1[Order ID],Table1[[#This Row],[Order ID]],Table1[Product ID],Table1[[#This Row],[Product ID]],Table1[Sales],Table1[[#This Row],[Sales]])</f>
        <v>1</v>
      </c>
    </row>
    <row r="210" spans="1:19" x14ac:dyDescent="0.3">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c r="S210">
        <f>COUNTIFS(Table1[Order ID],Table1[[#This Row],[Order ID]],Table1[Product ID],Table1[[#This Row],[Product ID]],Table1[Sales],Table1[[#This Row],[Sales]])</f>
        <v>1</v>
      </c>
    </row>
    <row r="211" spans="1:19" x14ac:dyDescent="0.3">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c r="S211">
        <f>COUNTIFS(Table1[Order ID],Table1[[#This Row],[Order ID]],Table1[Product ID],Table1[[#This Row],[Product ID]],Table1[Sales],Table1[[#This Row],[Sales]])</f>
        <v>1</v>
      </c>
    </row>
    <row r="212" spans="1:19" x14ac:dyDescent="0.3">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c r="S212">
        <f>COUNTIFS(Table1[Order ID],Table1[[#This Row],[Order ID]],Table1[Product ID],Table1[[#This Row],[Product ID]],Table1[Sales],Table1[[#This Row],[Sales]])</f>
        <v>1</v>
      </c>
    </row>
    <row r="213" spans="1:19" x14ac:dyDescent="0.3">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c r="S213">
        <f>COUNTIFS(Table1[Order ID],Table1[[#This Row],[Order ID]],Table1[Product ID],Table1[[#This Row],[Product ID]],Table1[Sales],Table1[[#This Row],[Sales]])</f>
        <v>1</v>
      </c>
    </row>
    <row r="214" spans="1:19" x14ac:dyDescent="0.3">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c r="S214">
        <f>COUNTIFS(Table1[Order ID],Table1[[#This Row],[Order ID]],Table1[Product ID],Table1[[#This Row],[Product ID]],Table1[Sales],Table1[[#This Row],[Sales]])</f>
        <v>1</v>
      </c>
    </row>
    <row r="215" spans="1:19" x14ac:dyDescent="0.3">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c r="S215">
        <f>COUNTIFS(Table1[Order ID],Table1[[#This Row],[Order ID]],Table1[Product ID],Table1[[#This Row],[Product ID]],Table1[Sales],Table1[[#This Row],[Sales]])</f>
        <v>1</v>
      </c>
    </row>
    <row r="216" spans="1:19" x14ac:dyDescent="0.3">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c r="S216">
        <f>COUNTIFS(Table1[Order ID],Table1[[#This Row],[Order ID]],Table1[Product ID],Table1[[#This Row],[Product ID]],Table1[Sales],Table1[[#This Row],[Sales]])</f>
        <v>1</v>
      </c>
    </row>
    <row r="217" spans="1:19" x14ac:dyDescent="0.3">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c r="S217">
        <f>COUNTIFS(Table1[Order ID],Table1[[#This Row],[Order ID]],Table1[Product ID],Table1[[#This Row],[Product ID]],Table1[Sales],Table1[[#This Row],[Sales]])</f>
        <v>1</v>
      </c>
    </row>
    <row r="218" spans="1:19" x14ac:dyDescent="0.3">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c r="S218">
        <f>COUNTIFS(Table1[Order ID],Table1[[#This Row],[Order ID]],Table1[Product ID],Table1[[#This Row],[Product ID]],Table1[Sales],Table1[[#This Row],[Sales]])</f>
        <v>1</v>
      </c>
    </row>
    <row r="219" spans="1:19" x14ac:dyDescent="0.3">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c r="S219">
        <f>COUNTIFS(Table1[Order ID],Table1[[#This Row],[Order ID]],Table1[Product ID],Table1[[#This Row],[Product ID]],Table1[Sales],Table1[[#This Row],[Sales]])</f>
        <v>1</v>
      </c>
    </row>
    <row r="220" spans="1:19" x14ac:dyDescent="0.3">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c r="S220">
        <f>COUNTIFS(Table1[Order ID],Table1[[#This Row],[Order ID]],Table1[Product ID],Table1[[#This Row],[Product ID]],Table1[Sales],Table1[[#This Row],[Sales]])</f>
        <v>1</v>
      </c>
    </row>
    <row r="221" spans="1:19" x14ac:dyDescent="0.3">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c r="S221">
        <f>COUNTIFS(Table1[Order ID],Table1[[#This Row],[Order ID]],Table1[Product ID],Table1[[#This Row],[Product ID]],Table1[Sales],Table1[[#This Row],[Sales]])</f>
        <v>1</v>
      </c>
    </row>
    <row r="222" spans="1:19" x14ac:dyDescent="0.3">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c r="S222">
        <f>COUNTIFS(Table1[Order ID],Table1[[#This Row],[Order ID]],Table1[Product ID],Table1[[#This Row],[Product ID]],Table1[Sales],Table1[[#This Row],[Sales]])</f>
        <v>1</v>
      </c>
    </row>
    <row r="223" spans="1:19" x14ac:dyDescent="0.3">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c r="S223">
        <f>COUNTIFS(Table1[Order ID],Table1[[#This Row],[Order ID]],Table1[Product ID],Table1[[#This Row],[Product ID]],Table1[Sales],Table1[[#This Row],[Sales]])</f>
        <v>1</v>
      </c>
    </row>
    <row r="224" spans="1:19" x14ac:dyDescent="0.3">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c r="S224">
        <f>COUNTIFS(Table1[Order ID],Table1[[#This Row],[Order ID]],Table1[Product ID],Table1[[#This Row],[Product ID]],Table1[Sales],Table1[[#This Row],[Sales]])</f>
        <v>1</v>
      </c>
    </row>
    <row r="225" spans="1:19" x14ac:dyDescent="0.3">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c r="S225">
        <f>COUNTIFS(Table1[Order ID],Table1[[#This Row],[Order ID]],Table1[Product ID],Table1[[#This Row],[Product ID]],Table1[Sales],Table1[[#This Row],[Sales]])</f>
        <v>1</v>
      </c>
    </row>
    <row r="226" spans="1:19" x14ac:dyDescent="0.3">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c r="S226">
        <f>COUNTIFS(Table1[Order ID],Table1[[#This Row],[Order ID]],Table1[Product ID],Table1[[#This Row],[Product ID]],Table1[Sales],Table1[[#This Row],[Sales]])</f>
        <v>1</v>
      </c>
    </row>
    <row r="227" spans="1:19" x14ac:dyDescent="0.3">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c r="S227">
        <f>COUNTIFS(Table1[Order ID],Table1[[#This Row],[Order ID]],Table1[Product ID],Table1[[#This Row],[Product ID]],Table1[Sales],Table1[[#This Row],[Sales]])</f>
        <v>1</v>
      </c>
    </row>
    <row r="228" spans="1:19" x14ac:dyDescent="0.3">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c r="S228">
        <f>COUNTIFS(Table1[Order ID],Table1[[#This Row],[Order ID]],Table1[Product ID],Table1[[#This Row],[Product ID]],Table1[Sales],Table1[[#This Row],[Sales]])</f>
        <v>1</v>
      </c>
    </row>
    <row r="229" spans="1:19" x14ac:dyDescent="0.3">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c r="S229">
        <f>COUNTIFS(Table1[Order ID],Table1[[#This Row],[Order ID]],Table1[Product ID],Table1[[#This Row],[Product ID]],Table1[Sales],Table1[[#This Row],[Sales]])</f>
        <v>1</v>
      </c>
    </row>
    <row r="230" spans="1:19" x14ac:dyDescent="0.3">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c r="S230">
        <f>COUNTIFS(Table1[Order ID],Table1[[#This Row],[Order ID]],Table1[Product ID],Table1[[#This Row],[Product ID]],Table1[Sales],Table1[[#This Row],[Sales]])</f>
        <v>1</v>
      </c>
    </row>
    <row r="231" spans="1:19" x14ac:dyDescent="0.3">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c r="S231">
        <f>COUNTIFS(Table1[Order ID],Table1[[#This Row],[Order ID]],Table1[Product ID],Table1[[#This Row],[Product ID]],Table1[Sales],Table1[[#This Row],[Sales]])</f>
        <v>1</v>
      </c>
    </row>
    <row r="232" spans="1:19" x14ac:dyDescent="0.3">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c r="S232">
        <f>COUNTIFS(Table1[Order ID],Table1[[#This Row],[Order ID]],Table1[Product ID],Table1[[#This Row],[Product ID]],Table1[Sales],Table1[[#This Row],[Sales]])</f>
        <v>1</v>
      </c>
    </row>
    <row r="233" spans="1:19" x14ac:dyDescent="0.3">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c r="S233">
        <f>COUNTIFS(Table1[Order ID],Table1[[#This Row],[Order ID]],Table1[Product ID],Table1[[#This Row],[Product ID]],Table1[Sales],Table1[[#This Row],[Sales]])</f>
        <v>1</v>
      </c>
    </row>
    <row r="234" spans="1:19" x14ac:dyDescent="0.3">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c r="S234">
        <f>COUNTIFS(Table1[Order ID],Table1[[#This Row],[Order ID]],Table1[Product ID],Table1[[#This Row],[Product ID]],Table1[Sales],Table1[[#This Row],[Sales]])</f>
        <v>1</v>
      </c>
    </row>
    <row r="235" spans="1:19" x14ac:dyDescent="0.3">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c r="S235">
        <f>COUNTIFS(Table1[Order ID],Table1[[#This Row],[Order ID]],Table1[Product ID],Table1[[#This Row],[Product ID]],Table1[Sales],Table1[[#This Row],[Sales]])</f>
        <v>1</v>
      </c>
    </row>
    <row r="236" spans="1:19" x14ac:dyDescent="0.3">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c r="S236">
        <f>COUNTIFS(Table1[Order ID],Table1[[#This Row],[Order ID]],Table1[Product ID],Table1[[#This Row],[Product ID]],Table1[Sales],Table1[[#This Row],[Sales]])</f>
        <v>1</v>
      </c>
    </row>
    <row r="237" spans="1:19" x14ac:dyDescent="0.3">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c r="S237">
        <f>COUNTIFS(Table1[Order ID],Table1[[#This Row],[Order ID]],Table1[Product ID],Table1[[#This Row],[Product ID]],Table1[Sales],Table1[[#This Row],[Sales]])</f>
        <v>1</v>
      </c>
    </row>
    <row r="238" spans="1:19" x14ac:dyDescent="0.3">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c r="S238">
        <f>COUNTIFS(Table1[Order ID],Table1[[#This Row],[Order ID]],Table1[Product ID],Table1[[#This Row],[Product ID]],Table1[Sales],Table1[[#This Row],[Sales]])</f>
        <v>1</v>
      </c>
    </row>
    <row r="239" spans="1:19" x14ac:dyDescent="0.3">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c r="S239">
        <f>COUNTIFS(Table1[Order ID],Table1[[#This Row],[Order ID]],Table1[Product ID],Table1[[#This Row],[Product ID]],Table1[Sales],Table1[[#This Row],[Sales]])</f>
        <v>1</v>
      </c>
    </row>
    <row r="240" spans="1:19" x14ac:dyDescent="0.3">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c r="S240">
        <f>COUNTIFS(Table1[Order ID],Table1[[#This Row],[Order ID]],Table1[Product ID],Table1[[#This Row],[Product ID]],Table1[Sales],Table1[[#This Row],[Sales]])</f>
        <v>1</v>
      </c>
    </row>
    <row r="241" spans="1:19" x14ac:dyDescent="0.3">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c r="S241">
        <f>COUNTIFS(Table1[Order ID],Table1[[#This Row],[Order ID]],Table1[Product ID],Table1[[#This Row],[Product ID]],Table1[Sales],Table1[[#This Row],[Sales]])</f>
        <v>1</v>
      </c>
    </row>
    <row r="242" spans="1:19" x14ac:dyDescent="0.3">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c r="S242">
        <f>COUNTIFS(Table1[Order ID],Table1[[#This Row],[Order ID]],Table1[Product ID],Table1[[#This Row],[Product ID]],Table1[Sales],Table1[[#This Row],[Sales]])</f>
        <v>1</v>
      </c>
    </row>
    <row r="243" spans="1:19" x14ac:dyDescent="0.3">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c r="S243">
        <f>COUNTIFS(Table1[Order ID],Table1[[#This Row],[Order ID]],Table1[Product ID],Table1[[#This Row],[Product ID]],Table1[Sales],Table1[[#This Row],[Sales]])</f>
        <v>1</v>
      </c>
    </row>
    <row r="244" spans="1:19" x14ac:dyDescent="0.3">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c r="S244">
        <f>COUNTIFS(Table1[Order ID],Table1[[#This Row],[Order ID]],Table1[Product ID],Table1[[#This Row],[Product ID]],Table1[Sales],Table1[[#This Row],[Sales]])</f>
        <v>1</v>
      </c>
    </row>
    <row r="245" spans="1:19" x14ac:dyDescent="0.3">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c r="S245">
        <f>COUNTIFS(Table1[Order ID],Table1[[#This Row],[Order ID]],Table1[Product ID],Table1[[#This Row],[Product ID]],Table1[Sales],Table1[[#This Row],[Sales]])</f>
        <v>1</v>
      </c>
    </row>
    <row r="246" spans="1:19" x14ac:dyDescent="0.3">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c r="S246">
        <f>COUNTIFS(Table1[Order ID],Table1[[#This Row],[Order ID]],Table1[Product ID],Table1[[#This Row],[Product ID]],Table1[Sales],Table1[[#This Row],[Sales]])</f>
        <v>1</v>
      </c>
    </row>
    <row r="247" spans="1:19" x14ac:dyDescent="0.3">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c r="S247">
        <f>COUNTIFS(Table1[Order ID],Table1[[#This Row],[Order ID]],Table1[Product ID],Table1[[#This Row],[Product ID]],Table1[Sales],Table1[[#This Row],[Sales]])</f>
        <v>1</v>
      </c>
    </row>
    <row r="248" spans="1:19" x14ac:dyDescent="0.3">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c r="S248">
        <f>COUNTIFS(Table1[Order ID],Table1[[#This Row],[Order ID]],Table1[Product ID],Table1[[#This Row],[Product ID]],Table1[Sales],Table1[[#This Row],[Sales]])</f>
        <v>1</v>
      </c>
    </row>
    <row r="249" spans="1:19" x14ac:dyDescent="0.3">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c r="S249">
        <f>COUNTIFS(Table1[Order ID],Table1[[#This Row],[Order ID]],Table1[Product ID],Table1[[#This Row],[Product ID]],Table1[Sales],Table1[[#This Row],[Sales]])</f>
        <v>1</v>
      </c>
    </row>
    <row r="250" spans="1:19" x14ac:dyDescent="0.3">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c r="S250">
        <f>COUNTIFS(Table1[Order ID],Table1[[#This Row],[Order ID]],Table1[Product ID],Table1[[#This Row],[Product ID]],Table1[Sales],Table1[[#This Row],[Sales]])</f>
        <v>1</v>
      </c>
    </row>
    <row r="251" spans="1:19" x14ac:dyDescent="0.3">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c r="S251">
        <f>COUNTIFS(Table1[Order ID],Table1[[#This Row],[Order ID]],Table1[Product ID],Table1[[#This Row],[Product ID]],Table1[Sales],Table1[[#This Row],[Sales]])</f>
        <v>1</v>
      </c>
    </row>
    <row r="252" spans="1:19" x14ac:dyDescent="0.3">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c r="S252">
        <f>COUNTIFS(Table1[Order ID],Table1[[#This Row],[Order ID]],Table1[Product ID],Table1[[#This Row],[Product ID]],Table1[Sales],Table1[[#This Row],[Sales]])</f>
        <v>1</v>
      </c>
    </row>
    <row r="253" spans="1:19" x14ac:dyDescent="0.3">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c r="S253">
        <f>COUNTIFS(Table1[Order ID],Table1[[#This Row],[Order ID]],Table1[Product ID],Table1[[#This Row],[Product ID]],Table1[Sales],Table1[[#This Row],[Sales]])</f>
        <v>1</v>
      </c>
    </row>
    <row r="254" spans="1:19" x14ac:dyDescent="0.3">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c r="S254">
        <f>COUNTIFS(Table1[Order ID],Table1[[#This Row],[Order ID]],Table1[Product ID],Table1[[#This Row],[Product ID]],Table1[Sales],Table1[[#This Row],[Sales]])</f>
        <v>1</v>
      </c>
    </row>
    <row r="255" spans="1:19" x14ac:dyDescent="0.3">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c r="S255">
        <f>COUNTIFS(Table1[Order ID],Table1[[#This Row],[Order ID]],Table1[Product ID],Table1[[#This Row],[Product ID]],Table1[Sales],Table1[[#This Row],[Sales]])</f>
        <v>1</v>
      </c>
    </row>
    <row r="256" spans="1:19" x14ac:dyDescent="0.3">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c r="S256">
        <f>COUNTIFS(Table1[Order ID],Table1[[#This Row],[Order ID]],Table1[Product ID],Table1[[#This Row],[Product ID]],Table1[Sales],Table1[[#This Row],[Sales]])</f>
        <v>1</v>
      </c>
    </row>
    <row r="257" spans="1:19" x14ac:dyDescent="0.3">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c r="S257">
        <f>COUNTIFS(Table1[Order ID],Table1[[#This Row],[Order ID]],Table1[Product ID],Table1[[#This Row],[Product ID]],Table1[Sales],Table1[[#This Row],[Sales]])</f>
        <v>1</v>
      </c>
    </row>
    <row r="258" spans="1:19" x14ac:dyDescent="0.3">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c r="S258">
        <f>COUNTIFS(Table1[Order ID],Table1[[#This Row],[Order ID]],Table1[Product ID],Table1[[#This Row],[Product ID]],Table1[Sales],Table1[[#This Row],[Sales]])</f>
        <v>1</v>
      </c>
    </row>
    <row r="259" spans="1:19" x14ac:dyDescent="0.3">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c r="S259">
        <f>COUNTIFS(Table1[Order ID],Table1[[#This Row],[Order ID]],Table1[Product ID],Table1[[#This Row],[Product ID]],Table1[Sales],Table1[[#This Row],[Sales]])</f>
        <v>1</v>
      </c>
    </row>
    <row r="260" spans="1:19" x14ac:dyDescent="0.3">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c r="S260">
        <f>COUNTIFS(Table1[Order ID],Table1[[#This Row],[Order ID]],Table1[Product ID],Table1[[#This Row],[Product ID]],Table1[Sales],Table1[[#This Row],[Sales]])</f>
        <v>1</v>
      </c>
    </row>
    <row r="261" spans="1:19" x14ac:dyDescent="0.3">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c r="S261">
        <f>COUNTIFS(Table1[Order ID],Table1[[#This Row],[Order ID]],Table1[Product ID],Table1[[#This Row],[Product ID]],Table1[Sales],Table1[[#This Row],[Sales]])</f>
        <v>1</v>
      </c>
    </row>
    <row r="262" spans="1:19" x14ac:dyDescent="0.3">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c r="S262">
        <f>COUNTIFS(Table1[Order ID],Table1[[#This Row],[Order ID]],Table1[Product ID],Table1[[#This Row],[Product ID]],Table1[Sales],Table1[[#This Row],[Sales]])</f>
        <v>1</v>
      </c>
    </row>
    <row r="263" spans="1:19" x14ac:dyDescent="0.3">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c r="S263">
        <f>COUNTIFS(Table1[Order ID],Table1[[#This Row],[Order ID]],Table1[Product ID],Table1[[#This Row],[Product ID]],Table1[Sales],Table1[[#This Row],[Sales]])</f>
        <v>1</v>
      </c>
    </row>
    <row r="264" spans="1:19" x14ac:dyDescent="0.3">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c r="S264">
        <f>COUNTIFS(Table1[Order ID],Table1[[#This Row],[Order ID]],Table1[Product ID],Table1[[#This Row],[Product ID]],Table1[Sales],Table1[[#This Row],[Sales]])</f>
        <v>1</v>
      </c>
    </row>
    <row r="265" spans="1:19" x14ac:dyDescent="0.3">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c r="S265">
        <f>COUNTIFS(Table1[Order ID],Table1[[#This Row],[Order ID]],Table1[Product ID],Table1[[#This Row],[Product ID]],Table1[Sales],Table1[[#This Row],[Sales]])</f>
        <v>1</v>
      </c>
    </row>
    <row r="266" spans="1:19" x14ac:dyDescent="0.3">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c r="S266">
        <f>COUNTIFS(Table1[Order ID],Table1[[#This Row],[Order ID]],Table1[Product ID],Table1[[#This Row],[Product ID]],Table1[Sales],Table1[[#This Row],[Sales]])</f>
        <v>1</v>
      </c>
    </row>
    <row r="267" spans="1:19" x14ac:dyDescent="0.3">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c r="S267">
        <f>COUNTIFS(Table1[Order ID],Table1[[#This Row],[Order ID]],Table1[Product ID],Table1[[#This Row],[Product ID]],Table1[Sales],Table1[[#This Row],[Sales]])</f>
        <v>1</v>
      </c>
    </row>
    <row r="268" spans="1:19" x14ac:dyDescent="0.3">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c r="S268">
        <f>COUNTIFS(Table1[Order ID],Table1[[#This Row],[Order ID]],Table1[Product ID],Table1[[#This Row],[Product ID]],Table1[Sales],Table1[[#This Row],[Sales]])</f>
        <v>1</v>
      </c>
    </row>
    <row r="269" spans="1:19" x14ac:dyDescent="0.3">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c r="S269">
        <f>COUNTIFS(Table1[Order ID],Table1[[#This Row],[Order ID]],Table1[Product ID],Table1[[#This Row],[Product ID]],Table1[Sales],Table1[[#This Row],[Sales]])</f>
        <v>1</v>
      </c>
    </row>
    <row r="270" spans="1:19" x14ac:dyDescent="0.3">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c r="S270">
        <f>COUNTIFS(Table1[Order ID],Table1[[#This Row],[Order ID]],Table1[Product ID],Table1[[#This Row],[Product ID]],Table1[Sales],Table1[[#This Row],[Sales]])</f>
        <v>1</v>
      </c>
    </row>
    <row r="271" spans="1:19" x14ac:dyDescent="0.3">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c r="S271">
        <f>COUNTIFS(Table1[Order ID],Table1[[#This Row],[Order ID]],Table1[Product ID],Table1[[#This Row],[Product ID]],Table1[Sales],Table1[[#This Row],[Sales]])</f>
        <v>1</v>
      </c>
    </row>
    <row r="272" spans="1:19" x14ac:dyDescent="0.3">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c r="S272">
        <f>COUNTIFS(Table1[Order ID],Table1[[#This Row],[Order ID]],Table1[Product ID],Table1[[#This Row],[Product ID]],Table1[Sales],Table1[[#This Row],[Sales]])</f>
        <v>1</v>
      </c>
    </row>
    <row r="273" spans="1:19" x14ac:dyDescent="0.3">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c r="S273">
        <f>COUNTIFS(Table1[Order ID],Table1[[#This Row],[Order ID]],Table1[Product ID],Table1[[#This Row],[Product ID]],Table1[Sales],Table1[[#This Row],[Sales]])</f>
        <v>1</v>
      </c>
    </row>
    <row r="274" spans="1:19" x14ac:dyDescent="0.3">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c r="S274">
        <f>COUNTIFS(Table1[Order ID],Table1[[#This Row],[Order ID]],Table1[Product ID],Table1[[#This Row],[Product ID]],Table1[Sales],Table1[[#This Row],[Sales]])</f>
        <v>1</v>
      </c>
    </row>
    <row r="275" spans="1:19" x14ac:dyDescent="0.3">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c r="S275">
        <f>COUNTIFS(Table1[Order ID],Table1[[#This Row],[Order ID]],Table1[Product ID],Table1[[#This Row],[Product ID]],Table1[Sales],Table1[[#This Row],[Sales]])</f>
        <v>1</v>
      </c>
    </row>
    <row r="276" spans="1:19" x14ac:dyDescent="0.3">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c r="S276">
        <f>COUNTIFS(Table1[Order ID],Table1[[#This Row],[Order ID]],Table1[Product ID],Table1[[#This Row],[Product ID]],Table1[Sales],Table1[[#This Row],[Sales]])</f>
        <v>1</v>
      </c>
    </row>
    <row r="277" spans="1:19" x14ac:dyDescent="0.3">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c r="S277">
        <f>COUNTIFS(Table1[Order ID],Table1[[#This Row],[Order ID]],Table1[Product ID],Table1[[#This Row],[Product ID]],Table1[Sales],Table1[[#This Row],[Sales]])</f>
        <v>1</v>
      </c>
    </row>
    <row r="278" spans="1:19" x14ac:dyDescent="0.3">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c r="S278">
        <f>COUNTIFS(Table1[Order ID],Table1[[#This Row],[Order ID]],Table1[Product ID],Table1[[#This Row],[Product ID]],Table1[Sales],Table1[[#This Row],[Sales]])</f>
        <v>1</v>
      </c>
    </row>
    <row r="279" spans="1:19" x14ac:dyDescent="0.3">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c r="S279">
        <f>COUNTIFS(Table1[Order ID],Table1[[#This Row],[Order ID]],Table1[Product ID],Table1[[#This Row],[Product ID]],Table1[Sales],Table1[[#This Row],[Sales]])</f>
        <v>1</v>
      </c>
    </row>
    <row r="280" spans="1:19" x14ac:dyDescent="0.3">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c r="S280">
        <f>COUNTIFS(Table1[Order ID],Table1[[#This Row],[Order ID]],Table1[Product ID],Table1[[#This Row],[Product ID]],Table1[Sales],Table1[[#This Row],[Sales]])</f>
        <v>1</v>
      </c>
    </row>
    <row r="281" spans="1:19" x14ac:dyDescent="0.3">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c r="S281">
        <f>COUNTIFS(Table1[Order ID],Table1[[#This Row],[Order ID]],Table1[Product ID],Table1[[#This Row],[Product ID]],Table1[Sales],Table1[[#This Row],[Sales]])</f>
        <v>1</v>
      </c>
    </row>
    <row r="282" spans="1:19" x14ac:dyDescent="0.3">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c r="S282">
        <f>COUNTIFS(Table1[Order ID],Table1[[#This Row],[Order ID]],Table1[Product ID],Table1[[#This Row],[Product ID]],Table1[Sales],Table1[[#This Row],[Sales]])</f>
        <v>1</v>
      </c>
    </row>
    <row r="283" spans="1:19" x14ac:dyDescent="0.3">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c r="S283">
        <f>COUNTIFS(Table1[Order ID],Table1[[#This Row],[Order ID]],Table1[Product ID],Table1[[#This Row],[Product ID]],Table1[Sales],Table1[[#This Row],[Sales]])</f>
        <v>1</v>
      </c>
    </row>
    <row r="284" spans="1:19" x14ac:dyDescent="0.3">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c r="S284">
        <f>COUNTIFS(Table1[Order ID],Table1[[#This Row],[Order ID]],Table1[Product ID],Table1[[#This Row],[Product ID]],Table1[Sales],Table1[[#This Row],[Sales]])</f>
        <v>1</v>
      </c>
    </row>
    <row r="285" spans="1:19" x14ac:dyDescent="0.3">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c r="S285">
        <f>COUNTIFS(Table1[Order ID],Table1[[#This Row],[Order ID]],Table1[Product ID],Table1[[#This Row],[Product ID]],Table1[Sales],Table1[[#This Row],[Sales]])</f>
        <v>1</v>
      </c>
    </row>
    <row r="286" spans="1:19" x14ac:dyDescent="0.3">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c r="S286">
        <f>COUNTIFS(Table1[Order ID],Table1[[#This Row],[Order ID]],Table1[Product ID],Table1[[#This Row],[Product ID]],Table1[Sales],Table1[[#This Row],[Sales]])</f>
        <v>1</v>
      </c>
    </row>
    <row r="287" spans="1:19" x14ac:dyDescent="0.3">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c r="S287">
        <f>COUNTIFS(Table1[Order ID],Table1[[#This Row],[Order ID]],Table1[Product ID],Table1[[#This Row],[Product ID]],Table1[Sales],Table1[[#This Row],[Sales]])</f>
        <v>1</v>
      </c>
    </row>
    <row r="288" spans="1:19" x14ac:dyDescent="0.3">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c r="S288">
        <f>COUNTIFS(Table1[Order ID],Table1[[#This Row],[Order ID]],Table1[Product ID],Table1[[#This Row],[Product ID]],Table1[Sales],Table1[[#This Row],[Sales]])</f>
        <v>1</v>
      </c>
    </row>
    <row r="289" spans="1:19" x14ac:dyDescent="0.3">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c r="S289">
        <f>COUNTIFS(Table1[Order ID],Table1[[#This Row],[Order ID]],Table1[Product ID],Table1[[#This Row],[Product ID]],Table1[Sales],Table1[[#This Row],[Sales]])</f>
        <v>1</v>
      </c>
    </row>
    <row r="290" spans="1:19" x14ac:dyDescent="0.3">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c r="S290">
        <f>COUNTIFS(Table1[Order ID],Table1[[#This Row],[Order ID]],Table1[Product ID],Table1[[#This Row],[Product ID]],Table1[Sales],Table1[[#This Row],[Sales]])</f>
        <v>1</v>
      </c>
    </row>
    <row r="291" spans="1:19" x14ac:dyDescent="0.3">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c r="S291">
        <f>COUNTIFS(Table1[Order ID],Table1[[#This Row],[Order ID]],Table1[Product ID],Table1[[#This Row],[Product ID]],Table1[Sales],Table1[[#This Row],[Sales]])</f>
        <v>1</v>
      </c>
    </row>
    <row r="292" spans="1:19" x14ac:dyDescent="0.3">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c r="S292">
        <f>COUNTIFS(Table1[Order ID],Table1[[#This Row],[Order ID]],Table1[Product ID],Table1[[#This Row],[Product ID]],Table1[Sales],Table1[[#This Row],[Sales]])</f>
        <v>1</v>
      </c>
    </row>
    <row r="293" spans="1:19" x14ac:dyDescent="0.3">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c r="S293">
        <f>COUNTIFS(Table1[Order ID],Table1[[#This Row],[Order ID]],Table1[Product ID],Table1[[#This Row],[Product ID]],Table1[Sales],Table1[[#This Row],[Sales]])</f>
        <v>1</v>
      </c>
    </row>
    <row r="294" spans="1:19" x14ac:dyDescent="0.3">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c r="S294">
        <f>COUNTIFS(Table1[Order ID],Table1[[#This Row],[Order ID]],Table1[Product ID],Table1[[#This Row],[Product ID]],Table1[Sales],Table1[[#This Row],[Sales]])</f>
        <v>1</v>
      </c>
    </row>
    <row r="295" spans="1:19" x14ac:dyDescent="0.3">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c r="S295">
        <f>COUNTIFS(Table1[Order ID],Table1[[#This Row],[Order ID]],Table1[Product ID],Table1[[#This Row],[Product ID]],Table1[Sales],Table1[[#This Row],[Sales]])</f>
        <v>1</v>
      </c>
    </row>
    <row r="296" spans="1:19" x14ac:dyDescent="0.3">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c r="S296">
        <f>COUNTIFS(Table1[Order ID],Table1[[#This Row],[Order ID]],Table1[Product ID],Table1[[#This Row],[Product ID]],Table1[Sales],Table1[[#This Row],[Sales]])</f>
        <v>1</v>
      </c>
    </row>
    <row r="297" spans="1:19" x14ac:dyDescent="0.3">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c r="S297">
        <f>COUNTIFS(Table1[Order ID],Table1[[#This Row],[Order ID]],Table1[Product ID],Table1[[#This Row],[Product ID]],Table1[Sales],Table1[[#This Row],[Sales]])</f>
        <v>1</v>
      </c>
    </row>
    <row r="298" spans="1:19" x14ac:dyDescent="0.3">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c r="S298">
        <f>COUNTIFS(Table1[Order ID],Table1[[#This Row],[Order ID]],Table1[Product ID],Table1[[#This Row],[Product ID]],Table1[Sales],Table1[[#This Row],[Sales]])</f>
        <v>1</v>
      </c>
    </row>
    <row r="299" spans="1:19" x14ac:dyDescent="0.3">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c r="S299">
        <f>COUNTIFS(Table1[Order ID],Table1[[#This Row],[Order ID]],Table1[Product ID],Table1[[#This Row],[Product ID]],Table1[Sales],Table1[[#This Row],[Sales]])</f>
        <v>1</v>
      </c>
    </row>
    <row r="300" spans="1:19" x14ac:dyDescent="0.3">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c r="S300">
        <f>COUNTIFS(Table1[Order ID],Table1[[#This Row],[Order ID]],Table1[Product ID],Table1[[#This Row],[Product ID]],Table1[Sales],Table1[[#This Row],[Sales]])</f>
        <v>1</v>
      </c>
    </row>
    <row r="301" spans="1:19" x14ac:dyDescent="0.3">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c r="S301">
        <f>COUNTIFS(Table1[Order ID],Table1[[#This Row],[Order ID]],Table1[Product ID],Table1[[#This Row],[Product ID]],Table1[Sales],Table1[[#This Row],[Sales]])</f>
        <v>1</v>
      </c>
    </row>
    <row r="302" spans="1:19" x14ac:dyDescent="0.3">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c r="S302">
        <f>COUNTIFS(Table1[Order ID],Table1[[#This Row],[Order ID]],Table1[Product ID],Table1[[#This Row],[Product ID]],Table1[Sales],Table1[[#This Row],[Sales]])</f>
        <v>1</v>
      </c>
    </row>
    <row r="303" spans="1:19" x14ac:dyDescent="0.3">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c r="S303">
        <f>COUNTIFS(Table1[Order ID],Table1[[#This Row],[Order ID]],Table1[Product ID],Table1[[#This Row],[Product ID]],Table1[Sales],Table1[[#This Row],[Sales]])</f>
        <v>1</v>
      </c>
    </row>
    <row r="304" spans="1:19" x14ac:dyDescent="0.3">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c r="S304">
        <f>COUNTIFS(Table1[Order ID],Table1[[#This Row],[Order ID]],Table1[Product ID],Table1[[#This Row],[Product ID]],Table1[Sales],Table1[[#This Row],[Sales]])</f>
        <v>1</v>
      </c>
    </row>
    <row r="305" spans="1:19" x14ac:dyDescent="0.3">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c r="S305">
        <f>COUNTIFS(Table1[Order ID],Table1[[#This Row],[Order ID]],Table1[Product ID],Table1[[#This Row],[Product ID]],Table1[Sales],Table1[[#This Row],[Sales]])</f>
        <v>1</v>
      </c>
    </row>
    <row r="306" spans="1:19" x14ac:dyDescent="0.3">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c r="S306">
        <f>COUNTIFS(Table1[Order ID],Table1[[#This Row],[Order ID]],Table1[Product ID],Table1[[#This Row],[Product ID]],Table1[Sales],Table1[[#This Row],[Sales]])</f>
        <v>1</v>
      </c>
    </row>
    <row r="307" spans="1:19" x14ac:dyDescent="0.3">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c r="S307">
        <f>COUNTIFS(Table1[Order ID],Table1[[#This Row],[Order ID]],Table1[Product ID],Table1[[#This Row],[Product ID]],Table1[Sales],Table1[[#This Row],[Sales]])</f>
        <v>1</v>
      </c>
    </row>
    <row r="308" spans="1:19" x14ac:dyDescent="0.3">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c r="S308">
        <f>COUNTIFS(Table1[Order ID],Table1[[#This Row],[Order ID]],Table1[Product ID],Table1[[#This Row],[Product ID]],Table1[Sales],Table1[[#This Row],[Sales]])</f>
        <v>1</v>
      </c>
    </row>
    <row r="309" spans="1:19" x14ac:dyDescent="0.3">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c r="S309">
        <f>COUNTIFS(Table1[Order ID],Table1[[#This Row],[Order ID]],Table1[Product ID],Table1[[#This Row],[Product ID]],Table1[Sales],Table1[[#This Row],[Sales]])</f>
        <v>1</v>
      </c>
    </row>
    <row r="310" spans="1:19" x14ac:dyDescent="0.3">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c r="S310">
        <f>COUNTIFS(Table1[Order ID],Table1[[#This Row],[Order ID]],Table1[Product ID],Table1[[#This Row],[Product ID]],Table1[Sales],Table1[[#This Row],[Sales]])</f>
        <v>1</v>
      </c>
    </row>
    <row r="311" spans="1:19" x14ac:dyDescent="0.3">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c r="S311">
        <f>COUNTIFS(Table1[Order ID],Table1[[#This Row],[Order ID]],Table1[Product ID],Table1[[#This Row],[Product ID]],Table1[Sales],Table1[[#This Row],[Sales]])</f>
        <v>1</v>
      </c>
    </row>
    <row r="312" spans="1:19" x14ac:dyDescent="0.3">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c r="S312">
        <f>COUNTIFS(Table1[Order ID],Table1[[#This Row],[Order ID]],Table1[Product ID],Table1[[#This Row],[Product ID]],Table1[Sales],Table1[[#This Row],[Sales]])</f>
        <v>1</v>
      </c>
    </row>
    <row r="313" spans="1:19" x14ac:dyDescent="0.3">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c r="S313">
        <f>COUNTIFS(Table1[Order ID],Table1[[#This Row],[Order ID]],Table1[Product ID],Table1[[#This Row],[Product ID]],Table1[Sales],Table1[[#This Row],[Sales]])</f>
        <v>1</v>
      </c>
    </row>
    <row r="314" spans="1:19" x14ac:dyDescent="0.3">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c r="S314">
        <f>COUNTIFS(Table1[Order ID],Table1[[#This Row],[Order ID]],Table1[Product ID],Table1[[#This Row],[Product ID]],Table1[Sales],Table1[[#This Row],[Sales]])</f>
        <v>1</v>
      </c>
    </row>
    <row r="315" spans="1:19" x14ac:dyDescent="0.3">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c r="S315">
        <f>COUNTIFS(Table1[Order ID],Table1[[#This Row],[Order ID]],Table1[Product ID],Table1[[#This Row],[Product ID]],Table1[Sales],Table1[[#This Row],[Sales]])</f>
        <v>1</v>
      </c>
    </row>
    <row r="316" spans="1:19" x14ac:dyDescent="0.3">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c r="S316">
        <f>COUNTIFS(Table1[Order ID],Table1[[#This Row],[Order ID]],Table1[Product ID],Table1[[#This Row],[Product ID]],Table1[Sales],Table1[[#This Row],[Sales]])</f>
        <v>1</v>
      </c>
    </row>
    <row r="317" spans="1:19" x14ac:dyDescent="0.3">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c r="S317">
        <f>COUNTIFS(Table1[Order ID],Table1[[#This Row],[Order ID]],Table1[Product ID],Table1[[#This Row],[Product ID]],Table1[Sales],Table1[[#This Row],[Sales]])</f>
        <v>1</v>
      </c>
    </row>
    <row r="318" spans="1:19" x14ac:dyDescent="0.3">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c r="S318">
        <f>COUNTIFS(Table1[Order ID],Table1[[#This Row],[Order ID]],Table1[Product ID],Table1[[#This Row],[Product ID]],Table1[Sales],Table1[[#This Row],[Sales]])</f>
        <v>1</v>
      </c>
    </row>
    <row r="319" spans="1:19" x14ac:dyDescent="0.3">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c r="S319">
        <f>COUNTIFS(Table1[Order ID],Table1[[#This Row],[Order ID]],Table1[Product ID],Table1[[#This Row],[Product ID]],Table1[Sales],Table1[[#This Row],[Sales]])</f>
        <v>1</v>
      </c>
    </row>
    <row r="320" spans="1:19" x14ac:dyDescent="0.3">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c r="S320">
        <f>COUNTIFS(Table1[Order ID],Table1[[#This Row],[Order ID]],Table1[Product ID],Table1[[#This Row],[Product ID]],Table1[Sales],Table1[[#This Row],[Sales]])</f>
        <v>1</v>
      </c>
    </row>
    <row r="321" spans="1:19" x14ac:dyDescent="0.3">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c r="S321">
        <f>COUNTIFS(Table1[Order ID],Table1[[#This Row],[Order ID]],Table1[Product ID],Table1[[#This Row],[Product ID]],Table1[Sales],Table1[[#This Row],[Sales]])</f>
        <v>1</v>
      </c>
    </row>
    <row r="322" spans="1:19" x14ac:dyDescent="0.3">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c r="S322">
        <f>COUNTIFS(Table1[Order ID],Table1[[#This Row],[Order ID]],Table1[Product ID],Table1[[#This Row],[Product ID]],Table1[Sales],Table1[[#This Row],[Sales]])</f>
        <v>1</v>
      </c>
    </row>
    <row r="323" spans="1:19" x14ac:dyDescent="0.3">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c r="S323">
        <f>COUNTIFS(Table1[Order ID],Table1[[#This Row],[Order ID]],Table1[Product ID],Table1[[#This Row],[Product ID]],Table1[Sales],Table1[[#This Row],[Sales]])</f>
        <v>1</v>
      </c>
    </row>
    <row r="324" spans="1:19" x14ac:dyDescent="0.3">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c r="S324">
        <f>COUNTIFS(Table1[Order ID],Table1[[#This Row],[Order ID]],Table1[Product ID],Table1[[#This Row],[Product ID]],Table1[Sales],Table1[[#This Row],[Sales]])</f>
        <v>1</v>
      </c>
    </row>
    <row r="325" spans="1:19" x14ac:dyDescent="0.3">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c r="S325">
        <f>COUNTIFS(Table1[Order ID],Table1[[#This Row],[Order ID]],Table1[Product ID],Table1[[#This Row],[Product ID]],Table1[Sales],Table1[[#This Row],[Sales]])</f>
        <v>1</v>
      </c>
    </row>
    <row r="326" spans="1:19" x14ac:dyDescent="0.3">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c r="S326">
        <f>COUNTIFS(Table1[Order ID],Table1[[#This Row],[Order ID]],Table1[Product ID],Table1[[#This Row],[Product ID]],Table1[Sales],Table1[[#This Row],[Sales]])</f>
        <v>1</v>
      </c>
    </row>
    <row r="327" spans="1:19" x14ac:dyDescent="0.3">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c r="S327">
        <f>COUNTIFS(Table1[Order ID],Table1[[#This Row],[Order ID]],Table1[Product ID],Table1[[#This Row],[Product ID]],Table1[Sales],Table1[[#This Row],[Sales]])</f>
        <v>1</v>
      </c>
    </row>
    <row r="328" spans="1:19" x14ac:dyDescent="0.3">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c r="S328">
        <f>COUNTIFS(Table1[Order ID],Table1[[#This Row],[Order ID]],Table1[Product ID],Table1[[#This Row],[Product ID]],Table1[Sales],Table1[[#This Row],[Sales]])</f>
        <v>1</v>
      </c>
    </row>
    <row r="329" spans="1:19" x14ac:dyDescent="0.3">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c r="S329">
        <f>COUNTIFS(Table1[Order ID],Table1[[#This Row],[Order ID]],Table1[Product ID],Table1[[#This Row],[Product ID]],Table1[Sales],Table1[[#This Row],[Sales]])</f>
        <v>1</v>
      </c>
    </row>
    <row r="330" spans="1:19" x14ac:dyDescent="0.3">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c r="S330">
        <f>COUNTIFS(Table1[Order ID],Table1[[#This Row],[Order ID]],Table1[Product ID],Table1[[#This Row],[Product ID]],Table1[Sales],Table1[[#This Row],[Sales]])</f>
        <v>1</v>
      </c>
    </row>
    <row r="331" spans="1:19" x14ac:dyDescent="0.3">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c r="S331">
        <f>COUNTIFS(Table1[Order ID],Table1[[#This Row],[Order ID]],Table1[Product ID],Table1[[#This Row],[Product ID]],Table1[Sales],Table1[[#This Row],[Sales]])</f>
        <v>1</v>
      </c>
    </row>
    <row r="332" spans="1:19" x14ac:dyDescent="0.3">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c r="S332">
        <f>COUNTIFS(Table1[Order ID],Table1[[#This Row],[Order ID]],Table1[Product ID],Table1[[#This Row],[Product ID]],Table1[Sales],Table1[[#This Row],[Sales]])</f>
        <v>1</v>
      </c>
    </row>
    <row r="333" spans="1:19" x14ac:dyDescent="0.3">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c r="S333">
        <f>COUNTIFS(Table1[Order ID],Table1[[#This Row],[Order ID]],Table1[Product ID],Table1[[#This Row],[Product ID]],Table1[Sales],Table1[[#This Row],[Sales]])</f>
        <v>1</v>
      </c>
    </row>
    <row r="334" spans="1:19" x14ac:dyDescent="0.3">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c r="S334">
        <f>COUNTIFS(Table1[Order ID],Table1[[#This Row],[Order ID]],Table1[Product ID],Table1[[#This Row],[Product ID]],Table1[Sales],Table1[[#This Row],[Sales]])</f>
        <v>1</v>
      </c>
    </row>
    <row r="335" spans="1:19" x14ac:dyDescent="0.3">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c r="S335">
        <f>COUNTIFS(Table1[Order ID],Table1[[#This Row],[Order ID]],Table1[Product ID],Table1[[#This Row],[Product ID]],Table1[Sales],Table1[[#This Row],[Sales]])</f>
        <v>1</v>
      </c>
    </row>
    <row r="336" spans="1:19" x14ac:dyDescent="0.3">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c r="S336">
        <f>COUNTIFS(Table1[Order ID],Table1[[#This Row],[Order ID]],Table1[Product ID],Table1[[#This Row],[Product ID]],Table1[Sales],Table1[[#This Row],[Sales]])</f>
        <v>1</v>
      </c>
    </row>
    <row r="337" spans="1:19" x14ac:dyDescent="0.3">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c r="S337">
        <f>COUNTIFS(Table1[Order ID],Table1[[#This Row],[Order ID]],Table1[Product ID],Table1[[#This Row],[Product ID]],Table1[Sales],Table1[[#This Row],[Sales]])</f>
        <v>1</v>
      </c>
    </row>
    <row r="338" spans="1:19" x14ac:dyDescent="0.3">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c r="S338">
        <f>COUNTIFS(Table1[Order ID],Table1[[#This Row],[Order ID]],Table1[Product ID],Table1[[#This Row],[Product ID]],Table1[Sales],Table1[[#This Row],[Sales]])</f>
        <v>1</v>
      </c>
    </row>
    <row r="339" spans="1:19" x14ac:dyDescent="0.3">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c r="S339">
        <f>COUNTIFS(Table1[Order ID],Table1[[#This Row],[Order ID]],Table1[Product ID],Table1[[#This Row],[Product ID]],Table1[Sales],Table1[[#This Row],[Sales]])</f>
        <v>1</v>
      </c>
    </row>
    <row r="340" spans="1:19" x14ac:dyDescent="0.3">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c r="S340">
        <f>COUNTIFS(Table1[Order ID],Table1[[#This Row],[Order ID]],Table1[Product ID],Table1[[#This Row],[Product ID]],Table1[Sales],Table1[[#This Row],[Sales]])</f>
        <v>1</v>
      </c>
    </row>
    <row r="341" spans="1:19" x14ac:dyDescent="0.3">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c r="S341">
        <f>COUNTIFS(Table1[Order ID],Table1[[#This Row],[Order ID]],Table1[Product ID],Table1[[#This Row],[Product ID]],Table1[Sales],Table1[[#This Row],[Sales]])</f>
        <v>1</v>
      </c>
    </row>
    <row r="342" spans="1:19" x14ac:dyDescent="0.3">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c r="S342">
        <f>COUNTIFS(Table1[Order ID],Table1[[#This Row],[Order ID]],Table1[Product ID],Table1[[#This Row],[Product ID]],Table1[Sales],Table1[[#This Row],[Sales]])</f>
        <v>1</v>
      </c>
    </row>
    <row r="343" spans="1:19" x14ac:dyDescent="0.3">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c r="S343">
        <f>COUNTIFS(Table1[Order ID],Table1[[#This Row],[Order ID]],Table1[Product ID],Table1[[#This Row],[Product ID]],Table1[Sales],Table1[[#This Row],[Sales]])</f>
        <v>1</v>
      </c>
    </row>
    <row r="344" spans="1:19" x14ac:dyDescent="0.3">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c r="S344">
        <f>COUNTIFS(Table1[Order ID],Table1[[#This Row],[Order ID]],Table1[Product ID],Table1[[#This Row],[Product ID]],Table1[Sales],Table1[[#This Row],[Sales]])</f>
        <v>1</v>
      </c>
    </row>
    <row r="345" spans="1:19" x14ac:dyDescent="0.3">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c r="S345">
        <f>COUNTIFS(Table1[Order ID],Table1[[#This Row],[Order ID]],Table1[Product ID],Table1[[#This Row],[Product ID]],Table1[Sales],Table1[[#This Row],[Sales]])</f>
        <v>1</v>
      </c>
    </row>
    <row r="346" spans="1:19" x14ac:dyDescent="0.3">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c r="S346">
        <f>COUNTIFS(Table1[Order ID],Table1[[#This Row],[Order ID]],Table1[Product ID],Table1[[#This Row],[Product ID]],Table1[Sales],Table1[[#This Row],[Sales]])</f>
        <v>1</v>
      </c>
    </row>
    <row r="347" spans="1:19" x14ac:dyDescent="0.3">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c r="S347">
        <f>COUNTIFS(Table1[Order ID],Table1[[#This Row],[Order ID]],Table1[Product ID],Table1[[#This Row],[Product ID]],Table1[Sales],Table1[[#This Row],[Sales]])</f>
        <v>1</v>
      </c>
    </row>
    <row r="348" spans="1:19" x14ac:dyDescent="0.3">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c r="S348">
        <f>COUNTIFS(Table1[Order ID],Table1[[#This Row],[Order ID]],Table1[Product ID],Table1[[#This Row],[Product ID]],Table1[Sales],Table1[[#This Row],[Sales]])</f>
        <v>1</v>
      </c>
    </row>
    <row r="349" spans="1:19" x14ac:dyDescent="0.3">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c r="S349">
        <f>COUNTIFS(Table1[Order ID],Table1[[#This Row],[Order ID]],Table1[Product ID],Table1[[#This Row],[Product ID]],Table1[Sales],Table1[[#This Row],[Sales]])</f>
        <v>1</v>
      </c>
    </row>
    <row r="350" spans="1:19" x14ac:dyDescent="0.3">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c r="S350">
        <f>COUNTIFS(Table1[Order ID],Table1[[#This Row],[Order ID]],Table1[Product ID],Table1[[#This Row],[Product ID]],Table1[Sales],Table1[[#This Row],[Sales]])</f>
        <v>1</v>
      </c>
    </row>
    <row r="351" spans="1:19" x14ac:dyDescent="0.3">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c r="S351">
        <f>COUNTIFS(Table1[Order ID],Table1[[#This Row],[Order ID]],Table1[Product ID],Table1[[#This Row],[Product ID]],Table1[Sales],Table1[[#This Row],[Sales]])</f>
        <v>1</v>
      </c>
    </row>
    <row r="352" spans="1:19" x14ac:dyDescent="0.3">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c r="S352">
        <f>COUNTIFS(Table1[Order ID],Table1[[#This Row],[Order ID]],Table1[Product ID],Table1[[#This Row],[Product ID]],Table1[Sales],Table1[[#This Row],[Sales]])</f>
        <v>1</v>
      </c>
    </row>
    <row r="353" spans="1:19" x14ac:dyDescent="0.3">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c r="S353">
        <f>COUNTIFS(Table1[Order ID],Table1[[#This Row],[Order ID]],Table1[Product ID],Table1[[#This Row],[Product ID]],Table1[Sales],Table1[[#This Row],[Sales]])</f>
        <v>1</v>
      </c>
    </row>
    <row r="354" spans="1:19" x14ac:dyDescent="0.3">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c r="S354">
        <f>COUNTIFS(Table1[Order ID],Table1[[#This Row],[Order ID]],Table1[Product ID],Table1[[#This Row],[Product ID]],Table1[Sales],Table1[[#This Row],[Sales]])</f>
        <v>1</v>
      </c>
    </row>
    <row r="355" spans="1:19" x14ac:dyDescent="0.3">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c r="S355">
        <f>COUNTIFS(Table1[Order ID],Table1[[#This Row],[Order ID]],Table1[Product ID],Table1[[#This Row],[Product ID]],Table1[Sales],Table1[[#This Row],[Sales]])</f>
        <v>1</v>
      </c>
    </row>
    <row r="356" spans="1:19" x14ac:dyDescent="0.3">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c r="S356">
        <f>COUNTIFS(Table1[Order ID],Table1[[#This Row],[Order ID]],Table1[Product ID],Table1[[#This Row],[Product ID]],Table1[Sales],Table1[[#This Row],[Sales]])</f>
        <v>1</v>
      </c>
    </row>
    <row r="357" spans="1:19" x14ac:dyDescent="0.3">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c r="S357">
        <f>COUNTIFS(Table1[Order ID],Table1[[#This Row],[Order ID]],Table1[Product ID],Table1[[#This Row],[Product ID]],Table1[Sales],Table1[[#This Row],[Sales]])</f>
        <v>1</v>
      </c>
    </row>
    <row r="358" spans="1:19" x14ac:dyDescent="0.3">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c r="S358">
        <f>COUNTIFS(Table1[Order ID],Table1[[#This Row],[Order ID]],Table1[Product ID],Table1[[#This Row],[Product ID]],Table1[Sales],Table1[[#This Row],[Sales]])</f>
        <v>1</v>
      </c>
    </row>
    <row r="359" spans="1:19" x14ac:dyDescent="0.3">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c r="S359">
        <f>COUNTIFS(Table1[Order ID],Table1[[#This Row],[Order ID]],Table1[Product ID],Table1[[#This Row],[Product ID]],Table1[Sales],Table1[[#This Row],[Sales]])</f>
        <v>1</v>
      </c>
    </row>
    <row r="360" spans="1:19" x14ac:dyDescent="0.3">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c r="S360">
        <f>COUNTIFS(Table1[Order ID],Table1[[#This Row],[Order ID]],Table1[Product ID],Table1[[#This Row],[Product ID]],Table1[Sales],Table1[[#This Row],[Sales]])</f>
        <v>1</v>
      </c>
    </row>
    <row r="361" spans="1:19" x14ac:dyDescent="0.3">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c r="S361">
        <f>COUNTIFS(Table1[Order ID],Table1[[#This Row],[Order ID]],Table1[Product ID],Table1[[#This Row],[Product ID]],Table1[Sales],Table1[[#This Row],[Sales]])</f>
        <v>1</v>
      </c>
    </row>
    <row r="362" spans="1:19" x14ac:dyDescent="0.3">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c r="S362">
        <f>COUNTIFS(Table1[Order ID],Table1[[#This Row],[Order ID]],Table1[Product ID],Table1[[#This Row],[Product ID]],Table1[Sales],Table1[[#This Row],[Sales]])</f>
        <v>1</v>
      </c>
    </row>
    <row r="363" spans="1:19" x14ac:dyDescent="0.3">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c r="S363">
        <f>COUNTIFS(Table1[Order ID],Table1[[#This Row],[Order ID]],Table1[Product ID],Table1[[#This Row],[Product ID]],Table1[Sales],Table1[[#This Row],[Sales]])</f>
        <v>1</v>
      </c>
    </row>
    <row r="364" spans="1:19" x14ac:dyDescent="0.3">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c r="S364">
        <f>COUNTIFS(Table1[Order ID],Table1[[#This Row],[Order ID]],Table1[Product ID],Table1[[#This Row],[Product ID]],Table1[Sales],Table1[[#This Row],[Sales]])</f>
        <v>1</v>
      </c>
    </row>
    <row r="365" spans="1:19" x14ac:dyDescent="0.3">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c r="S365">
        <f>COUNTIFS(Table1[Order ID],Table1[[#This Row],[Order ID]],Table1[Product ID],Table1[[#This Row],[Product ID]],Table1[Sales],Table1[[#This Row],[Sales]])</f>
        <v>1</v>
      </c>
    </row>
    <row r="366" spans="1:19" x14ac:dyDescent="0.3">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c r="S366">
        <f>COUNTIFS(Table1[Order ID],Table1[[#This Row],[Order ID]],Table1[Product ID],Table1[[#This Row],[Product ID]],Table1[Sales],Table1[[#This Row],[Sales]])</f>
        <v>1</v>
      </c>
    </row>
    <row r="367" spans="1:19" x14ac:dyDescent="0.3">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c r="S367">
        <f>COUNTIFS(Table1[Order ID],Table1[[#This Row],[Order ID]],Table1[Product ID],Table1[[#This Row],[Product ID]],Table1[Sales],Table1[[#This Row],[Sales]])</f>
        <v>1</v>
      </c>
    </row>
    <row r="368" spans="1:19" x14ac:dyDescent="0.3">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c r="S368">
        <f>COUNTIFS(Table1[Order ID],Table1[[#This Row],[Order ID]],Table1[Product ID],Table1[[#This Row],[Product ID]],Table1[Sales],Table1[[#This Row],[Sales]])</f>
        <v>1</v>
      </c>
    </row>
    <row r="369" spans="1:19" x14ac:dyDescent="0.3">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c r="S369">
        <f>COUNTIFS(Table1[Order ID],Table1[[#This Row],[Order ID]],Table1[Product ID],Table1[[#This Row],[Product ID]],Table1[Sales],Table1[[#This Row],[Sales]])</f>
        <v>1</v>
      </c>
    </row>
    <row r="370" spans="1:19" x14ac:dyDescent="0.3">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c r="S370">
        <f>COUNTIFS(Table1[Order ID],Table1[[#This Row],[Order ID]],Table1[Product ID],Table1[[#This Row],[Product ID]],Table1[Sales],Table1[[#This Row],[Sales]])</f>
        <v>1</v>
      </c>
    </row>
    <row r="371" spans="1:19" x14ac:dyDescent="0.3">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c r="S371">
        <f>COUNTIFS(Table1[Order ID],Table1[[#This Row],[Order ID]],Table1[Product ID],Table1[[#This Row],[Product ID]],Table1[Sales],Table1[[#This Row],[Sales]])</f>
        <v>1</v>
      </c>
    </row>
    <row r="372" spans="1:19" x14ac:dyDescent="0.3">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c r="S372">
        <f>COUNTIFS(Table1[Order ID],Table1[[#This Row],[Order ID]],Table1[Product ID],Table1[[#This Row],[Product ID]],Table1[Sales],Table1[[#This Row],[Sales]])</f>
        <v>1</v>
      </c>
    </row>
    <row r="373" spans="1:19" x14ac:dyDescent="0.3">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c r="S373">
        <f>COUNTIFS(Table1[Order ID],Table1[[#This Row],[Order ID]],Table1[Product ID],Table1[[#This Row],[Product ID]],Table1[Sales],Table1[[#This Row],[Sales]])</f>
        <v>1</v>
      </c>
    </row>
    <row r="374" spans="1:19" x14ac:dyDescent="0.3">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c r="S374">
        <f>COUNTIFS(Table1[Order ID],Table1[[#This Row],[Order ID]],Table1[Product ID],Table1[[#This Row],[Product ID]],Table1[Sales],Table1[[#This Row],[Sales]])</f>
        <v>1</v>
      </c>
    </row>
    <row r="375" spans="1:19" x14ac:dyDescent="0.3">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c r="S375">
        <f>COUNTIFS(Table1[Order ID],Table1[[#This Row],[Order ID]],Table1[Product ID],Table1[[#This Row],[Product ID]],Table1[Sales],Table1[[#This Row],[Sales]])</f>
        <v>1</v>
      </c>
    </row>
    <row r="376" spans="1:19" x14ac:dyDescent="0.3">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c r="S376">
        <f>COUNTIFS(Table1[Order ID],Table1[[#This Row],[Order ID]],Table1[Product ID],Table1[[#This Row],[Product ID]],Table1[Sales],Table1[[#This Row],[Sales]])</f>
        <v>1</v>
      </c>
    </row>
    <row r="377" spans="1:19" x14ac:dyDescent="0.3">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c r="S377">
        <f>COUNTIFS(Table1[Order ID],Table1[[#This Row],[Order ID]],Table1[Product ID],Table1[[#This Row],[Product ID]],Table1[Sales],Table1[[#This Row],[Sales]])</f>
        <v>1</v>
      </c>
    </row>
    <row r="378" spans="1:19" x14ac:dyDescent="0.3">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c r="S378">
        <f>COUNTIFS(Table1[Order ID],Table1[[#This Row],[Order ID]],Table1[Product ID],Table1[[#This Row],[Product ID]],Table1[Sales],Table1[[#This Row],[Sales]])</f>
        <v>1</v>
      </c>
    </row>
    <row r="379" spans="1:19" x14ac:dyDescent="0.3">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c r="S379">
        <f>COUNTIFS(Table1[Order ID],Table1[[#This Row],[Order ID]],Table1[Product ID],Table1[[#This Row],[Product ID]],Table1[Sales],Table1[[#This Row],[Sales]])</f>
        <v>1</v>
      </c>
    </row>
    <row r="380" spans="1:19" x14ac:dyDescent="0.3">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c r="S380">
        <f>COUNTIFS(Table1[Order ID],Table1[[#This Row],[Order ID]],Table1[Product ID],Table1[[#This Row],[Product ID]],Table1[Sales],Table1[[#This Row],[Sales]])</f>
        <v>1</v>
      </c>
    </row>
    <row r="381" spans="1:19" x14ac:dyDescent="0.3">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c r="S381">
        <f>COUNTIFS(Table1[Order ID],Table1[[#This Row],[Order ID]],Table1[Product ID],Table1[[#This Row],[Product ID]],Table1[Sales],Table1[[#This Row],[Sales]])</f>
        <v>1</v>
      </c>
    </row>
    <row r="382" spans="1:19" x14ac:dyDescent="0.3">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c r="S382">
        <f>COUNTIFS(Table1[Order ID],Table1[[#This Row],[Order ID]],Table1[Product ID],Table1[[#This Row],[Product ID]],Table1[Sales],Table1[[#This Row],[Sales]])</f>
        <v>1</v>
      </c>
    </row>
    <row r="383" spans="1:19" x14ac:dyDescent="0.3">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c r="S383">
        <f>COUNTIFS(Table1[Order ID],Table1[[#This Row],[Order ID]],Table1[Product ID],Table1[[#This Row],[Product ID]],Table1[Sales],Table1[[#This Row],[Sales]])</f>
        <v>1</v>
      </c>
    </row>
    <row r="384" spans="1:19" x14ac:dyDescent="0.3">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c r="S384">
        <f>COUNTIFS(Table1[Order ID],Table1[[#This Row],[Order ID]],Table1[Product ID],Table1[[#This Row],[Product ID]],Table1[Sales],Table1[[#This Row],[Sales]])</f>
        <v>1</v>
      </c>
    </row>
    <row r="385" spans="1:19" x14ac:dyDescent="0.3">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c r="S385">
        <f>COUNTIFS(Table1[Order ID],Table1[[#This Row],[Order ID]],Table1[Product ID],Table1[[#This Row],[Product ID]],Table1[Sales],Table1[[#This Row],[Sales]])</f>
        <v>1</v>
      </c>
    </row>
    <row r="386" spans="1:19" x14ac:dyDescent="0.3">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c r="S386">
        <f>COUNTIFS(Table1[Order ID],Table1[[#This Row],[Order ID]],Table1[Product ID],Table1[[#This Row],[Product ID]],Table1[Sales],Table1[[#This Row],[Sales]])</f>
        <v>1</v>
      </c>
    </row>
    <row r="387" spans="1:19" x14ac:dyDescent="0.3">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c r="S387">
        <f>COUNTIFS(Table1[Order ID],Table1[[#This Row],[Order ID]],Table1[Product ID],Table1[[#This Row],[Product ID]],Table1[Sales],Table1[[#This Row],[Sales]])</f>
        <v>1</v>
      </c>
    </row>
    <row r="388" spans="1:19" x14ac:dyDescent="0.3">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c r="S388">
        <f>COUNTIFS(Table1[Order ID],Table1[[#This Row],[Order ID]],Table1[Product ID],Table1[[#This Row],[Product ID]],Table1[Sales],Table1[[#This Row],[Sales]])</f>
        <v>1</v>
      </c>
    </row>
    <row r="389" spans="1:19" x14ac:dyDescent="0.3">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c r="S389">
        <f>COUNTIFS(Table1[Order ID],Table1[[#This Row],[Order ID]],Table1[Product ID],Table1[[#This Row],[Product ID]],Table1[Sales],Table1[[#This Row],[Sales]])</f>
        <v>1</v>
      </c>
    </row>
    <row r="390" spans="1:19" x14ac:dyDescent="0.3">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c r="S390">
        <f>COUNTIFS(Table1[Order ID],Table1[[#This Row],[Order ID]],Table1[Product ID],Table1[[#This Row],[Product ID]],Table1[Sales],Table1[[#This Row],[Sales]])</f>
        <v>1</v>
      </c>
    </row>
    <row r="391" spans="1:19" x14ac:dyDescent="0.3">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c r="S391">
        <f>COUNTIFS(Table1[Order ID],Table1[[#This Row],[Order ID]],Table1[Product ID],Table1[[#This Row],[Product ID]],Table1[Sales],Table1[[#This Row],[Sales]])</f>
        <v>1</v>
      </c>
    </row>
    <row r="392" spans="1:19" x14ac:dyDescent="0.3">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c r="S392">
        <f>COUNTIFS(Table1[Order ID],Table1[[#This Row],[Order ID]],Table1[Product ID],Table1[[#This Row],[Product ID]],Table1[Sales],Table1[[#This Row],[Sales]])</f>
        <v>1</v>
      </c>
    </row>
    <row r="393" spans="1:19" x14ac:dyDescent="0.3">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c r="S393">
        <f>COUNTIFS(Table1[Order ID],Table1[[#This Row],[Order ID]],Table1[Product ID],Table1[[#This Row],[Product ID]],Table1[Sales],Table1[[#This Row],[Sales]])</f>
        <v>1</v>
      </c>
    </row>
    <row r="394" spans="1:19" x14ac:dyDescent="0.3">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c r="S394">
        <f>COUNTIFS(Table1[Order ID],Table1[[#This Row],[Order ID]],Table1[Product ID],Table1[[#This Row],[Product ID]],Table1[Sales],Table1[[#This Row],[Sales]])</f>
        <v>1</v>
      </c>
    </row>
    <row r="395" spans="1:19" x14ac:dyDescent="0.3">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c r="S395">
        <f>COUNTIFS(Table1[Order ID],Table1[[#This Row],[Order ID]],Table1[Product ID],Table1[[#This Row],[Product ID]],Table1[Sales],Table1[[#This Row],[Sales]])</f>
        <v>1</v>
      </c>
    </row>
    <row r="396" spans="1:19" x14ac:dyDescent="0.3">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c r="S396">
        <f>COUNTIFS(Table1[Order ID],Table1[[#This Row],[Order ID]],Table1[Product ID],Table1[[#This Row],[Product ID]],Table1[Sales],Table1[[#This Row],[Sales]])</f>
        <v>1</v>
      </c>
    </row>
    <row r="397" spans="1:19" x14ac:dyDescent="0.3">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c r="S397">
        <f>COUNTIFS(Table1[Order ID],Table1[[#This Row],[Order ID]],Table1[Product ID],Table1[[#This Row],[Product ID]],Table1[Sales],Table1[[#This Row],[Sales]])</f>
        <v>1</v>
      </c>
    </row>
    <row r="398" spans="1:19" x14ac:dyDescent="0.3">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c r="S398">
        <f>COUNTIFS(Table1[Order ID],Table1[[#This Row],[Order ID]],Table1[Product ID],Table1[[#This Row],[Product ID]],Table1[Sales],Table1[[#This Row],[Sales]])</f>
        <v>1</v>
      </c>
    </row>
    <row r="399" spans="1:19" x14ac:dyDescent="0.3">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c r="S399">
        <f>COUNTIFS(Table1[Order ID],Table1[[#This Row],[Order ID]],Table1[Product ID],Table1[[#This Row],[Product ID]],Table1[Sales],Table1[[#This Row],[Sales]])</f>
        <v>1</v>
      </c>
    </row>
    <row r="400" spans="1:19" x14ac:dyDescent="0.3">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c r="S400">
        <f>COUNTIFS(Table1[Order ID],Table1[[#This Row],[Order ID]],Table1[Product ID],Table1[[#This Row],[Product ID]],Table1[Sales],Table1[[#This Row],[Sales]])</f>
        <v>1</v>
      </c>
    </row>
    <row r="401" spans="1:19" x14ac:dyDescent="0.3">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c r="S401">
        <f>COUNTIFS(Table1[Order ID],Table1[[#This Row],[Order ID]],Table1[Product ID],Table1[[#This Row],[Product ID]],Table1[Sales],Table1[[#This Row],[Sales]])</f>
        <v>1</v>
      </c>
    </row>
    <row r="402" spans="1:19" x14ac:dyDescent="0.3">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c r="S402">
        <f>COUNTIFS(Table1[Order ID],Table1[[#This Row],[Order ID]],Table1[Product ID],Table1[[#This Row],[Product ID]],Table1[Sales],Table1[[#This Row],[Sales]])</f>
        <v>1</v>
      </c>
    </row>
    <row r="403" spans="1:19" x14ac:dyDescent="0.3">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c r="S403">
        <f>COUNTIFS(Table1[Order ID],Table1[[#This Row],[Order ID]],Table1[Product ID],Table1[[#This Row],[Product ID]],Table1[Sales],Table1[[#This Row],[Sales]])</f>
        <v>1</v>
      </c>
    </row>
    <row r="404" spans="1:19" x14ac:dyDescent="0.3">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c r="S404">
        <f>COUNTIFS(Table1[Order ID],Table1[[#This Row],[Order ID]],Table1[Product ID],Table1[[#This Row],[Product ID]],Table1[Sales],Table1[[#This Row],[Sales]])</f>
        <v>1</v>
      </c>
    </row>
    <row r="405" spans="1:19" x14ac:dyDescent="0.3">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c r="S405">
        <f>COUNTIFS(Table1[Order ID],Table1[[#This Row],[Order ID]],Table1[Product ID],Table1[[#This Row],[Product ID]],Table1[Sales],Table1[[#This Row],[Sales]])</f>
        <v>1</v>
      </c>
    </row>
    <row r="406" spans="1:19" x14ac:dyDescent="0.3">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c r="S406">
        <f>COUNTIFS(Table1[Order ID],Table1[[#This Row],[Order ID]],Table1[Product ID],Table1[[#This Row],[Product ID]],Table1[Sales],Table1[[#This Row],[Sales]])</f>
        <v>1</v>
      </c>
    </row>
    <row r="407" spans="1:19" x14ac:dyDescent="0.3">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c r="S407">
        <f>COUNTIFS(Table1[Order ID],Table1[[#This Row],[Order ID]],Table1[Product ID],Table1[[#This Row],[Product ID]],Table1[Sales],Table1[[#This Row],[Sales]])</f>
        <v>1</v>
      </c>
    </row>
    <row r="408" spans="1:19" x14ac:dyDescent="0.3">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c r="S408">
        <f>COUNTIFS(Table1[Order ID],Table1[[#This Row],[Order ID]],Table1[Product ID],Table1[[#This Row],[Product ID]],Table1[Sales],Table1[[#This Row],[Sales]])</f>
        <v>1</v>
      </c>
    </row>
    <row r="409" spans="1:19" x14ac:dyDescent="0.3">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c r="S409">
        <f>COUNTIFS(Table1[Order ID],Table1[[#This Row],[Order ID]],Table1[Product ID],Table1[[#This Row],[Product ID]],Table1[Sales],Table1[[#This Row],[Sales]])</f>
        <v>1</v>
      </c>
    </row>
    <row r="410" spans="1:19" x14ac:dyDescent="0.3">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c r="S410">
        <f>COUNTIFS(Table1[Order ID],Table1[[#This Row],[Order ID]],Table1[Product ID],Table1[[#This Row],[Product ID]],Table1[Sales],Table1[[#This Row],[Sales]])</f>
        <v>1</v>
      </c>
    </row>
    <row r="411" spans="1:19" x14ac:dyDescent="0.3">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c r="S411">
        <f>COUNTIFS(Table1[Order ID],Table1[[#This Row],[Order ID]],Table1[Product ID],Table1[[#This Row],[Product ID]],Table1[Sales],Table1[[#This Row],[Sales]])</f>
        <v>1</v>
      </c>
    </row>
    <row r="412" spans="1:19" x14ac:dyDescent="0.3">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c r="S412">
        <f>COUNTIFS(Table1[Order ID],Table1[[#This Row],[Order ID]],Table1[Product ID],Table1[[#This Row],[Product ID]],Table1[Sales],Table1[[#This Row],[Sales]])</f>
        <v>1</v>
      </c>
    </row>
    <row r="413" spans="1:19" x14ac:dyDescent="0.3">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c r="S413">
        <f>COUNTIFS(Table1[Order ID],Table1[[#This Row],[Order ID]],Table1[Product ID],Table1[[#This Row],[Product ID]],Table1[Sales],Table1[[#This Row],[Sales]])</f>
        <v>1</v>
      </c>
    </row>
    <row r="414" spans="1:19" x14ac:dyDescent="0.3">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c r="S414">
        <f>COUNTIFS(Table1[Order ID],Table1[[#This Row],[Order ID]],Table1[Product ID],Table1[[#This Row],[Product ID]],Table1[Sales],Table1[[#This Row],[Sales]])</f>
        <v>1</v>
      </c>
    </row>
    <row r="415" spans="1:19" x14ac:dyDescent="0.3">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c r="S415">
        <f>COUNTIFS(Table1[Order ID],Table1[[#This Row],[Order ID]],Table1[Product ID],Table1[[#This Row],[Product ID]],Table1[Sales],Table1[[#This Row],[Sales]])</f>
        <v>1</v>
      </c>
    </row>
    <row r="416" spans="1:19" x14ac:dyDescent="0.3">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c r="S416">
        <f>COUNTIFS(Table1[Order ID],Table1[[#This Row],[Order ID]],Table1[Product ID],Table1[[#This Row],[Product ID]],Table1[Sales],Table1[[#This Row],[Sales]])</f>
        <v>1</v>
      </c>
    </row>
    <row r="417" spans="1:19" x14ac:dyDescent="0.3">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c r="S417">
        <f>COUNTIFS(Table1[Order ID],Table1[[#This Row],[Order ID]],Table1[Product ID],Table1[[#This Row],[Product ID]],Table1[Sales],Table1[[#This Row],[Sales]])</f>
        <v>1</v>
      </c>
    </row>
    <row r="418" spans="1:19" x14ac:dyDescent="0.3">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c r="S418">
        <f>COUNTIFS(Table1[Order ID],Table1[[#This Row],[Order ID]],Table1[Product ID],Table1[[#This Row],[Product ID]],Table1[Sales],Table1[[#This Row],[Sales]])</f>
        <v>1</v>
      </c>
    </row>
    <row r="419" spans="1:19" x14ac:dyDescent="0.3">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c r="S419">
        <f>COUNTIFS(Table1[Order ID],Table1[[#This Row],[Order ID]],Table1[Product ID],Table1[[#This Row],[Product ID]],Table1[Sales],Table1[[#This Row],[Sales]])</f>
        <v>1</v>
      </c>
    </row>
    <row r="420" spans="1:19" x14ac:dyDescent="0.3">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c r="S420">
        <f>COUNTIFS(Table1[Order ID],Table1[[#This Row],[Order ID]],Table1[Product ID],Table1[[#This Row],[Product ID]],Table1[Sales],Table1[[#This Row],[Sales]])</f>
        <v>1</v>
      </c>
    </row>
    <row r="421" spans="1:19" x14ac:dyDescent="0.3">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c r="S421">
        <f>COUNTIFS(Table1[Order ID],Table1[[#This Row],[Order ID]],Table1[Product ID],Table1[[#This Row],[Product ID]],Table1[Sales],Table1[[#This Row],[Sales]])</f>
        <v>1</v>
      </c>
    </row>
    <row r="422" spans="1:19" x14ac:dyDescent="0.3">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c r="S422">
        <f>COUNTIFS(Table1[Order ID],Table1[[#This Row],[Order ID]],Table1[Product ID],Table1[[#This Row],[Product ID]],Table1[Sales],Table1[[#This Row],[Sales]])</f>
        <v>1</v>
      </c>
    </row>
    <row r="423" spans="1:19" x14ac:dyDescent="0.3">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c r="S423">
        <f>COUNTIFS(Table1[Order ID],Table1[[#This Row],[Order ID]],Table1[Product ID],Table1[[#This Row],[Product ID]],Table1[Sales],Table1[[#This Row],[Sales]])</f>
        <v>1</v>
      </c>
    </row>
    <row r="424" spans="1:19" x14ac:dyDescent="0.3">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c r="S424">
        <f>COUNTIFS(Table1[Order ID],Table1[[#This Row],[Order ID]],Table1[Product ID],Table1[[#This Row],[Product ID]],Table1[Sales],Table1[[#This Row],[Sales]])</f>
        <v>1</v>
      </c>
    </row>
    <row r="425" spans="1:19" x14ac:dyDescent="0.3">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c r="S425">
        <f>COUNTIFS(Table1[Order ID],Table1[[#This Row],[Order ID]],Table1[Product ID],Table1[[#This Row],[Product ID]],Table1[Sales],Table1[[#This Row],[Sales]])</f>
        <v>1</v>
      </c>
    </row>
    <row r="426" spans="1:19" x14ac:dyDescent="0.3">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c r="S426">
        <f>COUNTIFS(Table1[Order ID],Table1[[#This Row],[Order ID]],Table1[Product ID],Table1[[#This Row],[Product ID]],Table1[Sales],Table1[[#This Row],[Sales]])</f>
        <v>1</v>
      </c>
    </row>
    <row r="427" spans="1:19" x14ac:dyDescent="0.3">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c r="S427">
        <f>COUNTIFS(Table1[Order ID],Table1[[#This Row],[Order ID]],Table1[Product ID],Table1[[#This Row],[Product ID]],Table1[Sales],Table1[[#This Row],[Sales]])</f>
        <v>1</v>
      </c>
    </row>
    <row r="428" spans="1:19" x14ac:dyDescent="0.3">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c r="S428">
        <f>COUNTIFS(Table1[Order ID],Table1[[#This Row],[Order ID]],Table1[Product ID],Table1[[#This Row],[Product ID]],Table1[Sales],Table1[[#This Row],[Sales]])</f>
        <v>1</v>
      </c>
    </row>
    <row r="429" spans="1:19" x14ac:dyDescent="0.3">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c r="S429">
        <f>COUNTIFS(Table1[Order ID],Table1[[#This Row],[Order ID]],Table1[Product ID],Table1[[#This Row],[Product ID]],Table1[Sales],Table1[[#This Row],[Sales]])</f>
        <v>1</v>
      </c>
    </row>
    <row r="430" spans="1:19" x14ac:dyDescent="0.3">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c r="S430">
        <f>COUNTIFS(Table1[Order ID],Table1[[#This Row],[Order ID]],Table1[Product ID],Table1[[#This Row],[Product ID]],Table1[Sales],Table1[[#This Row],[Sales]])</f>
        <v>1</v>
      </c>
    </row>
    <row r="431" spans="1:19" x14ac:dyDescent="0.3">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c r="S431">
        <f>COUNTIFS(Table1[Order ID],Table1[[#This Row],[Order ID]],Table1[Product ID],Table1[[#This Row],[Product ID]],Table1[Sales],Table1[[#This Row],[Sales]])</f>
        <v>1</v>
      </c>
    </row>
    <row r="432" spans="1:19" x14ac:dyDescent="0.3">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c r="S432">
        <f>COUNTIFS(Table1[Order ID],Table1[[#This Row],[Order ID]],Table1[Product ID],Table1[[#This Row],[Product ID]],Table1[Sales],Table1[[#This Row],[Sales]])</f>
        <v>1</v>
      </c>
    </row>
    <row r="433" spans="1:19" x14ac:dyDescent="0.3">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c r="S433">
        <f>COUNTIFS(Table1[Order ID],Table1[[#This Row],[Order ID]],Table1[Product ID],Table1[[#This Row],[Product ID]],Table1[Sales],Table1[[#This Row],[Sales]])</f>
        <v>1</v>
      </c>
    </row>
    <row r="434" spans="1:19" x14ac:dyDescent="0.3">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c r="S434">
        <f>COUNTIFS(Table1[Order ID],Table1[[#This Row],[Order ID]],Table1[Product ID],Table1[[#This Row],[Product ID]],Table1[Sales],Table1[[#This Row],[Sales]])</f>
        <v>1</v>
      </c>
    </row>
    <row r="435" spans="1:19" x14ac:dyDescent="0.3">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c r="S435">
        <f>COUNTIFS(Table1[Order ID],Table1[[#This Row],[Order ID]],Table1[Product ID],Table1[[#This Row],[Product ID]],Table1[Sales],Table1[[#This Row],[Sales]])</f>
        <v>1</v>
      </c>
    </row>
    <row r="436" spans="1:19" x14ac:dyDescent="0.3">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c r="S436">
        <f>COUNTIFS(Table1[Order ID],Table1[[#This Row],[Order ID]],Table1[Product ID],Table1[[#This Row],[Product ID]],Table1[Sales],Table1[[#This Row],[Sales]])</f>
        <v>1</v>
      </c>
    </row>
    <row r="437" spans="1:19" x14ac:dyDescent="0.3">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c r="S437">
        <f>COUNTIFS(Table1[Order ID],Table1[[#This Row],[Order ID]],Table1[Product ID],Table1[[#This Row],[Product ID]],Table1[Sales],Table1[[#This Row],[Sales]])</f>
        <v>1</v>
      </c>
    </row>
    <row r="438" spans="1:19" x14ac:dyDescent="0.3">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c r="S438">
        <f>COUNTIFS(Table1[Order ID],Table1[[#This Row],[Order ID]],Table1[Product ID],Table1[[#This Row],[Product ID]],Table1[Sales],Table1[[#This Row],[Sales]])</f>
        <v>1</v>
      </c>
    </row>
    <row r="439" spans="1:19" x14ac:dyDescent="0.3">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c r="S439">
        <f>COUNTIFS(Table1[Order ID],Table1[[#This Row],[Order ID]],Table1[Product ID],Table1[[#This Row],[Product ID]],Table1[Sales],Table1[[#This Row],[Sales]])</f>
        <v>1</v>
      </c>
    </row>
    <row r="440" spans="1:19" x14ac:dyDescent="0.3">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c r="S440">
        <f>COUNTIFS(Table1[Order ID],Table1[[#This Row],[Order ID]],Table1[Product ID],Table1[[#This Row],[Product ID]],Table1[Sales],Table1[[#This Row],[Sales]])</f>
        <v>1</v>
      </c>
    </row>
    <row r="441" spans="1:19" x14ac:dyDescent="0.3">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c r="S441">
        <f>COUNTIFS(Table1[Order ID],Table1[[#This Row],[Order ID]],Table1[Product ID],Table1[[#This Row],[Product ID]],Table1[Sales],Table1[[#This Row],[Sales]])</f>
        <v>1</v>
      </c>
    </row>
    <row r="442" spans="1:19" x14ac:dyDescent="0.3">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c r="S442">
        <f>COUNTIFS(Table1[Order ID],Table1[[#This Row],[Order ID]],Table1[Product ID],Table1[[#This Row],[Product ID]],Table1[Sales],Table1[[#This Row],[Sales]])</f>
        <v>1</v>
      </c>
    </row>
    <row r="443" spans="1:19" x14ac:dyDescent="0.3">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c r="S443">
        <f>COUNTIFS(Table1[Order ID],Table1[[#This Row],[Order ID]],Table1[Product ID],Table1[[#This Row],[Product ID]],Table1[Sales],Table1[[#This Row],[Sales]])</f>
        <v>1</v>
      </c>
    </row>
    <row r="444" spans="1:19" x14ac:dyDescent="0.3">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c r="S444">
        <f>COUNTIFS(Table1[Order ID],Table1[[#This Row],[Order ID]],Table1[Product ID],Table1[[#This Row],[Product ID]],Table1[Sales],Table1[[#This Row],[Sales]])</f>
        <v>1</v>
      </c>
    </row>
    <row r="445" spans="1:19" x14ac:dyDescent="0.3">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c r="S445">
        <f>COUNTIFS(Table1[Order ID],Table1[[#This Row],[Order ID]],Table1[Product ID],Table1[[#This Row],[Product ID]],Table1[Sales],Table1[[#This Row],[Sales]])</f>
        <v>1</v>
      </c>
    </row>
    <row r="446" spans="1:19" x14ac:dyDescent="0.3">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c r="S446">
        <f>COUNTIFS(Table1[Order ID],Table1[[#This Row],[Order ID]],Table1[Product ID],Table1[[#This Row],[Product ID]],Table1[Sales],Table1[[#This Row],[Sales]])</f>
        <v>1</v>
      </c>
    </row>
    <row r="447" spans="1:19" x14ac:dyDescent="0.3">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c r="S447">
        <f>COUNTIFS(Table1[Order ID],Table1[[#This Row],[Order ID]],Table1[Product ID],Table1[[#This Row],[Product ID]],Table1[Sales],Table1[[#This Row],[Sales]])</f>
        <v>1</v>
      </c>
    </row>
    <row r="448" spans="1:19" x14ac:dyDescent="0.3">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c r="S448">
        <f>COUNTIFS(Table1[Order ID],Table1[[#This Row],[Order ID]],Table1[Product ID],Table1[[#This Row],[Product ID]],Table1[Sales],Table1[[#This Row],[Sales]])</f>
        <v>1</v>
      </c>
    </row>
    <row r="449" spans="1:19" x14ac:dyDescent="0.3">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c r="S449">
        <f>COUNTIFS(Table1[Order ID],Table1[[#This Row],[Order ID]],Table1[Product ID],Table1[[#This Row],[Product ID]],Table1[Sales],Table1[[#This Row],[Sales]])</f>
        <v>1</v>
      </c>
    </row>
    <row r="450" spans="1:19" x14ac:dyDescent="0.3">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c r="S450">
        <f>COUNTIFS(Table1[Order ID],Table1[[#This Row],[Order ID]],Table1[Product ID],Table1[[#This Row],[Product ID]],Table1[Sales],Table1[[#This Row],[Sales]])</f>
        <v>1</v>
      </c>
    </row>
    <row r="451" spans="1:19" x14ac:dyDescent="0.3">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c r="S451">
        <f>COUNTIFS(Table1[Order ID],Table1[[#This Row],[Order ID]],Table1[Product ID],Table1[[#This Row],[Product ID]],Table1[Sales],Table1[[#This Row],[Sales]])</f>
        <v>1</v>
      </c>
    </row>
    <row r="452" spans="1:19" x14ac:dyDescent="0.3">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c r="S452">
        <f>COUNTIFS(Table1[Order ID],Table1[[#This Row],[Order ID]],Table1[Product ID],Table1[[#This Row],[Product ID]],Table1[Sales],Table1[[#This Row],[Sales]])</f>
        <v>1</v>
      </c>
    </row>
    <row r="453" spans="1:19" x14ac:dyDescent="0.3">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c r="S453">
        <f>COUNTIFS(Table1[Order ID],Table1[[#This Row],[Order ID]],Table1[Product ID],Table1[[#This Row],[Product ID]],Table1[Sales],Table1[[#This Row],[Sales]])</f>
        <v>1</v>
      </c>
    </row>
    <row r="454" spans="1:19" x14ac:dyDescent="0.3">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c r="S454">
        <f>COUNTIFS(Table1[Order ID],Table1[[#This Row],[Order ID]],Table1[Product ID],Table1[[#This Row],[Product ID]],Table1[Sales],Table1[[#This Row],[Sales]])</f>
        <v>1</v>
      </c>
    </row>
    <row r="455" spans="1:19" x14ac:dyDescent="0.3">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c r="S455">
        <f>COUNTIFS(Table1[Order ID],Table1[[#This Row],[Order ID]],Table1[Product ID],Table1[[#This Row],[Product ID]],Table1[Sales],Table1[[#This Row],[Sales]])</f>
        <v>1</v>
      </c>
    </row>
    <row r="456" spans="1:19" x14ac:dyDescent="0.3">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c r="S456">
        <f>COUNTIFS(Table1[Order ID],Table1[[#This Row],[Order ID]],Table1[Product ID],Table1[[#This Row],[Product ID]],Table1[Sales],Table1[[#This Row],[Sales]])</f>
        <v>1</v>
      </c>
    </row>
    <row r="457" spans="1:19" x14ac:dyDescent="0.3">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c r="S457">
        <f>COUNTIFS(Table1[Order ID],Table1[[#This Row],[Order ID]],Table1[Product ID],Table1[[#This Row],[Product ID]],Table1[Sales],Table1[[#This Row],[Sales]])</f>
        <v>1</v>
      </c>
    </row>
    <row r="458" spans="1:19" x14ac:dyDescent="0.3">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c r="S458">
        <f>COUNTIFS(Table1[Order ID],Table1[[#This Row],[Order ID]],Table1[Product ID],Table1[[#This Row],[Product ID]],Table1[Sales],Table1[[#This Row],[Sales]])</f>
        <v>1</v>
      </c>
    </row>
    <row r="459" spans="1:19" x14ac:dyDescent="0.3">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c r="S459">
        <f>COUNTIFS(Table1[Order ID],Table1[[#This Row],[Order ID]],Table1[Product ID],Table1[[#This Row],[Product ID]],Table1[Sales],Table1[[#This Row],[Sales]])</f>
        <v>1</v>
      </c>
    </row>
    <row r="460" spans="1:19" x14ac:dyDescent="0.3">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c r="S460">
        <f>COUNTIFS(Table1[Order ID],Table1[[#This Row],[Order ID]],Table1[Product ID],Table1[[#This Row],[Product ID]],Table1[Sales],Table1[[#This Row],[Sales]])</f>
        <v>1</v>
      </c>
    </row>
    <row r="461" spans="1:19" x14ac:dyDescent="0.3">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c r="S461">
        <f>COUNTIFS(Table1[Order ID],Table1[[#This Row],[Order ID]],Table1[Product ID],Table1[[#This Row],[Product ID]],Table1[Sales],Table1[[#This Row],[Sales]])</f>
        <v>1</v>
      </c>
    </row>
    <row r="462" spans="1:19" x14ac:dyDescent="0.3">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c r="S462">
        <f>COUNTIFS(Table1[Order ID],Table1[[#This Row],[Order ID]],Table1[Product ID],Table1[[#This Row],[Product ID]],Table1[Sales],Table1[[#This Row],[Sales]])</f>
        <v>1</v>
      </c>
    </row>
    <row r="463" spans="1:19" x14ac:dyDescent="0.3">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c r="S463">
        <f>COUNTIFS(Table1[Order ID],Table1[[#This Row],[Order ID]],Table1[Product ID],Table1[[#This Row],[Product ID]],Table1[Sales],Table1[[#This Row],[Sales]])</f>
        <v>1</v>
      </c>
    </row>
    <row r="464" spans="1:19" x14ac:dyDescent="0.3">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c r="S464">
        <f>COUNTIFS(Table1[Order ID],Table1[[#This Row],[Order ID]],Table1[Product ID],Table1[[#This Row],[Product ID]],Table1[Sales],Table1[[#This Row],[Sales]])</f>
        <v>1</v>
      </c>
    </row>
    <row r="465" spans="1:19" x14ac:dyDescent="0.3">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c r="S465">
        <f>COUNTIFS(Table1[Order ID],Table1[[#This Row],[Order ID]],Table1[Product ID],Table1[[#This Row],[Product ID]],Table1[Sales],Table1[[#This Row],[Sales]])</f>
        <v>1</v>
      </c>
    </row>
    <row r="466" spans="1:19" x14ac:dyDescent="0.3">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c r="S466">
        <f>COUNTIFS(Table1[Order ID],Table1[[#This Row],[Order ID]],Table1[Product ID],Table1[[#This Row],[Product ID]],Table1[Sales],Table1[[#This Row],[Sales]])</f>
        <v>1</v>
      </c>
    </row>
    <row r="467" spans="1:19" x14ac:dyDescent="0.3">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c r="S467">
        <f>COUNTIFS(Table1[Order ID],Table1[[#This Row],[Order ID]],Table1[Product ID],Table1[[#This Row],[Product ID]],Table1[Sales],Table1[[#This Row],[Sales]])</f>
        <v>1</v>
      </c>
    </row>
    <row r="468" spans="1:19" x14ac:dyDescent="0.3">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c r="S468">
        <f>COUNTIFS(Table1[Order ID],Table1[[#This Row],[Order ID]],Table1[Product ID],Table1[[#This Row],[Product ID]],Table1[Sales],Table1[[#This Row],[Sales]])</f>
        <v>1</v>
      </c>
    </row>
    <row r="469" spans="1:19" x14ac:dyDescent="0.3">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c r="S469">
        <f>COUNTIFS(Table1[Order ID],Table1[[#This Row],[Order ID]],Table1[Product ID],Table1[[#This Row],[Product ID]],Table1[Sales],Table1[[#This Row],[Sales]])</f>
        <v>1</v>
      </c>
    </row>
    <row r="470" spans="1:19" x14ac:dyDescent="0.3">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c r="S470">
        <f>COUNTIFS(Table1[Order ID],Table1[[#This Row],[Order ID]],Table1[Product ID],Table1[[#This Row],[Product ID]],Table1[Sales],Table1[[#This Row],[Sales]])</f>
        <v>1</v>
      </c>
    </row>
    <row r="471" spans="1:19" x14ac:dyDescent="0.3">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c r="S471">
        <f>COUNTIFS(Table1[Order ID],Table1[[#This Row],[Order ID]],Table1[Product ID],Table1[[#This Row],[Product ID]],Table1[Sales],Table1[[#This Row],[Sales]])</f>
        <v>1</v>
      </c>
    </row>
    <row r="472" spans="1:19" x14ac:dyDescent="0.3">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c r="S472">
        <f>COUNTIFS(Table1[Order ID],Table1[[#This Row],[Order ID]],Table1[Product ID],Table1[[#This Row],[Product ID]],Table1[Sales],Table1[[#This Row],[Sales]])</f>
        <v>1</v>
      </c>
    </row>
    <row r="473" spans="1:19" x14ac:dyDescent="0.3">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c r="S473">
        <f>COUNTIFS(Table1[Order ID],Table1[[#This Row],[Order ID]],Table1[Product ID],Table1[[#This Row],[Product ID]],Table1[Sales],Table1[[#This Row],[Sales]])</f>
        <v>1</v>
      </c>
    </row>
    <row r="474" spans="1:19" x14ac:dyDescent="0.3">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c r="S474">
        <f>COUNTIFS(Table1[Order ID],Table1[[#This Row],[Order ID]],Table1[Product ID],Table1[[#This Row],[Product ID]],Table1[Sales],Table1[[#This Row],[Sales]])</f>
        <v>1</v>
      </c>
    </row>
    <row r="475" spans="1:19" x14ac:dyDescent="0.3">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c r="S475">
        <f>COUNTIFS(Table1[Order ID],Table1[[#This Row],[Order ID]],Table1[Product ID],Table1[[#This Row],[Product ID]],Table1[Sales],Table1[[#This Row],[Sales]])</f>
        <v>1</v>
      </c>
    </row>
    <row r="476" spans="1:19" x14ac:dyDescent="0.3">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c r="S476">
        <f>COUNTIFS(Table1[Order ID],Table1[[#This Row],[Order ID]],Table1[Product ID],Table1[[#This Row],[Product ID]],Table1[Sales],Table1[[#This Row],[Sales]])</f>
        <v>1</v>
      </c>
    </row>
    <row r="477" spans="1:19" x14ac:dyDescent="0.3">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c r="S477">
        <f>COUNTIFS(Table1[Order ID],Table1[[#This Row],[Order ID]],Table1[Product ID],Table1[[#This Row],[Product ID]],Table1[Sales],Table1[[#This Row],[Sales]])</f>
        <v>1</v>
      </c>
    </row>
    <row r="478" spans="1:19" x14ac:dyDescent="0.3">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c r="S478">
        <f>COUNTIFS(Table1[Order ID],Table1[[#This Row],[Order ID]],Table1[Product ID],Table1[[#This Row],[Product ID]],Table1[Sales],Table1[[#This Row],[Sales]])</f>
        <v>1</v>
      </c>
    </row>
    <row r="479" spans="1:19" x14ac:dyDescent="0.3">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c r="S479">
        <f>COUNTIFS(Table1[Order ID],Table1[[#This Row],[Order ID]],Table1[Product ID],Table1[[#This Row],[Product ID]],Table1[Sales],Table1[[#This Row],[Sales]])</f>
        <v>1</v>
      </c>
    </row>
    <row r="480" spans="1:19" x14ac:dyDescent="0.3">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c r="S480">
        <f>COUNTIFS(Table1[Order ID],Table1[[#This Row],[Order ID]],Table1[Product ID],Table1[[#This Row],[Product ID]],Table1[Sales],Table1[[#This Row],[Sales]])</f>
        <v>1</v>
      </c>
    </row>
    <row r="481" spans="1:19" x14ac:dyDescent="0.3">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c r="S481">
        <f>COUNTIFS(Table1[Order ID],Table1[[#This Row],[Order ID]],Table1[Product ID],Table1[[#This Row],[Product ID]],Table1[Sales],Table1[[#This Row],[Sales]])</f>
        <v>1</v>
      </c>
    </row>
    <row r="482" spans="1:19" x14ac:dyDescent="0.3">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c r="S482">
        <f>COUNTIFS(Table1[Order ID],Table1[[#This Row],[Order ID]],Table1[Product ID],Table1[[#This Row],[Product ID]],Table1[Sales],Table1[[#This Row],[Sales]])</f>
        <v>1</v>
      </c>
    </row>
    <row r="483" spans="1:19" x14ac:dyDescent="0.3">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c r="S483">
        <f>COUNTIFS(Table1[Order ID],Table1[[#This Row],[Order ID]],Table1[Product ID],Table1[[#This Row],[Product ID]],Table1[Sales],Table1[[#This Row],[Sales]])</f>
        <v>1</v>
      </c>
    </row>
    <row r="484" spans="1:19" x14ac:dyDescent="0.3">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c r="S484">
        <f>COUNTIFS(Table1[Order ID],Table1[[#This Row],[Order ID]],Table1[Product ID],Table1[[#This Row],[Product ID]],Table1[Sales],Table1[[#This Row],[Sales]])</f>
        <v>1</v>
      </c>
    </row>
    <row r="485" spans="1:19" x14ac:dyDescent="0.3">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c r="S485">
        <f>COUNTIFS(Table1[Order ID],Table1[[#This Row],[Order ID]],Table1[Product ID],Table1[[#This Row],[Product ID]],Table1[Sales],Table1[[#This Row],[Sales]])</f>
        <v>1</v>
      </c>
    </row>
    <row r="486" spans="1:19" x14ac:dyDescent="0.3">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c r="S486">
        <f>COUNTIFS(Table1[Order ID],Table1[[#This Row],[Order ID]],Table1[Product ID],Table1[[#This Row],[Product ID]],Table1[Sales],Table1[[#This Row],[Sales]])</f>
        <v>1</v>
      </c>
    </row>
    <row r="487" spans="1:19" x14ac:dyDescent="0.3">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c r="S487">
        <f>COUNTIFS(Table1[Order ID],Table1[[#This Row],[Order ID]],Table1[Product ID],Table1[[#This Row],[Product ID]],Table1[Sales],Table1[[#This Row],[Sales]])</f>
        <v>1</v>
      </c>
    </row>
    <row r="488" spans="1:19" x14ac:dyDescent="0.3">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c r="S488">
        <f>COUNTIFS(Table1[Order ID],Table1[[#This Row],[Order ID]],Table1[Product ID],Table1[[#This Row],[Product ID]],Table1[Sales],Table1[[#This Row],[Sales]])</f>
        <v>1</v>
      </c>
    </row>
    <row r="489" spans="1:19" x14ac:dyDescent="0.3">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c r="S489">
        <f>COUNTIFS(Table1[Order ID],Table1[[#This Row],[Order ID]],Table1[Product ID],Table1[[#This Row],[Product ID]],Table1[Sales],Table1[[#This Row],[Sales]])</f>
        <v>1</v>
      </c>
    </row>
    <row r="490" spans="1:19" x14ac:dyDescent="0.3">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c r="S490">
        <f>COUNTIFS(Table1[Order ID],Table1[[#This Row],[Order ID]],Table1[Product ID],Table1[[#This Row],[Product ID]],Table1[Sales],Table1[[#This Row],[Sales]])</f>
        <v>1</v>
      </c>
    </row>
    <row r="491" spans="1:19" x14ac:dyDescent="0.3">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c r="S491">
        <f>COUNTIFS(Table1[Order ID],Table1[[#This Row],[Order ID]],Table1[Product ID],Table1[[#This Row],[Product ID]],Table1[Sales],Table1[[#This Row],[Sales]])</f>
        <v>1</v>
      </c>
    </row>
    <row r="492" spans="1:19" x14ac:dyDescent="0.3">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c r="S492">
        <f>COUNTIFS(Table1[Order ID],Table1[[#This Row],[Order ID]],Table1[Product ID],Table1[[#This Row],[Product ID]],Table1[Sales],Table1[[#This Row],[Sales]])</f>
        <v>1</v>
      </c>
    </row>
    <row r="493" spans="1:19" x14ac:dyDescent="0.3">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c r="S493">
        <f>COUNTIFS(Table1[Order ID],Table1[[#This Row],[Order ID]],Table1[Product ID],Table1[[#This Row],[Product ID]],Table1[Sales],Table1[[#This Row],[Sales]])</f>
        <v>1</v>
      </c>
    </row>
    <row r="494" spans="1:19" x14ac:dyDescent="0.3">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c r="S494">
        <f>COUNTIFS(Table1[Order ID],Table1[[#This Row],[Order ID]],Table1[Product ID],Table1[[#This Row],[Product ID]],Table1[Sales],Table1[[#This Row],[Sales]])</f>
        <v>1</v>
      </c>
    </row>
    <row r="495" spans="1:19" x14ac:dyDescent="0.3">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c r="S495">
        <f>COUNTIFS(Table1[Order ID],Table1[[#This Row],[Order ID]],Table1[Product ID],Table1[[#This Row],[Product ID]],Table1[Sales],Table1[[#This Row],[Sales]])</f>
        <v>1</v>
      </c>
    </row>
    <row r="496" spans="1:19" x14ac:dyDescent="0.3">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c r="S496">
        <f>COUNTIFS(Table1[Order ID],Table1[[#This Row],[Order ID]],Table1[Product ID],Table1[[#This Row],[Product ID]],Table1[Sales],Table1[[#This Row],[Sales]])</f>
        <v>1</v>
      </c>
    </row>
    <row r="497" spans="1:19" x14ac:dyDescent="0.3">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c r="S497">
        <f>COUNTIFS(Table1[Order ID],Table1[[#This Row],[Order ID]],Table1[Product ID],Table1[[#This Row],[Product ID]],Table1[Sales],Table1[[#This Row],[Sales]])</f>
        <v>1</v>
      </c>
    </row>
    <row r="498" spans="1:19" x14ac:dyDescent="0.3">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c r="S498">
        <f>COUNTIFS(Table1[Order ID],Table1[[#This Row],[Order ID]],Table1[Product ID],Table1[[#This Row],[Product ID]],Table1[Sales],Table1[[#This Row],[Sales]])</f>
        <v>1</v>
      </c>
    </row>
    <row r="499" spans="1:19" x14ac:dyDescent="0.3">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c r="S499">
        <f>COUNTIFS(Table1[Order ID],Table1[[#This Row],[Order ID]],Table1[Product ID],Table1[[#This Row],[Product ID]],Table1[Sales],Table1[[#This Row],[Sales]])</f>
        <v>1</v>
      </c>
    </row>
    <row r="500" spans="1:19" x14ac:dyDescent="0.3">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c r="S500">
        <f>COUNTIFS(Table1[Order ID],Table1[[#This Row],[Order ID]],Table1[Product ID],Table1[[#This Row],[Product ID]],Table1[Sales],Table1[[#This Row],[Sales]])</f>
        <v>1</v>
      </c>
    </row>
    <row r="501" spans="1:19" x14ac:dyDescent="0.3">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c r="S501">
        <f>COUNTIFS(Table1[Order ID],Table1[[#This Row],[Order ID]],Table1[Product ID],Table1[[#This Row],[Product ID]],Table1[Sales],Table1[[#This Row],[Sales]])</f>
        <v>1</v>
      </c>
    </row>
    <row r="502" spans="1:19" x14ac:dyDescent="0.3">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c r="S502">
        <f>COUNTIFS(Table1[Order ID],Table1[[#This Row],[Order ID]],Table1[Product ID],Table1[[#This Row],[Product ID]],Table1[Sales],Table1[[#This Row],[Sales]])</f>
        <v>1</v>
      </c>
    </row>
    <row r="503" spans="1:19" x14ac:dyDescent="0.3">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c r="S503">
        <f>COUNTIFS(Table1[Order ID],Table1[[#This Row],[Order ID]],Table1[Product ID],Table1[[#This Row],[Product ID]],Table1[Sales],Table1[[#This Row],[Sales]])</f>
        <v>1</v>
      </c>
    </row>
    <row r="504" spans="1:19" x14ac:dyDescent="0.3">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c r="S504">
        <f>COUNTIFS(Table1[Order ID],Table1[[#This Row],[Order ID]],Table1[Product ID],Table1[[#This Row],[Product ID]],Table1[Sales],Table1[[#This Row],[Sales]])</f>
        <v>1</v>
      </c>
    </row>
    <row r="505" spans="1:19" x14ac:dyDescent="0.3">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c r="S505">
        <f>COUNTIFS(Table1[Order ID],Table1[[#This Row],[Order ID]],Table1[Product ID],Table1[[#This Row],[Product ID]],Table1[Sales],Table1[[#This Row],[Sales]])</f>
        <v>1</v>
      </c>
    </row>
    <row r="506" spans="1:19" x14ac:dyDescent="0.3">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c r="S506">
        <f>COUNTIFS(Table1[Order ID],Table1[[#This Row],[Order ID]],Table1[Product ID],Table1[[#This Row],[Product ID]],Table1[Sales],Table1[[#This Row],[Sales]])</f>
        <v>1</v>
      </c>
    </row>
    <row r="507" spans="1:19" x14ac:dyDescent="0.3">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c r="S507">
        <f>COUNTIFS(Table1[Order ID],Table1[[#This Row],[Order ID]],Table1[Product ID],Table1[[#This Row],[Product ID]],Table1[Sales],Table1[[#This Row],[Sales]])</f>
        <v>1</v>
      </c>
    </row>
    <row r="508" spans="1:19" x14ac:dyDescent="0.3">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c r="S508">
        <f>COUNTIFS(Table1[Order ID],Table1[[#This Row],[Order ID]],Table1[Product ID],Table1[[#This Row],[Product ID]],Table1[Sales],Table1[[#This Row],[Sales]])</f>
        <v>1</v>
      </c>
    </row>
    <row r="509" spans="1:19" x14ac:dyDescent="0.3">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c r="S509">
        <f>COUNTIFS(Table1[Order ID],Table1[[#This Row],[Order ID]],Table1[Product ID],Table1[[#This Row],[Product ID]],Table1[Sales],Table1[[#This Row],[Sales]])</f>
        <v>1</v>
      </c>
    </row>
    <row r="510" spans="1:19" x14ac:dyDescent="0.3">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c r="S510">
        <f>COUNTIFS(Table1[Order ID],Table1[[#This Row],[Order ID]],Table1[Product ID],Table1[[#This Row],[Product ID]],Table1[Sales],Table1[[#This Row],[Sales]])</f>
        <v>1</v>
      </c>
    </row>
    <row r="511" spans="1:19" x14ac:dyDescent="0.3">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c r="S511">
        <f>COUNTIFS(Table1[Order ID],Table1[[#This Row],[Order ID]],Table1[Product ID],Table1[[#This Row],[Product ID]],Table1[Sales],Table1[[#This Row],[Sales]])</f>
        <v>1</v>
      </c>
    </row>
    <row r="512" spans="1:19" x14ac:dyDescent="0.3">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c r="S512">
        <f>COUNTIFS(Table1[Order ID],Table1[[#This Row],[Order ID]],Table1[Product ID],Table1[[#This Row],[Product ID]],Table1[Sales],Table1[[#This Row],[Sales]])</f>
        <v>1</v>
      </c>
    </row>
    <row r="513" spans="1:19" x14ac:dyDescent="0.3">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c r="S513">
        <f>COUNTIFS(Table1[Order ID],Table1[[#This Row],[Order ID]],Table1[Product ID],Table1[[#This Row],[Product ID]],Table1[Sales],Table1[[#This Row],[Sales]])</f>
        <v>1</v>
      </c>
    </row>
    <row r="514" spans="1:19" x14ac:dyDescent="0.3">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c r="S514">
        <f>COUNTIFS(Table1[Order ID],Table1[[#This Row],[Order ID]],Table1[Product ID],Table1[[#This Row],[Product ID]],Table1[Sales],Table1[[#This Row],[Sales]])</f>
        <v>1</v>
      </c>
    </row>
    <row r="515" spans="1:19" x14ac:dyDescent="0.3">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c r="S515">
        <f>COUNTIFS(Table1[Order ID],Table1[[#This Row],[Order ID]],Table1[Product ID],Table1[[#This Row],[Product ID]],Table1[Sales],Table1[[#This Row],[Sales]])</f>
        <v>1</v>
      </c>
    </row>
    <row r="516" spans="1:19" x14ac:dyDescent="0.3">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c r="S516">
        <f>COUNTIFS(Table1[Order ID],Table1[[#This Row],[Order ID]],Table1[Product ID],Table1[[#This Row],[Product ID]],Table1[Sales],Table1[[#This Row],[Sales]])</f>
        <v>1</v>
      </c>
    </row>
    <row r="517" spans="1:19" x14ac:dyDescent="0.3">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c r="S517">
        <f>COUNTIFS(Table1[Order ID],Table1[[#This Row],[Order ID]],Table1[Product ID],Table1[[#This Row],[Product ID]],Table1[Sales],Table1[[#This Row],[Sales]])</f>
        <v>1</v>
      </c>
    </row>
    <row r="518" spans="1:19" x14ac:dyDescent="0.3">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c r="S518">
        <f>COUNTIFS(Table1[Order ID],Table1[[#This Row],[Order ID]],Table1[Product ID],Table1[[#This Row],[Product ID]],Table1[Sales],Table1[[#This Row],[Sales]])</f>
        <v>1</v>
      </c>
    </row>
    <row r="519" spans="1:19" x14ac:dyDescent="0.3">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c r="S519">
        <f>COUNTIFS(Table1[Order ID],Table1[[#This Row],[Order ID]],Table1[Product ID],Table1[[#This Row],[Product ID]],Table1[Sales],Table1[[#This Row],[Sales]])</f>
        <v>1</v>
      </c>
    </row>
    <row r="520" spans="1:19" x14ac:dyDescent="0.3">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c r="S520">
        <f>COUNTIFS(Table1[Order ID],Table1[[#This Row],[Order ID]],Table1[Product ID],Table1[[#This Row],[Product ID]],Table1[Sales],Table1[[#This Row],[Sales]])</f>
        <v>1</v>
      </c>
    </row>
    <row r="521" spans="1:19" x14ac:dyDescent="0.3">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c r="S521">
        <f>COUNTIFS(Table1[Order ID],Table1[[#This Row],[Order ID]],Table1[Product ID],Table1[[#This Row],[Product ID]],Table1[Sales],Table1[[#This Row],[Sales]])</f>
        <v>1</v>
      </c>
    </row>
    <row r="522" spans="1:19" x14ac:dyDescent="0.3">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c r="S522">
        <f>COUNTIFS(Table1[Order ID],Table1[[#This Row],[Order ID]],Table1[Product ID],Table1[[#This Row],[Product ID]],Table1[Sales],Table1[[#This Row],[Sales]])</f>
        <v>1</v>
      </c>
    </row>
    <row r="523" spans="1:19" x14ac:dyDescent="0.3">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c r="S523">
        <f>COUNTIFS(Table1[Order ID],Table1[[#This Row],[Order ID]],Table1[Product ID],Table1[[#This Row],[Product ID]],Table1[Sales],Table1[[#This Row],[Sales]])</f>
        <v>1</v>
      </c>
    </row>
    <row r="524" spans="1:19" x14ac:dyDescent="0.3">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c r="S524">
        <f>COUNTIFS(Table1[Order ID],Table1[[#This Row],[Order ID]],Table1[Product ID],Table1[[#This Row],[Product ID]],Table1[Sales],Table1[[#This Row],[Sales]])</f>
        <v>1</v>
      </c>
    </row>
    <row r="525" spans="1:19" x14ac:dyDescent="0.3">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c r="S525">
        <f>COUNTIFS(Table1[Order ID],Table1[[#This Row],[Order ID]],Table1[Product ID],Table1[[#This Row],[Product ID]],Table1[Sales],Table1[[#This Row],[Sales]])</f>
        <v>1</v>
      </c>
    </row>
    <row r="526" spans="1:19" x14ac:dyDescent="0.3">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c r="S526">
        <f>COUNTIFS(Table1[Order ID],Table1[[#This Row],[Order ID]],Table1[Product ID],Table1[[#This Row],[Product ID]],Table1[Sales],Table1[[#This Row],[Sales]])</f>
        <v>1</v>
      </c>
    </row>
    <row r="527" spans="1:19" x14ac:dyDescent="0.3">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c r="S527">
        <f>COUNTIFS(Table1[Order ID],Table1[[#This Row],[Order ID]],Table1[Product ID],Table1[[#This Row],[Product ID]],Table1[Sales],Table1[[#This Row],[Sales]])</f>
        <v>1</v>
      </c>
    </row>
    <row r="528" spans="1:19" x14ac:dyDescent="0.3">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c r="S528">
        <f>COUNTIFS(Table1[Order ID],Table1[[#This Row],[Order ID]],Table1[Product ID],Table1[[#This Row],[Product ID]],Table1[Sales],Table1[[#This Row],[Sales]])</f>
        <v>1</v>
      </c>
    </row>
    <row r="529" spans="1:19" x14ac:dyDescent="0.3">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c r="S529">
        <f>COUNTIFS(Table1[Order ID],Table1[[#This Row],[Order ID]],Table1[Product ID],Table1[[#This Row],[Product ID]],Table1[Sales],Table1[[#This Row],[Sales]])</f>
        <v>1</v>
      </c>
    </row>
    <row r="530" spans="1:19" x14ac:dyDescent="0.3">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c r="S530">
        <f>COUNTIFS(Table1[Order ID],Table1[[#This Row],[Order ID]],Table1[Product ID],Table1[[#This Row],[Product ID]],Table1[Sales],Table1[[#This Row],[Sales]])</f>
        <v>1</v>
      </c>
    </row>
    <row r="531" spans="1:19" x14ac:dyDescent="0.3">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c r="S531">
        <f>COUNTIFS(Table1[Order ID],Table1[[#This Row],[Order ID]],Table1[Product ID],Table1[[#This Row],[Product ID]],Table1[Sales],Table1[[#This Row],[Sales]])</f>
        <v>1</v>
      </c>
    </row>
    <row r="532" spans="1:19" x14ac:dyDescent="0.3">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c r="S532">
        <f>COUNTIFS(Table1[Order ID],Table1[[#This Row],[Order ID]],Table1[Product ID],Table1[[#This Row],[Product ID]],Table1[Sales],Table1[[#This Row],[Sales]])</f>
        <v>1</v>
      </c>
    </row>
    <row r="533" spans="1:19" x14ac:dyDescent="0.3">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c r="S533">
        <f>COUNTIFS(Table1[Order ID],Table1[[#This Row],[Order ID]],Table1[Product ID],Table1[[#This Row],[Product ID]],Table1[Sales],Table1[[#This Row],[Sales]])</f>
        <v>1</v>
      </c>
    </row>
    <row r="534" spans="1:19" x14ac:dyDescent="0.3">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c r="S534">
        <f>COUNTIFS(Table1[Order ID],Table1[[#This Row],[Order ID]],Table1[Product ID],Table1[[#This Row],[Product ID]],Table1[Sales],Table1[[#This Row],[Sales]])</f>
        <v>1</v>
      </c>
    </row>
    <row r="535" spans="1:19" x14ac:dyDescent="0.3">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c r="S535">
        <f>COUNTIFS(Table1[Order ID],Table1[[#This Row],[Order ID]],Table1[Product ID],Table1[[#This Row],[Product ID]],Table1[Sales],Table1[[#This Row],[Sales]])</f>
        <v>1</v>
      </c>
    </row>
    <row r="536" spans="1:19" x14ac:dyDescent="0.3">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c r="S536">
        <f>COUNTIFS(Table1[Order ID],Table1[[#This Row],[Order ID]],Table1[Product ID],Table1[[#This Row],[Product ID]],Table1[Sales],Table1[[#This Row],[Sales]])</f>
        <v>1</v>
      </c>
    </row>
    <row r="537" spans="1:19" x14ac:dyDescent="0.3">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c r="S537">
        <f>COUNTIFS(Table1[Order ID],Table1[[#This Row],[Order ID]],Table1[Product ID],Table1[[#This Row],[Product ID]],Table1[Sales],Table1[[#This Row],[Sales]])</f>
        <v>1</v>
      </c>
    </row>
    <row r="538" spans="1:19" x14ac:dyDescent="0.3">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c r="S538">
        <f>COUNTIFS(Table1[Order ID],Table1[[#This Row],[Order ID]],Table1[Product ID],Table1[[#This Row],[Product ID]],Table1[Sales],Table1[[#This Row],[Sales]])</f>
        <v>1</v>
      </c>
    </row>
    <row r="539" spans="1:19" x14ac:dyDescent="0.3">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c r="S539">
        <f>COUNTIFS(Table1[Order ID],Table1[[#This Row],[Order ID]],Table1[Product ID],Table1[[#This Row],[Product ID]],Table1[Sales],Table1[[#This Row],[Sales]])</f>
        <v>1</v>
      </c>
    </row>
    <row r="540" spans="1:19" x14ac:dyDescent="0.3">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c r="S540">
        <f>COUNTIFS(Table1[Order ID],Table1[[#This Row],[Order ID]],Table1[Product ID],Table1[[#This Row],[Product ID]],Table1[Sales],Table1[[#This Row],[Sales]])</f>
        <v>1</v>
      </c>
    </row>
    <row r="541" spans="1:19" x14ac:dyDescent="0.3">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c r="S541">
        <f>COUNTIFS(Table1[Order ID],Table1[[#This Row],[Order ID]],Table1[Product ID],Table1[[#This Row],[Product ID]],Table1[Sales],Table1[[#This Row],[Sales]])</f>
        <v>1</v>
      </c>
    </row>
    <row r="542" spans="1:19" x14ac:dyDescent="0.3">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c r="S542">
        <f>COUNTIFS(Table1[Order ID],Table1[[#This Row],[Order ID]],Table1[Product ID],Table1[[#This Row],[Product ID]],Table1[Sales],Table1[[#This Row],[Sales]])</f>
        <v>1</v>
      </c>
    </row>
    <row r="543" spans="1:19" x14ac:dyDescent="0.3">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c r="S543">
        <f>COUNTIFS(Table1[Order ID],Table1[[#This Row],[Order ID]],Table1[Product ID],Table1[[#This Row],[Product ID]],Table1[Sales],Table1[[#This Row],[Sales]])</f>
        <v>1</v>
      </c>
    </row>
    <row r="544" spans="1:19" x14ac:dyDescent="0.3">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c r="S544">
        <f>COUNTIFS(Table1[Order ID],Table1[[#This Row],[Order ID]],Table1[Product ID],Table1[[#This Row],[Product ID]],Table1[Sales],Table1[[#This Row],[Sales]])</f>
        <v>1</v>
      </c>
    </row>
    <row r="545" spans="1:19" x14ac:dyDescent="0.3">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c r="S545">
        <f>COUNTIFS(Table1[Order ID],Table1[[#This Row],[Order ID]],Table1[Product ID],Table1[[#This Row],[Product ID]],Table1[Sales],Table1[[#This Row],[Sales]])</f>
        <v>1</v>
      </c>
    </row>
    <row r="546" spans="1:19" x14ac:dyDescent="0.3">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c r="S546">
        <f>COUNTIFS(Table1[Order ID],Table1[[#This Row],[Order ID]],Table1[Product ID],Table1[[#This Row],[Product ID]],Table1[Sales],Table1[[#This Row],[Sales]])</f>
        <v>1</v>
      </c>
    </row>
    <row r="547" spans="1:19" x14ac:dyDescent="0.3">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c r="S547">
        <f>COUNTIFS(Table1[Order ID],Table1[[#This Row],[Order ID]],Table1[Product ID],Table1[[#This Row],[Product ID]],Table1[Sales],Table1[[#This Row],[Sales]])</f>
        <v>1</v>
      </c>
    </row>
    <row r="548" spans="1:19" x14ac:dyDescent="0.3">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c r="S548">
        <f>COUNTIFS(Table1[Order ID],Table1[[#This Row],[Order ID]],Table1[Product ID],Table1[[#This Row],[Product ID]],Table1[Sales],Table1[[#This Row],[Sales]])</f>
        <v>1</v>
      </c>
    </row>
    <row r="549" spans="1:19" x14ac:dyDescent="0.3">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c r="S549">
        <f>COUNTIFS(Table1[Order ID],Table1[[#This Row],[Order ID]],Table1[Product ID],Table1[[#This Row],[Product ID]],Table1[Sales],Table1[[#This Row],[Sales]])</f>
        <v>1</v>
      </c>
    </row>
    <row r="550" spans="1:19" x14ac:dyDescent="0.3">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c r="S550">
        <f>COUNTIFS(Table1[Order ID],Table1[[#This Row],[Order ID]],Table1[Product ID],Table1[[#This Row],[Product ID]],Table1[Sales],Table1[[#This Row],[Sales]])</f>
        <v>1</v>
      </c>
    </row>
    <row r="551" spans="1:19" x14ac:dyDescent="0.3">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c r="S551">
        <f>COUNTIFS(Table1[Order ID],Table1[[#This Row],[Order ID]],Table1[Product ID],Table1[[#This Row],[Product ID]],Table1[Sales],Table1[[#This Row],[Sales]])</f>
        <v>1</v>
      </c>
    </row>
    <row r="552" spans="1:19" x14ac:dyDescent="0.3">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c r="S552">
        <f>COUNTIFS(Table1[Order ID],Table1[[#This Row],[Order ID]],Table1[Product ID],Table1[[#This Row],[Product ID]],Table1[Sales],Table1[[#This Row],[Sales]])</f>
        <v>1</v>
      </c>
    </row>
    <row r="553" spans="1:19" x14ac:dyDescent="0.3">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c r="S553">
        <f>COUNTIFS(Table1[Order ID],Table1[[#This Row],[Order ID]],Table1[Product ID],Table1[[#This Row],[Product ID]],Table1[Sales],Table1[[#This Row],[Sales]])</f>
        <v>1</v>
      </c>
    </row>
    <row r="554" spans="1:19" x14ac:dyDescent="0.3">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c r="S554">
        <f>COUNTIFS(Table1[Order ID],Table1[[#This Row],[Order ID]],Table1[Product ID],Table1[[#This Row],[Product ID]],Table1[Sales],Table1[[#This Row],[Sales]])</f>
        <v>1</v>
      </c>
    </row>
    <row r="555" spans="1:19" x14ac:dyDescent="0.3">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c r="S555">
        <f>COUNTIFS(Table1[Order ID],Table1[[#This Row],[Order ID]],Table1[Product ID],Table1[[#This Row],[Product ID]],Table1[Sales],Table1[[#This Row],[Sales]])</f>
        <v>1</v>
      </c>
    </row>
    <row r="556" spans="1:19" x14ac:dyDescent="0.3">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c r="S556">
        <f>COUNTIFS(Table1[Order ID],Table1[[#This Row],[Order ID]],Table1[Product ID],Table1[[#This Row],[Product ID]],Table1[Sales],Table1[[#This Row],[Sales]])</f>
        <v>1</v>
      </c>
    </row>
    <row r="557" spans="1:19" x14ac:dyDescent="0.3">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c r="S557">
        <f>COUNTIFS(Table1[Order ID],Table1[[#This Row],[Order ID]],Table1[Product ID],Table1[[#This Row],[Product ID]],Table1[Sales],Table1[[#This Row],[Sales]])</f>
        <v>1</v>
      </c>
    </row>
    <row r="558" spans="1:19" x14ac:dyDescent="0.3">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c r="S558">
        <f>COUNTIFS(Table1[Order ID],Table1[[#This Row],[Order ID]],Table1[Product ID],Table1[[#This Row],[Product ID]],Table1[Sales],Table1[[#This Row],[Sales]])</f>
        <v>1</v>
      </c>
    </row>
    <row r="559" spans="1:19" x14ac:dyDescent="0.3">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c r="S559">
        <f>COUNTIFS(Table1[Order ID],Table1[[#This Row],[Order ID]],Table1[Product ID],Table1[[#This Row],[Product ID]],Table1[Sales],Table1[[#This Row],[Sales]])</f>
        <v>1</v>
      </c>
    </row>
    <row r="560" spans="1:19" x14ac:dyDescent="0.3">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c r="S560">
        <f>COUNTIFS(Table1[Order ID],Table1[[#This Row],[Order ID]],Table1[Product ID],Table1[[#This Row],[Product ID]],Table1[Sales],Table1[[#This Row],[Sales]])</f>
        <v>1</v>
      </c>
    </row>
    <row r="561" spans="1:19" x14ac:dyDescent="0.3">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c r="S561">
        <f>COUNTIFS(Table1[Order ID],Table1[[#This Row],[Order ID]],Table1[Product ID],Table1[[#This Row],[Product ID]],Table1[Sales],Table1[[#This Row],[Sales]])</f>
        <v>1</v>
      </c>
    </row>
    <row r="562" spans="1:19" x14ac:dyDescent="0.3">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c r="S562">
        <f>COUNTIFS(Table1[Order ID],Table1[[#This Row],[Order ID]],Table1[Product ID],Table1[[#This Row],[Product ID]],Table1[Sales],Table1[[#This Row],[Sales]])</f>
        <v>1</v>
      </c>
    </row>
    <row r="563" spans="1:19" x14ac:dyDescent="0.3">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c r="S563">
        <f>COUNTIFS(Table1[Order ID],Table1[[#This Row],[Order ID]],Table1[Product ID],Table1[[#This Row],[Product ID]],Table1[Sales],Table1[[#This Row],[Sales]])</f>
        <v>1</v>
      </c>
    </row>
    <row r="564" spans="1:19" x14ac:dyDescent="0.3">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c r="S564">
        <f>COUNTIFS(Table1[Order ID],Table1[[#This Row],[Order ID]],Table1[Product ID],Table1[[#This Row],[Product ID]],Table1[Sales],Table1[[#This Row],[Sales]])</f>
        <v>1</v>
      </c>
    </row>
    <row r="565" spans="1:19" x14ac:dyDescent="0.3">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c r="S565">
        <f>COUNTIFS(Table1[Order ID],Table1[[#This Row],[Order ID]],Table1[Product ID],Table1[[#This Row],[Product ID]],Table1[Sales],Table1[[#This Row],[Sales]])</f>
        <v>1</v>
      </c>
    </row>
    <row r="566" spans="1:19" x14ac:dyDescent="0.3">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c r="S566">
        <f>COUNTIFS(Table1[Order ID],Table1[[#This Row],[Order ID]],Table1[Product ID],Table1[[#This Row],[Product ID]],Table1[Sales],Table1[[#This Row],[Sales]])</f>
        <v>1</v>
      </c>
    </row>
    <row r="567" spans="1:19" x14ac:dyDescent="0.3">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c r="S567">
        <f>COUNTIFS(Table1[Order ID],Table1[[#This Row],[Order ID]],Table1[Product ID],Table1[[#This Row],[Product ID]],Table1[Sales],Table1[[#This Row],[Sales]])</f>
        <v>1</v>
      </c>
    </row>
    <row r="568" spans="1:19" x14ac:dyDescent="0.3">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c r="S568">
        <f>COUNTIFS(Table1[Order ID],Table1[[#This Row],[Order ID]],Table1[Product ID],Table1[[#This Row],[Product ID]],Table1[Sales],Table1[[#This Row],[Sales]])</f>
        <v>1</v>
      </c>
    </row>
    <row r="569" spans="1:19" x14ac:dyDescent="0.3">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c r="S569">
        <f>COUNTIFS(Table1[Order ID],Table1[[#This Row],[Order ID]],Table1[Product ID],Table1[[#This Row],[Product ID]],Table1[Sales],Table1[[#This Row],[Sales]])</f>
        <v>1</v>
      </c>
    </row>
    <row r="570" spans="1:19" x14ac:dyDescent="0.3">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c r="S570">
        <f>COUNTIFS(Table1[Order ID],Table1[[#This Row],[Order ID]],Table1[Product ID],Table1[[#This Row],[Product ID]],Table1[Sales],Table1[[#This Row],[Sales]])</f>
        <v>1</v>
      </c>
    </row>
    <row r="571" spans="1:19" x14ac:dyDescent="0.3">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c r="S571">
        <f>COUNTIFS(Table1[Order ID],Table1[[#This Row],[Order ID]],Table1[Product ID],Table1[[#This Row],[Product ID]],Table1[Sales],Table1[[#This Row],[Sales]])</f>
        <v>1</v>
      </c>
    </row>
    <row r="572" spans="1:19" x14ac:dyDescent="0.3">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c r="S572">
        <f>COUNTIFS(Table1[Order ID],Table1[[#This Row],[Order ID]],Table1[Product ID],Table1[[#This Row],[Product ID]],Table1[Sales],Table1[[#This Row],[Sales]])</f>
        <v>1</v>
      </c>
    </row>
    <row r="573" spans="1:19" x14ac:dyDescent="0.3">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c r="S573">
        <f>COUNTIFS(Table1[Order ID],Table1[[#This Row],[Order ID]],Table1[Product ID],Table1[[#This Row],[Product ID]],Table1[Sales],Table1[[#This Row],[Sales]])</f>
        <v>1</v>
      </c>
    </row>
    <row r="574" spans="1:19" x14ac:dyDescent="0.3">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c r="S574">
        <f>COUNTIFS(Table1[Order ID],Table1[[#This Row],[Order ID]],Table1[Product ID],Table1[[#This Row],[Product ID]],Table1[Sales],Table1[[#This Row],[Sales]])</f>
        <v>1</v>
      </c>
    </row>
    <row r="575" spans="1:19" x14ac:dyDescent="0.3">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c r="S575">
        <f>COUNTIFS(Table1[Order ID],Table1[[#This Row],[Order ID]],Table1[Product ID],Table1[[#This Row],[Product ID]],Table1[Sales],Table1[[#This Row],[Sales]])</f>
        <v>1</v>
      </c>
    </row>
    <row r="576" spans="1:19" x14ac:dyDescent="0.3">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c r="S576">
        <f>COUNTIFS(Table1[Order ID],Table1[[#This Row],[Order ID]],Table1[Product ID],Table1[[#This Row],[Product ID]],Table1[Sales],Table1[[#This Row],[Sales]])</f>
        <v>1</v>
      </c>
    </row>
    <row r="577" spans="1:19" x14ac:dyDescent="0.3">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c r="S577">
        <f>COUNTIFS(Table1[Order ID],Table1[[#This Row],[Order ID]],Table1[Product ID],Table1[[#This Row],[Product ID]],Table1[Sales],Table1[[#This Row],[Sales]])</f>
        <v>1</v>
      </c>
    </row>
    <row r="578" spans="1:19" x14ac:dyDescent="0.3">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c r="S578">
        <f>COUNTIFS(Table1[Order ID],Table1[[#This Row],[Order ID]],Table1[Product ID],Table1[[#This Row],[Product ID]],Table1[Sales],Table1[[#This Row],[Sales]])</f>
        <v>1</v>
      </c>
    </row>
    <row r="579" spans="1:19" x14ac:dyDescent="0.3">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c r="S579">
        <f>COUNTIFS(Table1[Order ID],Table1[[#This Row],[Order ID]],Table1[Product ID],Table1[[#This Row],[Product ID]],Table1[Sales],Table1[[#This Row],[Sales]])</f>
        <v>1</v>
      </c>
    </row>
    <row r="580" spans="1:19" x14ac:dyDescent="0.3">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c r="S580">
        <f>COUNTIFS(Table1[Order ID],Table1[[#This Row],[Order ID]],Table1[Product ID],Table1[[#This Row],[Product ID]],Table1[Sales],Table1[[#This Row],[Sales]])</f>
        <v>1</v>
      </c>
    </row>
    <row r="581" spans="1:19" x14ac:dyDescent="0.3">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c r="S581">
        <f>COUNTIFS(Table1[Order ID],Table1[[#This Row],[Order ID]],Table1[Product ID],Table1[[#This Row],[Product ID]],Table1[Sales],Table1[[#This Row],[Sales]])</f>
        <v>1</v>
      </c>
    </row>
    <row r="582" spans="1:19" x14ac:dyDescent="0.3">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c r="S582">
        <f>COUNTIFS(Table1[Order ID],Table1[[#This Row],[Order ID]],Table1[Product ID],Table1[[#This Row],[Product ID]],Table1[Sales],Table1[[#This Row],[Sales]])</f>
        <v>1</v>
      </c>
    </row>
    <row r="583" spans="1:19" x14ac:dyDescent="0.3">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c r="S583">
        <f>COUNTIFS(Table1[Order ID],Table1[[#This Row],[Order ID]],Table1[Product ID],Table1[[#This Row],[Product ID]],Table1[Sales],Table1[[#This Row],[Sales]])</f>
        <v>1</v>
      </c>
    </row>
    <row r="584" spans="1:19" x14ac:dyDescent="0.3">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c r="S584">
        <f>COUNTIFS(Table1[Order ID],Table1[[#This Row],[Order ID]],Table1[Product ID],Table1[[#This Row],[Product ID]],Table1[Sales],Table1[[#This Row],[Sales]])</f>
        <v>1</v>
      </c>
    </row>
    <row r="585" spans="1:19" x14ac:dyDescent="0.3">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c r="S585">
        <f>COUNTIFS(Table1[Order ID],Table1[[#This Row],[Order ID]],Table1[Product ID],Table1[[#This Row],[Product ID]],Table1[Sales],Table1[[#This Row],[Sales]])</f>
        <v>1</v>
      </c>
    </row>
    <row r="586" spans="1:19" x14ac:dyDescent="0.3">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c r="S586">
        <f>COUNTIFS(Table1[Order ID],Table1[[#This Row],[Order ID]],Table1[Product ID],Table1[[#This Row],[Product ID]],Table1[Sales],Table1[[#This Row],[Sales]])</f>
        <v>1</v>
      </c>
    </row>
    <row r="587" spans="1:19" x14ac:dyDescent="0.3">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c r="S587">
        <f>COUNTIFS(Table1[Order ID],Table1[[#This Row],[Order ID]],Table1[Product ID],Table1[[#This Row],[Product ID]],Table1[Sales],Table1[[#This Row],[Sales]])</f>
        <v>1</v>
      </c>
    </row>
    <row r="588" spans="1:19" x14ac:dyDescent="0.3">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c r="S588">
        <f>COUNTIFS(Table1[Order ID],Table1[[#This Row],[Order ID]],Table1[Product ID],Table1[[#This Row],[Product ID]],Table1[Sales],Table1[[#This Row],[Sales]])</f>
        <v>1</v>
      </c>
    </row>
    <row r="589" spans="1:19" x14ac:dyDescent="0.3">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c r="S589">
        <f>COUNTIFS(Table1[Order ID],Table1[[#This Row],[Order ID]],Table1[Product ID],Table1[[#This Row],[Product ID]],Table1[Sales],Table1[[#This Row],[Sales]])</f>
        <v>1</v>
      </c>
    </row>
    <row r="590" spans="1:19" x14ac:dyDescent="0.3">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c r="S590">
        <f>COUNTIFS(Table1[Order ID],Table1[[#This Row],[Order ID]],Table1[Product ID],Table1[[#This Row],[Product ID]],Table1[Sales],Table1[[#This Row],[Sales]])</f>
        <v>1</v>
      </c>
    </row>
    <row r="591" spans="1:19" x14ac:dyDescent="0.3">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c r="S591">
        <f>COUNTIFS(Table1[Order ID],Table1[[#This Row],[Order ID]],Table1[Product ID],Table1[[#This Row],[Product ID]],Table1[Sales],Table1[[#This Row],[Sales]])</f>
        <v>1</v>
      </c>
    </row>
    <row r="592" spans="1:19" x14ac:dyDescent="0.3">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c r="S592">
        <f>COUNTIFS(Table1[Order ID],Table1[[#This Row],[Order ID]],Table1[Product ID],Table1[[#This Row],[Product ID]],Table1[Sales],Table1[[#This Row],[Sales]])</f>
        <v>1</v>
      </c>
    </row>
    <row r="593" spans="1:19" x14ac:dyDescent="0.3">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c r="S593">
        <f>COUNTIFS(Table1[Order ID],Table1[[#This Row],[Order ID]],Table1[Product ID],Table1[[#This Row],[Product ID]],Table1[Sales],Table1[[#This Row],[Sales]])</f>
        <v>1</v>
      </c>
    </row>
    <row r="594" spans="1:19" x14ac:dyDescent="0.3">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c r="S594">
        <f>COUNTIFS(Table1[Order ID],Table1[[#This Row],[Order ID]],Table1[Product ID],Table1[[#This Row],[Product ID]],Table1[Sales],Table1[[#This Row],[Sales]])</f>
        <v>1</v>
      </c>
    </row>
    <row r="595" spans="1:19" x14ac:dyDescent="0.3">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c r="S595">
        <f>COUNTIFS(Table1[Order ID],Table1[[#This Row],[Order ID]],Table1[Product ID],Table1[[#This Row],[Product ID]],Table1[Sales],Table1[[#This Row],[Sales]])</f>
        <v>1</v>
      </c>
    </row>
    <row r="596" spans="1:19" x14ac:dyDescent="0.3">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c r="S596">
        <f>COUNTIFS(Table1[Order ID],Table1[[#This Row],[Order ID]],Table1[Product ID],Table1[[#This Row],[Product ID]],Table1[Sales],Table1[[#This Row],[Sales]])</f>
        <v>1</v>
      </c>
    </row>
    <row r="597" spans="1:19" x14ac:dyDescent="0.3">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c r="S597">
        <f>COUNTIFS(Table1[Order ID],Table1[[#This Row],[Order ID]],Table1[Product ID],Table1[[#This Row],[Product ID]],Table1[Sales],Table1[[#This Row],[Sales]])</f>
        <v>1</v>
      </c>
    </row>
    <row r="598" spans="1:19" x14ac:dyDescent="0.3">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c r="S598">
        <f>COUNTIFS(Table1[Order ID],Table1[[#This Row],[Order ID]],Table1[Product ID],Table1[[#This Row],[Product ID]],Table1[Sales],Table1[[#This Row],[Sales]])</f>
        <v>1</v>
      </c>
    </row>
    <row r="599" spans="1:19" x14ac:dyDescent="0.3">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c r="S599">
        <f>COUNTIFS(Table1[Order ID],Table1[[#This Row],[Order ID]],Table1[Product ID],Table1[[#This Row],[Product ID]],Table1[Sales],Table1[[#This Row],[Sales]])</f>
        <v>1</v>
      </c>
    </row>
    <row r="600" spans="1:19" x14ac:dyDescent="0.3">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c r="S600">
        <f>COUNTIFS(Table1[Order ID],Table1[[#This Row],[Order ID]],Table1[Product ID],Table1[[#This Row],[Product ID]],Table1[Sales],Table1[[#This Row],[Sales]])</f>
        <v>1</v>
      </c>
    </row>
    <row r="601" spans="1:19" x14ac:dyDescent="0.3">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c r="S601">
        <f>COUNTIFS(Table1[Order ID],Table1[[#This Row],[Order ID]],Table1[Product ID],Table1[[#This Row],[Product ID]],Table1[Sales],Table1[[#This Row],[Sales]])</f>
        <v>1</v>
      </c>
    </row>
    <row r="602" spans="1:19" x14ac:dyDescent="0.3">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c r="S602">
        <f>COUNTIFS(Table1[Order ID],Table1[[#This Row],[Order ID]],Table1[Product ID],Table1[[#This Row],[Product ID]],Table1[Sales],Table1[[#This Row],[Sales]])</f>
        <v>1</v>
      </c>
    </row>
    <row r="603" spans="1:19" x14ac:dyDescent="0.3">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c r="S603">
        <f>COUNTIFS(Table1[Order ID],Table1[[#This Row],[Order ID]],Table1[Product ID],Table1[[#This Row],[Product ID]],Table1[Sales],Table1[[#This Row],[Sales]])</f>
        <v>1</v>
      </c>
    </row>
    <row r="604" spans="1:19" x14ac:dyDescent="0.3">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c r="S604">
        <f>COUNTIFS(Table1[Order ID],Table1[[#This Row],[Order ID]],Table1[Product ID],Table1[[#This Row],[Product ID]],Table1[Sales],Table1[[#This Row],[Sales]])</f>
        <v>1</v>
      </c>
    </row>
    <row r="605" spans="1:19" x14ac:dyDescent="0.3">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c r="S605">
        <f>COUNTIFS(Table1[Order ID],Table1[[#This Row],[Order ID]],Table1[Product ID],Table1[[#This Row],[Product ID]],Table1[Sales],Table1[[#This Row],[Sales]])</f>
        <v>1</v>
      </c>
    </row>
    <row r="606" spans="1:19" x14ac:dyDescent="0.3">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c r="S606">
        <f>COUNTIFS(Table1[Order ID],Table1[[#This Row],[Order ID]],Table1[Product ID],Table1[[#This Row],[Product ID]],Table1[Sales],Table1[[#This Row],[Sales]])</f>
        <v>1</v>
      </c>
    </row>
    <row r="607" spans="1:19" x14ac:dyDescent="0.3">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c r="S607">
        <f>COUNTIFS(Table1[Order ID],Table1[[#This Row],[Order ID]],Table1[Product ID],Table1[[#This Row],[Product ID]],Table1[Sales],Table1[[#This Row],[Sales]])</f>
        <v>1</v>
      </c>
    </row>
    <row r="608" spans="1:19" x14ac:dyDescent="0.3">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c r="S608">
        <f>COUNTIFS(Table1[Order ID],Table1[[#This Row],[Order ID]],Table1[Product ID],Table1[[#This Row],[Product ID]],Table1[Sales],Table1[[#This Row],[Sales]])</f>
        <v>1</v>
      </c>
    </row>
    <row r="609" spans="1:19" x14ac:dyDescent="0.3">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c r="S609">
        <f>COUNTIFS(Table1[Order ID],Table1[[#This Row],[Order ID]],Table1[Product ID],Table1[[#This Row],[Product ID]],Table1[Sales],Table1[[#This Row],[Sales]])</f>
        <v>1</v>
      </c>
    </row>
    <row r="610" spans="1:19" x14ac:dyDescent="0.3">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c r="S610">
        <f>COUNTIFS(Table1[Order ID],Table1[[#This Row],[Order ID]],Table1[Product ID],Table1[[#This Row],[Product ID]],Table1[Sales],Table1[[#This Row],[Sales]])</f>
        <v>1</v>
      </c>
    </row>
    <row r="611" spans="1:19" x14ac:dyDescent="0.3">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c r="S611">
        <f>COUNTIFS(Table1[Order ID],Table1[[#This Row],[Order ID]],Table1[Product ID],Table1[[#This Row],[Product ID]],Table1[Sales],Table1[[#This Row],[Sales]])</f>
        <v>1</v>
      </c>
    </row>
    <row r="612" spans="1:19" x14ac:dyDescent="0.3">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c r="S612">
        <f>COUNTIFS(Table1[Order ID],Table1[[#This Row],[Order ID]],Table1[Product ID],Table1[[#This Row],[Product ID]],Table1[Sales],Table1[[#This Row],[Sales]])</f>
        <v>1</v>
      </c>
    </row>
    <row r="613" spans="1:19" x14ac:dyDescent="0.3">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c r="S613">
        <f>COUNTIFS(Table1[Order ID],Table1[[#This Row],[Order ID]],Table1[Product ID],Table1[[#This Row],[Product ID]],Table1[Sales],Table1[[#This Row],[Sales]])</f>
        <v>1</v>
      </c>
    </row>
    <row r="614" spans="1:19" x14ac:dyDescent="0.3">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c r="S614">
        <f>COUNTIFS(Table1[Order ID],Table1[[#This Row],[Order ID]],Table1[Product ID],Table1[[#This Row],[Product ID]],Table1[Sales],Table1[[#This Row],[Sales]])</f>
        <v>1</v>
      </c>
    </row>
    <row r="615" spans="1:19" x14ac:dyDescent="0.3">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c r="S615">
        <f>COUNTIFS(Table1[Order ID],Table1[[#This Row],[Order ID]],Table1[Product ID],Table1[[#This Row],[Product ID]],Table1[Sales],Table1[[#This Row],[Sales]])</f>
        <v>1</v>
      </c>
    </row>
    <row r="616" spans="1:19" x14ac:dyDescent="0.3">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c r="S616">
        <f>COUNTIFS(Table1[Order ID],Table1[[#This Row],[Order ID]],Table1[Product ID],Table1[[#This Row],[Product ID]],Table1[Sales],Table1[[#This Row],[Sales]])</f>
        <v>1</v>
      </c>
    </row>
    <row r="617" spans="1:19" x14ac:dyDescent="0.3">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c r="S617">
        <f>COUNTIFS(Table1[Order ID],Table1[[#This Row],[Order ID]],Table1[Product ID],Table1[[#This Row],[Product ID]],Table1[Sales],Table1[[#This Row],[Sales]])</f>
        <v>1</v>
      </c>
    </row>
    <row r="618" spans="1:19" x14ac:dyDescent="0.3">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c r="S618">
        <f>COUNTIFS(Table1[Order ID],Table1[[#This Row],[Order ID]],Table1[Product ID],Table1[[#This Row],[Product ID]],Table1[Sales],Table1[[#This Row],[Sales]])</f>
        <v>1</v>
      </c>
    </row>
    <row r="619" spans="1:19" x14ac:dyDescent="0.3">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c r="S619">
        <f>COUNTIFS(Table1[Order ID],Table1[[#This Row],[Order ID]],Table1[Product ID],Table1[[#This Row],[Product ID]],Table1[Sales],Table1[[#This Row],[Sales]])</f>
        <v>1</v>
      </c>
    </row>
    <row r="620" spans="1:19" x14ac:dyDescent="0.3">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c r="S620">
        <f>COUNTIFS(Table1[Order ID],Table1[[#This Row],[Order ID]],Table1[Product ID],Table1[[#This Row],[Product ID]],Table1[Sales],Table1[[#This Row],[Sales]])</f>
        <v>1</v>
      </c>
    </row>
    <row r="621" spans="1:19" x14ac:dyDescent="0.3">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c r="S621">
        <f>COUNTIFS(Table1[Order ID],Table1[[#This Row],[Order ID]],Table1[Product ID],Table1[[#This Row],[Product ID]],Table1[Sales],Table1[[#This Row],[Sales]])</f>
        <v>1</v>
      </c>
    </row>
    <row r="622" spans="1:19" x14ac:dyDescent="0.3">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c r="S622">
        <f>COUNTIFS(Table1[Order ID],Table1[[#This Row],[Order ID]],Table1[Product ID],Table1[[#This Row],[Product ID]],Table1[Sales],Table1[[#This Row],[Sales]])</f>
        <v>1</v>
      </c>
    </row>
    <row r="623" spans="1:19" x14ac:dyDescent="0.3">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c r="S623">
        <f>COUNTIFS(Table1[Order ID],Table1[[#This Row],[Order ID]],Table1[Product ID],Table1[[#This Row],[Product ID]],Table1[Sales],Table1[[#This Row],[Sales]])</f>
        <v>1</v>
      </c>
    </row>
    <row r="624" spans="1:19" x14ac:dyDescent="0.3">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c r="S624">
        <f>COUNTIFS(Table1[Order ID],Table1[[#This Row],[Order ID]],Table1[Product ID],Table1[[#This Row],[Product ID]],Table1[Sales],Table1[[#This Row],[Sales]])</f>
        <v>1</v>
      </c>
    </row>
    <row r="625" spans="1:19" x14ac:dyDescent="0.3">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c r="S625">
        <f>COUNTIFS(Table1[Order ID],Table1[[#This Row],[Order ID]],Table1[Product ID],Table1[[#This Row],[Product ID]],Table1[Sales],Table1[[#This Row],[Sales]])</f>
        <v>1</v>
      </c>
    </row>
    <row r="626" spans="1:19" x14ac:dyDescent="0.3">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c r="S626">
        <f>COUNTIFS(Table1[Order ID],Table1[[#This Row],[Order ID]],Table1[Product ID],Table1[[#This Row],[Product ID]],Table1[Sales],Table1[[#This Row],[Sales]])</f>
        <v>1</v>
      </c>
    </row>
    <row r="627" spans="1:19" x14ac:dyDescent="0.3">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c r="S627">
        <f>COUNTIFS(Table1[Order ID],Table1[[#This Row],[Order ID]],Table1[Product ID],Table1[[#This Row],[Product ID]],Table1[Sales],Table1[[#This Row],[Sales]])</f>
        <v>1</v>
      </c>
    </row>
    <row r="628" spans="1:19" x14ac:dyDescent="0.3">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c r="S628">
        <f>COUNTIFS(Table1[Order ID],Table1[[#This Row],[Order ID]],Table1[Product ID],Table1[[#This Row],[Product ID]],Table1[Sales],Table1[[#This Row],[Sales]])</f>
        <v>1</v>
      </c>
    </row>
    <row r="629" spans="1:19" x14ac:dyDescent="0.3">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c r="S629">
        <f>COUNTIFS(Table1[Order ID],Table1[[#This Row],[Order ID]],Table1[Product ID],Table1[[#This Row],[Product ID]],Table1[Sales],Table1[[#This Row],[Sales]])</f>
        <v>1</v>
      </c>
    </row>
    <row r="630" spans="1:19" x14ac:dyDescent="0.3">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c r="S630">
        <f>COUNTIFS(Table1[Order ID],Table1[[#This Row],[Order ID]],Table1[Product ID],Table1[[#This Row],[Product ID]],Table1[Sales],Table1[[#This Row],[Sales]])</f>
        <v>1</v>
      </c>
    </row>
    <row r="631" spans="1:19" x14ac:dyDescent="0.3">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c r="S631">
        <f>COUNTIFS(Table1[Order ID],Table1[[#This Row],[Order ID]],Table1[Product ID],Table1[[#This Row],[Product ID]],Table1[Sales],Table1[[#This Row],[Sales]])</f>
        <v>1</v>
      </c>
    </row>
    <row r="632" spans="1:19" x14ac:dyDescent="0.3">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c r="S632">
        <f>COUNTIFS(Table1[Order ID],Table1[[#This Row],[Order ID]],Table1[Product ID],Table1[[#This Row],[Product ID]],Table1[Sales],Table1[[#This Row],[Sales]])</f>
        <v>1</v>
      </c>
    </row>
    <row r="633" spans="1:19" x14ac:dyDescent="0.3">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c r="S633">
        <f>COUNTIFS(Table1[Order ID],Table1[[#This Row],[Order ID]],Table1[Product ID],Table1[[#This Row],[Product ID]],Table1[Sales],Table1[[#This Row],[Sales]])</f>
        <v>1</v>
      </c>
    </row>
    <row r="634" spans="1:19" x14ac:dyDescent="0.3">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c r="S634">
        <f>COUNTIFS(Table1[Order ID],Table1[[#This Row],[Order ID]],Table1[Product ID],Table1[[#This Row],[Product ID]],Table1[Sales],Table1[[#This Row],[Sales]])</f>
        <v>1</v>
      </c>
    </row>
    <row r="635" spans="1:19" x14ac:dyDescent="0.3">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c r="S635">
        <f>COUNTIFS(Table1[Order ID],Table1[[#This Row],[Order ID]],Table1[Product ID],Table1[[#This Row],[Product ID]],Table1[Sales],Table1[[#This Row],[Sales]])</f>
        <v>1</v>
      </c>
    </row>
    <row r="636" spans="1:19" x14ac:dyDescent="0.3">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c r="S636">
        <f>COUNTIFS(Table1[Order ID],Table1[[#This Row],[Order ID]],Table1[Product ID],Table1[[#This Row],[Product ID]],Table1[Sales],Table1[[#This Row],[Sales]])</f>
        <v>1</v>
      </c>
    </row>
    <row r="637" spans="1:19" x14ac:dyDescent="0.3">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c r="S637">
        <f>COUNTIFS(Table1[Order ID],Table1[[#This Row],[Order ID]],Table1[Product ID],Table1[[#This Row],[Product ID]],Table1[Sales],Table1[[#This Row],[Sales]])</f>
        <v>1</v>
      </c>
    </row>
    <row r="638" spans="1:19" x14ac:dyDescent="0.3">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c r="S638">
        <f>COUNTIFS(Table1[Order ID],Table1[[#This Row],[Order ID]],Table1[Product ID],Table1[[#This Row],[Product ID]],Table1[Sales],Table1[[#This Row],[Sales]])</f>
        <v>1</v>
      </c>
    </row>
    <row r="639" spans="1:19" x14ac:dyDescent="0.3">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c r="S639">
        <f>COUNTIFS(Table1[Order ID],Table1[[#This Row],[Order ID]],Table1[Product ID],Table1[[#This Row],[Product ID]],Table1[Sales],Table1[[#This Row],[Sales]])</f>
        <v>1</v>
      </c>
    </row>
    <row r="640" spans="1:19" x14ac:dyDescent="0.3">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c r="S640">
        <f>COUNTIFS(Table1[Order ID],Table1[[#This Row],[Order ID]],Table1[Product ID],Table1[[#This Row],[Product ID]],Table1[Sales],Table1[[#This Row],[Sales]])</f>
        <v>1</v>
      </c>
    </row>
    <row r="641" spans="1:19" x14ac:dyDescent="0.3">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c r="S641">
        <f>COUNTIFS(Table1[Order ID],Table1[[#This Row],[Order ID]],Table1[Product ID],Table1[[#This Row],[Product ID]],Table1[Sales],Table1[[#This Row],[Sales]])</f>
        <v>1</v>
      </c>
    </row>
    <row r="642" spans="1:19" x14ac:dyDescent="0.3">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c r="S642">
        <f>COUNTIFS(Table1[Order ID],Table1[[#This Row],[Order ID]],Table1[Product ID],Table1[[#This Row],[Product ID]],Table1[Sales],Table1[[#This Row],[Sales]])</f>
        <v>1</v>
      </c>
    </row>
    <row r="643" spans="1:19" x14ac:dyDescent="0.3">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c r="S643">
        <f>COUNTIFS(Table1[Order ID],Table1[[#This Row],[Order ID]],Table1[Product ID],Table1[[#This Row],[Product ID]],Table1[Sales],Table1[[#This Row],[Sales]])</f>
        <v>1</v>
      </c>
    </row>
    <row r="644" spans="1:19" x14ac:dyDescent="0.3">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c r="S644">
        <f>COUNTIFS(Table1[Order ID],Table1[[#This Row],[Order ID]],Table1[Product ID],Table1[[#This Row],[Product ID]],Table1[Sales],Table1[[#This Row],[Sales]])</f>
        <v>1</v>
      </c>
    </row>
    <row r="645" spans="1:19" x14ac:dyDescent="0.3">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c r="S645">
        <f>COUNTIFS(Table1[Order ID],Table1[[#This Row],[Order ID]],Table1[Product ID],Table1[[#This Row],[Product ID]],Table1[Sales],Table1[[#This Row],[Sales]])</f>
        <v>1</v>
      </c>
    </row>
    <row r="646" spans="1:19" x14ac:dyDescent="0.3">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c r="S646">
        <f>COUNTIFS(Table1[Order ID],Table1[[#This Row],[Order ID]],Table1[Product ID],Table1[[#This Row],[Product ID]],Table1[Sales],Table1[[#This Row],[Sales]])</f>
        <v>1</v>
      </c>
    </row>
    <row r="647" spans="1:19" x14ac:dyDescent="0.3">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c r="S647">
        <f>COUNTIFS(Table1[Order ID],Table1[[#This Row],[Order ID]],Table1[Product ID],Table1[[#This Row],[Product ID]],Table1[Sales],Table1[[#This Row],[Sales]])</f>
        <v>1</v>
      </c>
    </row>
    <row r="648" spans="1:19" x14ac:dyDescent="0.3">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c r="S648">
        <f>COUNTIFS(Table1[Order ID],Table1[[#This Row],[Order ID]],Table1[Product ID],Table1[[#This Row],[Product ID]],Table1[Sales],Table1[[#This Row],[Sales]])</f>
        <v>1</v>
      </c>
    </row>
    <row r="649" spans="1:19" x14ac:dyDescent="0.3">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c r="S649">
        <f>COUNTIFS(Table1[Order ID],Table1[[#This Row],[Order ID]],Table1[Product ID],Table1[[#This Row],[Product ID]],Table1[Sales],Table1[[#This Row],[Sales]])</f>
        <v>1</v>
      </c>
    </row>
    <row r="650" spans="1:19" x14ac:dyDescent="0.3">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c r="S650">
        <f>COUNTIFS(Table1[Order ID],Table1[[#This Row],[Order ID]],Table1[Product ID],Table1[[#This Row],[Product ID]],Table1[Sales],Table1[[#This Row],[Sales]])</f>
        <v>1</v>
      </c>
    </row>
    <row r="651" spans="1:19" x14ac:dyDescent="0.3">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c r="S651">
        <f>COUNTIFS(Table1[Order ID],Table1[[#This Row],[Order ID]],Table1[Product ID],Table1[[#This Row],[Product ID]],Table1[Sales],Table1[[#This Row],[Sales]])</f>
        <v>1</v>
      </c>
    </row>
    <row r="652" spans="1:19" x14ac:dyDescent="0.3">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c r="S652">
        <f>COUNTIFS(Table1[Order ID],Table1[[#This Row],[Order ID]],Table1[Product ID],Table1[[#This Row],[Product ID]],Table1[Sales],Table1[[#This Row],[Sales]])</f>
        <v>1</v>
      </c>
    </row>
    <row r="653" spans="1:19" x14ac:dyDescent="0.3">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c r="S653">
        <f>COUNTIFS(Table1[Order ID],Table1[[#This Row],[Order ID]],Table1[Product ID],Table1[[#This Row],[Product ID]],Table1[Sales],Table1[[#This Row],[Sales]])</f>
        <v>1</v>
      </c>
    </row>
    <row r="654" spans="1:19" x14ac:dyDescent="0.3">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c r="S654">
        <f>COUNTIFS(Table1[Order ID],Table1[[#This Row],[Order ID]],Table1[Product ID],Table1[[#This Row],[Product ID]],Table1[Sales],Table1[[#This Row],[Sales]])</f>
        <v>1</v>
      </c>
    </row>
    <row r="655" spans="1:19" x14ac:dyDescent="0.3">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c r="S655">
        <f>COUNTIFS(Table1[Order ID],Table1[[#This Row],[Order ID]],Table1[Product ID],Table1[[#This Row],[Product ID]],Table1[Sales],Table1[[#This Row],[Sales]])</f>
        <v>1</v>
      </c>
    </row>
    <row r="656" spans="1:19" x14ac:dyDescent="0.3">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c r="S656">
        <f>COUNTIFS(Table1[Order ID],Table1[[#This Row],[Order ID]],Table1[Product ID],Table1[[#This Row],[Product ID]],Table1[Sales],Table1[[#This Row],[Sales]])</f>
        <v>1</v>
      </c>
    </row>
    <row r="657" spans="1:19" x14ac:dyDescent="0.3">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c r="S657">
        <f>COUNTIFS(Table1[Order ID],Table1[[#This Row],[Order ID]],Table1[Product ID],Table1[[#This Row],[Product ID]],Table1[Sales],Table1[[#This Row],[Sales]])</f>
        <v>1</v>
      </c>
    </row>
    <row r="658" spans="1:19" x14ac:dyDescent="0.3">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c r="S658">
        <f>COUNTIFS(Table1[Order ID],Table1[[#This Row],[Order ID]],Table1[Product ID],Table1[[#This Row],[Product ID]],Table1[Sales],Table1[[#This Row],[Sales]])</f>
        <v>1</v>
      </c>
    </row>
    <row r="659" spans="1:19" x14ac:dyDescent="0.3">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c r="S659">
        <f>COUNTIFS(Table1[Order ID],Table1[[#This Row],[Order ID]],Table1[Product ID],Table1[[#This Row],[Product ID]],Table1[Sales],Table1[[#This Row],[Sales]])</f>
        <v>1</v>
      </c>
    </row>
    <row r="660" spans="1:19" x14ac:dyDescent="0.3">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c r="S660">
        <f>COUNTIFS(Table1[Order ID],Table1[[#This Row],[Order ID]],Table1[Product ID],Table1[[#This Row],[Product ID]],Table1[Sales],Table1[[#This Row],[Sales]])</f>
        <v>1</v>
      </c>
    </row>
    <row r="661" spans="1:19" x14ac:dyDescent="0.3">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c r="S661">
        <f>COUNTIFS(Table1[Order ID],Table1[[#This Row],[Order ID]],Table1[Product ID],Table1[[#This Row],[Product ID]],Table1[Sales],Table1[[#This Row],[Sales]])</f>
        <v>1</v>
      </c>
    </row>
    <row r="662" spans="1:19" x14ac:dyDescent="0.3">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c r="S662">
        <f>COUNTIFS(Table1[Order ID],Table1[[#This Row],[Order ID]],Table1[Product ID],Table1[[#This Row],[Product ID]],Table1[Sales],Table1[[#This Row],[Sales]])</f>
        <v>1</v>
      </c>
    </row>
    <row r="663" spans="1:19" x14ac:dyDescent="0.3">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c r="S663">
        <f>COUNTIFS(Table1[Order ID],Table1[[#This Row],[Order ID]],Table1[Product ID],Table1[[#This Row],[Product ID]],Table1[Sales],Table1[[#This Row],[Sales]])</f>
        <v>1</v>
      </c>
    </row>
    <row r="664" spans="1:19" x14ac:dyDescent="0.3">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c r="S664">
        <f>COUNTIFS(Table1[Order ID],Table1[[#This Row],[Order ID]],Table1[Product ID],Table1[[#This Row],[Product ID]],Table1[Sales],Table1[[#This Row],[Sales]])</f>
        <v>1</v>
      </c>
    </row>
    <row r="665" spans="1:19" x14ac:dyDescent="0.3">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c r="S665">
        <f>COUNTIFS(Table1[Order ID],Table1[[#This Row],[Order ID]],Table1[Product ID],Table1[[#This Row],[Product ID]],Table1[Sales],Table1[[#This Row],[Sales]])</f>
        <v>1</v>
      </c>
    </row>
    <row r="666" spans="1:19" x14ac:dyDescent="0.3">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c r="S666">
        <f>COUNTIFS(Table1[Order ID],Table1[[#This Row],[Order ID]],Table1[Product ID],Table1[[#This Row],[Product ID]],Table1[Sales],Table1[[#This Row],[Sales]])</f>
        <v>1</v>
      </c>
    </row>
    <row r="667" spans="1:19" x14ac:dyDescent="0.3">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c r="S667">
        <f>COUNTIFS(Table1[Order ID],Table1[[#This Row],[Order ID]],Table1[Product ID],Table1[[#This Row],[Product ID]],Table1[Sales],Table1[[#This Row],[Sales]])</f>
        <v>1</v>
      </c>
    </row>
    <row r="668" spans="1:19" x14ac:dyDescent="0.3">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c r="S668">
        <f>COUNTIFS(Table1[Order ID],Table1[[#This Row],[Order ID]],Table1[Product ID],Table1[[#This Row],[Product ID]],Table1[Sales],Table1[[#This Row],[Sales]])</f>
        <v>1</v>
      </c>
    </row>
    <row r="669" spans="1:19" x14ac:dyDescent="0.3">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c r="S669">
        <f>COUNTIFS(Table1[Order ID],Table1[[#This Row],[Order ID]],Table1[Product ID],Table1[[#This Row],[Product ID]],Table1[Sales],Table1[[#This Row],[Sales]])</f>
        <v>1</v>
      </c>
    </row>
    <row r="670" spans="1:19" x14ac:dyDescent="0.3">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c r="S670">
        <f>COUNTIFS(Table1[Order ID],Table1[[#This Row],[Order ID]],Table1[Product ID],Table1[[#This Row],[Product ID]],Table1[Sales],Table1[[#This Row],[Sales]])</f>
        <v>1</v>
      </c>
    </row>
    <row r="671" spans="1:19" x14ac:dyDescent="0.3">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c r="S671">
        <f>COUNTIFS(Table1[Order ID],Table1[[#This Row],[Order ID]],Table1[Product ID],Table1[[#This Row],[Product ID]],Table1[Sales],Table1[[#This Row],[Sales]])</f>
        <v>1</v>
      </c>
    </row>
    <row r="672" spans="1:19" x14ac:dyDescent="0.3">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c r="S672">
        <f>COUNTIFS(Table1[Order ID],Table1[[#This Row],[Order ID]],Table1[Product ID],Table1[[#This Row],[Product ID]],Table1[Sales],Table1[[#This Row],[Sales]])</f>
        <v>1</v>
      </c>
    </row>
    <row r="673" spans="1:19" x14ac:dyDescent="0.3">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c r="S673">
        <f>COUNTIFS(Table1[Order ID],Table1[[#This Row],[Order ID]],Table1[Product ID],Table1[[#This Row],[Product ID]],Table1[Sales],Table1[[#This Row],[Sales]])</f>
        <v>1</v>
      </c>
    </row>
    <row r="674" spans="1:19" x14ac:dyDescent="0.3">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c r="S674">
        <f>COUNTIFS(Table1[Order ID],Table1[[#This Row],[Order ID]],Table1[Product ID],Table1[[#This Row],[Product ID]],Table1[Sales],Table1[[#This Row],[Sales]])</f>
        <v>1</v>
      </c>
    </row>
    <row r="675" spans="1:19" x14ac:dyDescent="0.3">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c r="S675">
        <f>COUNTIFS(Table1[Order ID],Table1[[#This Row],[Order ID]],Table1[Product ID],Table1[[#This Row],[Product ID]],Table1[Sales],Table1[[#This Row],[Sales]])</f>
        <v>1</v>
      </c>
    </row>
    <row r="676" spans="1:19" x14ac:dyDescent="0.3">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c r="S676">
        <f>COUNTIFS(Table1[Order ID],Table1[[#This Row],[Order ID]],Table1[Product ID],Table1[[#This Row],[Product ID]],Table1[Sales],Table1[[#This Row],[Sales]])</f>
        <v>1</v>
      </c>
    </row>
    <row r="677" spans="1:19" x14ac:dyDescent="0.3">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c r="S677">
        <f>COUNTIFS(Table1[Order ID],Table1[[#This Row],[Order ID]],Table1[Product ID],Table1[[#This Row],[Product ID]],Table1[Sales],Table1[[#This Row],[Sales]])</f>
        <v>1</v>
      </c>
    </row>
    <row r="678" spans="1:19" x14ac:dyDescent="0.3">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c r="S678">
        <f>COUNTIFS(Table1[Order ID],Table1[[#This Row],[Order ID]],Table1[Product ID],Table1[[#This Row],[Product ID]],Table1[Sales],Table1[[#This Row],[Sales]])</f>
        <v>1</v>
      </c>
    </row>
    <row r="679" spans="1:19" x14ac:dyDescent="0.3">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c r="S679">
        <f>COUNTIFS(Table1[Order ID],Table1[[#This Row],[Order ID]],Table1[Product ID],Table1[[#This Row],[Product ID]],Table1[Sales],Table1[[#This Row],[Sales]])</f>
        <v>1</v>
      </c>
    </row>
    <row r="680" spans="1:19" x14ac:dyDescent="0.3">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c r="S680">
        <f>COUNTIFS(Table1[Order ID],Table1[[#This Row],[Order ID]],Table1[Product ID],Table1[[#This Row],[Product ID]],Table1[Sales],Table1[[#This Row],[Sales]])</f>
        <v>1</v>
      </c>
    </row>
    <row r="681" spans="1:19" x14ac:dyDescent="0.3">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c r="S681">
        <f>COUNTIFS(Table1[Order ID],Table1[[#This Row],[Order ID]],Table1[Product ID],Table1[[#This Row],[Product ID]],Table1[Sales],Table1[[#This Row],[Sales]])</f>
        <v>1</v>
      </c>
    </row>
    <row r="682" spans="1:19" x14ac:dyDescent="0.3">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c r="S682">
        <f>COUNTIFS(Table1[Order ID],Table1[[#This Row],[Order ID]],Table1[Product ID],Table1[[#This Row],[Product ID]],Table1[Sales],Table1[[#This Row],[Sales]])</f>
        <v>1</v>
      </c>
    </row>
    <row r="683" spans="1:19" x14ac:dyDescent="0.3">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c r="S683">
        <f>COUNTIFS(Table1[Order ID],Table1[[#This Row],[Order ID]],Table1[Product ID],Table1[[#This Row],[Product ID]],Table1[Sales],Table1[[#This Row],[Sales]])</f>
        <v>1</v>
      </c>
    </row>
    <row r="684" spans="1:19" x14ac:dyDescent="0.3">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c r="S684">
        <f>COUNTIFS(Table1[Order ID],Table1[[#This Row],[Order ID]],Table1[Product ID],Table1[[#This Row],[Product ID]],Table1[Sales],Table1[[#This Row],[Sales]])</f>
        <v>1</v>
      </c>
    </row>
    <row r="685" spans="1:19" x14ac:dyDescent="0.3">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c r="S685">
        <f>COUNTIFS(Table1[Order ID],Table1[[#This Row],[Order ID]],Table1[Product ID],Table1[[#This Row],[Product ID]],Table1[Sales],Table1[[#This Row],[Sales]])</f>
        <v>1</v>
      </c>
    </row>
    <row r="686" spans="1:19" x14ac:dyDescent="0.3">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c r="S686">
        <f>COUNTIFS(Table1[Order ID],Table1[[#This Row],[Order ID]],Table1[Product ID],Table1[[#This Row],[Product ID]],Table1[Sales],Table1[[#This Row],[Sales]])</f>
        <v>1</v>
      </c>
    </row>
    <row r="687" spans="1:19" x14ac:dyDescent="0.3">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c r="S687">
        <f>COUNTIFS(Table1[Order ID],Table1[[#This Row],[Order ID]],Table1[Product ID],Table1[[#This Row],[Product ID]],Table1[Sales],Table1[[#This Row],[Sales]])</f>
        <v>1</v>
      </c>
    </row>
    <row r="688" spans="1:19" x14ac:dyDescent="0.3">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c r="S688">
        <f>COUNTIFS(Table1[Order ID],Table1[[#This Row],[Order ID]],Table1[Product ID],Table1[[#This Row],[Product ID]],Table1[Sales],Table1[[#This Row],[Sales]])</f>
        <v>1</v>
      </c>
    </row>
    <row r="689" spans="1:19" x14ac:dyDescent="0.3">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c r="S689">
        <f>COUNTIFS(Table1[Order ID],Table1[[#This Row],[Order ID]],Table1[Product ID],Table1[[#This Row],[Product ID]],Table1[Sales],Table1[[#This Row],[Sales]])</f>
        <v>1</v>
      </c>
    </row>
    <row r="690" spans="1:19" x14ac:dyDescent="0.3">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c r="S690">
        <f>COUNTIFS(Table1[Order ID],Table1[[#This Row],[Order ID]],Table1[Product ID],Table1[[#This Row],[Product ID]],Table1[Sales],Table1[[#This Row],[Sales]])</f>
        <v>1</v>
      </c>
    </row>
    <row r="691" spans="1:19" x14ac:dyDescent="0.3">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c r="S691">
        <f>COUNTIFS(Table1[Order ID],Table1[[#This Row],[Order ID]],Table1[Product ID],Table1[[#This Row],[Product ID]],Table1[Sales],Table1[[#This Row],[Sales]])</f>
        <v>1</v>
      </c>
    </row>
    <row r="692" spans="1:19" x14ac:dyDescent="0.3">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c r="S692">
        <f>COUNTIFS(Table1[Order ID],Table1[[#This Row],[Order ID]],Table1[Product ID],Table1[[#This Row],[Product ID]],Table1[Sales],Table1[[#This Row],[Sales]])</f>
        <v>1</v>
      </c>
    </row>
    <row r="693" spans="1:19" x14ac:dyDescent="0.3">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c r="S693">
        <f>COUNTIFS(Table1[Order ID],Table1[[#This Row],[Order ID]],Table1[Product ID],Table1[[#This Row],[Product ID]],Table1[Sales],Table1[[#This Row],[Sales]])</f>
        <v>1</v>
      </c>
    </row>
    <row r="694" spans="1:19" x14ac:dyDescent="0.3">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c r="S694">
        <f>COUNTIFS(Table1[Order ID],Table1[[#This Row],[Order ID]],Table1[Product ID],Table1[[#This Row],[Product ID]],Table1[Sales],Table1[[#This Row],[Sales]])</f>
        <v>1</v>
      </c>
    </row>
    <row r="695" spans="1:19" x14ac:dyDescent="0.3">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c r="S695">
        <f>COUNTIFS(Table1[Order ID],Table1[[#This Row],[Order ID]],Table1[Product ID],Table1[[#This Row],[Product ID]],Table1[Sales],Table1[[#This Row],[Sales]])</f>
        <v>1</v>
      </c>
    </row>
    <row r="696" spans="1:19" x14ac:dyDescent="0.3">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c r="S696">
        <f>COUNTIFS(Table1[Order ID],Table1[[#This Row],[Order ID]],Table1[Product ID],Table1[[#This Row],[Product ID]],Table1[Sales],Table1[[#This Row],[Sales]])</f>
        <v>1</v>
      </c>
    </row>
    <row r="697" spans="1:19" x14ac:dyDescent="0.3">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c r="S697">
        <f>COUNTIFS(Table1[Order ID],Table1[[#This Row],[Order ID]],Table1[Product ID],Table1[[#This Row],[Product ID]],Table1[Sales],Table1[[#This Row],[Sales]])</f>
        <v>1</v>
      </c>
    </row>
    <row r="698" spans="1:19" x14ac:dyDescent="0.3">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c r="S698">
        <f>COUNTIFS(Table1[Order ID],Table1[[#This Row],[Order ID]],Table1[Product ID],Table1[[#This Row],[Product ID]],Table1[Sales],Table1[[#This Row],[Sales]])</f>
        <v>1</v>
      </c>
    </row>
    <row r="699" spans="1:19" x14ac:dyDescent="0.3">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c r="S699">
        <f>COUNTIFS(Table1[Order ID],Table1[[#This Row],[Order ID]],Table1[Product ID],Table1[[#This Row],[Product ID]],Table1[Sales],Table1[[#This Row],[Sales]])</f>
        <v>1</v>
      </c>
    </row>
    <row r="700" spans="1:19" x14ac:dyDescent="0.3">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c r="S700">
        <f>COUNTIFS(Table1[Order ID],Table1[[#This Row],[Order ID]],Table1[Product ID],Table1[[#This Row],[Product ID]],Table1[Sales],Table1[[#This Row],[Sales]])</f>
        <v>1</v>
      </c>
    </row>
    <row r="701" spans="1:19" x14ac:dyDescent="0.3">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c r="S701">
        <f>COUNTIFS(Table1[Order ID],Table1[[#This Row],[Order ID]],Table1[Product ID],Table1[[#This Row],[Product ID]],Table1[Sales],Table1[[#This Row],[Sales]])</f>
        <v>1</v>
      </c>
    </row>
    <row r="702" spans="1:19" x14ac:dyDescent="0.3">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c r="S702">
        <f>COUNTIFS(Table1[Order ID],Table1[[#This Row],[Order ID]],Table1[Product ID],Table1[[#This Row],[Product ID]],Table1[Sales],Table1[[#This Row],[Sales]])</f>
        <v>1</v>
      </c>
    </row>
    <row r="703" spans="1:19" x14ac:dyDescent="0.3">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c r="S703">
        <f>COUNTIFS(Table1[Order ID],Table1[[#This Row],[Order ID]],Table1[Product ID],Table1[[#This Row],[Product ID]],Table1[Sales],Table1[[#This Row],[Sales]])</f>
        <v>1</v>
      </c>
    </row>
    <row r="704" spans="1:19" x14ac:dyDescent="0.3">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c r="S704">
        <f>COUNTIFS(Table1[Order ID],Table1[[#This Row],[Order ID]],Table1[Product ID],Table1[[#This Row],[Product ID]],Table1[Sales],Table1[[#This Row],[Sales]])</f>
        <v>1</v>
      </c>
    </row>
    <row r="705" spans="1:19" x14ac:dyDescent="0.3">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c r="S705">
        <f>COUNTIFS(Table1[Order ID],Table1[[#This Row],[Order ID]],Table1[Product ID],Table1[[#This Row],[Product ID]],Table1[Sales],Table1[[#This Row],[Sales]])</f>
        <v>1</v>
      </c>
    </row>
    <row r="706" spans="1:19" x14ac:dyDescent="0.3">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c r="S706">
        <f>COUNTIFS(Table1[Order ID],Table1[[#This Row],[Order ID]],Table1[Product ID],Table1[[#This Row],[Product ID]],Table1[Sales],Table1[[#This Row],[Sales]])</f>
        <v>1</v>
      </c>
    </row>
    <row r="707" spans="1:19" x14ac:dyDescent="0.3">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c r="S707">
        <f>COUNTIFS(Table1[Order ID],Table1[[#This Row],[Order ID]],Table1[Product ID],Table1[[#This Row],[Product ID]],Table1[Sales],Table1[[#This Row],[Sales]])</f>
        <v>1</v>
      </c>
    </row>
    <row r="708" spans="1:19" x14ac:dyDescent="0.3">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c r="S708">
        <f>COUNTIFS(Table1[Order ID],Table1[[#This Row],[Order ID]],Table1[Product ID],Table1[[#This Row],[Product ID]],Table1[Sales],Table1[[#This Row],[Sales]])</f>
        <v>1</v>
      </c>
    </row>
    <row r="709" spans="1:19" x14ac:dyDescent="0.3">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c r="S709">
        <f>COUNTIFS(Table1[Order ID],Table1[[#This Row],[Order ID]],Table1[Product ID],Table1[[#This Row],[Product ID]],Table1[Sales],Table1[[#This Row],[Sales]])</f>
        <v>1</v>
      </c>
    </row>
    <row r="710" spans="1:19" x14ac:dyDescent="0.3">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c r="S710">
        <f>COUNTIFS(Table1[Order ID],Table1[[#This Row],[Order ID]],Table1[Product ID],Table1[[#This Row],[Product ID]],Table1[Sales],Table1[[#This Row],[Sales]])</f>
        <v>1</v>
      </c>
    </row>
    <row r="711" spans="1:19" x14ac:dyDescent="0.3">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c r="S711">
        <f>COUNTIFS(Table1[Order ID],Table1[[#This Row],[Order ID]],Table1[Product ID],Table1[[#This Row],[Product ID]],Table1[Sales],Table1[[#This Row],[Sales]])</f>
        <v>1</v>
      </c>
    </row>
    <row r="712" spans="1:19" x14ac:dyDescent="0.3">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c r="S712">
        <f>COUNTIFS(Table1[Order ID],Table1[[#This Row],[Order ID]],Table1[Product ID],Table1[[#This Row],[Product ID]],Table1[Sales],Table1[[#This Row],[Sales]])</f>
        <v>1</v>
      </c>
    </row>
    <row r="713" spans="1:19" x14ac:dyDescent="0.3">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c r="S713">
        <f>COUNTIFS(Table1[Order ID],Table1[[#This Row],[Order ID]],Table1[Product ID],Table1[[#This Row],[Product ID]],Table1[Sales],Table1[[#This Row],[Sales]])</f>
        <v>1</v>
      </c>
    </row>
    <row r="714" spans="1:19" x14ac:dyDescent="0.3">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c r="S714">
        <f>COUNTIFS(Table1[Order ID],Table1[[#This Row],[Order ID]],Table1[Product ID],Table1[[#This Row],[Product ID]],Table1[Sales],Table1[[#This Row],[Sales]])</f>
        <v>1</v>
      </c>
    </row>
    <row r="715" spans="1:19" x14ac:dyDescent="0.3">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c r="S715">
        <f>COUNTIFS(Table1[Order ID],Table1[[#This Row],[Order ID]],Table1[Product ID],Table1[[#This Row],[Product ID]],Table1[Sales],Table1[[#This Row],[Sales]])</f>
        <v>1</v>
      </c>
    </row>
    <row r="716" spans="1:19" x14ac:dyDescent="0.3">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c r="S716">
        <f>COUNTIFS(Table1[Order ID],Table1[[#This Row],[Order ID]],Table1[Product ID],Table1[[#This Row],[Product ID]],Table1[Sales],Table1[[#This Row],[Sales]])</f>
        <v>1</v>
      </c>
    </row>
    <row r="717" spans="1:19" x14ac:dyDescent="0.3">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c r="S717">
        <f>COUNTIFS(Table1[Order ID],Table1[[#This Row],[Order ID]],Table1[Product ID],Table1[[#This Row],[Product ID]],Table1[Sales],Table1[[#This Row],[Sales]])</f>
        <v>1</v>
      </c>
    </row>
    <row r="718" spans="1:19" x14ac:dyDescent="0.3">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c r="S718">
        <f>COUNTIFS(Table1[Order ID],Table1[[#This Row],[Order ID]],Table1[Product ID],Table1[[#This Row],[Product ID]],Table1[Sales],Table1[[#This Row],[Sales]])</f>
        <v>1</v>
      </c>
    </row>
    <row r="719" spans="1:19" x14ac:dyDescent="0.3">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c r="S719">
        <f>COUNTIFS(Table1[Order ID],Table1[[#This Row],[Order ID]],Table1[Product ID],Table1[[#This Row],[Product ID]],Table1[Sales],Table1[[#This Row],[Sales]])</f>
        <v>1</v>
      </c>
    </row>
    <row r="720" spans="1:19" x14ac:dyDescent="0.3">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c r="S720">
        <f>COUNTIFS(Table1[Order ID],Table1[[#This Row],[Order ID]],Table1[Product ID],Table1[[#This Row],[Product ID]],Table1[Sales],Table1[[#This Row],[Sales]])</f>
        <v>1</v>
      </c>
    </row>
    <row r="721" spans="1:19" x14ac:dyDescent="0.3">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c r="S721">
        <f>COUNTIFS(Table1[Order ID],Table1[[#This Row],[Order ID]],Table1[Product ID],Table1[[#This Row],[Product ID]],Table1[Sales],Table1[[#This Row],[Sales]])</f>
        <v>1</v>
      </c>
    </row>
    <row r="722" spans="1:19" x14ac:dyDescent="0.3">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c r="S722">
        <f>COUNTIFS(Table1[Order ID],Table1[[#This Row],[Order ID]],Table1[Product ID],Table1[[#This Row],[Product ID]],Table1[Sales],Table1[[#This Row],[Sales]])</f>
        <v>1</v>
      </c>
    </row>
    <row r="723" spans="1:19" x14ac:dyDescent="0.3">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c r="S723">
        <f>COUNTIFS(Table1[Order ID],Table1[[#This Row],[Order ID]],Table1[Product ID],Table1[[#This Row],[Product ID]],Table1[Sales],Table1[[#This Row],[Sales]])</f>
        <v>1</v>
      </c>
    </row>
    <row r="724" spans="1:19" x14ac:dyDescent="0.3">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c r="S724">
        <f>COUNTIFS(Table1[Order ID],Table1[[#This Row],[Order ID]],Table1[Product ID],Table1[[#This Row],[Product ID]],Table1[Sales],Table1[[#This Row],[Sales]])</f>
        <v>1</v>
      </c>
    </row>
    <row r="725" spans="1:19" x14ac:dyDescent="0.3">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c r="S725">
        <f>COUNTIFS(Table1[Order ID],Table1[[#This Row],[Order ID]],Table1[Product ID],Table1[[#This Row],[Product ID]],Table1[Sales],Table1[[#This Row],[Sales]])</f>
        <v>1</v>
      </c>
    </row>
    <row r="726" spans="1:19" x14ac:dyDescent="0.3">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c r="S726">
        <f>COUNTIFS(Table1[Order ID],Table1[[#This Row],[Order ID]],Table1[Product ID],Table1[[#This Row],[Product ID]],Table1[Sales],Table1[[#This Row],[Sales]])</f>
        <v>1</v>
      </c>
    </row>
    <row r="727" spans="1:19" x14ac:dyDescent="0.3">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c r="S727">
        <f>COUNTIFS(Table1[Order ID],Table1[[#This Row],[Order ID]],Table1[Product ID],Table1[[#This Row],[Product ID]],Table1[Sales],Table1[[#This Row],[Sales]])</f>
        <v>1</v>
      </c>
    </row>
    <row r="728" spans="1:19" x14ac:dyDescent="0.3">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c r="S728">
        <f>COUNTIFS(Table1[Order ID],Table1[[#This Row],[Order ID]],Table1[Product ID],Table1[[#This Row],[Product ID]],Table1[Sales],Table1[[#This Row],[Sales]])</f>
        <v>1</v>
      </c>
    </row>
    <row r="729" spans="1:19" x14ac:dyDescent="0.3">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c r="S729">
        <f>COUNTIFS(Table1[Order ID],Table1[[#This Row],[Order ID]],Table1[Product ID],Table1[[#This Row],[Product ID]],Table1[Sales],Table1[[#This Row],[Sales]])</f>
        <v>1</v>
      </c>
    </row>
    <row r="730" spans="1:19" x14ac:dyDescent="0.3">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c r="S730">
        <f>COUNTIFS(Table1[Order ID],Table1[[#This Row],[Order ID]],Table1[Product ID],Table1[[#This Row],[Product ID]],Table1[Sales],Table1[[#This Row],[Sales]])</f>
        <v>1</v>
      </c>
    </row>
    <row r="731" spans="1:19" x14ac:dyDescent="0.3">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c r="S731">
        <f>COUNTIFS(Table1[Order ID],Table1[[#This Row],[Order ID]],Table1[Product ID],Table1[[#This Row],[Product ID]],Table1[Sales],Table1[[#This Row],[Sales]])</f>
        <v>1</v>
      </c>
    </row>
    <row r="732" spans="1:19" x14ac:dyDescent="0.3">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c r="S732">
        <f>COUNTIFS(Table1[Order ID],Table1[[#This Row],[Order ID]],Table1[Product ID],Table1[[#This Row],[Product ID]],Table1[Sales],Table1[[#This Row],[Sales]])</f>
        <v>1</v>
      </c>
    </row>
    <row r="733" spans="1:19" x14ac:dyDescent="0.3">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c r="S733">
        <f>COUNTIFS(Table1[Order ID],Table1[[#This Row],[Order ID]],Table1[Product ID],Table1[[#This Row],[Product ID]],Table1[Sales],Table1[[#This Row],[Sales]])</f>
        <v>1</v>
      </c>
    </row>
    <row r="734" spans="1:19" x14ac:dyDescent="0.3">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c r="S734">
        <f>COUNTIFS(Table1[Order ID],Table1[[#This Row],[Order ID]],Table1[Product ID],Table1[[#This Row],[Product ID]],Table1[Sales],Table1[[#This Row],[Sales]])</f>
        <v>1</v>
      </c>
    </row>
    <row r="735" spans="1:19" x14ac:dyDescent="0.3">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c r="S735">
        <f>COUNTIFS(Table1[Order ID],Table1[[#This Row],[Order ID]],Table1[Product ID],Table1[[#This Row],[Product ID]],Table1[Sales],Table1[[#This Row],[Sales]])</f>
        <v>1</v>
      </c>
    </row>
    <row r="736" spans="1:19" x14ac:dyDescent="0.3">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c r="S736">
        <f>COUNTIFS(Table1[Order ID],Table1[[#This Row],[Order ID]],Table1[Product ID],Table1[[#This Row],[Product ID]],Table1[Sales],Table1[[#This Row],[Sales]])</f>
        <v>1</v>
      </c>
    </row>
    <row r="737" spans="1:19" x14ac:dyDescent="0.3">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c r="S737">
        <f>COUNTIFS(Table1[Order ID],Table1[[#This Row],[Order ID]],Table1[Product ID],Table1[[#This Row],[Product ID]],Table1[Sales],Table1[[#This Row],[Sales]])</f>
        <v>1</v>
      </c>
    </row>
    <row r="738" spans="1:19" x14ac:dyDescent="0.3">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c r="S738">
        <f>COUNTIFS(Table1[Order ID],Table1[[#This Row],[Order ID]],Table1[Product ID],Table1[[#This Row],[Product ID]],Table1[Sales],Table1[[#This Row],[Sales]])</f>
        <v>1</v>
      </c>
    </row>
    <row r="739" spans="1:19" x14ac:dyDescent="0.3">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c r="S739">
        <f>COUNTIFS(Table1[Order ID],Table1[[#This Row],[Order ID]],Table1[Product ID],Table1[[#This Row],[Product ID]],Table1[Sales],Table1[[#This Row],[Sales]])</f>
        <v>1</v>
      </c>
    </row>
    <row r="740" spans="1:19" x14ac:dyDescent="0.3">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c r="S740">
        <f>COUNTIFS(Table1[Order ID],Table1[[#This Row],[Order ID]],Table1[Product ID],Table1[[#This Row],[Product ID]],Table1[Sales],Table1[[#This Row],[Sales]])</f>
        <v>1</v>
      </c>
    </row>
    <row r="741" spans="1:19" x14ac:dyDescent="0.3">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c r="S741">
        <f>COUNTIFS(Table1[Order ID],Table1[[#This Row],[Order ID]],Table1[Product ID],Table1[[#This Row],[Product ID]],Table1[Sales],Table1[[#This Row],[Sales]])</f>
        <v>1</v>
      </c>
    </row>
    <row r="742" spans="1:19" x14ac:dyDescent="0.3">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c r="S742">
        <f>COUNTIFS(Table1[Order ID],Table1[[#This Row],[Order ID]],Table1[Product ID],Table1[[#This Row],[Product ID]],Table1[Sales],Table1[[#This Row],[Sales]])</f>
        <v>1</v>
      </c>
    </row>
    <row r="743" spans="1:19" x14ac:dyDescent="0.3">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c r="S743">
        <f>COUNTIFS(Table1[Order ID],Table1[[#This Row],[Order ID]],Table1[Product ID],Table1[[#This Row],[Product ID]],Table1[Sales],Table1[[#This Row],[Sales]])</f>
        <v>1</v>
      </c>
    </row>
    <row r="744" spans="1:19" x14ac:dyDescent="0.3">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c r="S744">
        <f>COUNTIFS(Table1[Order ID],Table1[[#This Row],[Order ID]],Table1[Product ID],Table1[[#This Row],[Product ID]],Table1[Sales],Table1[[#This Row],[Sales]])</f>
        <v>1</v>
      </c>
    </row>
    <row r="745" spans="1:19" x14ac:dyDescent="0.3">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c r="S745">
        <f>COUNTIFS(Table1[Order ID],Table1[[#This Row],[Order ID]],Table1[Product ID],Table1[[#This Row],[Product ID]],Table1[Sales],Table1[[#This Row],[Sales]])</f>
        <v>1</v>
      </c>
    </row>
    <row r="746" spans="1:19" x14ac:dyDescent="0.3">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c r="S746">
        <f>COUNTIFS(Table1[Order ID],Table1[[#This Row],[Order ID]],Table1[Product ID],Table1[[#This Row],[Product ID]],Table1[Sales],Table1[[#This Row],[Sales]])</f>
        <v>1</v>
      </c>
    </row>
    <row r="747" spans="1:19" x14ac:dyDescent="0.3">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c r="S747">
        <f>COUNTIFS(Table1[Order ID],Table1[[#This Row],[Order ID]],Table1[Product ID],Table1[[#This Row],[Product ID]],Table1[Sales],Table1[[#This Row],[Sales]])</f>
        <v>1</v>
      </c>
    </row>
    <row r="748" spans="1:19" x14ac:dyDescent="0.3">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c r="S748">
        <f>COUNTIFS(Table1[Order ID],Table1[[#This Row],[Order ID]],Table1[Product ID],Table1[[#This Row],[Product ID]],Table1[Sales],Table1[[#This Row],[Sales]])</f>
        <v>1</v>
      </c>
    </row>
    <row r="749" spans="1:19" x14ac:dyDescent="0.3">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c r="S749">
        <f>COUNTIFS(Table1[Order ID],Table1[[#This Row],[Order ID]],Table1[Product ID],Table1[[#This Row],[Product ID]],Table1[Sales],Table1[[#This Row],[Sales]])</f>
        <v>1</v>
      </c>
    </row>
    <row r="750" spans="1:19" x14ac:dyDescent="0.3">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c r="S750">
        <f>COUNTIFS(Table1[Order ID],Table1[[#This Row],[Order ID]],Table1[Product ID],Table1[[#This Row],[Product ID]],Table1[Sales],Table1[[#This Row],[Sales]])</f>
        <v>1</v>
      </c>
    </row>
    <row r="751" spans="1:19" x14ac:dyDescent="0.3">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c r="S751">
        <f>COUNTIFS(Table1[Order ID],Table1[[#This Row],[Order ID]],Table1[Product ID],Table1[[#This Row],[Product ID]],Table1[Sales],Table1[[#This Row],[Sales]])</f>
        <v>1</v>
      </c>
    </row>
    <row r="752" spans="1:19" x14ac:dyDescent="0.3">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c r="S752">
        <f>COUNTIFS(Table1[Order ID],Table1[[#This Row],[Order ID]],Table1[Product ID],Table1[[#This Row],[Product ID]],Table1[Sales],Table1[[#This Row],[Sales]])</f>
        <v>1</v>
      </c>
    </row>
    <row r="753" spans="1:19" x14ac:dyDescent="0.3">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c r="S753">
        <f>COUNTIFS(Table1[Order ID],Table1[[#This Row],[Order ID]],Table1[Product ID],Table1[[#This Row],[Product ID]],Table1[Sales],Table1[[#This Row],[Sales]])</f>
        <v>1</v>
      </c>
    </row>
    <row r="754" spans="1:19" x14ac:dyDescent="0.3">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c r="S754">
        <f>COUNTIFS(Table1[Order ID],Table1[[#This Row],[Order ID]],Table1[Product ID],Table1[[#This Row],[Product ID]],Table1[Sales],Table1[[#This Row],[Sales]])</f>
        <v>1</v>
      </c>
    </row>
    <row r="755" spans="1:19" x14ac:dyDescent="0.3">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c r="S755">
        <f>COUNTIFS(Table1[Order ID],Table1[[#This Row],[Order ID]],Table1[Product ID],Table1[[#This Row],[Product ID]],Table1[Sales],Table1[[#This Row],[Sales]])</f>
        <v>1</v>
      </c>
    </row>
    <row r="756" spans="1:19" x14ac:dyDescent="0.3">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c r="S756">
        <f>COUNTIFS(Table1[Order ID],Table1[[#This Row],[Order ID]],Table1[Product ID],Table1[[#This Row],[Product ID]],Table1[Sales],Table1[[#This Row],[Sales]])</f>
        <v>1</v>
      </c>
    </row>
    <row r="757" spans="1:19" x14ac:dyDescent="0.3">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c r="S757">
        <f>COUNTIFS(Table1[Order ID],Table1[[#This Row],[Order ID]],Table1[Product ID],Table1[[#This Row],[Product ID]],Table1[Sales],Table1[[#This Row],[Sales]])</f>
        <v>1</v>
      </c>
    </row>
    <row r="758" spans="1:19" x14ac:dyDescent="0.3">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c r="S758">
        <f>COUNTIFS(Table1[Order ID],Table1[[#This Row],[Order ID]],Table1[Product ID],Table1[[#This Row],[Product ID]],Table1[Sales],Table1[[#This Row],[Sales]])</f>
        <v>1</v>
      </c>
    </row>
    <row r="759" spans="1:19" x14ac:dyDescent="0.3">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c r="S759">
        <f>COUNTIFS(Table1[Order ID],Table1[[#This Row],[Order ID]],Table1[Product ID],Table1[[#This Row],[Product ID]],Table1[Sales],Table1[[#This Row],[Sales]])</f>
        <v>1</v>
      </c>
    </row>
    <row r="760" spans="1:19" x14ac:dyDescent="0.3">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c r="S760">
        <f>COUNTIFS(Table1[Order ID],Table1[[#This Row],[Order ID]],Table1[Product ID],Table1[[#This Row],[Product ID]],Table1[Sales],Table1[[#This Row],[Sales]])</f>
        <v>1</v>
      </c>
    </row>
    <row r="761" spans="1:19" x14ac:dyDescent="0.3">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c r="S761">
        <f>COUNTIFS(Table1[Order ID],Table1[[#This Row],[Order ID]],Table1[Product ID],Table1[[#This Row],[Product ID]],Table1[Sales],Table1[[#This Row],[Sales]])</f>
        <v>1</v>
      </c>
    </row>
    <row r="762" spans="1:19" x14ac:dyDescent="0.3">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c r="S762">
        <f>COUNTIFS(Table1[Order ID],Table1[[#This Row],[Order ID]],Table1[Product ID],Table1[[#This Row],[Product ID]],Table1[Sales],Table1[[#This Row],[Sales]])</f>
        <v>1</v>
      </c>
    </row>
    <row r="763" spans="1:19" x14ac:dyDescent="0.3">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c r="S763">
        <f>COUNTIFS(Table1[Order ID],Table1[[#This Row],[Order ID]],Table1[Product ID],Table1[[#This Row],[Product ID]],Table1[Sales],Table1[[#This Row],[Sales]])</f>
        <v>1</v>
      </c>
    </row>
    <row r="764" spans="1:19" x14ac:dyDescent="0.3">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c r="S764">
        <f>COUNTIFS(Table1[Order ID],Table1[[#This Row],[Order ID]],Table1[Product ID],Table1[[#This Row],[Product ID]],Table1[Sales],Table1[[#This Row],[Sales]])</f>
        <v>1</v>
      </c>
    </row>
    <row r="765" spans="1:19" x14ac:dyDescent="0.3">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c r="S765">
        <f>COUNTIFS(Table1[Order ID],Table1[[#This Row],[Order ID]],Table1[Product ID],Table1[[#This Row],[Product ID]],Table1[Sales],Table1[[#This Row],[Sales]])</f>
        <v>1</v>
      </c>
    </row>
    <row r="766" spans="1:19" x14ac:dyDescent="0.3">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c r="S766">
        <f>COUNTIFS(Table1[Order ID],Table1[[#This Row],[Order ID]],Table1[Product ID],Table1[[#This Row],[Product ID]],Table1[Sales],Table1[[#This Row],[Sales]])</f>
        <v>1</v>
      </c>
    </row>
    <row r="767" spans="1:19" x14ac:dyDescent="0.3">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c r="S767">
        <f>COUNTIFS(Table1[Order ID],Table1[[#This Row],[Order ID]],Table1[Product ID],Table1[[#This Row],[Product ID]],Table1[Sales],Table1[[#This Row],[Sales]])</f>
        <v>1</v>
      </c>
    </row>
    <row r="768" spans="1:19" x14ac:dyDescent="0.3">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c r="S768">
        <f>COUNTIFS(Table1[Order ID],Table1[[#This Row],[Order ID]],Table1[Product ID],Table1[[#This Row],[Product ID]],Table1[Sales],Table1[[#This Row],[Sales]])</f>
        <v>1</v>
      </c>
    </row>
    <row r="769" spans="1:19" x14ac:dyDescent="0.3">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c r="S769">
        <f>COUNTIFS(Table1[Order ID],Table1[[#This Row],[Order ID]],Table1[Product ID],Table1[[#This Row],[Product ID]],Table1[Sales],Table1[[#This Row],[Sales]])</f>
        <v>1</v>
      </c>
    </row>
    <row r="770" spans="1:19" x14ac:dyDescent="0.3">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c r="S770">
        <f>COUNTIFS(Table1[Order ID],Table1[[#This Row],[Order ID]],Table1[Product ID],Table1[[#This Row],[Product ID]],Table1[Sales],Table1[[#This Row],[Sales]])</f>
        <v>1</v>
      </c>
    </row>
    <row r="771" spans="1:19" x14ac:dyDescent="0.3">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c r="S771">
        <f>COUNTIFS(Table1[Order ID],Table1[[#This Row],[Order ID]],Table1[Product ID],Table1[[#This Row],[Product ID]],Table1[Sales],Table1[[#This Row],[Sales]])</f>
        <v>1</v>
      </c>
    </row>
    <row r="772" spans="1:19" x14ac:dyDescent="0.3">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c r="S772">
        <f>COUNTIFS(Table1[Order ID],Table1[[#This Row],[Order ID]],Table1[Product ID],Table1[[#This Row],[Product ID]],Table1[Sales],Table1[[#This Row],[Sales]])</f>
        <v>1</v>
      </c>
    </row>
    <row r="773" spans="1:19" x14ac:dyDescent="0.3">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c r="S773">
        <f>COUNTIFS(Table1[Order ID],Table1[[#This Row],[Order ID]],Table1[Product ID],Table1[[#This Row],[Product ID]],Table1[Sales],Table1[[#This Row],[Sales]])</f>
        <v>1</v>
      </c>
    </row>
    <row r="774" spans="1:19" x14ac:dyDescent="0.3">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c r="S774">
        <f>COUNTIFS(Table1[Order ID],Table1[[#This Row],[Order ID]],Table1[Product ID],Table1[[#This Row],[Product ID]],Table1[Sales],Table1[[#This Row],[Sales]])</f>
        <v>1</v>
      </c>
    </row>
    <row r="775" spans="1:19" x14ac:dyDescent="0.3">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c r="S775">
        <f>COUNTIFS(Table1[Order ID],Table1[[#This Row],[Order ID]],Table1[Product ID],Table1[[#This Row],[Product ID]],Table1[Sales],Table1[[#This Row],[Sales]])</f>
        <v>1</v>
      </c>
    </row>
    <row r="776" spans="1:19" x14ac:dyDescent="0.3">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c r="S776">
        <f>COUNTIFS(Table1[Order ID],Table1[[#This Row],[Order ID]],Table1[Product ID],Table1[[#This Row],[Product ID]],Table1[Sales],Table1[[#This Row],[Sales]])</f>
        <v>1</v>
      </c>
    </row>
    <row r="777" spans="1:19" x14ac:dyDescent="0.3">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c r="S777">
        <f>COUNTIFS(Table1[Order ID],Table1[[#This Row],[Order ID]],Table1[Product ID],Table1[[#This Row],[Product ID]],Table1[Sales],Table1[[#This Row],[Sales]])</f>
        <v>1</v>
      </c>
    </row>
    <row r="778" spans="1:19" x14ac:dyDescent="0.3">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c r="S778">
        <f>COUNTIFS(Table1[Order ID],Table1[[#This Row],[Order ID]],Table1[Product ID],Table1[[#This Row],[Product ID]],Table1[Sales],Table1[[#This Row],[Sales]])</f>
        <v>1</v>
      </c>
    </row>
    <row r="779" spans="1:19" x14ac:dyDescent="0.3">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c r="S779">
        <f>COUNTIFS(Table1[Order ID],Table1[[#This Row],[Order ID]],Table1[Product ID],Table1[[#This Row],[Product ID]],Table1[Sales],Table1[[#This Row],[Sales]])</f>
        <v>1</v>
      </c>
    </row>
    <row r="780" spans="1:19" x14ac:dyDescent="0.3">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c r="S780">
        <f>COUNTIFS(Table1[Order ID],Table1[[#This Row],[Order ID]],Table1[Product ID],Table1[[#This Row],[Product ID]],Table1[Sales],Table1[[#This Row],[Sales]])</f>
        <v>1</v>
      </c>
    </row>
    <row r="781" spans="1:19" x14ac:dyDescent="0.3">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c r="S781">
        <f>COUNTIFS(Table1[Order ID],Table1[[#This Row],[Order ID]],Table1[Product ID],Table1[[#This Row],[Product ID]],Table1[Sales],Table1[[#This Row],[Sales]])</f>
        <v>1</v>
      </c>
    </row>
    <row r="782" spans="1:19" x14ac:dyDescent="0.3">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c r="S782">
        <f>COUNTIFS(Table1[Order ID],Table1[[#This Row],[Order ID]],Table1[Product ID],Table1[[#This Row],[Product ID]],Table1[Sales],Table1[[#This Row],[Sales]])</f>
        <v>1</v>
      </c>
    </row>
    <row r="783" spans="1:19" x14ac:dyDescent="0.3">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c r="S783">
        <f>COUNTIFS(Table1[Order ID],Table1[[#This Row],[Order ID]],Table1[Product ID],Table1[[#This Row],[Product ID]],Table1[Sales],Table1[[#This Row],[Sales]])</f>
        <v>1</v>
      </c>
    </row>
    <row r="784" spans="1:19" x14ac:dyDescent="0.3">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c r="S784">
        <f>COUNTIFS(Table1[Order ID],Table1[[#This Row],[Order ID]],Table1[Product ID],Table1[[#This Row],[Product ID]],Table1[Sales],Table1[[#This Row],[Sales]])</f>
        <v>1</v>
      </c>
    </row>
    <row r="785" spans="1:19" x14ac:dyDescent="0.3">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c r="S785">
        <f>COUNTIFS(Table1[Order ID],Table1[[#This Row],[Order ID]],Table1[Product ID],Table1[[#This Row],[Product ID]],Table1[Sales],Table1[[#This Row],[Sales]])</f>
        <v>1</v>
      </c>
    </row>
    <row r="786" spans="1:19" x14ac:dyDescent="0.3">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c r="S786">
        <f>COUNTIFS(Table1[Order ID],Table1[[#This Row],[Order ID]],Table1[Product ID],Table1[[#This Row],[Product ID]],Table1[Sales],Table1[[#This Row],[Sales]])</f>
        <v>1</v>
      </c>
    </row>
    <row r="787" spans="1:19" x14ac:dyDescent="0.3">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c r="S787">
        <f>COUNTIFS(Table1[Order ID],Table1[[#This Row],[Order ID]],Table1[Product ID],Table1[[#This Row],[Product ID]],Table1[Sales],Table1[[#This Row],[Sales]])</f>
        <v>1</v>
      </c>
    </row>
    <row r="788" spans="1:19" x14ac:dyDescent="0.3">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c r="S788">
        <f>COUNTIFS(Table1[Order ID],Table1[[#This Row],[Order ID]],Table1[Product ID],Table1[[#This Row],[Product ID]],Table1[Sales],Table1[[#This Row],[Sales]])</f>
        <v>1</v>
      </c>
    </row>
    <row r="789" spans="1:19" x14ac:dyDescent="0.3">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c r="S789">
        <f>COUNTIFS(Table1[Order ID],Table1[[#This Row],[Order ID]],Table1[Product ID],Table1[[#This Row],[Product ID]],Table1[Sales],Table1[[#This Row],[Sales]])</f>
        <v>1</v>
      </c>
    </row>
    <row r="790" spans="1:19" x14ac:dyDescent="0.3">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c r="S790">
        <f>COUNTIFS(Table1[Order ID],Table1[[#This Row],[Order ID]],Table1[Product ID],Table1[[#This Row],[Product ID]],Table1[Sales],Table1[[#This Row],[Sales]])</f>
        <v>1</v>
      </c>
    </row>
    <row r="791" spans="1:19" x14ac:dyDescent="0.3">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c r="S791">
        <f>COUNTIFS(Table1[Order ID],Table1[[#This Row],[Order ID]],Table1[Product ID],Table1[[#This Row],[Product ID]],Table1[Sales],Table1[[#This Row],[Sales]])</f>
        <v>1</v>
      </c>
    </row>
    <row r="792" spans="1:19" x14ac:dyDescent="0.3">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c r="S792">
        <f>COUNTIFS(Table1[Order ID],Table1[[#This Row],[Order ID]],Table1[Product ID],Table1[[#This Row],[Product ID]],Table1[Sales],Table1[[#This Row],[Sales]])</f>
        <v>1</v>
      </c>
    </row>
    <row r="793" spans="1:19" x14ac:dyDescent="0.3">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c r="S793">
        <f>COUNTIFS(Table1[Order ID],Table1[[#This Row],[Order ID]],Table1[Product ID],Table1[[#This Row],[Product ID]],Table1[Sales],Table1[[#This Row],[Sales]])</f>
        <v>1</v>
      </c>
    </row>
    <row r="794" spans="1:19" x14ac:dyDescent="0.3">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c r="S794">
        <f>COUNTIFS(Table1[Order ID],Table1[[#This Row],[Order ID]],Table1[Product ID],Table1[[#This Row],[Product ID]],Table1[Sales],Table1[[#This Row],[Sales]])</f>
        <v>1</v>
      </c>
    </row>
    <row r="795" spans="1:19" x14ac:dyDescent="0.3">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c r="S795">
        <f>COUNTIFS(Table1[Order ID],Table1[[#This Row],[Order ID]],Table1[Product ID],Table1[[#This Row],[Product ID]],Table1[Sales],Table1[[#This Row],[Sales]])</f>
        <v>1</v>
      </c>
    </row>
    <row r="796" spans="1:19" x14ac:dyDescent="0.3">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c r="S796">
        <f>COUNTIFS(Table1[Order ID],Table1[[#This Row],[Order ID]],Table1[Product ID],Table1[[#This Row],[Product ID]],Table1[Sales],Table1[[#This Row],[Sales]])</f>
        <v>1</v>
      </c>
    </row>
    <row r="797" spans="1:19" x14ac:dyDescent="0.3">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c r="S797">
        <f>COUNTIFS(Table1[Order ID],Table1[[#This Row],[Order ID]],Table1[Product ID],Table1[[#This Row],[Product ID]],Table1[Sales],Table1[[#This Row],[Sales]])</f>
        <v>1</v>
      </c>
    </row>
    <row r="798" spans="1:19" x14ac:dyDescent="0.3">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c r="S798">
        <f>COUNTIFS(Table1[Order ID],Table1[[#This Row],[Order ID]],Table1[Product ID],Table1[[#This Row],[Product ID]],Table1[Sales],Table1[[#This Row],[Sales]])</f>
        <v>1</v>
      </c>
    </row>
    <row r="799" spans="1:19" x14ac:dyDescent="0.3">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c r="S799">
        <f>COUNTIFS(Table1[Order ID],Table1[[#This Row],[Order ID]],Table1[Product ID],Table1[[#This Row],[Product ID]],Table1[Sales],Table1[[#This Row],[Sales]])</f>
        <v>1</v>
      </c>
    </row>
    <row r="800" spans="1:19" x14ac:dyDescent="0.3">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c r="S800">
        <f>COUNTIFS(Table1[Order ID],Table1[[#This Row],[Order ID]],Table1[Product ID],Table1[[#This Row],[Product ID]],Table1[Sales],Table1[[#This Row],[Sales]])</f>
        <v>1</v>
      </c>
    </row>
    <row r="801" spans="1:19" x14ac:dyDescent="0.3">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c r="S801">
        <f>COUNTIFS(Table1[Order ID],Table1[[#This Row],[Order ID]],Table1[Product ID],Table1[[#This Row],[Product ID]],Table1[Sales],Table1[[#This Row],[Sales]])</f>
        <v>1</v>
      </c>
    </row>
    <row r="802" spans="1:19" x14ac:dyDescent="0.3">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c r="S802">
        <f>COUNTIFS(Table1[Order ID],Table1[[#This Row],[Order ID]],Table1[Product ID],Table1[[#This Row],[Product ID]],Table1[Sales],Table1[[#This Row],[Sales]])</f>
        <v>1</v>
      </c>
    </row>
    <row r="803" spans="1:19" x14ac:dyDescent="0.3">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c r="S803">
        <f>COUNTIFS(Table1[Order ID],Table1[[#This Row],[Order ID]],Table1[Product ID],Table1[[#This Row],[Product ID]],Table1[Sales],Table1[[#This Row],[Sales]])</f>
        <v>1</v>
      </c>
    </row>
    <row r="804" spans="1:19" x14ac:dyDescent="0.3">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c r="S804">
        <f>COUNTIFS(Table1[Order ID],Table1[[#This Row],[Order ID]],Table1[Product ID],Table1[[#This Row],[Product ID]],Table1[Sales],Table1[[#This Row],[Sales]])</f>
        <v>1</v>
      </c>
    </row>
    <row r="805" spans="1:19" x14ac:dyDescent="0.3">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c r="S805">
        <f>COUNTIFS(Table1[Order ID],Table1[[#This Row],[Order ID]],Table1[Product ID],Table1[[#This Row],[Product ID]],Table1[Sales],Table1[[#This Row],[Sales]])</f>
        <v>1</v>
      </c>
    </row>
    <row r="806" spans="1:19" x14ac:dyDescent="0.3">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c r="S806">
        <f>COUNTIFS(Table1[Order ID],Table1[[#This Row],[Order ID]],Table1[Product ID],Table1[[#This Row],[Product ID]],Table1[Sales],Table1[[#This Row],[Sales]])</f>
        <v>1</v>
      </c>
    </row>
    <row r="807" spans="1:19" x14ac:dyDescent="0.3">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c r="S807">
        <f>COUNTIFS(Table1[Order ID],Table1[[#This Row],[Order ID]],Table1[Product ID],Table1[[#This Row],[Product ID]],Table1[Sales],Table1[[#This Row],[Sales]])</f>
        <v>1</v>
      </c>
    </row>
    <row r="808" spans="1:19" x14ac:dyDescent="0.3">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c r="S808">
        <f>COUNTIFS(Table1[Order ID],Table1[[#This Row],[Order ID]],Table1[Product ID],Table1[[#This Row],[Product ID]],Table1[Sales],Table1[[#This Row],[Sales]])</f>
        <v>1</v>
      </c>
    </row>
    <row r="809" spans="1:19" x14ac:dyDescent="0.3">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c r="S809">
        <f>COUNTIFS(Table1[Order ID],Table1[[#This Row],[Order ID]],Table1[Product ID],Table1[[#This Row],[Product ID]],Table1[Sales],Table1[[#This Row],[Sales]])</f>
        <v>1</v>
      </c>
    </row>
    <row r="810" spans="1:19" x14ac:dyDescent="0.3">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c r="S810">
        <f>COUNTIFS(Table1[Order ID],Table1[[#This Row],[Order ID]],Table1[Product ID],Table1[[#This Row],[Product ID]],Table1[Sales],Table1[[#This Row],[Sales]])</f>
        <v>1</v>
      </c>
    </row>
    <row r="811" spans="1:19" x14ac:dyDescent="0.3">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c r="S811">
        <f>COUNTIFS(Table1[Order ID],Table1[[#This Row],[Order ID]],Table1[Product ID],Table1[[#This Row],[Product ID]],Table1[Sales],Table1[[#This Row],[Sales]])</f>
        <v>1</v>
      </c>
    </row>
    <row r="812" spans="1:19" x14ac:dyDescent="0.3">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c r="S812">
        <f>COUNTIFS(Table1[Order ID],Table1[[#This Row],[Order ID]],Table1[Product ID],Table1[[#This Row],[Product ID]],Table1[Sales],Table1[[#This Row],[Sales]])</f>
        <v>1</v>
      </c>
    </row>
    <row r="813" spans="1:19" x14ac:dyDescent="0.3">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c r="S813">
        <f>COUNTIFS(Table1[Order ID],Table1[[#This Row],[Order ID]],Table1[Product ID],Table1[[#This Row],[Product ID]],Table1[Sales],Table1[[#This Row],[Sales]])</f>
        <v>1</v>
      </c>
    </row>
    <row r="814" spans="1:19" x14ac:dyDescent="0.3">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c r="S814">
        <f>COUNTIFS(Table1[Order ID],Table1[[#This Row],[Order ID]],Table1[Product ID],Table1[[#This Row],[Product ID]],Table1[Sales],Table1[[#This Row],[Sales]])</f>
        <v>1</v>
      </c>
    </row>
    <row r="815" spans="1:19" x14ac:dyDescent="0.3">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c r="S815">
        <f>COUNTIFS(Table1[Order ID],Table1[[#This Row],[Order ID]],Table1[Product ID],Table1[[#This Row],[Product ID]],Table1[Sales],Table1[[#This Row],[Sales]])</f>
        <v>1</v>
      </c>
    </row>
    <row r="816" spans="1:19" x14ac:dyDescent="0.3">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c r="S816">
        <f>COUNTIFS(Table1[Order ID],Table1[[#This Row],[Order ID]],Table1[Product ID],Table1[[#This Row],[Product ID]],Table1[Sales],Table1[[#This Row],[Sales]])</f>
        <v>1</v>
      </c>
    </row>
    <row r="817" spans="1:19" x14ac:dyDescent="0.3">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c r="S817">
        <f>COUNTIFS(Table1[Order ID],Table1[[#This Row],[Order ID]],Table1[Product ID],Table1[[#This Row],[Product ID]],Table1[Sales],Table1[[#This Row],[Sales]])</f>
        <v>1</v>
      </c>
    </row>
    <row r="818" spans="1:19" x14ac:dyDescent="0.3">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c r="S818">
        <f>COUNTIFS(Table1[Order ID],Table1[[#This Row],[Order ID]],Table1[Product ID],Table1[[#This Row],[Product ID]],Table1[Sales],Table1[[#This Row],[Sales]])</f>
        <v>1</v>
      </c>
    </row>
    <row r="819" spans="1:19" x14ac:dyDescent="0.3">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c r="S819">
        <f>COUNTIFS(Table1[Order ID],Table1[[#This Row],[Order ID]],Table1[Product ID],Table1[[#This Row],[Product ID]],Table1[Sales],Table1[[#This Row],[Sales]])</f>
        <v>1</v>
      </c>
    </row>
    <row r="820" spans="1:19" x14ac:dyDescent="0.3">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c r="S820">
        <f>COUNTIFS(Table1[Order ID],Table1[[#This Row],[Order ID]],Table1[Product ID],Table1[[#This Row],[Product ID]],Table1[Sales],Table1[[#This Row],[Sales]])</f>
        <v>1</v>
      </c>
    </row>
    <row r="821" spans="1:19" x14ac:dyDescent="0.3">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c r="S821">
        <f>COUNTIFS(Table1[Order ID],Table1[[#This Row],[Order ID]],Table1[Product ID],Table1[[#This Row],[Product ID]],Table1[Sales],Table1[[#This Row],[Sales]])</f>
        <v>1</v>
      </c>
    </row>
    <row r="822" spans="1:19" x14ac:dyDescent="0.3">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c r="S822">
        <f>COUNTIFS(Table1[Order ID],Table1[[#This Row],[Order ID]],Table1[Product ID],Table1[[#This Row],[Product ID]],Table1[Sales],Table1[[#This Row],[Sales]])</f>
        <v>1</v>
      </c>
    </row>
    <row r="823" spans="1:19" x14ac:dyDescent="0.3">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c r="S823">
        <f>COUNTIFS(Table1[Order ID],Table1[[#This Row],[Order ID]],Table1[Product ID],Table1[[#This Row],[Product ID]],Table1[Sales],Table1[[#This Row],[Sales]])</f>
        <v>1</v>
      </c>
    </row>
    <row r="824" spans="1:19" x14ac:dyDescent="0.3">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c r="S824">
        <f>COUNTIFS(Table1[Order ID],Table1[[#This Row],[Order ID]],Table1[Product ID],Table1[[#This Row],[Product ID]],Table1[Sales],Table1[[#This Row],[Sales]])</f>
        <v>1</v>
      </c>
    </row>
    <row r="825" spans="1:19" x14ac:dyDescent="0.3">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c r="S825">
        <f>COUNTIFS(Table1[Order ID],Table1[[#This Row],[Order ID]],Table1[Product ID],Table1[[#This Row],[Product ID]],Table1[Sales],Table1[[#This Row],[Sales]])</f>
        <v>1</v>
      </c>
    </row>
    <row r="826" spans="1:19" x14ac:dyDescent="0.3">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c r="S826">
        <f>COUNTIFS(Table1[Order ID],Table1[[#This Row],[Order ID]],Table1[Product ID],Table1[[#This Row],[Product ID]],Table1[Sales],Table1[[#This Row],[Sales]])</f>
        <v>1</v>
      </c>
    </row>
    <row r="827" spans="1:19" x14ac:dyDescent="0.3">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c r="S827">
        <f>COUNTIFS(Table1[Order ID],Table1[[#This Row],[Order ID]],Table1[Product ID],Table1[[#This Row],[Product ID]],Table1[Sales],Table1[[#This Row],[Sales]])</f>
        <v>1</v>
      </c>
    </row>
    <row r="828" spans="1:19" x14ac:dyDescent="0.3">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c r="S828">
        <f>COUNTIFS(Table1[Order ID],Table1[[#This Row],[Order ID]],Table1[Product ID],Table1[[#This Row],[Product ID]],Table1[Sales],Table1[[#This Row],[Sales]])</f>
        <v>1</v>
      </c>
    </row>
    <row r="829" spans="1:19" x14ac:dyDescent="0.3">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c r="S829">
        <f>COUNTIFS(Table1[Order ID],Table1[[#This Row],[Order ID]],Table1[Product ID],Table1[[#This Row],[Product ID]],Table1[Sales],Table1[[#This Row],[Sales]])</f>
        <v>1</v>
      </c>
    </row>
    <row r="830" spans="1:19" x14ac:dyDescent="0.3">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c r="S830">
        <f>COUNTIFS(Table1[Order ID],Table1[[#This Row],[Order ID]],Table1[Product ID],Table1[[#This Row],[Product ID]],Table1[Sales],Table1[[#This Row],[Sales]])</f>
        <v>1</v>
      </c>
    </row>
    <row r="831" spans="1:19" x14ac:dyDescent="0.3">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c r="S831">
        <f>COUNTIFS(Table1[Order ID],Table1[[#This Row],[Order ID]],Table1[Product ID],Table1[[#This Row],[Product ID]],Table1[Sales],Table1[[#This Row],[Sales]])</f>
        <v>1</v>
      </c>
    </row>
    <row r="832" spans="1:19" x14ac:dyDescent="0.3">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c r="S832">
        <f>COUNTIFS(Table1[Order ID],Table1[[#This Row],[Order ID]],Table1[Product ID],Table1[[#This Row],[Product ID]],Table1[Sales],Table1[[#This Row],[Sales]])</f>
        <v>1</v>
      </c>
    </row>
    <row r="833" spans="1:19" x14ac:dyDescent="0.3">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c r="S833">
        <f>COUNTIFS(Table1[Order ID],Table1[[#This Row],[Order ID]],Table1[Product ID],Table1[[#This Row],[Product ID]],Table1[Sales],Table1[[#This Row],[Sales]])</f>
        <v>1</v>
      </c>
    </row>
    <row r="834" spans="1:19" x14ac:dyDescent="0.3">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c r="S834">
        <f>COUNTIFS(Table1[Order ID],Table1[[#This Row],[Order ID]],Table1[Product ID],Table1[[#This Row],[Product ID]],Table1[Sales],Table1[[#This Row],[Sales]])</f>
        <v>1</v>
      </c>
    </row>
    <row r="835" spans="1:19" x14ac:dyDescent="0.3">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c r="S835">
        <f>COUNTIFS(Table1[Order ID],Table1[[#This Row],[Order ID]],Table1[Product ID],Table1[[#This Row],[Product ID]],Table1[Sales],Table1[[#This Row],[Sales]])</f>
        <v>1</v>
      </c>
    </row>
    <row r="836" spans="1:19" x14ac:dyDescent="0.3">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c r="S836">
        <f>COUNTIFS(Table1[Order ID],Table1[[#This Row],[Order ID]],Table1[Product ID],Table1[[#This Row],[Product ID]],Table1[Sales],Table1[[#This Row],[Sales]])</f>
        <v>1</v>
      </c>
    </row>
    <row r="837" spans="1:19" x14ac:dyDescent="0.3">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c r="S837">
        <f>COUNTIFS(Table1[Order ID],Table1[[#This Row],[Order ID]],Table1[Product ID],Table1[[#This Row],[Product ID]],Table1[Sales],Table1[[#This Row],[Sales]])</f>
        <v>1</v>
      </c>
    </row>
    <row r="838" spans="1:19" x14ac:dyDescent="0.3">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c r="S838">
        <f>COUNTIFS(Table1[Order ID],Table1[[#This Row],[Order ID]],Table1[Product ID],Table1[[#This Row],[Product ID]],Table1[Sales],Table1[[#This Row],[Sales]])</f>
        <v>1</v>
      </c>
    </row>
    <row r="839" spans="1:19" x14ac:dyDescent="0.3">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c r="S839">
        <f>COUNTIFS(Table1[Order ID],Table1[[#This Row],[Order ID]],Table1[Product ID],Table1[[#This Row],[Product ID]],Table1[Sales],Table1[[#This Row],[Sales]])</f>
        <v>1</v>
      </c>
    </row>
    <row r="840" spans="1:19" x14ac:dyDescent="0.3">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c r="S840">
        <f>COUNTIFS(Table1[Order ID],Table1[[#This Row],[Order ID]],Table1[Product ID],Table1[[#This Row],[Product ID]],Table1[Sales],Table1[[#This Row],[Sales]])</f>
        <v>1</v>
      </c>
    </row>
    <row r="841" spans="1:19" x14ac:dyDescent="0.3">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c r="S841">
        <f>COUNTIFS(Table1[Order ID],Table1[[#This Row],[Order ID]],Table1[Product ID],Table1[[#This Row],[Product ID]],Table1[Sales],Table1[[#This Row],[Sales]])</f>
        <v>1</v>
      </c>
    </row>
    <row r="842" spans="1:19" x14ac:dyDescent="0.3">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c r="S842">
        <f>COUNTIFS(Table1[Order ID],Table1[[#This Row],[Order ID]],Table1[Product ID],Table1[[#This Row],[Product ID]],Table1[Sales],Table1[[#This Row],[Sales]])</f>
        <v>1</v>
      </c>
    </row>
    <row r="843" spans="1:19" x14ac:dyDescent="0.3">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c r="S843">
        <f>COUNTIFS(Table1[Order ID],Table1[[#This Row],[Order ID]],Table1[Product ID],Table1[[#This Row],[Product ID]],Table1[Sales],Table1[[#This Row],[Sales]])</f>
        <v>1</v>
      </c>
    </row>
    <row r="844" spans="1:19" x14ac:dyDescent="0.3">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c r="S844">
        <f>COUNTIFS(Table1[Order ID],Table1[[#This Row],[Order ID]],Table1[Product ID],Table1[[#This Row],[Product ID]],Table1[Sales],Table1[[#This Row],[Sales]])</f>
        <v>1</v>
      </c>
    </row>
    <row r="845" spans="1:19" x14ac:dyDescent="0.3">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c r="S845">
        <f>COUNTIFS(Table1[Order ID],Table1[[#This Row],[Order ID]],Table1[Product ID],Table1[[#This Row],[Product ID]],Table1[Sales],Table1[[#This Row],[Sales]])</f>
        <v>1</v>
      </c>
    </row>
    <row r="846" spans="1:19" x14ac:dyDescent="0.3">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c r="S846">
        <f>COUNTIFS(Table1[Order ID],Table1[[#This Row],[Order ID]],Table1[Product ID],Table1[[#This Row],[Product ID]],Table1[Sales],Table1[[#This Row],[Sales]])</f>
        <v>1</v>
      </c>
    </row>
    <row r="847" spans="1:19" x14ac:dyDescent="0.3">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c r="S847">
        <f>COUNTIFS(Table1[Order ID],Table1[[#This Row],[Order ID]],Table1[Product ID],Table1[[#This Row],[Product ID]],Table1[Sales],Table1[[#This Row],[Sales]])</f>
        <v>1</v>
      </c>
    </row>
    <row r="848" spans="1:19" x14ac:dyDescent="0.3">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c r="S848">
        <f>COUNTIFS(Table1[Order ID],Table1[[#This Row],[Order ID]],Table1[Product ID],Table1[[#This Row],[Product ID]],Table1[Sales],Table1[[#This Row],[Sales]])</f>
        <v>1</v>
      </c>
    </row>
    <row r="849" spans="1:19" x14ac:dyDescent="0.3">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c r="S849">
        <f>COUNTIFS(Table1[Order ID],Table1[[#This Row],[Order ID]],Table1[Product ID],Table1[[#This Row],[Product ID]],Table1[Sales],Table1[[#This Row],[Sales]])</f>
        <v>1</v>
      </c>
    </row>
    <row r="850" spans="1:19" x14ac:dyDescent="0.3">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c r="S850">
        <f>COUNTIFS(Table1[Order ID],Table1[[#This Row],[Order ID]],Table1[Product ID],Table1[[#This Row],[Product ID]],Table1[Sales],Table1[[#This Row],[Sales]])</f>
        <v>1</v>
      </c>
    </row>
    <row r="851" spans="1:19" x14ac:dyDescent="0.3">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c r="S851">
        <f>COUNTIFS(Table1[Order ID],Table1[[#This Row],[Order ID]],Table1[Product ID],Table1[[#This Row],[Product ID]],Table1[Sales],Table1[[#This Row],[Sales]])</f>
        <v>1</v>
      </c>
    </row>
    <row r="852" spans="1:19" x14ac:dyDescent="0.3">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c r="S852">
        <f>COUNTIFS(Table1[Order ID],Table1[[#This Row],[Order ID]],Table1[Product ID],Table1[[#This Row],[Product ID]],Table1[Sales],Table1[[#This Row],[Sales]])</f>
        <v>1</v>
      </c>
    </row>
    <row r="853" spans="1:19" x14ac:dyDescent="0.3">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c r="S853">
        <f>COUNTIFS(Table1[Order ID],Table1[[#This Row],[Order ID]],Table1[Product ID],Table1[[#This Row],[Product ID]],Table1[Sales],Table1[[#This Row],[Sales]])</f>
        <v>1</v>
      </c>
    </row>
    <row r="854" spans="1:19" x14ac:dyDescent="0.3">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c r="S854">
        <f>COUNTIFS(Table1[Order ID],Table1[[#This Row],[Order ID]],Table1[Product ID],Table1[[#This Row],[Product ID]],Table1[Sales],Table1[[#This Row],[Sales]])</f>
        <v>1</v>
      </c>
    </row>
    <row r="855" spans="1:19" x14ac:dyDescent="0.3">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c r="S855">
        <f>COUNTIFS(Table1[Order ID],Table1[[#This Row],[Order ID]],Table1[Product ID],Table1[[#This Row],[Product ID]],Table1[Sales],Table1[[#This Row],[Sales]])</f>
        <v>1</v>
      </c>
    </row>
    <row r="856" spans="1:19" x14ac:dyDescent="0.3">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c r="S856">
        <f>COUNTIFS(Table1[Order ID],Table1[[#This Row],[Order ID]],Table1[Product ID],Table1[[#This Row],[Product ID]],Table1[Sales],Table1[[#This Row],[Sales]])</f>
        <v>1</v>
      </c>
    </row>
    <row r="857" spans="1:19" x14ac:dyDescent="0.3">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c r="S857">
        <f>COUNTIFS(Table1[Order ID],Table1[[#This Row],[Order ID]],Table1[Product ID],Table1[[#This Row],[Product ID]],Table1[Sales],Table1[[#This Row],[Sales]])</f>
        <v>1</v>
      </c>
    </row>
    <row r="858" spans="1:19" x14ac:dyDescent="0.3">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c r="S858">
        <f>COUNTIFS(Table1[Order ID],Table1[[#This Row],[Order ID]],Table1[Product ID],Table1[[#This Row],[Product ID]],Table1[Sales],Table1[[#This Row],[Sales]])</f>
        <v>1</v>
      </c>
    </row>
    <row r="859" spans="1:19" x14ac:dyDescent="0.3">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c r="S859">
        <f>COUNTIFS(Table1[Order ID],Table1[[#This Row],[Order ID]],Table1[Product ID],Table1[[#This Row],[Product ID]],Table1[Sales],Table1[[#This Row],[Sales]])</f>
        <v>1</v>
      </c>
    </row>
    <row r="860" spans="1:19" x14ac:dyDescent="0.3">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c r="S860">
        <f>COUNTIFS(Table1[Order ID],Table1[[#This Row],[Order ID]],Table1[Product ID],Table1[[#This Row],[Product ID]],Table1[Sales],Table1[[#This Row],[Sales]])</f>
        <v>1</v>
      </c>
    </row>
    <row r="861" spans="1:19" x14ac:dyDescent="0.3">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c r="S861">
        <f>COUNTIFS(Table1[Order ID],Table1[[#This Row],[Order ID]],Table1[Product ID],Table1[[#This Row],[Product ID]],Table1[Sales],Table1[[#This Row],[Sales]])</f>
        <v>1</v>
      </c>
    </row>
    <row r="862" spans="1:19" x14ac:dyDescent="0.3">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c r="S862">
        <f>COUNTIFS(Table1[Order ID],Table1[[#This Row],[Order ID]],Table1[Product ID],Table1[[#This Row],[Product ID]],Table1[Sales],Table1[[#This Row],[Sales]])</f>
        <v>1</v>
      </c>
    </row>
    <row r="863" spans="1:19" x14ac:dyDescent="0.3">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c r="S863">
        <f>COUNTIFS(Table1[Order ID],Table1[[#This Row],[Order ID]],Table1[Product ID],Table1[[#This Row],[Product ID]],Table1[Sales],Table1[[#This Row],[Sales]])</f>
        <v>1</v>
      </c>
    </row>
    <row r="864" spans="1:19" x14ac:dyDescent="0.3">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c r="S864">
        <f>COUNTIFS(Table1[Order ID],Table1[[#This Row],[Order ID]],Table1[Product ID],Table1[[#This Row],[Product ID]],Table1[Sales],Table1[[#This Row],[Sales]])</f>
        <v>1</v>
      </c>
    </row>
    <row r="865" spans="1:19" x14ac:dyDescent="0.3">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c r="S865">
        <f>COUNTIFS(Table1[Order ID],Table1[[#This Row],[Order ID]],Table1[Product ID],Table1[[#This Row],[Product ID]],Table1[Sales],Table1[[#This Row],[Sales]])</f>
        <v>1</v>
      </c>
    </row>
    <row r="866" spans="1:19" x14ac:dyDescent="0.3">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c r="S866">
        <f>COUNTIFS(Table1[Order ID],Table1[[#This Row],[Order ID]],Table1[Product ID],Table1[[#This Row],[Product ID]],Table1[Sales],Table1[[#This Row],[Sales]])</f>
        <v>1</v>
      </c>
    </row>
    <row r="867" spans="1:19" x14ac:dyDescent="0.3">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c r="S867">
        <f>COUNTIFS(Table1[Order ID],Table1[[#This Row],[Order ID]],Table1[Product ID],Table1[[#This Row],[Product ID]],Table1[Sales],Table1[[#This Row],[Sales]])</f>
        <v>1</v>
      </c>
    </row>
    <row r="868" spans="1:19" x14ac:dyDescent="0.3">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c r="S868">
        <f>COUNTIFS(Table1[Order ID],Table1[[#This Row],[Order ID]],Table1[Product ID],Table1[[#This Row],[Product ID]],Table1[Sales],Table1[[#This Row],[Sales]])</f>
        <v>1</v>
      </c>
    </row>
    <row r="869" spans="1:19" x14ac:dyDescent="0.3">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c r="S869">
        <f>COUNTIFS(Table1[Order ID],Table1[[#This Row],[Order ID]],Table1[Product ID],Table1[[#This Row],[Product ID]],Table1[Sales],Table1[[#This Row],[Sales]])</f>
        <v>1</v>
      </c>
    </row>
    <row r="870" spans="1:19" x14ac:dyDescent="0.3">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c r="S870">
        <f>COUNTIFS(Table1[Order ID],Table1[[#This Row],[Order ID]],Table1[Product ID],Table1[[#This Row],[Product ID]],Table1[Sales],Table1[[#This Row],[Sales]])</f>
        <v>1</v>
      </c>
    </row>
    <row r="871" spans="1:19" x14ac:dyDescent="0.3">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c r="S871">
        <f>COUNTIFS(Table1[Order ID],Table1[[#This Row],[Order ID]],Table1[Product ID],Table1[[#This Row],[Product ID]],Table1[Sales],Table1[[#This Row],[Sales]])</f>
        <v>1</v>
      </c>
    </row>
    <row r="872" spans="1:19" x14ac:dyDescent="0.3">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c r="S872">
        <f>COUNTIFS(Table1[Order ID],Table1[[#This Row],[Order ID]],Table1[Product ID],Table1[[#This Row],[Product ID]],Table1[Sales],Table1[[#This Row],[Sales]])</f>
        <v>1</v>
      </c>
    </row>
    <row r="873" spans="1:19" x14ac:dyDescent="0.3">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c r="S873">
        <f>COUNTIFS(Table1[Order ID],Table1[[#This Row],[Order ID]],Table1[Product ID],Table1[[#This Row],[Product ID]],Table1[Sales],Table1[[#This Row],[Sales]])</f>
        <v>1</v>
      </c>
    </row>
    <row r="874" spans="1:19" x14ac:dyDescent="0.3">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c r="S874">
        <f>COUNTIFS(Table1[Order ID],Table1[[#This Row],[Order ID]],Table1[Product ID],Table1[[#This Row],[Product ID]],Table1[Sales],Table1[[#This Row],[Sales]])</f>
        <v>1</v>
      </c>
    </row>
    <row r="875" spans="1:19" x14ac:dyDescent="0.3">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c r="S875">
        <f>COUNTIFS(Table1[Order ID],Table1[[#This Row],[Order ID]],Table1[Product ID],Table1[[#This Row],[Product ID]],Table1[Sales],Table1[[#This Row],[Sales]])</f>
        <v>1</v>
      </c>
    </row>
    <row r="876" spans="1:19" x14ac:dyDescent="0.3">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c r="S876">
        <f>COUNTIFS(Table1[Order ID],Table1[[#This Row],[Order ID]],Table1[Product ID],Table1[[#This Row],[Product ID]],Table1[Sales],Table1[[#This Row],[Sales]])</f>
        <v>1</v>
      </c>
    </row>
    <row r="877" spans="1:19" x14ac:dyDescent="0.3">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c r="S877">
        <f>COUNTIFS(Table1[Order ID],Table1[[#This Row],[Order ID]],Table1[Product ID],Table1[[#This Row],[Product ID]],Table1[Sales],Table1[[#This Row],[Sales]])</f>
        <v>1</v>
      </c>
    </row>
    <row r="878" spans="1:19" x14ac:dyDescent="0.3">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c r="S878">
        <f>COUNTIFS(Table1[Order ID],Table1[[#This Row],[Order ID]],Table1[Product ID],Table1[[#This Row],[Product ID]],Table1[Sales],Table1[[#This Row],[Sales]])</f>
        <v>1</v>
      </c>
    </row>
    <row r="879" spans="1:19" x14ac:dyDescent="0.3">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c r="S879">
        <f>COUNTIFS(Table1[Order ID],Table1[[#This Row],[Order ID]],Table1[Product ID],Table1[[#This Row],[Product ID]],Table1[Sales],Table1[[#This Row],[Sales]])</f>
        <v>1</v>
      </c>
    </row>
    <row r="880" spans="1:19" x14ac:dyDescent="0.3">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c r="S880">
        <f>COUNTIFS(Table1[Order ID],Table1[[#This Row],[Order ID]],Table1[Product ID],Table1[[#This Row],[Product ID]],Table1[Sales],Table1[[#This Row],[Sales]])</f>
        <v>1</v>
      </c>
    </row>
    <row r="881" spans="1:19" x14ac:dyDescent="0.3">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c r="S881">
        <f>COUNTIFS(Table1[Order ID],Table1[[#This Row],[Order ID]],Table1[Product ID],Table1[[#This Row],[Product ID]],Table1[Sales],Table1[[#This Row],[Sales]])</f>
        <v>1</v>
      </c>
    </row>
    <row r="882" spans="1:19" x14ac:dyDescent="0.3">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c r="S882">
        <f>COUNTIFS(Table1[Order ID],Table1[[#This Row],[Order ID]],Table1[Product ID],Table1[[#This Row],[Product ID]],Table1[Sales],Table1[[#This Row],[Sales]])</f>
        <v>1</v>
      </c>
    </row>
    <row r="883" spans="1:19" x14ac:dyDescent="0.3">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c r="S883">
        <f>COUNTIFS(Table1[Order ID],Table1[[#This Row],[Order ID]],Table1[Product ID],Table1[[#This Row],[Product ID]],Table1[Sales],Table1[[#This Row],[Sales]])</f>
        <v>1</v>
      </c>
    </row>
    <row r="884" spans="1:19" x14ac:dyDescent="0.3">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c r="S884">
        <f>COUNTIFS(Table1[Order ID],Table1[[#This Row],[Order ID]],Table1[Product ID],Table1[[#This Row],[Product ID]],Table1[Sales],Table1[[#This Row],[Sales]])</f>
        <v>1</v>
      </c>
    </row>
    <row r="885" spans="1:19" x14ac:dyDescent="0.3">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c r="S885">
        <f>COUNTIFS(Table1[Order ID],Table1[[#This Row],[Order ID]],Table1[Product ID],Table1[[#This Row],[Product ID]],Table1[Sales],Table1[[#This Row],[Sales]])</f>
        <v>1</v>
      </c>
    </row>
    <row r="886" spans="1:19" x14ac:dyDescent="0.3">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c r="S886">
        <f>COUNTIFS(Table1[Order ID],Table1[[#This Row],[Order ID]],Table1[Product ID],Table1[[#This Row],[Product ID]],Table1[Sales],Table1[[#This Row],[Sales]])</f>
        <v>1</v>
      </c>
    </row>
    <row r="887" spans="1:19" x14ac:dyDescent="0.3">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c r="S887">
        <f>COUNTIFS(Table1[Order ID],Table1[[#This Row],[Order ID]],Table1[Product ID],Table1[[#This Row],[Product ID]],Table1[Sales],Table1[[#This Row],[Sales]])</f>
        <v>1</v>
      </c>
    </row>
    <row r="888" spans="1:19" x14ac:dyDescent="0.3">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c r="S888">
        <f>COUNTIFS(Table1[Order ID],Table1[[#This Row],[Order ID]],Table1[Product ID],Table1[[#This Row],[Product ID]],Table1[Sales],Table1[[#This Row],[Sales]])</f>
        <v>1</v>
      </c>
    </row>
    <row r="889" spans="1:19" x14ac:dyDescent="0.3">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c r="S889">
        <f>COUNTIFS(Table1[Order ID],Table1[[#This Row],[Order ID]],Table1[Product ID],Table1[[#This Row],[Product ID]],Table1[Sales],Table1[[#This Row],[Sales]])</f>
        <v>1</v>
      </c>
    </row>
    <row r="890" spans="1:19" x14ac:dyDescent="0.3">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c r="S890">
        <f>COUNTIFS(Table1[Order ID],Table1[[#This Row],[Order ID]],Table1[Product ID],Table1[[#This Row],[Product ID]],Table1[Sales],Table1[[#This Row],[Sales]])</f>
        <v>1</v>
      </c>
    </row>
    <row r="891" spans="1:19" x14ac:dyDescent="0.3">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c r="S891">
        <f>COUNTIFS(Table1[Order ID],Table1[[#This Row],[Order ID]],Table1[Product ID],Table1[[#This Row],[Product ID]],Table1[Sales],Table1[[#This Row],[Sales]])</f>
        <v>1</v>
      </c>
    </row>
    <row r="892" spans="1:19" x14ac:dyDescent="0.3">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c r="S892">
        <f>COUNTIFS(Table1[Order ID],Table1[[#This Row],[Order ID]],Table1[Product ID],Table1[[#This Row],[Product ID]],Table1[Sales],Table1[[#This Row],[Sales]])</f>
        <v>1</v>
      </c>
    </row>
    <row r="893" spans="1:19" x14ac:dyDescent="0.3">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c r="S893">
        <f>COUNTIFS(Table1[Order ID],Table1[[#This Row],[Order ID]],Table1[Product ID],Table1[[#This Row],[Product ID]],Table1[Sales],Table1[[#This Row],[Sales]])</f>
        <v>1</v>
      </c>
    </row>
    <row r="894" spans="1:19" x14ac:dyDescent="0.3">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c r="S894">
        <f>COUNTIFS(Table1[Order ID],Table1[[#This Row],[Order ID]],Table1[Product ID],Table1[[#This Row],[Product ID]],Table1[Sales],Table1[[#This Row],[Sales]])</f>
        <v>1</v>
      </c>
    </row>
    <row r="895" spans="1:19" x14ac:dyDescent="0.3">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c r="S895">
        <f>COUNTIFS(Table1[Order ID],Table1[[#This Row],[Order ID]],Table1[Product ID],Table1[[#This Row],[Product ID]],Table1[Sales],Table1[[#This Row],[Sales]])</f>
        <v>1</v>
      </c>
    </row>
    <row r="896" spans="1:19" x14ac:dyDescent="0.3">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c r="S896">
        <f>COUNTIFS(Table1[Order ID],Table1[[#This Row],[Order ID]],Table1[Product ID],Table1[[#This Row],[Product ID]],Table1[Sales],Table1[[#This Row],[Sales]])</f>
        <v>1</v>
      </c>
    </row>
    <row r="897" spans="1:19" x14ac:dyDescent="0.3">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c r="S897">
        <f>COUNTIFS(Table1[Order ID],Table1[[#This Row],[Order ID]],Table1[Product ID],Table1[[#This Row],[Product ID]],Table1[Sales],Table1[[#This Row],[Sales]])</f>
        <v>1</v>
      </c>
    </row>
    <row r="898" spans="1:19" x14ac:dyDescent="0.3">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c r="S898">
        <f>COUNTIFS(Table1[Order ID],Table1[[#This Row],[Order ID]],Table1[Product ID],Table1[[#This Row],[Product ID]],Table1[Sales],Table1[[#This Row],[Sales]])</f>
        <v>1</v>
      </c>
    </row>
    <row r="899" spans="1:19" x14ac:dyDescent="0.3">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c r="S899">
        <f>COUNTIFS(Table1[Order ID],Table1[[#This Row],[Order ID]],Table1[Product ID],Table1[[#This Row],[Product ID]],Table1[Sales],Table1[[#This Row],[Sales]])</f>
        <v>1</v>
      </c>
    </row>
    <row r="900" spans="1:19" x14ac:dyDescent="0.3">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c r="S900">
        <f>COUNTIFS(Table1[Order ID],Table1[[#This Row],[Order ID]],Table1[Product ID],Table1[[#This Row],[Product ID]],Table1[Sales],Table1[[#This Row],[Sales]])</f>
        <v>1</v>
      </c>
    </row>
    <row r="901" spans="1:19" x14ac:dyDescent="0.3">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c r="S901">
        <f>COUNTIFS(Table1[Order ID],Table1[[#This Row],[Order ID]],Table1[Product ID],Table1[[#This Row],[Product ID]],Table1[Sales],Table1[[#This Row],[Sales]])</f>
        <v>1</v>
      </c>
    </row>
    <row r="902" spans="1:19" x14ac:dyDescent="0.3">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c r="S902">
        <f>COUNTIFS(Table1[Order ID],Table1[[#This Row],[Order ID]],Table1[Product ID],Table1[[#This Row],[Product ID]],Table1[Sales],Table1[[#This Row],[Sales]])</f>
        <v>1</v>
      </c>
    </row>
    <row r="903" spans="1:19" x14ac:dyDescent="0.3">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c r="S903">
        <f>COUNTIFS(Table1[Order ID],Table1[[#This Row],[Order ID]],Table1[Product ID],Table1[[#This Row],[Product ID]],Table1[Sales],Table1[[#This Row],[Sales]])</f>
        <v>1</v>
      </c>
    </row>
    <row r="904" spans="1:19" x14ac:dyDescent="0.3">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c r="S904">
        <f>COUNTIFS(Table1[Order ID],Table1[[#This Row],[Order ID]],Table1[Product ID],Table1[[#This Row],[Product ID]],Table1[Sales],Table1[[#This Row],[Sales]])</f>
        <v>1</v>
      </c>
    </row>
    <row r="905" spans="1:19" x14ac:dyDescent="0.3">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c r="S905">
        <f>COUNTIFS(Table1[Order ID],Table1[[#This Row],[Order ID]],Table1[Product ID],Table1[[#This Row],[Product ID]],Table1[Sales],Table1[[#This Row],[Sales]])</f>
        <v>1</v>
      </c>
    </row>
    <row r="906" spans="1:19" x14ac:dyDescent="0.3">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c r="S906">
        <f>COUNTIFS(Table1[Order ID],Table1[[#This Row],[Order ID]],Table1[Product ID],Table1[[#This Row],[Product ID]],Table1[Sales],Table1[[#This Row],[Sales]])</f>
        <v>1</v>
      </c>
    </row>
    <row r="907" spans="1:19" x14ac:dyDescent="0.3">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c r="S907">
        <f>COUNTIFS(Table1[Order ID],Table1[[#This Row],[Order ID]],Table1[Product ID],Table1[[#This Row],[Product ID]],Table1[Sales],Table1[[#This Row],[Sales]])</f>
        <v>1</v>
      </c>
    </row>
    <row r="908" spans="1:19" x14ac:dyDescent="0.3">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c r="S908">
        <f>COUNTIFS(Table1[Order ID],Table1[[#This Row],[Order ID]],Table1[Product ID],Table1[[#This Row],[Product ID]],Table1[Sales],Table1[[#This Row],[Sales]])</f>
        <v>1</v>
      </c>
    </row>
    <row r="909" spans="1:19" x14ac:dyDescent="0.3">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c r="S909">
        <f>COUNTIFS(Table1[Order ID],Table1[[#This Row],[Order ID]],Table1[Product ID],Table1[[#This Row],[Product ID]],Table1[Sales],Table1[[#This Row],[Sales]])</f>
        <v>1</v>
      </c>
    </row>
    <row r="910" spans="1:19" x14ac:dyDescent="0.3">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c r="S910">
        <f>COUNTIFS(Table1[Order ID],Table1[[#This Row],[Order ID]],Table1[Product ID],Table1[[#This Row],[Product ID]],Table1[Sales],Table1[[#This Row],[Sales]])</f>
        <v>1</v>
      </c>
    </row>
    <row r="911" spans="1:19" x14ac:dyDescent="0.3">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c r="S911">
        <f>COUNTIFS(Table1[Order ID],Table1[[#This Row],[Order ID]],Table1[Product ID],Table1[[#This Row],[Product ID]],Table1[Sales],Table1[[#This Row],[Sales]])</f>
        <v>1</v>
      </c>
    </row>
    <row r="912" spans="1:19" x14ac:dyDescent="0.3">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c r="S912">
        <f>COUNTIFS(Table1[Order ID],Table1[[#This Row],[Order ID]],Table1[Product ID],Table1[[#This Row],[Product ID]],Table1[Sales],Table1[[#This Row],[Sales]])</f>
        <v>1</v>
      </c>
    </row>
    <row r="913" spans="1:19" x14ac:dyDescent="0.3">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c r="S913">
        <f>COUNTIFS(Table1[Order ID],Table1[[#This Row],[Order ID]],Table1[Product ID],Table1[[#This Row],[Product ID]],Table1[Sales],Table1[[#This Row],[Sales]])</f>
        <v>1</v>
      </c>
    </row>
    <row r="914" spans="1:19" x14ac:dyDescent="0.3">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c r="S914">
        <f>COUNTIFS(Table1[Order ID],Table1[[#This Row],[Order ID]],Table1[Product ID],Table1[[#This Row],[Product ID]],Table1[Sales],Table1[[#This Row],[Sales]])</f>
        <v>1</v>
      </c>
    </row>
    <row r="915" spans="1:19" x14ac:dyDescent="0.3">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c r="S915">
        <f>COUNTIFS(Table1[Order ID],Table1[[#This Row],[Order ID]],Table1[Product ID],Table1[[#This Row],[Product ID]],Table1[Sales],Table1[[#This Row],[Sales]])</f>
        <v>1</v>
      </c>
    </row>
    <row r="916" spans="1:19" x14ac:dyDescent="0.3">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c r="S916">
        <f>COUNTIFS(Table1[Order ID],Table1[[#This Row],[Order ID]],Table1[Product ID],Table1[[#This Row],[Product ID]],Table1[Sales],Table1[[#This Row],[Sales]])</f>
        <v>1</v>
      </c>
    </row>
    <row r="917" spans="1:19" x14ac:dyDescent="0.3">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c r="S917">
        <f>COUNTIFS(Table1[Order ID],Table1[[#This Row],[Order ID]],Table1[Product ID],Table1[[#This Row],[Product ID]],Table1[Sales],Table1[[#This Row],[Sales]])</f>
        <v>1</v>
      </c>
    </row>
    <row r="918" spans="1:19" x14ac:dyDescent="0.3">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c r="S918">
        <f>COUNTIFS(Table1[Order ID],Table1[[#This Row],[Order ID]],Table1[Product ID],Table1[[#This Row],[Product ID]],Table1[Sales],Table1[[#This Row],[Sales]])</f>
        <v>1</v>
      </c>
    </row>
    <row r="919" spans="1:19" x14ac:dyDescent="0.3">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c r="S919">
        <f>COUNTIFS(Table1[Order ID],Table1[[#This Row],[Order ID]],Table1[Product ID],Table1[[#This Row],[Product ID]],Table1[Sales],Table1[[#This Row],[Sales]])</f>
        <v>1</v>
      </c>
    </row>
    <row r="920" spans="1:19" x14ac:dyDescent="0.3">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c r="S920">
        <f>COUNTIFS(Table1[Order ID],Table1[[#This Row],[Order ID]],Table1[Product ID],Table1[[#This Row],[Product ID]],Table1[Sales],Table1[[#This Row],[Sales]])</f>
        <v>1</v>
      </c>
    </row>
    <row r="921" spans="1:19" x14ac:dyDescent="0.3">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c r="S921">
        <f>COUNTIFS(Table1[Order ID],Table1[[#This Row],[Order ID]],Table1[Product ID],Table1[[#This Row],[Product ID]],Table1[Sales],Table1[[#This Row],[Sales]])</f>
        <v>1</v>
      </c>
    </row>
    <row r="922" spans="1:19" x14ac:dyDescent="0.3">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c r="S922">
        <f>COUNTIFS(Table1[Order ID],Table1[[#This Row],[Order ID]],Table1[Product ID],Table1[[#This Row],[Product ID]],Table1[Sales],Table1[[#This Row],[Sales]])</f>
        <v>1</v>
      </c>
    </row>
    <row r="923" spans="1:19" x14ac:dyDescent="0.3">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c r="S923">
        <f>COUNTIFS(Table1[Order ID],Table1[[#This Row],[Order ID]],Table1[Product ID],Table1[[#This Row],[Product ID]],Table1[Sales],Table1[[#This Row],[Sales]])</f>
        <v>1</v>
      </c>
    </row>
    <row r="924" spans="1:19" x14ac:dyDescent="0.3">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c r="S924">
        <f>COUNTIFS(Table1[Order ID],Table1[[#This Row],[Order ID]],Table1[Product ID],Table1[[#This Row],[Product ID]],Table1[Sales],Table1[[#This Row],[Sales]])</f>
        <v>1</v>
      </c>
    </row>
    <row r="925" spans="1:19" x14ac:dyDescent="0.3">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c r="S925">
        <f>COUNTIFS(Table1[Order ID],Table1[[#This Row],[Order ID]],Table1[Product ID],Table1[[#This Row],[Product ID]],Table1[Sales],Table1[[#This Row],[Sales]])</f>
        <v>1</v>
      </c>
    </row>
    <row r="926" spans="1:19" x14ac:dyDescent="0.3">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c r="S926">
        <f>COUNTIFS(Table1[Order ID],Table1[[#This Row],[Order ID]],Table1[Product ID],Table1[[#This Row],[Product ID]],Table1[Sales],Table1[[#This Row],[Sales]])</f>
        <v>1</v>
      </c>
    </row>
    <row r="927" spans="1:19" x14ac:dyDescent="0.3">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c r="S927">
        <f>COUNTIFS(Table1[Order ID],Table1[[#This Row],[Order ID]],Table1[Product ID],Table1[[#This Row],[Product ID]],Table1[Sales],Table1[[#This Row],[Sales]])</f>
        <v>1</v>
      </c>
    </row>
    <row r="928" spans="1:19" x14ac:dyDescent="0.3">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c r="S928">
        <f>COUNTIFS(Table1[Order ID],Table1[[#This Row],[Order ID]],Table1[Product ID],Table1[[#This Row],[Product ID]],Table1[Sales],Table1[[#This Row],[Sales]])</f>
        <v>1</v>
      </c>
    </row>
    <row r="929" spans="1:19" x14ac:dyDescent="0.3">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c r="S929">
        <f>COUNTIFS(Table1[Order ID],Table1[[#This Row],[Order ID]],Table1[Product ID],Table1[[#This Row],[Product ID]],Table1[Sales],Table1[[#This Row],[Sales]])</f>
        <v>1</v>
      </c>
    </row>
    <row r="930" spans="1:19" x14ac:dyDescent="0.3">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c r="S930">
        <f>COUNTIFS(Table1[Order ID],Table1[[#This Row],[Order ID]],Table1[Product ID],Table1[[#This Row],[Product ID]],Table1[Sales],Table1[[#This Row],[Sales]])</f>
        <v>1</v>
      </c>
    </row>
    <row r="931" spans="1:19" x14ac:dyDescent="0.3">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c r="S931">
        <f>COUNTIFS(Table1[Order ID],Table1[[#This Row],[Order ID]],Table1[Product ID],Table1[[#This Row],[Product ID]],Table1[Sales],Table1[[#This Row],[Sales]])</f>
        <v>1</v>
      </c>
    </row>
    <row r="932" spans="1:19" x14ac:dyDescent="0.3">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c r="S932">
        <f>COUNTIFS(Table1[Order ID],Table1[[#This Row],[Order ID]],Table1[Product ID],Table1[[#This Row],[Product ID]],Table1[Sales],Table1[[#This Row],[Sales]])</f>
        <v>1</v>
      </c>
    </row>
    <row r="933" spans="1:19" x14ac:dyDescent="0.3">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c r="S933">
        <f>COUNTIFS(Table1[Order ID],Table1[[#This Row],[Order ID]],Table1[Product ID],Table1[[#This Row],[Product ID]],Table1[Sales],Table1[[#This Row],[Sales]])</f>
        <v>1</v>
      </c>
    </row>
    <row r="934" spans="1:19" x14ac:dyDescent="0.3">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c r="S934">
        <f>COUNTIFS(Table1[Order ID],Table1[[#This Row],[Order ID]],Table1[Product ID],Table1[[#This Row],[Product ID]],Table1[Sales],Table1[[#This Row],[Sales]])</f>
        <v>1</v>
      </c>
    </row>
    <row r="935" spans="1:19" x14ac:dyDescent="0.3">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c r="S935">
        <f>COUNTIFS(Table1[Order ID],Table1[[#This Row],[Order ID]],Table1[Product ID],Table1[[#This Row],[Product ID]],Table1[Sales],Table1[[#This Row],[Sales]])</f>
        <v>1</v>
      </c>
    </row>
    <row r="936" spans="1:19" x14ac:dyDescent="0.3">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c r="S936">
        <f>COUNTIFS(Table1[Order ID],Table1[[#This Row],[Order ID]],Table1[Product ID],Table1[[#This Row],[Product ID]],Table1[Sales],Table1[[#This Row],[Sales]])</f>
        <v>1</v>
      </c>
    </row>
    <row r="937" spans="1:19" x14ac:dyDescent="0.3">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c r="S937">
        <f>COUNTIFS(Table1[Order ID],Table1[[#This Row],[Order ID]],Table1[Product ID],Table1[[#This Row],[Product ID]],Table1[Sales],Table1[[#This Row],[Sales]])</f>
        <v>1</v>
      </c>
    </row>
    <row r="938" spans="1:19" x14ac:dyDescent="0.3">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c r="S938">
        <f>COUNTIFS(Table1[Order ID],Table1[[#This Row],[Order ID]],Table1[Product ID],Table1[[#This Row],[Product ID]],Table1[Sales],Table1[[#This Row],[Sales]])</f>
        <v>1</v>
      </c>
    </row>
    <row r="939" spans="1:19" x14ac:dyDescent="0.3">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c r="S939">
        <f>COUNTIFS(Table1[Order ID],Table1[[#This Row],[Order ID]],Table1[Product ID],Table1[[#This Row],[Product ID]],Table1[Sales],Table1[[#This Row],[Sales]])</f>
        <v>1</v>
      </c>
    </row>
    <row r="940" spans="1:19" x14ac:dyDescent="0.3">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c r="S940">
        <f>COUNTIFS(Table1[Order ID],Table1[[#This Row],[Order ID]],Table1[Product ID],Table1[[#This Row],[Product ID]],Table1[Sales],Table1[[#This Row],[Sales]])</f>
        <v>1</v>
      </c>
    </row>
    <row r="941" spans="1:19" x14ac:dyDescent="0.3">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c r="S941">
        <f>COUNTIFS(Table1[Order ID],Table1[[#This Row],[Order ID]],Table1[Product ID],Table1[[#This Row],[Product ID]],Table1[Sales],Table1[[#This Row],[Sales]])</f>
        <v>1</v>
      </c>
    </row>
    <row r="942" spans="1:19" x14ac:dyDescent="0.3">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c r="S942">
        <f>COUNTIFS(Table1[Order ID],Table1[[#This Row],[Order ID]],Table1[Product ID],Table1[[#This Row],[Product ID]],Table1[Sales],Table1[[#This Row],[Sales]])</f>
        <v>1</v>
      </c>
    </row>
    <row r="943" spans="1:19" x14ac:dyDescent="0.3">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c r="S943">
        <f>COUNTIFS(Table1[Order ID],Table1[[#This Row],[Order ID]],Table1[Product ID],Table1[[#This Row],[Product ID]],Table1[Sales],Table1[[#This Row],[Sales]])</f>
        <v>1</v>
      </c>
    </row>
    <row r="944" spans="1:19" x14ac:dyDescent="0.3">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c r="S944">
        <f>COUNTIFS(Table1[Order ID],Table1[[#This Row],[Order ID]],Table1[Product ID],Table1[[#This Row],[Product ID]],Table1[Sales],Table1[[#This Row],[Sales]])</f>
        <v>1</v>
      </c>
    </row>
    <row r="945" spans="1:19" x14ac:dyDescent="0.3">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c r="S945">
        <f>COUNTIFS(Table1[Order ID],Table1[[#This Row],[Order ID]],Table1[Product ID],Table1[[#This Row],[Product ID]],Table1[Sales],Table1[[#This Row],[Sales]])</f>
        <v>1</v>
      </c>
    </row>
    <row r="946" spans="1:19" x14ac:dyDescent="0.3">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c r="S946">
        <f>COUNTIFS(Table1[Order ID],Table1[[#This Row],[Order ID]],Table1[Product ID],Table1[[#This Row],[Product ID]],Table1[Sales],Table1[[#This Row],[Sales]])</f>
        <v>1</v>
      </c>
    </row>
    <row r="947" spans="1:19" x14ac:dyDescent="0.3">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c r="S947">
        <f>COUNTIFS(Table1[Order ID],Table1[[#This Row],[Order ID]],Table1[Product ID],Table1[[#This Row],[Product ID]],Table1[Sales],Table1[[#This Row],[Sales]])</f>
        <v>1</v>
      </c>
    </row>
    <row r="948" spans="1:19" x14ac:dyDescent="0.3">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c r="S948">
        <f>COUNTIFS(Table1[Order ID],Table1[[#This Row],[Order ID]],Table1[Product ID],Table1[[#This Row],[Product ID]],Table1[Sales],Table1[[#This Row],[Sales]])</f>
        <v>1</v>
      </c>
    </row>
    <row r="949" spans="1:19" x14ac:dyDescent="0.3">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c r="S949">
        <f>COUNTIFS(Table1[Order ID],Table1[[#This Row],[Order ID]],Table1[Product ID],Table1[[#This Row],[Product ID]],Table1[Sales],Table1[[#This Row],[Sales]])</f>
        <v>1</v>
      </c>
    </row>
    <row r="950" spans="1:19" x14ac:dyDescent="0.3">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c r="S950">
        <f>COUNTIFS(Table1[Order ID],Table1[[#This Row],[Order ID]],Table1[Product ID],Table1[[#This Row],[Product ID]],Table1[Sales],Table1[[#This Row],[Sales]])</f>
        <v>1</v>
      </c>
    </row>
    <row r="951" spans="1:19" x14ac:dyDescent="0.3">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c r="S951">
        <f>COUNTIFS(Table1[Order ID],Table1[[#This Row],[Order ID]],Table1[Product ID],Table1[[#This Row],[Product ID]],Table1[Sales],Table1[[#This Row],[Sales]])</f>
        <v>1</v>
      </c>
    </row>
    <row r="952" spans="1:19" x14ac:dyDescent="0.3">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c r="S952">
        <f>COUNTIFS(Table1[Order ID],Table1[[#This Row],[Order ID]],Table1[Product ID],Table1[[#This Row],[Product ID]],Table1[Sales],Table1[[#This Row],[Sales]])</f>
        <v>1</v>
      </c>
    </row>
    <row r="953" spans="1:19" x14ac:dyDescent="0.3">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c r="S953">
        <f>COUNTIFS(Table1[Order ID],Table1[[#This Row],[Order ID]],Table1[Product ID],Table1[[#This Row],[Product ID]],Table1[Sales],Table1[[#This Row],[Sales]])</f>
        <v>1</v>
      </c>
    </row>
    <row r="954" spans="1:19" x14ac:dyDescent="0.3">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c r="S954">
        <f>COUNTIFS(Table1[Order ID],Table1[[#This Row],[Order ID]],Table1[Product ID],Table1[[#This Row],[Product ID]],Table1[Sales],Table1[[#This Row],[Sales]])</f>
        <v>1</v>
      </c>
    </row>
    <row r="955" spans="1:19" x14ac:dyDescent="0.3">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c r="S955">
        <f>COUNTIFS(Table1[Order ID],Table1[[#This Row],[Order ID]],Table1[Product ID],Table1[[#This Row],[Product ID]],Table1[Sales],Table1[[#This Row],[Sales]])</f>
        <v>1</v>
      </c>
    </row>
    <row r="956" spans="1:19" x14ac:dyDescent="0.3">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c r="S956">
        <f>COUNTIFS(Table1[Order ID],Table1[[#This Row],[Order ID]],Table1[Product ID],Table1[[#This Row],[Product ID]],Table1[Sales],Table1[[#This Row],[Sales]])</f>
        <v>1</v>
      </c>
    </row>
    <row r="957" spans="1:19" x14ac:dyDescent="0.3">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c r="S957">
        <f>COUNTIFS(Table1[Order ID],Table1[[#This Row],[Order ID]],Table1[Product ID],Table1[[#This Row],[Product ID]],Table1[Sales],Table1[[#This Row],[Sales]])</f>
        <v>1</v>
      </c>
    </row>
    <row r="958" spans="1:19" x14ac:dyDescent="0.3">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c r="S958">
        <f>COUNTIFS(Table1[Order ID],Table1[[#This Row],[Order ID]],Table1[Product ID],Table1[[#This Row],[Product ID]],Table1[Sales],Table1[[#This Row],[Sales]])</f>
        <v>1</v>
      </c>
    </row>
    <row r="959" spans="1:19" x14ac:dyDescent="0.3">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c r="S959">
        <f>COUNTIFS(Table1[Order ID],Table1[[#This Row],[Order ID]],Table1[Product ID],Table1[[#This Row],[Product ID]],Table1[Sales],Table1[[#This Row],[Sales]])</f>
        <v>1</v>
      </c>
    </row>
    <row r="960" spans="1:19" x14ac:dyDescent="0.3">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c r="S960">
        <f>COUNTIFS(Table1[Order ID],Table1[[#This Row],[Order ID]],Table1[Product ID],Table1[[#This Row],[Product ID]],Table1[Sales],Table1[[#This Row],[Sales]])</f>
        <v>1</v>
      </c>
    </row>
    <row r="961" spans="1:19" x14ac:dyDescent="0.3">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c r="S961">
        <f>COUNTIFS(Table1[Order ID],Table1[[#This Row],[Order ID]],Table1[Product ID],Table1[[#This Row],[Product ID]],Table1[Sales],Table1[[#This Row],[Sales]])</f>
        <v>1</v>
      </c>
    </row>
    <row r="962" spans="1:19" x14ac:dyDescent="0.3">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c r="S962">
        <f>COUNTIFS(Table1[Order ID],Table1[[#This Row],[Order ID]],Table1[Product ID],Table1[[#This Row],[Product ID]],Table1[Sales],Table1[[#This Row],[Sales]])</f>
        <v>1</v>
      </c>
    </row>
    <row r="963" spans="1:19" x14ac:dyDescent="0.3">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c r="S963">
        <f>COUNTIFS(Table1[Order ID],Table1[[#This Row],[Order ID]],Table1[Product ID],Table1[[#This Row],[Product ID]],Table1[Sales],Table1[[#This Row],[Sales]])</f>
        <v>1</v>
      </c>
    </row>
    <row r="964" spans="1:19" x14ac:dyDescent="0.3">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c r="S964">
        <f>COUNTIFS(Table1[Order ID],Table1[[#This Row],[Order ID]],Table1[Product ID],Table1[[#This Row],[Product ID]],Table1[Sales],Table1[[#This Row],[Sales]])</f>
        <v>1</v>
      </c>
    </row>
    <row r="965" spans="1:19" x14ac:dyDescent="0.3">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c r="S965">
        <f>COUNTIFS(Table1[Order ID],Table1[[#This Row],[Order ID]],Table1[Product ID],Table1[[#This Row],[Product ID]],Table1[Sales],Table1[[#This Row],[Sales]])</f>
        <v>1</v>
      </c>
    </row>
    <row r="966" spans="1:19" x14ac:dyDescent="0.3">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c r="S966">
        <f>COUNTIFS(Table1[Order ID],Table1[[#This Row],[Order ID]],Table1[Product ID],Table1[[#This Row],[Product ID]],Table1[Sales],Table1[[#This Row],[Sales]])</f>
        <v>1</v>
      </c>
    </row>
    <row r="967" spans="1:19" x14ac:dyDescent="0.3">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c r="S967">
        <f>COUNTIFS(Table1[Order ID],Table1[[#This Row],[Order ID]],Table1[Product ID],Table1[[#This Row],[Product ID]],Table1[Sales],Table1[[#This Row],[Sales]])</f>
        <v>1</v>
      </c>
    </row>
    <row r="968" spans="1:19" x14ac:dyDescent="0.3">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c r="S968">
        <f>COUNTIFS(Table1[Order ID],Table1[[#This Row],[Order ID]],Table1[Product ID],Table1[[#This Row],[Product ID]],Table1[Sales],Table1[[#This Row],[Sales]])</f>
        <v>1</v>
      </c>
    </row>
    <row r="969" spans="1:19" x14ac:dyDescent="0.3">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c r="S969">
        <f>COUNTIFS(Table1[Order ID],Table1[[#This Row],[Order ID]],Table1[Product ID],Table1[[#This Row],[Product ID]],Table1[Sales],Table1[[#This Row],[Sales]])</f>
        <v>1</v>
      </c>
    </row>
    <row r="970" spans="1:19" x14ac:dyDescent="0.3">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c r="S970">
        <f>COUNTIFS(Table1[Order ID],Table1[[#This Row],[Order ID]],Table1[Product ID],Table1[[#This Row],[Product ID]],Table1[Sales],Table1[[#This Row],[Sales]])</f>
        <v>1</v>
      </c>
    </row>
    <row r="971" spans="1:19" x14ac:dyDescent="0.3">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c r="S971">
        <f>COUNTIFS(Table1[Order ID],Table1[[#This Row],[Order ID]],Table1[Product ID],Table1[[#This Row],[Product ID]],Table1[Sales],Table1[[#This Row],[Sales]])</f>
        <v>1</v>
      </c>
    </row>
    <row r="972" spans="1:19" x14ac:dyDescent="0.3">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c r="S972">
        <f>COUNTIFS(Table1[Order ID],Table1[[#This Row],[Order ID]],Table1[Product ID],Table1[[#This Row],[Product ID]],Table1[Sales],Table1[[#This Row],[Sales]])</f>
        <v>1</v>
      </c>
    </row>
    <row r="973" spans="1:19" x14ac:dyDescent="0.3">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c r="S973">
        <f>COUNTIFS(Table1[Order ID],Table1[[#This Row],[Order ID]],Table1[Product ID],Table1[[#This Row],[Product ID]],Table1[Sales],Table1[[#This Row],[Sales]])</f>
        <v>1</v>
      </c>
    </row>
    <row r="974" spans="1:19" x14ac:dyDescent="0.3">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c r="S974">
        <f>COUNTIFS(Table1[Order ID],Table1[[#This Row],[Order ID]],Table1[Product ID],Table1[[#This Row],[Product ID]],Table1[Sales],Table1[[#This Row],[Sales]])</f>
        <v>1</v>
      </c>
    </row>
    <row r="975" spans="1:19" x14ac:dyDescent="0.3">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c r="S975">
        <f>COUNTIFS(Table1[Order ID],Table1[[#This Row],[Order ID]],Table1[Product ID],Table1[[#This Row],[Product ID]],Table1[Sales],Table1[[#This Row],[Sales]])</f>
        <v>1</v>
      </c>
    </row>
    <row r="976" spans="1:19" x14ac:dyDescent="0.3">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c r="S976">
        <f>COUNTIFS(Table1[Order ID],Table1[[#This Row],[Order ID]],Table1[Product ID],Table1[[#This Row],[Product ID]],Table1[Sales],Table1[[#This Row],[Sales]])</f>
        <v>1</v>
      </c>
    </row>
    <row r="977" spans="1:19" x14ac:dyDescent="0.3">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c r="S977">
        <f>COUNTIFS(Table1[Order ID],Table1[[#This Row],[Order ID]],Table1[Product ID],Table1[[#This Row],[Product ID]],Table1[Sales],Table1[[#This Row],[Sales]])</f>
        <v>1</v>
      </c>
    </row>
    <row r="978" spans="1:19" x14ac:dyDescent="0.3">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c r="S978">
        <f>COUNTIFS(Table1[Order ID],Table1[[#This Row],[Order ID]],Table1[Product ID],Table1[[#This Row],[Product ID]],Table1[Sales],Table1[[#This Row],[Sales]])</f>
        <v>1</v>
      </c>
    </row>
    <row r="979" spans="1:19" x14ac:dyDescent="0.3">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c r="S979">
        <f>COUNTIFS(Table1[Order ID],Table1[[#This Row],[Order ID]],Table1[Product ID],Table1[[#This Row],[Product ID]],Table1[Sales],Table1[[#This Row],[Sales]])</f>
        <v>1</v>
      </c>
    </row>
    <row r="980" spans="1:19" x14ac:dyDescent="0.3">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c r="S980">
        <f>COUNTIFS(Table1[Order ID],Table1[[#This Row],[Order ID]],Table1[Product ID],Table1[[#This Row],[Product ID]],Table1[Sales],Table1[[#This Row],[Sales]])</f>
        <v>1</v>
      </c>
    </row>
    <row r="981" spans="1:19" x14ac:dyDescent="0.3">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c r="S981">
        <f>COUNTIFS(Table1[Order ID],Table1[[#This Row],[Order ID]],Table1[Product ID],Table1[[#This Row],[Product ID]],Table1[Sales],Table1[[#This Row],[Sales]])</f>
        <v>1</v>
      </c>
    </row>
    <row r="982" spans="1:19" x14ac:dyDescent="0.3">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c r="S982">
        <f>COUNTIFS(Table1[Order ID],Table1[[#This Row],[Order ID]],Table1[Product ID],Table1[[#This Row],[Product ID]],Table1[Sales],Table1[[#This Row],[Sales]])</f>
        <v>1</v>
      </c>
    </row>
    <row r="983" spans="1:19" x14ac:dyDescent="0.3">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c r="S983">
        <f>COUNTIFS(Table1[Order ID],Table1[[#This Row],[Order ID]],Table1[Product ID],Table1[[#This Row],[Product ID]],Table1[Sales],Table1[[#This Row],[Sales]])</f>
        <v>1</v>
      </c>
    </row>
    <row r="984" spans="1:19" x14ac:dyDescent="0.3">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c r="S984">
        <f>COUNTIFS(Table1[Order ID],Table1[[#This Row],[Order ID]],Table1[Product ID],Table1[[#This Row],[Product ID]],Table1[Sales],Table1[[#This Row],[Sales]])</f>
        <v>1</v>
      </c>
    </row>
    <row r="985" spans="1:19" x14ac:dyDescent="0.3">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c r="S985">
        <f>COUNTIFS(Table1[Order ID],Table1[[#This Row],[Order ID]],Table1[Product ID],Table1[[#This Row],[Product ID]],Table1[Sales],Table1[[#This Row],[Sales]])</f>
        <v>1</v>
      </c>
    </row>
    <row r="986" spans="1:19" x14ac:dyDescent="0.3">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c r="S986">
        <f>COUNTIFS(Table1[Order ID],Table1[[#This Row],[Order ID]],Table1[Product ID],Table1[[#This Row],[Product ID]],Table1[Sales],Table1[[#This Row],[Sales]])</f>
        <v>1</v>
      </c>
    </row>
    <row r="987" spans="1:19" x14ac:dyDescent="0.3">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c r="S987">
        <f>COUNTIFS(Table1[Order ID],Table1[[#This Row],[Order ID]],Table1[Product ID],Table1[[#This Row],[Product ID]],Table1[Sales],Table1[[#This Row],[Sales]])</f>
        <v>1</v>
      </c>
    </row>
    <row r="988" spans="1:19" x14ac:dyDescent="0.3">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c r="S988">
        <f>COUNTIFS(Table1[Order ID],Table1[[#This Row],[Order ID]],Table1[Product ID],Table1[[#This Row],[Product ID]],Table1[Sales],Table1[[#This Row],[Sales]])</f>
        <v>1</v>
      </c>
    </row>
    <row r="989" spans="1:19" x14ac:dyDescent="0.3">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c r="S989">
        <f>COUNTIFS(Table1[Order ID],Table1[[#This Row],[Order ID]],Table1[Product ID],Table1[[#This Row],[Product ID]],Table1[Sales],Table1[[#This Row],[Sales]])</f>
        <v>1</v>
      </c>
    </row>
    <row r="990" spans="1:19" x14ac:dyDescent="0.3">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c r="S990">
        <f>COUNTIFS(Table1[Order ID],Table1[[#This Row],[Order ID]],Table1[Product ID],Table1[[#This Row],[Product ID]],Table1[Sales],Table1[[#This Row],[Sales]])</f>
        <v>1</v>
      </c>
    </row>
    <row r="991" spans="1:19" x14ac:dyDescent="0.3">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c r="S991">
        <f>COUNTIFS(Table1[Order ID],Table1[[#This Row],[Order ID]],Table1[Product ID],Table1[[#This Row],[Product ID]],Table1[Sales],Table1[[#This Row],[Sales]])</f>
        <v>1</v>
      </c>
    </row>
    <row r="992" spans="1:19" x14ac:dyDescent="0.3">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c r="S992">
        <f>COUNTIFS(Table1[Order ID],Table1[[#This Row],[Order ID]],Table1[Product ID],Table1[[#This Row],[Product ID]],Table1[Sales],Table1[[#This Row],[Sales]])</f>
        <v>1</v>
      </c>
    </row>
    <row r="993" spans="1:19" x14ac:dyDescent="0.3">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c r="S993">
        <f>COUNTIFS(Table1[Order ID],Table1[[#This Row],[Order ID]],Table1[Product ID],Table1[[#This Row],[Product ID]],Table1[Sales],Table1[[#This Row],[Sales]])</f>
        <v>1</v>
      </c>
    </row>
    <row r="994" spans="1:19" x14ac:dyDescent="0.3">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c r="S994">
        <f>COUNTIFS(Table1[Order ID],Table1[[#This Row],[Order ID]],Table1[Product ID],Table1[[#This Row],[Product ID]],Table1[Sales],Table1[[#This Row],[Sales]])</f>
        <v>1</v>
      </c>
    </row>
    <row r="995" spans="1:19" x14ac:dyDescent="0.3">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c r="S995">
        <f>COUNTIFS(Table1[Order ID],Table1[[#This Row],[Order ID]],Table1[Product ID],Table1[[#This Row],[Product ID]],Table1[Sales],Table1[[#This Row],[Sales]])</f>
        <v>1</v>
      </c>
    </row>
    <row r="996" spans="1:19" x14ac:dyDescent="0.3">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c r="S996">
        <f>COUNTIFS(Table1[Order ID],Table1[[#This Row],[Order ID]],Table1[Product ID],Table1[[#This Row],[Product ID]],Table1[Sales],Table1[[#This Row],[Sales]])</f>
        <v>1</v>
      </c>
    </row>
    <row r="997" spans="1:19" x14ac:dyDescent="0.3">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c r="S997">
        <f>COUNTIFS(Table1[Order ID],Table1[[#This Row],[Order ID]],Table1[Product ID],Table1[[#This Row],[Product ID]],Table1[Sales],Table1[[#This Row],[Sales]])</f>
        <v>1</v>
      </c>
    </row>
    <row r="998" spans="1:19" x14ac:dyDescent="0.3">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c r="S998">
        <f>COUNTIFS(Table1[Order ID],Table1[[#This Row],[Order ID]],Table1[Product ID],Table1[[#This Row],[Product ID]],Table1[Sales],Table1[[#This Row],[Sales]])</f>
        <v>1</v>
      </c>
    </row>
    <row r="999" spans="1:19" x14ac:dyDescent="0.3">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c r="S999">
        <f>COUNTIFS(Table1[Order ID],Table1[[#This Row],[Order ID]],Table1[Product ID],Table1[[#This Row],[Product ID]],Table1[Sales],Table1[[#This Row],[Sales]])</f>
        <v>1</v>
      </c>
    </row>
    <row r="1000" spans="1:19" x14ac:dyDescent="0.3">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c r="S1000">
        <f>COUNTIFS(Table1[Order ID],Table1[[#This Row],[Order ID]],Table1[Product ID],Table1[[#This Row],[Product ID]],Table1[Sales],Table1[[#This Row],[Sales]])</f>
        <v>1</v>
      </c>
    </row>
    <row r="1001" spans="1:19" x14ac:dyDescent="0.3">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c r="S1001">
        <f>COUNTIFS(Table1[Order ID],Table1[[#This Row],[Order ID]],Table1[Product ID],Table1[[#This Row],[Product ID]],Table1[Sales],Table1[[#This Row],[Sales]])</f>
        <v>1</v>
      </c>
    </row>
    <row r="1002" spans="1:19" x14ac:dyDescent="0.3">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c r="S1002">
        <f>COUNTIFS(Table1[Order ID],Table1[[#This Row],[Order ID]],Table1[Product ID],Table1[[#This Row],[Product ID]],Table1[Sales],Table1[[#This Row],[Sales]])</f>
        <v>1</v>
      </c>
    </row>
    <row r="1003" spans="1:19" x14ac:dyDescent="0.3">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c r="S1003">
        <f>COUNTIFS(Table1[Order ID],Table1[[#This Row],[Order ID]],Table1[Product ID],Table1[[#This Row],[Product ID]],Table1[Sales],Table1[[#This Row],[Sales]])</f>
        <v>1</v>
      </c>
    </row>
    <row r="1004" spans="1:19" x14ac:dyDescent="0.3">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c r="S1004">
        <f>COUNTIFS(Table1[Order ID],Table1[[#This Row],[Order ID]],Table1[Product ID],Table1[[#This Row],[Product ID]],Table1[Sales],Table1[[#This Row],[Sales]])</f>
        <v>1</v>
      </c>
    </row>
    <row r="1005" spans="1:19" x14ac:dyDescent="0.3">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c r="S1005">
        <f>COUNTIFS(Table1[Order ID],Table1[[#This Row],[Order ID]],Table1[Product ID],Table1[[#This Row],[Product ID]],Table1[Sales],Table1[[#This Row],[Sales]])</f>
        <v>1</v>
      </c>
    </row>
    <row r="1006" spans="1:19" x14ac:dyDescent="0.3">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c r="S1006">
        <f>COUNTIFS(Table1[Order ID],Table1[[#This Row],[Order ID]],Table1[Product ID],Table1[[#This Row],[Product ID]],Table1[Sales],Table1[[#This Row],[Sales]])</f>
        <v>1</v>
      </c>
    </row>
    <row r="1007" spans="1:19" x14ac:dyDescent="0.3">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c r="S1007">
        <f>COUNTIFS(Table1[Order ID],Table1[[#This Row],[Order ID]],Table1[Product ID],Table1[[#This Row],[Product ID]],Table1[Sales],Table1[[#This Row],[Sales]])</f>
        <v>1</v>
      </c>
    </row>
    <row r="1008" spans="1:19" x14ac:dyDescent="0.3">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c r="S1008">
        <f>COUNTIFS(Table1[Order ID],Table1[[#This Row],[Order ID]],Table1[Product ID],Table1[[#This Row],[Product ID]],Table1[Sales],Table1[[#This Row],[Sales]])</f>
        <v>1</v>
      </c>
    </row>
    <row r="1009" spans="1:19" x14ac:dyDescent="0.3">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c r="S1009">
        <f>COUNTIFS(Table1[Order ID],Table1[[#This Row],[Order ID]],Table1[Product ID],Table1[[#This Row],[Product ID]],Table1[Sales],Table1[[#This Row],[Sales]])</f>
        <v>1</v>
      </c>
    </row>
    <row r="1010" spans="1:19" x14ac:dyDescent="0.3">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c r="S1010">
        <f>COUNTIFS(Table1[Order ID],Table1[[#This Row],[Order ID]],Table1[Product ID],Table1[[#This Row],[Product ID]],Table1[Sales],Table1[[#This Row],[Sales]])</f>
        <v>1</v>
      </c>
    </row>
    <row r="1011" spans="1:19" x14ac:dyDescent="0.3">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c r="S1011">
        <f>COUNTIFS(Table1[Order ID],Table1[[#This Row],[Order ID]],Table1[Product ID],Table1[[#This Row],[Product ID]],Table1[Sales],Table1[[#This Row],[Sales]])</f>
        <v>1</v>
      </c>
    </row>
    <row r="1012" spans="1:19" x14ac:dyDescent="0.3">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c r="S1012">
        <f>COUNTIFS(Table1[Order ID],Table1[[#This Row],[Order ID]],Table1[Product ID],Table1[[#This Row],[Product ID]],Table1[Sales],Table1[[#This Row],[Sales]])</f>
        <v>1</v>
      </c>
    </row>
    <row r="1013" spans="1:19" x14ac:dyDescent="0.3">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c r="S1013">
        <f>COUNTIFS(Table1[Order ID],Table1[[#This Row],[Order ID]],Table1[Product ID],Table1[[#This Row],[Product ID]],Table1[Sales],Table1[[#This Row],[Sales]])</f>
        <v>1</v>
      </c>
    </row>
    <row r="1014" spans="1:19" x14ac:dyDescent="0.3">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c r="S1014">
        <f>COUNTIFS(Table1[Order ID],Table1[[#This Row],[Order ID]],Table1[Product ID],Table1[[#This Row],[Product ID]],Table1[Sales],Table1[[#This Row],[Sales]])</f>
        <v>1</v>
      </c>
    </row>
    <row r="1015" spans="1:19" x14ac:dyDescent="0.3">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c r="S1015">
        <f>COUNTIFS(Table1[Order ID],Table1[[#This Row],[Order ID]],Table1[Product ID],Table1[[#This Row],[Product ID]],Table1[Sales],Table1[[#This Row],[Sales]])</f>
        <v>1</v>
      </c>
    </row>
    <row r="1016" spans="1:19" x14ac:dyDescent="0.3">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c r="S1016">
        <f>COUNTIFS(Table1[Order ID],Table1[[#This Row],[Order ID]],Table1[Product ID],Table1[[#This Row],[Product ID]],Table1[Sales],Table1[[#This Row],[Sales]])</f>
        <v>1</v>
      </c>
    </row>
    <row r="1017" spans="1:19" x14ac:dyDescent="0.3">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c r="S1017">
        <f>COUNTIFS(Table1[Order ID],Table1[[#This Row],[Order ID]],Table1[Product ID],Table1[[#This Row],[Product ID]],Table1[Sales],Table1[[#This Row],[Sales]])</f>
        <v>1</v>
      </c>
    </row>
    <row r="1018" spans="1:19" x14ac:dyDescent="0.3">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c r="S1018">
        <f>COUNTIFS(Table1[Order ID],Table1[[#This Row],[Order ID]],Table1[Product ID],Table1[[#This Row],[Product ID]],Table1[Sales],Table1[[#This Row],[Sales]])</f>
        <v>1</v>
      </c>
    </row>
    <row r="1019" spans="1:19" x14ac:dyDescent="0.3">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c r="S1019">
        <f>COUNTIFS(Table1[Order ID],Table1[[#This Row],[Order ID]],Table1[Product ID],Table1[[#This Row],[Product ID]],Table1[Sales],Table1[[#This Row],[Sales]])</f>
        <v>1</v>
      </c>
    </row>
    <row r="1020" spans="1:19" x14ac:dyDescent="0.3">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c r="S1020">
        <f>COUNTIFS(Table1[Order ID],Table1[[#This Row],[Order ID]],Table1[Product ID],Table1[[#This Row],[Product ID]],Table1[Sales],Table1[[#This Row],[Sales]])</f>
        <v>1</v>
      </c>
    </row>
    <row r="1021" spans="1:19" x14ac:dyDescent="0.3">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c r="S1021">
        <f>COUNTIFS(Table1[Order ID],Table1[[#This Row],[Order ID]],Table1[Product ID],Table1[[#This Row],[Product ID]],Table1[Sales],Table1[[#This Row],[Sales]])</f>
        <v>1</v>
      </c>
    </row>
    <row r="1022" spans="1:19" x14ac:dyDescent="0.3">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c r="S1022">
        <f>COUNTIFS(Table1[Order ID],Table1[[#This Row],[Order ID]],Table1[Product ID],Table1[[#This Row],[Product ID]],Table1[Sales],Table1[[#This Row],[Sales]])</f>
        <v>1</v>
      </c>
    </row>
    <row r="1023" spans="1:19" x14ac:dyDescent="0.3">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c r="S1023">
        <f>COUNTIFS(Table1[Order ID],Table1[[#This Row],[Order ID]],Table1[Product ID],Table1[[#This Row],[Product ID]],Table1[Sales],Table1[[#This Row],[Sales]])</f>
        <v>1</v>
      </c>
    </row>
    <row r="1024" spans="1:19" x14ac:dyDescent="0.3">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c r="S1024">
        <f>COUNTIFS(Table1[Order ID],Table1[[#This Row],[Order ID]],Table1[Product ID],Table1[[#This Row],[Product ID]],Table1[Sales],Table1[[#This Row],[Sales]])</f>
        <v>1</v>
      </c>
    </row>
    <row r="1025" spans="1:19" x14ac:dyDescent="0.3">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c r="S1025">
        <f>COUNTIFS(Table1[Order ID],Table1[[#This Row],[Order ID]],Table1[Product ID],Table1[[#This Row],[Product ID]],Table1[Sales],Table1[[#This Row],[Sales]])</f>
        <v>1</v>
      </c>
    </row>
    <row r="1026" spans="1:19" x14ac:dyDescent="0.3">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c r="S1026">
        <f>COUNTIFS(Table1[Order ID],Table1[[#This Row],[Order ID]],Table1[Product ID],Table1[[#This Row],[Product ID]],Table1[Sales],Table1[[#This Row],[Sales]])</f>
        <v>1</v>
      </c>
    </row>
    <row r="1027" spans="1:19" x14ac:dyDescent="0.3">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c r="S1027">
        <f>COUNTIFS(Table1[Order ID],Table1[[#This Row],[Order ID]],Table1[Product ID],Table1[[#This Row],[Product ID]],Table1[Sales],Table1[[#This Row],[Sales]])</f>
        <v>1</v>
      </c>
    </row>
    <row r="1028" spans="1:19" x14ac:dyDescent="0.3">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c r="S1028">
        <f>COUNTIFS(Table1[Order ID],Table1[[#This Row],[Order ID]],Table1[Product ID],Table1[[#This Row],[Product ID]],Table1[Sales],Table1[[#This Row],[Sales]])</f>
        <v>1</v>
      </c>
    </row>
    <row r="1029" spans="1:19" x14ac:dyDescent="0.3">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c r="S1029">
        <f>COUNTIFS(Table1[Order ID],Table1[[#This Row],[Order ID]],Table1[Product ID],Table1[[#This Row],[Product ID]],Table1[Sales],Table1[[#This Row],[Sales]])</f>
        <v>1</v>
      </c>
    </row>
    <row r="1030" spans="1:19" x14ac:dyDescent="0.3">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c r="S1030">
        <f>COUNTIFS(Table1[Order ID],Table1[[#This Row],[Order ID]],Table1[Product ID],Table1[[#This Row],[Product ID]],Table1[Sales],Table1[[#This Row],[Sales]])</f>
        <v>1</v>
      </c>
    </row>
    <row r="1031" spans="1:19" x14ac:dyDescent="0.3">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c r="S1031">
        <f>COUNTIFS(Table1[Order ID],Table1[[#This Row],[Order ID]],Table1[Product ID],Table1[[#This Row],[Product ID]],Table1[Sales],Table1[[#This Row],[Sales]])</f>
        <v>1</v>
      </c>
    </row>
    <row r="1032" spans="1:19" x14ac:dyDescent="0.3">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c r="S1032">
        <f>COUNTIFS(Table1[Order ID],Table1[[#This Row],[Order ID]],Table1[Product ID],Table1[[#This Row],[Product ID]],Table1[Sales],Table1[[#This Row],[Sales]])</f>
        <v>1</v>
      </c>
    </row>
    <row r="1033" spans="1:19" x14ac:dyDescent="0.3">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c r="S1033">
        <f>COUNTIFS(Table1[Order ID],Table1[[#This Row],[Order ID]],Table1[Product ID],Table1[[#This Row],[Product ID]],Table1[Sales],Table1[[#This Row],[Sales]])</f>
        <v>1</v>
      </c>
    </row>
    <row r="1034" spans="1:19" x14ac:dyDescent="0.3">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c r="S1034">
        <f>COUNTIFS(Table1[Order ID],Table1[[#This Row],[Order ID]],Table1[Product ID],Table1[[#This Row],[Product ID]],Table1[Sales],Table1[[#This Row],[Sales]])</f>
        <v>1</v>
      </c>
    </row>
    <row r="1035" spans="1:19" x14ac:dyDescent="0.3">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c r="S1035">
        <f>COUNTIFS(Table1[Order ID],Table1[[#This Row],[Order ID]],Table1[Product ID],Table1[[#This Row],[Product ID]],Table1[Sales],Table1[[#This Row],[Sales]])</f>
        <v>1</v>
      </c>
    </row>
    <row r="1036" spans="1:19" x14ac:dyDescent="0.3">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c r="S1036">
        <f>COUNTIFS(Table1[Order ID],Table1[[#This Row],[Order ID]],Table1[Product ID],Table1[[#This Row],[Product ID]],Table1[Sales],Table1[[#This Row],[Sales]])</f>
        <v>1</v>
      </c>
    </row>
    <row r="1037" spans="1:19" x14ac:dyDescent="0.3">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c r="S1037">
        <f>COUNTIFS(Table1[Order ID],Table1[[#This Row],[Order ID]],Table1[Product ID],Table1[[#This Row],[Product ID]],Table1[Sales],Table1[[#This Row],[Sales]])</f>
        <v>1</v>
      </c>
    </row>
    <row r="1038" spans="1:19" x14ac:dyDescent="0.3">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c r="S1038">
        <f>COUNTIFS(Table1[Order ID],Table1[[#This Row],[Order ID]],Table1[Product ID],Table1[[#This Row],[Product ID]],Table1[Sales],Table1[[#This Row],[Sales]])</f>
        <v>1</v>
      </c>
    </row>
    <row r="1039" spans="1:19" x14ac:dyDescent="0.3">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c r="S1039">
        <f>COUNTIFS(Table1[Order ID],Table1[[#This Row],[Order ID]],Table1[Product ID],Table1[[#This Row],[Product ID]],Table1[Sales],Table1[[#This Row],[Sales]])</f>
        <v>1</v>
      </c>
    </row>
    <row r="1040" spans="1:19" x14ac:dyDescent="0.3">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c r="S1040">
        <f>COUNTIFS(Table1[Order ID],Table1[[#This Row],[Order ID]],Table1[Product ID],Table1[[#This Row],[Product ID]],Table1[Sales],Table1[[#This Row],[Sales]])</f>
        <v>1</v>
      </c>
    </row>
    <row r="1041" spans="1:19" x14ac:dyDescent="0.3">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c r="S1041">
        <f>COUNTIFS(Table1[Order ID],Table1[[#This Row],[Order ID]],Table1[Product ID],Table1[[#This Row],[Product ID]],Table1[Sales],Table1[[#This Row],[Sales]])</f>
        <v>1</v>
      </c>
    </row>
    <row r="1042" spans="1:19" x14ac:dyDescent="0.3">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c r="S1042">
        <f>COUNTIFS(Table1[Order ID],Table1[[#This Row],[Order ID]],Table1[Product ID],Table1[[#This Row],[Product ID]],Table1[Sales],Table1[[#This Row],[Sales]])</f>
        <v>1</v>
      </c>
    </row>
    <row r="1043" spans="1:19" x14ac:dyDescent="0.3">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c r="S1043">
        <f>COUNTIFS(Table1[Order ID],Table1[[#This Row],[Order ID]],Table1[Product ID],Table1[[#This Row],[Product ID]],Table1[Sales],Table1[[#This Row],[Sales]])</f>
        <v>1</v>
      </c>
    </row>
    <row r="1044" spans="1:19" x14ac:dyDescent="0.3">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c r="S1044">
        <f>COUNTIFS(Table1[Order ID],Table1[[#This Row],[Order ID]],Table1[Product ID],Table1[[#This Row],[Product ID]],Table1[Sales],Table1[[#This Row],[Sales]])</f>
        <v>1</v>
      </c>
    </row>
    <row r="1045" spans="1:19" x14ac:dyDescent="0.3">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c r="S1045">
        <f>COUNTIFS(Table1[Order ID],Table1[[#This Row],[Order ID]],Table1[Product ID],Table1[[#This Row],[Product ID]],Table1[Sales],Table1[[#This Row],[Sales]])</f>
        <v>1</v>
      </c>
    </row>
    <row r="1046" spans="1:19" x14ac:dyDescent="0.3">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c r="S1046">
        <f>COUNTIFS(Table1[Order ID],Table1[[#This Row],[Order ID]],Table1[Product ID],Table1[[#This Row],[Product ID]],Table1[Sales],Table1[[#This Row],[Sales]])</f>
        <v>1</v>
      </c>
    </row>
    <row r="1047" spans="1:19" x14ac:dyDescent="0.3">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c r="S1047">
        <f>COUNTIFS(Table1[Order ID],Table1[[#This Row],[Order ID]],Table1[Product ID],Table1[[#This Row],[Product ID]],Table1[Sales],Table1[[#This Row],[Sales]])</f>
        <v>1</v>
      </c>
    </row>
    <row r="1048" spans="1:19" x14ac:dyDescent="0.3">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c r="S1048">
        <f>COUNTIFS(Table1[Order ID],Table1[[#This Row],[Order ID]],Table1[Product ID],Table1[[#This Row],[Product ID]],Table1[Sales],Table1[[#This Row],[Sales]])</f>
        <v>1</v>
      </c>
    </row>
    <row r="1049" spans="1:19" x14ac:dyDescent="0.3">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c r="S1049">
        <f>COUNTIFS(Table1[Order ID],Table1[[#This Row],[Order ID]],Table1[Product ID],Table1[[#This Row],[Product ID]],Table1[Sales],Table1[[#This Row],[Sales]])</f>
        <v>1</v>
      </c>
    </row>
    <row r="1050" spans="1:19" x14ac:dyDescent="0.3">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c r="S1050">
        <f>COUNTIFS(Table1[Order ID],Table1[[#This Row],[Order ID]],Table1[Product ID],Table1[[#This Row],[Product ID]],Table1[Sales],Table1[[#This Row],[Sales]])</f>
        <v>1</v>
      </c>
    </row>
    <row r="1051" spans="1:19" x14ac:dyDescent="0.3">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c r="S1051">
        <f>COUNTIFS(Table1[Order ID],Table1[[#This Row],[Order ID]],Table1[Product ID],Table1[[#This Row],[Product ID]],Table1[Sales],Table1[[#This Row],[Sales]])</f>
        <v>1</v>
      </c>
    </row>
    <row r="1052" spans="1:19" x14ac:dyDescent="0.3">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c r="S1052">
        <f>COUNTIFS(Table1[Order ID],Table1[[#This Row],[Order ID]],Table1[Product ID],Table1[[#This Row],[Product ID]],Table1[Sales],Table1[[#This Row],[Sales]])</f>
        <v>1</v>
      </c>
    </row>
    <row r="1053" spans="1:19" x14ac:dyDescent="0.3">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c r="S1053">
        <f>COUNTIFS(Table1[Order ID],Table1[[#This Row],[Order ID]],Table1[Product ID],Table1[[#This Row],[Product ID]],Table1[Sales],Table1[[#This Row],[Sales]])</f>
        <v>1</v>
      </c>
    </row>
    <row r="1054" spans="1:19" x14ac:dyDescent="0.3">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c r="S1054">
        <f>COUNTIFS(Table1[Order ID],Table1[[#This Row],[Order ID]],Table1[Product ID],Table1[[#This Row],[Product ID]],Table1[Sales],Table1[[#This Row],[Sales]])</f>
        <v>1</v>
      </c>
    </row>
    <row r="1055" spans="1:19" x14ac:dyDescent="0.3">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c r="S1055">
        <f>COUNTIFS(Table1[Order ID],Table1[[#This Row],[Order ID]],Table1[Product ID],Table1[[#This Row],[Product ID]],Table1[Sales],Table1[[#This Row],[Sales]])</f>
        <v>1</v>
      </c>
    </row>
    <row r="1056" spans="1:19" x14ac:dyDescent="0.3">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c r="S1056">
        <f>COUNTIFS(Table1[Order ID],Table1[[#This Row],[Order ID]],Table1[Product ID],Table1[[#This Row],[Product ID]],Table1[Sales],Table1[[#This Row],[Sales]])</f>
        <v>1</v>
      </c>
    </row>
    <row r="1057" spans="1:19" x14ac:dyDescent="0.3">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c r="S1057">
        <f>COUNTIFS(Table1[Order ID],Table1[[#This Row],[Order ID]],Table1[Product ID],Table1[[#This Row],[Product ID]],Table1[Sales],Table1[[#This Row],[Sales]])</f>
        <v>1</v>
      </c>
    </row>
    <row r="1058" spans="1:19" x14ac:dyDescent="0.3">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c r="S1058">
        <f>COUNTIFS(Table1[Order ID],Table1[[#This Row],[Order ID]],Table1[Product ID],Table1[[#This Row],[Product ID]],Table1[Sales],Table1[[#This Row],[Sales]])</f>
        <v>1</v>
      </c>
    </row>
    <row r="1059" spans="1:19" x14ac:dyDescent="0.3">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c r="S1059">
        <f>COUNTIFS(Table1[Order ID],Table1[[#This Row],[Order ID]],Table1[Product ID],Table1[[#This Row],[Product ID]],Table1[Sales],Table1[[#This Row],[Sales]])</f>
        <v>1</v>
      </c>
    </row>
    <row r="1060" spans="1:19" x14ac:dyDescent="0.3">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c r="S1060">
        <f>COUNTIFS(Table1[Order ID],Table1[[#This Row],[Order ID]],Table1[Product ID],Table1[[#This Row],[Product ID]],Table1[Sales],Table1[[#This Row],[Sales]])</f>
        <v>1</v>
      </c>
    </row>
    <row r="1061" spans="1:19" x14ac:dyDescent="0.3">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c r="S1061">
        <f>COUNTIFS(Table1[Order ID],Table1[[#This Row],[Order ID]],Table1[Product ID],Table1[[#This Row],[Product ID]],Table1[Sales],Table1[[#This Row],[Sales]])</f>
        <v>1</v>
      </c>
    </row>
    <row r="1062" spans="1:19" x14ac:dyDescent="0.3">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c r="S1062">
        <f>COUNTIFS(Table1[Order ID],Table1[[#This Row],[Order ID]],Table1[Product ID],Table1[[#This Row],[Product ID]],Table1[Sales],Table1[[#This Row],[Sales]])</f>
        <v>1</v>
      </c>
    </row>
    <row r="1063" spans="1:19" x14ac:dyDescent="0.3">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c r="S1063">
        <f>COUNTIFS(Table1[Order ID],Table1[[#This Row],[Order ID]],Table1[Product ID],Table1[[#This Row],[Product ID]],Table1[Sales],Table1[[#This Row],[Sales]])</f>
        <v>1</v>
      </c>
    </row>
    <row r="1064" spans="1:19" x14ac:dyDescent="0.3">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c r="S1064">
        <f>COUNTIFS(Table1[Order ID],Table1[[#This Row],[Order ID]],Table1[Product ID],Table1[[#This Row],[Product ID]],Table1[Sales],Table1[[#This Row],[Sales]])</f>
        <v>1</v>
      </c>
    </row>
    <row r="1065" spans="1:19" x14ac:dyDescent="0.3">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c r="S1065">
        <f>COUNTIFS(Table1[Order ID],Table1[[#This Row],[Order ID]],Table1[Product ID],Table1[[#This Row],[Product ID]],Table1[Sales],Table1[[#This Row],[Sales]])</f>
        <v>1</v>
      </c>
    </row>
    <row r="1066" spans="1:19" x14ac:dyDescent="0.3">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c r="S1066">
        <f>COUNTIFS(Table1[Order ID],Table1[[#This Row],[Order ID]],Table1[Product ID],Table1[[#This Row],[Product ID]],Table1[Sales],Table1[[#This Row],[Sales]])</f>
        <v>1</v>
      </c>
    </row>
    <row r="1067" spans="1:19" x14ac:dyDescent="0.3">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c r="S1067">
        <f>COUNTIFS(Table1[Order ID],Table1[[#This Row],[Order ID]],Table1[Product ID],Table1[[#This Row],[Product ID]],Table1[Sales],Table1[[#This Row],[Sales]])</f>
        <v>1</v>
      </c>
    </row>
    <row r="1068" spans="1:19" x14ac:dyDescent="0.3">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c r="S1068">
        <f>COUNTIFS(Table1[Order ID],Table1[[#This Row],[Order ID]],Table1[Product ID],Table1[[#This Row],[Product ID]],Table1[Sales],Table1[[#This Row],[Sales]])</f>
        <v>1</v>
      </c>
    </row>
    <row r="1069" spans="1:19" x14ac:dyDescent="0.3">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c r="S1069">
        <f>COUNTIFS(Table1[Order ID],Table1[[#This Row],[Order ID]],Table1[Product ID],Table1[[#This Row],[Product ID]],Table1[Sales],Table1[[#This Row],[Sales]])</f>
        <v>1</v>
      </c>
    </row>
    <row r="1070" spans="1:19" x14ac:dyDescent="0.3">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c r="S1070">
        <f>COUNTIFS(Table1[Order ID],Table1[[#This Row],[Order ID]],Table1[Product ID],Table1[[#This Row],[Product ID]],Table1[Sales],Table1[[#This Row],[Sales]])</f>
        <v>1</v>
      </c>
    </row>
    <row r="1071" spans="1:19" x14ac:dyDescent="0.3">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c r="S1071">
        <f>COUNTIFS(Table1[Order ID],Table1[[#This Row],[Order ID]],Table1[Product ID],Table1[[#This Row],[Product ID]],Table1[Sales],Table1[[#This Row],[Sales]])</f>
        <v>1</v>
      </c>
    </row>
    <row r="1072" spans="1:19" x14ac:dyDescent="0.3">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c r="S1072">
        <f>COUNTIFS(Table1[Order ID],Table1[[#This Row],[Order ID]],Table1[Product ID],Table1[[#This Row],[Product ID]],Table1[Sales],Table1[[#This Row],[Sales]])</f>
        <v>1</v>
      </c>
    </row>
    <row r="1073" spans="1:19" x14ac:dyDescent="0.3">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c r="S1073">
        <f>COUNTIFS(Table1[Order ID],Table1[[#This Row],[Order ID]],Table1[Product ID],Table1[[#This Row],[Product ID]],Table1[Sales],Table1[[#This Row],[Sales]])</f>
        <v>1</v>
      </c>
    </row>
    <row r="1074" spans="1:19" x14ac:dyDescent="0.3">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c r="S1074">
        <f>COUNTIFS(Table1[Order ID],Table1[[#This Row],[Order ID]],Table1[Product ID],Table1[[#This Row],[Product ID]],Table1[Sales],Table1[[#This Row],[Sales]])</f>
        <v>1</v>
      </c>
    </row>
    <row r="1075" spans="1:19" x14ac:dyDescent="0.3">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c r="S1075">
        <f>COUNTIFS(Table1[Order ID],Table1[[#This Row],[Order ID]],Table1[Product ID],Table1[[#This Row],[Product ID]],Table1[Sales],Table1[[#This Row],[Sales]])</f>
        <v>1</v>
      </c>
    </row>
    <row r="1076" spans="1:19" x14ac:dyDescent="0.3">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c r="S1076">
        <f>COUNTIFS(Table1[Order ID],Table1[[#This Row],[Order ID]],Table1[Product ID],Table1[[#This Row],[Product ID]],Table1[Sales],Table1[[#This Row],[Sales]])</f>
        <v>1</v>
      </c>
    </row>
    <row r="1077" spans="1:19" x14ac:dyDescent="0.3">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c r="S1077">
        <f>COUNTIFS(Table1[Order ID],Table1[[#This Row],[Order ID]],Table1[Product ID],Table1[[#This Row],[Product ID]],Table1[Sales],Table1[[#This Row],[Sales]])</f>
        <v>1</v>
      </c>
    </row>
    <row r="1078" spans="1:19" x14ac:dyDescent="0.3">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c r="S1078">
        <f>COUNTIFS(Table1[Order ID],Table1[[#This Row],[Order ID]],Table1[Product ID],Table1[[#This Row],[Product ID]],Table1[Sales],Table1[[#This Row],[Sales]])</f>
        <v>1</v>
      </c>
    </row>
    <row r="1079" spans="1:19" x14ac:dyDescent="0.3">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c r="S1079">
        <f>COUNTIFS(Table1[Order ID],Table1[[#This Row],[Order ID]],Table1[Product ID],Table1[[#This Row],[Product ID]],Table1[Sales],Table1[[#This Row],[Sales]])</f>
        <v>1</v>
      </c>
    </row>
    <row r="1080" spans="1:19" x14ac:dyDescent="0.3">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c r="S1080">
        <f>COUNTIFS(Table1[Order ID],Table1[[#This Row],[Order ID]],Table1[Product ID],Table1[[#This Row],[Product ID]],Table1[Sales],Table1[[#This Row],[Sales]])</f>
        <v>1</v>
      </c>
    </row>
    <row r="1081" spans="1:19" x14ac:dyDescent="0.3">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c r="S1081">
        <f>COUNTIFS(Table1[Order ID],Table1[[#This Row],[Order ID]],Table1[Product ID],Table1[[#This Row],[Product ID]],Table1[Sales],Table1[[#This Row],[Sales]])</f>
        <v>1</v>
      </c>
    </row>
    <row r="1082" spans="1:19" x14ac:dyDescent="0.3">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c r="S1082">
        <f>COUNTIFS(Table1[Order ID],Table1[[#This Row],[Order ID]],Table1[Product ID],Table1[[#This Row],[Product ID]],Table1[Sales],Table1[[#This Row],[Sales]])</f>
        <v>1</v>
      </c>
    </row>
    <row r="1083" spans="1:19" x14ac:dyDescent="0.3">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c r="S1083">
        <f>COUNTIFS(Table1[Order ID],Table1[[#This Row],[Order ID]],Table1[Product ID],Table1[[#This Row],[Product ID]],Table1[Sales],Table1[[#This Row],[Sales]])</f>
        <v>1</v>
      </c>
    </row>
    <row r="1084" spans="1:19" x14ac:dyDescent="0.3">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c r="S1084">
        <f>COUNTIFS(Table1[Order ID],Table1[[#This Row],[Order ID]],Table1[Product ID],Table1[[#This Row],[Product ID]],Table1[Sales],Table1[[#This Row],[Sales]])</f>
        <v>1</v>
      </c>
    </row>
    <row r="1085" spans="1:19" x14ac:dyDescent="0.3">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c r="S1085">
        <f>COUNTIFS(Table1[Order ID],Table1[[#This Row],[Order ID]],Table1[Product ID],Table1[[#This Row],[Product ID]],Table1[Sales],Table1[[#This Row],[Sales]])</f>
        <v>1</v>
      </c>
    </row>
    <row r="1086" spans="1:19" x14ac:dyDescent="0.3">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c r="S1086">
        <f>COUNTIFS(Table1[Order ID],Table1[[#This Row],[Order ID]],Table1[Product ID],Table1[[#This Row],[Product ID]],Table1[Sales],Table1[[#This Row],[Sales]])</f>
        <v>1</v>
      </c>
    </row>
    <row r="1087" spans="1:19" x14ac:dyDescent="0.3">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c r="S1087">
        <f>COUNTIFS(Table1[Order ID],Table1[[#This Row],[Order ID]],Table1[Product ID],Table1[[#This Row],[Product ID]],Table1[Sales],Table1[[#This Row],[Sales]])</f>
        <v>1</v>
      </c>
    </row>
    <row r="1088" spans="1:19" x14ac:dyDescent="0.3">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c r="S1088">
        <f>COUNTIFS(Table1[Order ID],Table1[[#This Row],[Order ID]],Table1[Product ID],Table1[[#This Row],[Product ID]],Table1[Sales],Table1[[#This Row],[Sales]])</f>
        <v>1</v>
      </c>
    </row>
    <row r="1089" spans="1:19" x14ac:dyDescent="0.3">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c r="S1089">
        <f>COUNTIFS(Table1[Order ID],Table1[[#This Row],[Order ID]],Table1[Product ID],Table1[[#This Row],[Product ID]],Table1[Sales],Table1[[#This Row],[Sales]])</f>
        <v>1</v>
      </c>
    </row>
    <row r="1090" spans="1:19" x14ac:dyDescent="0.3">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c r="S1090">
        <f>COUNTIFS(Table1[Order ID],Table1[[#This Row],[Order ID]],Table1[Product ID],Table1[[#This Row],[Product ID]],Table1[Sales],Table1[[#This Row],[Sales]])</f>
        <v>1</v>
      </c>
    </row>
    <row r="1091" spans="1:19" x14ac:dyDescent="0.3">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c r="S1091">
        <f>COUNTIFS(Table1[Order ID],Table1[[#This Row],[Order ID]],Table1[Product ID],Table1[[#This Row],[Product ID]],Table1[Sales],Table1[[#This Row],[Sales]])</f>
        <v>1</v>
      </c>
    </row>
    <row r="1092" spans="1:19" x14ac:dyDescent="0.3">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c r="S1092">
        <f>COUNTIFS(Table1[Order ID],Table1[[#This Row],[Order ID]],Table1[Product ID],Table1[[#This Row],[Product ID]],Table1[Sales],Table1[[#This Row],[Sales]])</f>
        <v>1</v>
      </c>
    </row>
    <row r="1093" spans="1:19" x14ac:dyDescent="0.3">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c r="S1093">
        <f>COUNTIFS(Table1[Order ID],Table1[[#This Row],[Order ID]],Table1[Product ID],Table1[[#This Row],[Product ID]],Table1[Sales],Table1[[#This Row],[Sales]])</f>
        <v>1</v>
      </c>
    </row>
    <row r="1094" spans="1:19" x14ac:dyDescent="0.3">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c r="S1094">
        <f>COUNTIFS(Table1[Order ID],Table1[[#This Row],[Order ID]],Table1[Product ID],Table1[[#This Row],[Product ID]],Table1[Sales],Table1[[#This Row],[Sales]])</f>
        <v>1</v>
      </c>
    </row>
    <row r="1095" spans="1:19" x14ac:dyDescent="0.3">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c r="S1095">
        <f>COUNTIFS(Table1[Order ID],Table1[[#This Row],[Order ID]],Table1[Product ID],Table1[[#This Row],[Product ID]],Table1[Sales],Table1[[#This Row],[Sales]])</f>
        <v>1</v>
      </c>
    </row>
    <row r="1096" spans="1:19" x14ac:dyDescent="0.3">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c r="S1096">
        <f>COUNTIFS(Table1[Order ID],Table1[[#This Row],[Order ID]],Table1[Product ID],Table1[[#This Row],[Product ID]],Table1[Sales],Table1[[#This Row],[Sales]])</f>
        <v>1</v>
      </c>
    </row>
    <row r="1097" spans="1:19" x14ac:dyDescent="0.3">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c r="S1097">
        <f>COUNTIFS(Table1[Order ID],Table1[[#This Row],[Order ID]],Table1[Product ID],Table1[[#This Row],[Product ID]],Table1[Sales],Table1[[#This Row],[Sales]])</f>
        <v>1</v>
      </c>
    </row>
    <row r="1098" spans="1:19" x14ac:dyDescent="0.3">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c r="S1098">
        <f>COUNTIFS(Table1[Order ID],Table1[[#This Row],[Order ID]],Table1[Product ID],Table1[[#This Row],[Product ID]],Table1[Sales],Table1[[#This Row],[Sales]])</f>
        <v>1</v>
      </c>
    </row>
    <row r="1099" spans="1:19" x14ac:dyDescent="0.3">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c r="S1099">
        <f>COUNTIFS(Table1[Order ID],Table1[[#This Row],[Order ID]],Table1[Product ID],Table1[[#This Row],[Product ID]],Table1[Sales],Table1[[#This Row],[Sales]])</f>
        <v>1</v>
      </c>
    </row>
    <row r="1100" spans="1:19" x14ac:dyDescent="0.3">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c r="S1100">
        <f>COUNTIFS(Table1[Order ID],Table1[[#This Row],[Order ID]],Table1[Product ID],Table1[[#This Row],[Product ID]],Table1[Sales],Table1[[#This Row],[Sales]])</f>
        <v>1</v>
      </c>
    </row>
    <row r="1101" spans="1:19" x14ac:dyDescent="0.3">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c r="S1101">
        <f>COUNTIFS(Table1[Order ID],Table1[[#This Row],[Order ID]],Table1[Product ID],Table1[[#This Row],[Product ID]],Table1[Sales],Table1[[#This Row],[Sales]])</f>
        <v>1</v>
      </c>
    </row>
    <row r="1102" spans="1:19" x14ac:dyDescent="0.3">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c r="S1102">
        <f>COUNTIFS(Table1[Order ID],Table1[[#This Row],[Order ID]],Table1[Product ID],Table1[[#This Row],[Product ID]],Table1[Sales],Table1[[#This Row],[Sales]])</f>
        <v>1</v>
      </c>
    </row>
    <row r="1103" spans="1:19" x14ac:dyDescent="0.3">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c r="S1103">
        <f>COUNTIFS(Table1[Order ID],Table1[[#This Row],[Order ID]],Table1[Product ID],Table1[[#This Row],[Product ID]],Table1[Sales],Table1[[#This Row],[Sales]])</f>
        <v>1</v>
      </c>
    </row>
    <row r="1104" spans="1:19" x14ac:dyDescent="0.3">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c r="S1104">
        <f>COUNTIFS(Table1[Order ID],Table1[[#This Row],[Order ID]],Table1[Product ID],Table1[[#This Row],[Product ID]],Table1[Sales],Table1[[#This Row],[Sales]])</f>
        <v>1</v>
      </c>
    </row>
    <row r="1105" spans="1:19" x14ac:dyDescent="0.3">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c r="S1105">
        <f>COUNTIFS(Table1[Order ID],Table1[[#This Row],[Order ID]],Table1[Product ID],Table1[[#This Row],[Product ID]],Table1[Sales],Table1[[#This Row],[Sales]])</f>
        <v>1</v>
      </c>
    </row>
    <row r="1106" spans="1:19" x14ac:dyDescent="0.3">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c r="S1106">
        <f>COUNTIFS(Table1[Order ID],Table1[[#This Row],[Order ID]],Table1[Product ID],Table1[[#This Row],[Product ID]],Table1[Sales],Table1[[#This Row],[Sales]])</f>
        <v>1</v>
      </c>
    </row>
    <row r="1107" spans="1:19" x14ac:dyDescent="0.3">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c r="S1107">
        <f>COUNTIFS(Table1[Order ID],Table1[[#This Row],[Order ID]],Table1[Product ID],Table1[[#This Row],[Product ID]],Table1[Sales],Table1[[#This Row],[Sales]])</f>
        <v>1</v>
      </c>
    </row>
    <row r="1108" spans="1:19" x14ac:dyDescent="0.3">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c r="S1108">
        <f>COUNTIFS(Table1[Order ID],Table1[[#This Row],[Order ID]],Table1[Product ID],Table1[[#This Row],[Product ID]],Table1[Sales],Table1[[#This Row],[Sales]])</f>
        <v>1</v>
      </c>
    </row>
    <row r="1109" spans="1:19" x14ac:dyDescent="0.3">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c r="S1109">
        <f>COUNTIFS(Table1[Order ID],Table1[[#This Row],[Order ID]],Table1[Product ID],Table1[[#This Row],[Product ID]],Table1[Sales],Table1[[#This Row],[Sales]])</f>
        <v>1</v>
      </c>
    </row>
    <row r="1110" spans="1:19" x14ac:dyDescent="0.3">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c r="S1110">
        <f>COUNTIFS(Table1[Order ID],Table1[[#This Row],[Order ID]],Table1[Product ID],Table1[[#This Row],[Product ID]],Table1[Sales],Table1[[#This Row],[Sales]])</f>
        <v>1</v>
      </c>
    </row>
    <row r="1111" spans="1:19" x14ac:dyDescent="0.3">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c r="S1111">
        <f>COUNTIFS(Table1[Order ID],Table1[[#This Row],[Order ID]],Table1[Product ID],Table1[[#This Row],[Product ID]],Table1[Sales],Table1[[#This Row],[Sales]])</f>
        <v>1</v>
      </c>
    </row>
    <row r="1112" spans="1:19" x14ac:dyDescent="0.3">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c r="S1112">
        <f>COUNTIFS(Table1[Order ID],Table1[[#This Row],[Order ID]],Table1[Product ID],Table1[[#This Row],[Product ID]],Table1[Sales],Table1[[#This Row],[Sales]])</f>
        <v>1</v>
      </c>
    </row>
    <row r="1113" spans="1:19" x14ac:dyDescent="0.3">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c r="S1113">
        <f>COUNTIFS(Table1[Order ID],Table1[[#This Row],[Order ID]],Table1[Product ID],Table1[[#This Row],[Product ID]],Table1[Sales],Table1[[#This Row],[Sales]])</f>
        <v>1</v>
      </c>
    </row>
    <row r="1114" spans="1:19" x14ac:dyDescent="0.3">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c r="S1114">
        <f>COUNTIFS(Table1[Order ID],Table1[[#This Row],[Order ID]],Table1[Product ID],Table1[[#This Row],[Product ID]],Table1[Sales],Table1[[#This Row],[Sales]])</f>
        <v>1</v>
      </c>
    </row>
    <row r="1115" spans="1:19" x14ac:dyDescent="0.3">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c r="S1115">
        <f>COUNTIFS(Table1[Order ID],Table1[[#This Row],[Order ID]],Table1[Product ID],Table1[[#This Row],[Product ID]],Table1[Sales],Table1[[#This Row],[Sales]])</f>
        <v>1</v>
      </c>
    </row>
    <row r="1116" spans="1:19" x14ac:dyDescent="0.3">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c r="S1116">
        <f>COUNTIFS(Table1[Order ID],Table1[[#This Row],[Order ID]],Table1[Product ID],Table1[[#This Row],[Product ID]],Table1[Sales],Table1[[#This Row],[Sales]])</f>
        <v>1</v>
      </c>
    </row>
    <row r="1117" spans="1:19" x14ac:dyDescent="0.3">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c r="S1117">
        <f>COUNTIFS(Table1[Order ID],Table1[[#This Row],[Order ID]],Table1[Product ID],Table1[[#This Row],[Product ID]],Table1[Sales],Table1[[#This Row],[Sales]])</f>
        <v>1</v>
      </c>
    </row>
    <row r="1118" spans="1:19" x14ac:dyDescent="0.3">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c r="S1118">
        <f>COUNTIFS(Table1[Order ID],Table1[[#This Row],[Order ID]],Table1[Product ID],Table1[[#This Row],[Product ID]],Table1[Sales],Table1[[#This Row],[Sales]])</f>
        <v>1</v>
      </c>
    </row>
    <row r="1119" spans="1:19" x14ac:dyDescent="0.3">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c r="S1119">
        <f>COUNTIFS(Table1[Order ID],Table1[[#This Row],[Order ID]],Table1[Product ID],Table1[[#This Row],[Product ID]],Table1[Sales],Table1[[#This Row],[Sales]])</f>
        <v>1</v>
      </c>
    </row>
    <row r="1120" spans="1:19" x14ac:dyDescent="0.3">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c r="S1120">
        <f>COUNTIFS(Table1[Order ID],Table1[[#This Row],[Order ID]],Table1[Product ID],Table1[[#This Row],[Product ID]],Table1[Sales],Table1[[#This Row],[Sales]])</f>
        <v>1</v>
      </c>
    </row>
    <row r="1121" spans="1:19" x14ac:dyDescent="0.3">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c r="S1121">
        <f>COUNTIFS(Table1[Order ID],Table1[[#This Row],[Order ID]],Table1[Product ID],Table1[[#This Row],[Product ID]],Table1[Sales],Table1[[#This Row],[Sales]])</f>
        <v>1</v>
      </c>
    </row>
    <row r="1122" spans="1:19" x14ac:dyDescent="0.3">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c r="S1122">
        <f>COUNTIFS(Table1[Order ID],Table1[[#This Row],[Order ID]],Table1[Product ID],Table1[[#This Row],[Product ID]],Table1[Sales],Table1[[#This Row],[Sales]])</f>
        <v>1</v>
      </c>
    </row>
    <row r="1123" spans="1:19" x14ac:dyDescent="0.3">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c r="S1123">
        <f>COUNTIFS(Table1[Order ID],Table1[[#This Row],[Order ID]],Table1[Product ID],Table1[[#This Row],[Product ID]],Table1[Sales],Table1[[#This Row],[Sales]])</f>
        <v>1</v>
      </c>
    </row>
    <row r="1124" spans="1:19" x14ac:dyDescent="0.3">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c r="S1124">
        <f>COUNTIFS(Table1[Order ID],Table1[[#This Row],[Order ID]],Table1[Product ID],Table1[[#This Row],[Product ID]],Table1[Sales],Table1[[#This Row],[Sales]])</f>
        <v>1</v>
      </c>
    </row>
    <row r="1125" spans="1:19" x14ac:dyDescent="0.3">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c r="S1125">
        <f>COUNTIFS(Table1[Order ID],Table1[[#This Row],[Order ID]],Table1[Product ID],Table1[[#This Row],[Product ID]],Table1[Sales],Table1[[#This Row],[Sales]])</f>
        <v>1</v>
      </c>
    </row>
    <row r="1126" spans="1:19" x14ac:dyDescent="0.3">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c r="S1126">
        <f>COUNTIFS(Table1[Order ID],Table1[[#This Row],[Order ID]],Table1[Product ID],Table1[[#This Row],[Product ID]],Table1[Sales],Table1[[#This Row],[Sales]])</f>
        <v>1</v>
      </c>
    </row>
    <row r="1127" spans="1:19" x14ac:dyDescent="0.3">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c r="S1127">
        <f>COUNTIFS(Table1[Order ID],Table1[[#This Row],[Order ID]],Table1[Product ID],Table1[[#This Row],[Product ID]],Table1[Sales],Table1[[#This Row],[Sales]])</f>
        <v>1</v>
      </c>
    </row>
    <row r="1128" spans="1:19" x14ac:dyDescent="0.3">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c r="S1128">
        <f>COUNTIFS(Table1[Order ID],Table1[[#This Row],[Order ID]],Table1[Product ID],Table1[[#This Row],[Product ID]],Table1[Sales],Table1[[#This Row],[Sales]])</f>
        <v>1</v>
      </c>
    </row>
    <row r="1129" spans="1:19" x14ac:dyDescent="0.3">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c r="S1129">
        <f>COUNTIFS(Table1[Order ID],Table1[[#This Row],[Order ID]],Table1[Product ID],Table1[[#This Row],[Product ID]],Table1[Sales],Table1[[#This Row],[Sales]])</f>
        <v>1</v>
      </c>
    </row>
    <row r="1130" spans="1:19" x14ac:dyDescent="0.3">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c r="S1130">
        <f>COUNTIFS(Table1[Order ID],Table1[[#This Row],[Order ID]],Table1[Product ID],Table1[[#This Row],[Product ID]],Table1[Sales],Table1[[#This Row],[Sales]])</f>
        <v>1</v>
      </c>
    </row>
    <row r="1131" spans="1:19" x14ac:dyDescent="0.3">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c r="S1131">
        <f>COUNTIFS(Table1[Order ID],Table1[[#This Row],[Order ID]],Table1[Product ID],Table1[[#This Row],[Product ID]],Table1[Sales],Table1[[#This Row],[Sales]])</f>
        <v>1</v>
      </c>
    </row>
    <row r="1132" spans="1:19" x14ac:dyDescent="0.3">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c r="S1132">
        <f>COUNTIFS(Table1[Order ID],Table1[[#This Row],[Order ID]],Table1[Product ID],Table1[[#This Row],[Product ID]],Table1[Sales],Table1[[#This Row],[Sales]])</f>
        <v>1</v>
      </c>
    </row>
    <row r="1133" spans="1:19" x14ac:dyDescent="0.3">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c r="S1133">
        <f>COUNTIFS(Table1[Order ID],Table1[[#This Row],[Order ID]],Table1[Product ID],Table1[[#This Row],[Product ID]],Table1[Sales],Table1[[#This Row],[Sales]])</f>
        <v>1</v>
      </c>
    </row>
    <row r="1134" spans="1:19" x14ac:dyDescent="0.3">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c r="S1134">
        <f>COUNTIFS(Table1[Order ID],Table1[[#This Row],[Order ID]],Table1[Product ID],Table1[[#This Row],[Product ID]],Table1[Sales],Table1[[#This Row],[Sales]])</f>
        <v>1</v>
      </c>
    </row>
    <row r="1135" spans="1:19" x14ac:dyDescent="0.3">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c r="S1135">
        <f>COUNTIFS(Table1[Order ID],Table1[[#This Row],[Order ID]],Table1[Product ID],Table1[[#This Row],[Product ID]],Table1[Sales],Table1[[#This Row],[Sales]])</f>
        <v>1</v>
      </c>
    </row>
    <row r="1136" spans="1:19" x14ac:dyDescent="0.3">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c r="S1136">
        <f>COUNTIFS(Table1[Order ID],Table1[[#This Row],[Order ID]],Table1[Product ID],Table1[[#This Row],[Product ID]],Table1[Sales],Table1[[#This Row],[Sales]])</f>
        <v>1</v>
      </c>
    </row>
    <row r="1137" spans="1:19" x14ac:dyDescent="0.3">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c r="S1137">
        <f>COUNTIFS(Table1[Order ID],Table1[[#This Row],[Order ID]],Table1[Product ID],Table1[[#This Row],[Product ID]],Table1[Sales],Table1[[#This Row],[Sales]])</f>
        <v>1</v>
      </c>
    </row>
    <row r="1138" spans="1:19" x14ac:dyDescent="0.3">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c r="S1138">
        <f>COUNTIFS(Table1[Order ID],Table1[[#This Row],[Order ID]],Table1[Product ID],Table1[[#This Row],[Product ID]],Table1[Sales],Table1[[#This Row],[Sales]])</f>
        <v>1</v>
      </c>
    </row>
    <row r="1139" spans="1:19" x14ac:dyDescent="0.3">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c r="S1139">
        <f>COUNTIFS(Table1[Order ID],Table1[[#This Row],[Order ID]],Table1[Product ID],Table1[[#This Row],[Product ID]],Table1[Sales],Table1[[#This Row],[Sales]])</f>
        <v>1</v>
      </c>
    </row>
    <row r="1140" spans="1:19" x14ac:dyDescent="0.3">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c r="S1140">
        <f>COUNTIFS(Table1[Order ID],Table1[[#This Row],[Order ID]],Table1[Product ID],Table1[[#This Row],[Product ID]],Table1[Sales],Table1[[#This Row],[Sales]])</f>
        <v>1</v>
      </c>
    </row>
    <row r="1141" spans="1:19" x14ac:dyDescent="0.3">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c r="S1141">
        <f>COUNTIFS(Table1[Order ID],Table1[[#This Row],[Order ID]],Table1[Product ID],Table1[[#This Row],[Product ID]],Table1[Sales],Table1[[#This Row],[Sales]])</f>
        <v>1</v>
      </c>
    </row>
    <row r="1142" spans="1:19" x14ac:dyDescent="0.3">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c r="S1142">
        <f>COUNTIFS(Table1[Order ID],Table1[[#This Row],[Order ID]],Table1[Product ID],Table1[[#This Row],[Product ID]],Table1[Sales],Table1[[#This Row],[Sales]])</f>
        <v>1</v>
      </c>
    </row>
    <row r="1143" spans="1:19" x14ac:dyDescent="0.3">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c r="S1143">
        <f>COUNTIFS(Table1[Order ID],Table1[[#This Row],[Order ID]],Table1[Product ID],Table1[[#This Row],[Product ID]],Table1[Sales],Table1[[#This Row],[Sales]])</f>
        <v>1</v>
      </c>
    </row>
    <row r="1144" spans="1:19" x14ac:dyDescent="0.3">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c r="S1144">
        <f>COUNTIFS(Table1[Order ID],Table1[[#This Row],[Order ID]],Table1[Product ID],Table1[[#This Row],[Product ID]],Table1[Sales],Table1[[#This Row],[Sales]])</f>
        <v>1</v>
      </c>
    </row>
    <row r="1145" spans="1:19" x14ac:dyDescent="0.3">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c r="S1145">
        <f>COUNTIFS(Table1[Order ID],Table1[[#This Row],[Order ID]],Table1[Product ID],Table1[[#This Row],[Product ID]],Table1[Sales],Table1[[#This Row],[Sales]])</f>
        <v>1</v>
      </c>
    </row>
    <row r="1146" spans="1:19" x14ac:dyDescent="0.3">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c r="S1146">
        <f>COUNTIFS(Table1[Order ID],Table1[[#This Row],[Order ID]],Table1[Product ID],Table1[[#This Row],[Product ID]],Table1[Sales],Table1[[#This Row],[Sales]])</f>
        <v>1</v>
      </c>
    </row>
    <row r="1147" spans="1:19" x14ac:dyDescent="0.3">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c r="S1147">
        <f>COUNTIFS(Table1[Order ID],Table1[[#This Row],[Order ID]],Table1[Product ID],Table1[[#This Row],[Product ID]],Table1[Sales],Table1[[#This Row],[Sales]])</f>
        <v>1</v>
      </c>
    </row>
    <row r="1148" spans="1:19" x14ac:dyDescent="0.3">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c r="S1148">
        <f>COUNTIFS(Table1[Order ID],Table1[[#This Row],[Order ID]],Table1[Product ID],Table1[[#This Row],[Product ID]],Table1[Sales],Table1[[#This Row],[Sales]])</f>
        <v>1</v>
      </c>
    </row>
    <row r="1149" spans="1:19" x14ac:dyDescent="0.3">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c r="S1149">
        <f>COUNTIFS(Table1[Order ID],Table1[[#This Row],[Order ID]],Table1[Product ID],Table1[[#This Row],[Product ID]],Table1[Sales],Table1[[#This Row],[Sales]])</f>
        <v>1</v>
      </c>
    </row>
    <row r="1150" spans="1:19" x14ac:dyDescent="0.3">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c r="S1150">
        <f>COUNTIFS(Table1[Order ID],Table1[[#This Row],[Order ID]],Table1[Product ID],Table1[[#This Row],[Product ID]],Table1[Sales],Table1[[#This Row],[Sales]])</f>
        <v>1</v>
      </c>
    </row>
    <row r="1151" spans="1:19" x14ac:dyDescent="0.3">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c r="S1151">
        <f>COUNTIFS(Table1[Order ID],Table1[[#This Row],[Order ID]],Table1[Product ID],Table1[[#This Row],[Product ID]],Table1[Sales],Table1[[#This Row],[Sales]])</f>
        <v>1</v>
      </c>
    </row>
    <row r="1152" spans="1:19" x14ac:dyDescent="0.3">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c r="S1152">
        <f>COUNTIFS(Table1[Order ID],Table1[[#This Row],[Order ID]],Table1[Product ID],Table1[[#This Row],[Product ID]],Table1[Sales],Table1[[#This Row],[Sales]])</f>
        <v>1</v>
      </c>
    </row>
    <row r="1153" spans="1:19" x14ac:dyDescent="0.3">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c r="S1153">
        <f>COUNTIFS(Table1[Order ID],Table1[[#This Row],[Order ID]],Table1[Product ID],Table1[[#This Row],[Product ID]],Table1[Sales],Table1[[#This Row],[Sales]])</f>
        <v>1</v>
      </c>
    </row>
    <row r="1154" spans="1:19" x14ac:dyDescent="0.3">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c r="S1154">
        <f>COUNTIFS(Table1[Order ID],Table1[[#This Row],[Order ID]],Table1[Product ID],Table1[[#This Row],[Product ID]],Table1[Sales],Table1[[#This Row],[Sales]])</f>
        <v>1</v>
      </c>
    </row>
    <row r="1155" spans="1:19" x14ac:dyDescent="0.3">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c r="S1155">
        <f>COUNTIFS(Table1[Order ID],Table1[[#This Row],[Order ID]],Table1[Product ID],Table1[[#This Row],[Product ID]],Table1[Sales],Table1[[#This Row],[Sales]])</f>
        <v>1</v>
      </c>
    </row>
    <row r="1156" spans="1:19" x14ac:dyDescent="0.3">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c r="S1156">
        <f>COUNTIFS(Table1[Order ID],Table1[[#This Row],[Order ID]],Table1[Product ID],Table1[[#This Row],[Product ID]],Table1[Sales],Table1[[#This Row],[Sales]])</f>
        <v>1</v>
      </c>
    </row>
    <row r="1157" spans="1:19" x14ac:dyDescent="0.3">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c r="S1157">
        <f>COUNTIFS(Table1[Order ID],Table1[[#This Row],[Order ID]],Table1[Product ID],Table1[[#This Row],[Product ID]],Table1[Sales],Table1[[#This Row],[Sales]])</f>
        <v>1</v>
      </c>
    </row>
    <row r="1158" spans="1:19" x14ac:dyDescent="0.3">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c r="S1158">
        <f>COUNTIFS(Table1[Order ID],Table1[[#This Row],[Order ID]],Table1[Product ID],Table1[[#This Row],[Product ID]],Table1[Sales],Table1[[#This Row],[Sales]])</f>
        <v>1</v>
      </c>
    </row>
    <row r="1159" spans="1:19" x14ac:dyDescent="0.3">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c r="S1159">
        <f>COUNTIFS(Table1[Order ID],Table1[[#This Row],[Order ID]],Table1[Product ID],Table1[[#This Row],[Product ID]],Table1[Sales],Table1[[#This Row],[Sales]])</f>
        <v>1</v>
      </c>
    </row>
    <row r="1160" spans="1:19" x14ac:dyDescent="0.3">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c r="S1160">
        <f>COUNTIFS(Table1[Order ID],Table1[[#This Row],[Order ID]],Table1[Product ID],Table1[[#This Row],[Product ID]],Table1[Sales],Table1[[#This Row],[Sales]])</f>
        <v>1</v>
      </c>
    </row>
    <row r="1161" spans="1:19" x14ac:dyDescent="0.3">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c r="S1161">
        <f>COUNTIFS(Table1[Order ID],Table1[[#This Row],[Order ID]],Table1[Product ID],Table1[[#This Row],[Product ID]],Table1[Sales],Table1[[#This Row],[Sales]])</f>
        <v>1</v>
      </c>
    </row>
    <row r="1162" spans="1:19" x14ac:dyDescent="0.3">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c r="S1162">
        <f>COUNTIFS(Table1[Order ID],Table1[[#This Row],[Order ID]],Table1[Product ID],Table1[[#This Row],[Product ID]],Table1[Sales],Table1[[#This Row],[Sales]])</f>
        <v>1</v>
      </c>
    </row>
    <row r="1163" spans="1:19" x14ac:dyDescent="0.3">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c r="S1163">
        <f>COUNTIFS(Table1[Order ID],Table1[[#This Row],[Order ID]],Table1[Product ID],Table1[[#This Row],[Product ID]],Table1[Sales],Table1[[#This Row],[Sales]])</f>
        <v>1</v>
      </c>
    </row>
    <row r="1164" spans="1:19" x14ac:dyDescent="0.3">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c r="S1164">
        <f>COUNTIFS(Table1[Order ID],Table1[[#This Row],[Order ID]],Table1[Product ID],Table1[[#This Row],[Product ID]],Table1[Sales],Table1[[#This Row],[Sales]])</f>
        <v>1</v>
      </c>
    </row>
    <row r="1165" spans="1:19" x14ac:dyDescent="0.3">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c r="S1165">
        <f>COUNTIFS(Table1[Order ID],Table1[[#This Row],[Order ID]],Table1[Product ID],Table1[[#This Row],[Product ID]],Table1[Sales],Table1[[#This Row],[Sales]])</f>
        <v>1</v>
      </c>
    </row>
    <row r="1166" spans="1:19" x14ac:dyDescent="0.3">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c r="S1166">
        <f>COUNTIFS(Table1[Order ID],Table1[[#This Row],[Order ID]],Table1[Product ID],Table1[[#This Row],[Product ID]],Table1[Sales],Table1[[#This Row],[Sales]])</f>
        <v>1</v>
      </c>
    </row>
    <row r="1167" spans="1:19" x14ac:dyDescent="0.3">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c r="S1167">
        <f>COUNTIFS(Table1[Order ID],Table1[[#This Row],[Order ID]],Table1[Product ID],Table1[[#This Row],[Product ID]],Table1[Sales],Table1[[#This Row],[Sales]])</f>
        <v>1</v>
      </c>
    </row>
    <row r="1168" spans="1:19" x14ac:dyDescent="0.3">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c r="S1168">
        <f>COUNTIFS(Table1[Order ID],Table1[[#This Row],[Order ID]],Table1[Product ID],Table1[[#This Row],[Product ID]],Table1[Sales],Table1[[#This Row],[Sales]])</f>
        <v>1</v>
      </c>
    </row>
    <row r="1169" spans="1:19" x14ac:dyDescent="0.3">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c r="S1169">
        <f>COUNTIFS(Table1[Order ID],Table1[[#This Row],[Order ID]],Table1[Product ID],Table1[[#This Row],[Product ID]],Table1[Sales],Table1[[#This Row],[Sales]])</f>
        <v>1</v>
      </c>
    </row>
    <row r="1170" spans="1:19" x14ac:dyDescent="0.3">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c r="S1170">
        <f>COUNTIFS(Table1[Order ID],Table1[[#This Row],[Order ID]],Table1[Product ID],Table1[[#This Row],[Product ID]],Table1[Sales],Table1[[#This Row],[Sales]])</f>
        <v>1</v>
      </c>
    </row>
    <row r="1171" spans="1:19" x14ac:dyDescent="0.3">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c r="S1171">
        <f>COUNTIFS(Table1[Order ID],Table1[[#This Row],[Order ID]],Table1[Product ID],Table1[[#This Row],[Product ID]],Table1[Sales],Table1[[#This Row],[Sales]])</f>
        <v>1</v>
      </c>
    </row>
    <row r="1172" spans="1:19" x14ac:dyDescent="0.3">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c r="S1172">
        <f>COUNTIFS(Table1[Order ID],Table1[[#This Row],[Order ID]],Table1[Product ID],Table1[[#This Row],[Product ID]],Table1[Sales],Table1[[#This Row],[Sales]])</f>
        <v>1</v>
      </c>
    </row>
    <row r="1173" spans="1:19" x14ac:dyDescent="0.3">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c r="S1173">
        <f>COUNTIFS(Table1[Order ID],Table1[[#This Row],[Order ID]],Table1[Product ID],Table1[[#This Row],[Product ID]],Table1[Sales],Table1[[#This Row],[Sales]])</f>
        <v>1</v>
      </c>
    </row>
    <row r="1174" spans="1:19" x14ac:dyDescent="0.3">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c r="S1174">
        <f>COUNTIFS(Table1[Order ID],Table1[[#This Row],[Order ID]],Table1[Product ID],Table1[[#This Row],[Product ID]],Table1[Sales],Table1[[#This Row],[Sales]])</f>
        <v>1</v>
      </c>
    </row>
    <row r="1175" spans="1:19" x14ac:dyDescent="0.3">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c r="S1175">
        <f>COUNTIFS(Table1[Order ID],Table1[[#This Row],[Order ID]],Table1[Product ID],Table1[[#This Row],[Product ID]],Table1[Sales],Table1[[#This Row],[Sales]])</f>
        <v>1</v>
      </c>
    </row>
    <row r="1176" spans="1:19" x14ac:dyDescent="0.3">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c r="S1176">
        <f>COUNTIFS(Table1[Order ID],Table1[[#This Row],[Order ID]],Table1[Product ID],Table1[[#This Row],[Product ID]],Table1[Sales],Table1[[#This Row],[Sales]])</f>
        <v>1</v>
      </c>
    </row>
    <row r="1177" spans="1:19" x14ac:dyDescent="0.3">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c r="S1177">
        <f>COUNTIFS(Table1[Order ID],Table1[[#This Row],[Order ID]],Table1[Product ID],Table1[[#This Row],[Product ID]],Table1[Sales],Table1[[#This Row],[Sales]])</f>
        <v>1</v>
      </c>
    </row>
    <row r="1178" spans="1:19" x14ac:dyDescent="0.3">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c r="S1178">
        <f>COUNTIFS(Table1[Order ID],Table1[[#This Row],[Order ID]],Table1[Product ID],Table1[[#This Row],[Product ID]],Table1[Sales],Table1[[#This Row],[Sales]])</f>
        <v>1</v>
      </c>
    </row>
    <row r="1179" spans="1:19" x14ac:dyDescent="0.3">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c r="S1179">
        <f>COUNTIFS(Table1[Order ID],Table1[[#This Row],[Order ID]],Table1[Product ID],Table1[[#This Row],[Product ID]],Table1[Sales],Table1[[#This Row],[Sales]])</f>
        <v>1</v>
      </c>
    </row>
    <row r="1180" spans="1:19" x14ac:dyDescent="0.3">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c r="S1180">
        <f>COUNTIFS(Table1[Order ID],Table1[[#This Row],[Order ID]],Table1[Product ID],Table1[[#This Row],[Product ID]],Table1[Sales],Table1[[#This Row],[Sales]])</f>
        <v>1</v>
      </c>
    </row>
    <row r="1181" spans="1:19" x14ac:dyDescent="0.3">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c r="S1181">
        <f>COUNTIFS(Table1[Order ID],Table1[[#This Row],[Order ID]],Table1[Product ID],Table1[[#This Row],[Product ID]],Table1[Sales],Table1[[#This Row],[Sales]])</f>
        <v>1</v>
      </c>
    </row>
    <row r="1182" spans="1:19" x14ac:dyDescent="0.3">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c r="S1182">
        <f>COUNTIFS(Table1[Order ID],Table1[[#This Row],[Order ID]],Table1[Product ID],Table1[[#This Row],[Product ID]],Table1[Sales],Table1[[#This Row],[Sales]])</f>
        <v>1</v>
      </c>
    </row>
    <row r="1183" spans="1:19" x14ac:dyDescent="0.3">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c r="S1183">
        <f>COUNTIFS(Table1[Order ID],Table1[[#This Row],[Order ID]],Table1[Product ID],Table1[[#This Row],[Product ID]],Table1[Sales],Table1[[#This Row],[Sales]])</f>
        <v>1</v>
      </c>
    </row>
    <row r="1184" spans="1:19" x14ac:dyDescent="0.3">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c r="S1184">
        <f>COUNTIFS(Table1[Order ID],Table1[[#This Row],[Order ID]],Table1[Product ID],Table1[[#This Row],[Product ID]],Table1[Sales],Table1[[#This Row],[Sales]])</f>
        <v>1</v>
      </c>
    </row>
    <row r="1185" spans="1:19" x14ac:dyDescent="0.3">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c r="S1185">
        <f>COUNTIFS(Table1[Order ID],Table1[[#This Row],[Order ID]],Table1[Product ID],Table1[[#This Row],[Product ID]],Table1[Sales],Table1[[#This Row],[Sales]])</f>
        <v>1</v>
      </c>
    </row>
    <row r="1186" spans="1:19" x14ac:dyDescent="0.3">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c r="S1186">
        <f>COUNTIFS(Table1[Order ID],Table1[[#This Row],[Order ID]],Table1[Product ID],Table1[[#This Row],[Product ID]],Table1[Sales],Table1[[#This Row],[Sales]])</f>
        <v>1</v>
      </c>
    </row>
    <row r="1187" spans="1:19" x14ac:dyDescent="0.3">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c r="S1187">
        <f>COUNTIFS(Table1[Order ID],Table1[[#This Row],[Order ID]],Table1[Product ID],Table1[[#This Row],[Product ID]],Table1[Sales],Table1[[#This Row],[Sales]])</f>
        <v>1</v>
      </c>
    </row>
    <row r="1188" spans="1:19" x14ac:dyDescent="0.3">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c r="S1188">
        <f>COUNTIFS(Table1[Order ID],Table1[[#This Row],[Order ID]],Table1[Product ID],Table1[[#This Row],[Product ID]],Table1[Sales],Table1[[#This Row],[Sales]])</f>
        <v>1</v>
      </c>
    </row>
    <row r="1189" spans="1:19" x14ac:dyDescent="0.3">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c r="S1189">
        <f>COUNTIFS(Table1[Order ID],Table1[[#This Row],[Order ID]],Table1[Product ID],Table1[[#This Row],[Product ID]],Table1[Sales],Table1[[#This Row],[Sales]])</f>
        <v>1</v>
      </c>
    </row>
    <row r="1190" spans="1:19" x14ac:dyDescent="0.3">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c r="S1190">
        <f>COUNTIFS(Table1[Order ID],Table1[[#This Row],[Order ID]],Table1[Product ID],Table1[[#This Row],[Product ID]],Table1[Sales],Table1[[#This Row],[Sales]])</f>
        <v>1</v>
      </c>
    </row>
    <row r="1191" spans="1:19" x14ac:dyDescent="0.3">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c r="S1191">
        <f>COUNTIFS(Table1[Order ID],Table1[[#This Row],[Order ID]],Table1[Product ID],Table1[[#This Row],[Product ID]],Table1[Sales],Table1[[#This Row],[Sales]])</f>
        <v>1</v>
      </c>
    </row>
    <row r="1192" spans="1:19" x14ac:dyDescent="0.3">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c r="S1192">
        <f>COUNTIFS(Table1[Order ID],Table1[[#This Row],[Order ID]],Table1[Product ID],Table1[[#This Row],[Product ID]],Table1[Sales],Table1[[#This Row],[Sales]])</f>
        <v>1</v>
      </c>
    </row>
    <row r="1193" spans="1:19" x14ac:dyDescent="0.3">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c r="S1193">
        <f>COUNTIFS(Table1[Order ID],Table1[[#This Row],[Order ID]],Table1[Product ID],Table1[[#This Row],[Product ID]],Table1[Sales],Table1[[#This Row],[Sales]])</f>
        <v>1</v>
      </c>
    </row>
    <row r="1194" spans="1:19" x14ac:dyDescent="0.3">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c r="S1194">
        <f>COUNTIFS(Table1[Order ID],Table1[[#This Row],[Order ID]],Table1[Product ID],Table1[[#This Row],[Product ID]],Table1[Sales],Table1[[#This Row],[Sales]])</f>
        <v>1</v>
      </c>
    </row>
    <row r="1195" spans="1:19" x14ac:dyDescent="0.3">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c r="S1195">
        <f>COUNTIFS(Table1[Order ID],Table1[[#This Row],[Order ID]],Table1[Product ID],Table1[[#This Row],[Product ID]],Table1[Sales],Table1[[#This Row],[Sales]])</f>
        <v>1</v>
      </c>
    </row>
    <row r="1196" spans="1:19" x14ac:dyDescent="0.3">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c r="S1196">
        <f>COUNTIFS(Table1[Order ID],Table1[[#This Row],[Order ID]],Table1[Product ID],Table1[[#This Row],[Product ID]],Table1[Sales],Table1[[#This Row],[Sales]])</f>
        <v>1</v>
      </c>
    </row>
    <row r="1197" spans="1:19" x14ac:dyDescent="0.3">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c r="S1197">
        <f>COUNTIFS(Table1[Order ID],Table1[[#This Row],[Order ID]],Table1[Product ID],Table1[[#This Row],[Product ID]],Table1[Sales],Table1[[#This Row],[Sales]])</f>
        <v>1</v>
      </c>
    </row>
    <row r="1198" spans="1:19" x14ac:dyDescent="0.3">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c r="S1198">
        <f>COUNTIFS(Table1[Order ID],Table1[[#This Row],[Order ID]],Table1[Product ID],Table1[[#This Row],[Product ID]],Table1[Sales],Table1[[#This Row],[Sales]])</f>
        <v>1</v>
      </c>
    </row>
    <row r="1199" spans="1:19" x14ac:dyDescent="0.3">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c r="S1199">
        <f>COUNTIFS(Table1[Order ID],Table1[[#This Row],[Order ID]],Table1[Product ID],Table1[[#This Row],[Product ID]],Table1[Sales],Table1[[#This Row],[Sales]])</f>
        <v>1</v>
      </c>
    </row>
    <row r="1200" spans="1:19" x14ac:dyDescent="0.3">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c r="S1200">
        <f>COUNTIFS(Table1[Order ID],Table1[[#This Row],[Order ID]],Table1[Product ID],Table1[[#This Row],[Product ID]],Table1[Sales],Table1[[#This Row],[Sales]])</f>
        <v>1</v>
      </c>
    </row>
    <row r="1201" spans="1:19" x14ac:dyDescent="0.3">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c r="S1201">
        <f>COUNTIFS(Table1[Order ID],Table1[[#This Row],[Order ID]],Table1[Product ID],Table1[[#This Row],[Product ID]],Table1[Sales],Table1[[#This Row],[Sales]])</f>
        <v>1</v>
      </c>
    </row>
    <row r="1202" spans="1:19" x14ac:dyDescent="0.3">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c r="S1202">
        <f>COUNTIFS(Table1[Order ID],Table1[[#This Row],[Order ID]],Table1[Product ID],Table1[[#This Row],[Product ID]],Table1[Sales],Table1[[#This Row],[Sales]])</f>
        <v>1</v>
      </c>
    </row>
    <row r="1203" spans="1:19" x14ac:dyDescent="0.3">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c r="S1203">
        <f>COUNTIFS(Table1[Order ID],Table1[[#This Row],[Order ID]],Table1[Product ID],Table1[[#This Row],[Product ID]],Table1[Sales],Table1[[#This Row],[Sales]])</f>
        <v>1</v>
      </c>
    </row>
    <row r="1204" spans="1:19" x14ac:dyDescent="0.3">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c r="S1204">
        <f>COUNTIFS(Table1[Order ID],Table1[[#This Row],[Order ID]],Table1[Product ID],Table1[[#This Row],[Product ID]],Table1[Sales],Table1[[#This Row],[Sales]])</f>
        <v>1</v>
      </c>
    </row>
    <row r="1205" spans="1:19" x14ac:dyDescent="0.3">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c r="S1205">
        <f>COUNTIFS(Table1[Order ID],Table1[[#This Row],[Order ID]],Table1[Product ID],Table1[[#This Row],[Product ID]],Table1[Sales],Table1[[#This Row],[Sales]])</f>
        <v>1</v>
      </c>
    </row>
    <row r="1206" spans="1:19" x14ac:dyDescent="0.3">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c r="S1206">
        <f>COUNTIFS(Table1[Order ID],Table1[[#This Row],[Order ID]],Table1[Product ID],Table1[[#This Row],[Product ID]],Table1[Sales],Table1[[#This Row],[Sales]])</f>
        <v>1</v>
      </c>
    </row>
    <row r="1207" spans="1:19" x14ac:dyDescent="0.3">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c r="S1207">
        <f>COUNTIFS(Table1[Order ID],Table1[[#This Row],[Order ID]],Table1[Product ID],Table1[[#This Row],[Product ID]],Table1[Sales],Table1[[#This Row],[Sales]])</f>
        <v>1</v>
      </c>
    </row>
    <row r="1208" spans="1:19" x14ac:dyDescent="0.3">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c r="S1208">
        <f>COUNTIFS(Table1[Order ID],Table1[[#This Row],[Order ID]],Table1[Product ID],Table1[[#This Row],[Product ID]],Table1[Sales],Table1[[#This Row],[Sales]])</f>
        <v>1</v>
      </c>
    </row>
    <row r="1209" spans="1:19" x14ac:dyDescent="0.3">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c r="S1209">
        <f>COUNTIFS(Table1[Order ID],Table1[[#This Row],[Order ID]],Table1[Product ID],Table1[[#This Row],[Product ID]],Table1[Sales],Table1[[#This Row],[Sales]])</f>
        <v>1</v>
      </c>
    </row>
    <row r="1210" spans="1:19" x14ac:dyDescent="0.3">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c r="S1210">
        <f>COUNTIFS(Table1[Order ID],Table1[[#This Row],[Order ID]],Table1[Product ID],Table1[[#This Row],[Product ID]],Table1[Sales],Table1[[#This Row],[Sales]])</f>
        <v>1</v>
      </c>
    </row>
    <row r="1211" spans="1:19" x14ac:dyDescent="0.3">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c r="S1211">
        <f>COUNTIFS(Table1[Order ID],Table1[[#This Row],[Order ID]],Table1[Product ID],Table1[[#This Row],[Product ID]],Table1[Sales],Table1[[#This Row],[Sales]])</f>
        <v>1</v>
      </c>
    </row>
    <row r="1212" spans="1:19" x14ac:dyDescent="0.3">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c r="S1212">
        <f>COUNTIFS(Table1[Order ID],Table1[[#This Row],[Order ID]],Table1[Product ID],Table1[[#This Row],[Product ID]],Table1[Sales],Table1[[#This Row],[Sales]])</f>
        <v>1</v>
      </c>
    </row>
    <row r="1213" spans="1:19" x14ac:dyDescent="0.3">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c r="S1213">
        <f>COUNTIFS(Table1[Order ID],Table1[[#This Row],[Order ID]],Table1[Product ID],Table1[[#This Row],[Product ID]],Table1[Sales],Table1[[#This Row],[Sales]])</f>
        <v>1</v>
      </c>
    </row>
    <row r="1214" spans="1:19" x14ac:dyDescent="0.3">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c r="S1214">
        <f>COUNTIFS(Table1[Order ID],Table1[[#This Row],[Order ID]],Table1[Product ID],Table1[[#This Row],[Product ID]],Table1[Sales],Table1[[#This Row],[Sales]])</f>
        <v>1</v>
      </c>
    </row>
    <row r="1215" spans="1:19" x14ac:dyDescent="0.3">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c r="S1215">
        <f>COUNTIFS(Table1[Order ID],Table1[[#This Row],[Order ID]],Table1[Product ID],Table1[[#This Row],[Product ID]],Table1[Sales],Table1[[#This Row],[Sales]])</f>
        <v>1</v>
      </c>
    </row>
    <row r="1216" spans="1:19" x14ac:dyDescent="0.3">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c r="S1216">
        <f>COUNTIFS(Table1[Order ID],Table1[[#This Row],[Order ID]],Table1[Product ID],Table1[[#This Row],[Product ID]],Table1[Sales],Table1[[#This Row],[Sales]])</f>
        <v>1</v>
      </c>
    </row>
    <row r="1217" spans="1:19" x14ac:dyDescent="0.3">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c r="S1217">
        <f>COUNTIFS(Table1[Order ID],Table1[[#This Row],[Order ID]],Table1[Product ID],Table1[[#This Row],[Product ID]],Table1[Sales],Table1[[#This Row],[Sales]])</f>
        <v>1</v>
      </c>
    </row>
    <row r="1218" spans="1:19" x14ac:dyDescent="0.3">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c r="S1218">
        <f>COUNTIFS(Table1[Order ID],Table1[[#This Row],[Order ID]],Table1[Product ID],Table1[[#This Row],[Product ID]],Table1[Sales],Table1[[#This Row],[Sales]])</f>
        <v>1</v>
      </c>
    </row>
    <row r="1219" spans="1:19" x14ac:dyDescent="0.3">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c r="S1219">
        <f>COUNTIFS(Table1[Order ID],Table1[[#This Row],[Order ID]],Table1[Product ID],Table1[[#This Row],[Product ID]],Table1[Sales],Table1[[#This Row],[Sales]])</f>
        <v>1</v>
      </c>
    </row>
    <row r="1220" spans="1:19" x14ac:dyDescent="0.3">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c r="S1220">
        <f>COUNTIFS(Table1[Order ID],Table1[[#This Row],[Order ID]],Table1[Product ID],Table1[[#This Row],[Product ID]],Table1[Sales],Table1[[#This Row],[Sales]])</f>
        <v>1</v>
      </c>
    </row>
    <row r="1221" spans="1:19" x14ac:dyDescent="0.3">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c r="S1221">
        <f>COUNTIFS(Table1[Order ID],Table1[[#This Row],[Order ID]],Table1[Product ID],Table1[[#This Row],[Product ID]],Table1[Sales],Table1[[#This Row],[Sales]])</f>
        <v>1</v>
      </c>
    </row>
    <row r="1222" spans="1:19" x14ac:dyDescent="0.3">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c r="S1222">
        <f>COUNTIFS(Table1[Order ID],Table1[[#This Row],[Order ID]],Table1[Product ID],Table1[[#This Row],[Product ID]],Table1[Sales],Table1[[#This Row],[Sales]])</f>
        <v>1</v>
      </c>
    </row>
    <row r="1223" spans="1:19" x14ac:dyDescent="0.3">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c r="S1223">
        <f>COUNTIFS(Table1[Order ID],Table1[[#This Row],[Order ID]],Table1[Product ID],Table1[[#This Row],[Product ID]],Table1[Sales],Table1[[#This Row],[Sales]])</f>
        <v>1</v>
      </c>
    </row>
    <row r="1224" spans="1:19" x14ac:dyDescent="0.3">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c r="S1224">
        <f>COUNTIFS(Table1[Order ID],Table1[[#This Row],[Order ID]],Table1[Product ID],Table1[[#This Row],[Product ID]],Table1[Sales],Table1[[#This Row],[Sales]])</f>
        <v>1</v>
      </c>
    </row>
    <row r="1225" spans="1:19" x14ac:dyDescent="0.3">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c r="S1225">
        <f>COUNTIFS(Table1[Order ID],Table1[[#This Row],[Order ID]],Table1[Product ID],Table1[[#This Row],[Product ID]],Table1[Sales],Table1[[#This Row],[Sales]])</f>
        <v>1</v>
      </c>
    </row>
    <row r="1226" spans="1:19" x14ac:dyDescent="0.3">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c r="S1226">
        <f>COUNTIFS(Table1[Order ID],Table1[[#This Row],[Order ID]],Table1[Product ID],Table1[[#This Row],[Product ID]],Table1[Sales],Table1[[#This Row],[Sales]])</f>
        <v>1</v>
      </c>
    </row>
    <row r="1227" spans="1:19" x14ac:dyDescent="0.3">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c r="S1227">
        <f>COUNTIFS(Table1[Order ID],Table1[[#This Row],[Order ID]],Table1[Product ID],Table1[[#This Row],[Product ID]],Table1[Sales],Table1[[#This Row],[Sales]])</f>
        <v>1</v>
      </c>
    </row>
    <row r="1228" spans="1:19" x14ac:dyDescent="0.3">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c r="S1228">
        <f>COUNTIFS(Table1[Order ID],Table1[[#This Row],[Order ID]],Table1[Product ID],Table1[[#This Row],[Product ID]],Table1[Sales],Table1[[#This Row],[Sales]])</f>
        <v>1</v>
      </c>
    </row>
    <row r="1229" spans="1:19" x14ac:dyDescent="0.3">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c r="S1229">
        <f>COUNTIFS(Table1[Order ID],Table1[[#This Row],[Order ID]],Table1[Product ID],Table1[[#This Row],[Product ID]],Table1[Sales],Table1[[#This Row],[Sales]])</f>
        <v>1</v>
      </c>
    </row>
    <row r="1230" spans="1:19" x14ac:dyDescent="0.3">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c r="S1230">
        <f>COUNTIFS(Table1[Order ID],Table1[[#This Row],[Order ID]],Table1[Product ID],Table1[[#This Row],[Product ID]],Table1[Sales],Table1[[#This Row],[Sales]])</f>
        <v>1</v>
      </c>
    </row>
    <row r="1231" spans="1:19" x14ac:dyDescent="0.3">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c r="S1231">
        <f>COUNTIFS(Table1[Order ID],Table1[[#This Row],[Order ID]],Table1[Product ID],Table1[[#This Row],[Product ID]],Table1[Sales],Table1[[#This Row],[Sales]])</f>
        <v>1</v>
      </c>
    </row>
    <row r="1232" spans="1:19" x14ac:dyDescent="0.3">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c r="S1232">
        <f>COUNTIFS(Table1[Order ID],Table1[[#This Row],[Order ID]],Table1[Product ID],Table1[[#This Row],[Product ID]],Table1[Sales],Table1[[#This Row],[Sales]])</f>
        <v>1</v>
      </c>
    </row>
    <row r="1233" spans="1:19" x14ac:dyDescent="0.3">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c r="S1233">
        <f>COUNTIFS(Table1[Order ID],Table1[[#This Row],[Order ID]],Table1[Product ID],Table1[[#This Row],[Product ID]],Table1[Sales],Table1[[#This Row],[Sales]])</f>
        <v>1</v>
      </c>
    </row>
    <row r="1234" spans="1:19" x14ac:dyDescent="0.3">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c r="S1234">
        <f>COUNTIFS(Table1[Order ID],Table1[[#This Row],[Order ID]],Table1[Product ID],Table1[[#This Row],[Product ID]],Table1[Sales],Table1[[#This Row],[Sales]])</f>
        <v>1</v>
      </c>
    </row>
    <row r="1235" spans="1:19" x14ac:dyDescent="0.3">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c r="S1235">
        <f>COUNTIFS(Table1[Order ID],Table1[[#This Row],[Order ID]],Table1[Product ID],Table1[[#This Row],[Product ID]],Table1[Sales],Table1[[#This Row],[Sales]])</f>
        <v>1</v>
      </c>
    </row>
    <row r="1236" spans="1:19" x14ac:dyDescent="0.3">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c r="S1236">
        <f>COUNTIFS(Table1[Order ID],Table1[[#This Row],[Order ID]],Table1[Product ID],Table1[[#This Row],[Product ID]],Table1[Sales],Table1[[#This Row],[Sales]])</f>
        <v>1</v>
      </c>
    </row>
    <row r="1237" spans="1:19" x14ac:dyDescent="0.3">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c r="S1237">
        <f>COUNTIFS(Table1[Order ID],Table1[[#This Row],[Order ID]],Table1[Product ID],Table1[[#This Row],[Product ID]],Table1[Sales],Table1[[#This Row],[Sales]])</f>
        <v>1</v>
      </c>
    </row>
    <row r="1238" spans="1:19" x14ac:dyDescent="0.3">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c r="S1238">
        <f>COUNTIFS(Table1[Order ID],Table1[[#This Row],[Order ID]],Table1[Product ID],Table1[[#This Row],[Product ID]],Table1[Sales],Table1[[#This Row],[Sales]])</f>
        <v>1</v>
      </c>
    </row>
    <row r="1239" spans="1:19" x14ac:dyDescent="0.3">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c r="S1239">
        <f>COUNTIFS(Table1[Order ID],Table1[[#This Row],[Order ID]],Table1[Product ID],Table1[[#This Row],[Product ID]],Table1[Sales],Table1[[#This Row],[Sales]])</f>
        <v>1</v>
      </c>
    </row>
    <row r="1240" spans="1:19" x14ac:dyDescent="0.3">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c r="S1240">
        <f>COUNTIFS(Table1[Order ID],Table1[[#This Row],[Order ID]],Table1[Product ID],Table1[[#This Row],[Product ID]],Table1[Sales],Table1[[#This Row],[Sales]])</f>
        <v>1</v>
      </c>
    </row>
    <row r="1241" spans="1:19" x14ac:dyDescent="0.3">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c r="S1241">
        <f>COUNTIFS(Table1[Order ID],Table1[[#This Row],[Order ID]],Table1[Product ID],Table1[[#This Row],[Product ID]],Table1[Sales],Table1[[#This Row],[Sales]])</f>
        <v>1</v>
      </c>
    </row>
    <row r="1242" spans="1:19" x14ac:dyDescent="0.3">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c r="S1242">
        <f>COUNTIFS(Table1[Order ID],Table1[[#This Row],[Order ID]],Table1[Product ID],Table1[[#This Row],[Product ID]],Table1[Sales],Table1[[#This Row],[Sales]])</f>
        <v>1</v>
      </c>
    </row>
    <row r="1243" spans="1:19" x14ac:dyDescent="0.3">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c r="S1243">
        <f>COUNTIFS(Table1[Order ID],Table1[[#This Row],[Order ID]],Table1[Product ID],Table1[[#This Row],[Product ID]],Table1[Sales],Table1[[#This Row],[Sales]])</f>
        <v>1</v>
      </c>
    </row>
    <row r="1244" spans="1:19" x14ac:dyDescent="0.3">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c r="S1244">
        <f>COUNTIFS(Table1[Order ID],Table1[[#This Row],[Order ID]],Table1[Product ID],Table1[[#This Row],[Product ID]],Table1[Sales],Table1[[#This Row],[Sales]])</f>
        <v>1</v>
      </c>
    </row>
    <row r="1245" spans="1:19" x14ac:dyDescent="0.3">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c r="S1245">
        <f>COUNTIFS(Table1[Order ID],Table1[[#This Row],[Order ID]],Table1[Product ID],Table1[[#This Row],[Product ID]],Table1[Sales],Table1[[#This Row],[Sales]])</f>
        <v>1</v>
      </c>
    </row>
    <row r="1246" spans="1:19" x14ac:dyDescent="0.3">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c r="S1246">
        <f>COUNTIFS(Table1[Order ID],Table1[[#This Row],[Order ID]],Table1[Product ID],Table1[[#This Row],[Product ID]],Table1[Sales],Table1[[#This Row],[Sales]])</f>
        <v>1</v>
      </c>
    </row>
    <row r="1247" spans="1:19" x14ac:dyDescent="0.3">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c r="S1247">
        <f>COUNTIFS(Table1[Order ID],Table1[[#This Row],[Order ID]],Table1[Product ID],Table1[[#This Row],[Product ID]],Table1[Sales],Table1[[#This Row],[Sales]])</f>
        <v>1</v>
      </c>
    </row>
    <row r="1248" spans="1:19" x14ac:dyDescent="0.3">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c r="S1248">
        <f>COUNTIFS(Table1[Order ID],Table1[[#This Row],[Order ID]],Table1[Product ID],Table1[[#This Row],[Product ID]],Table1[Sales],Table1[[#This Row],[Sales]])</f>
        <v>1</v>
      </c>
    </row>
    <row r="1249" spans="1:19" x14ac:dyDescent="0.3">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c r="S1249">
        <f>COUNTIFS(Table1[Order ID],Table1[[#This Row],[Order ID]],Table1[Product ID],Table1[[#This Row],[Product ID]],Table1[Sales],Table1[[#This Row],[Sales]])</f>
        <v>1</v>
      </c>
    </row>
    <row r="1250" spans="1:19" x14ac:dyDescent="0.3">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c r="S1250">
        <f>COUNTIFS(Table1[Order ID],Table1[[#This Row],[Order ID]],Table1[Product ID],Table1[[#This Row],[Product ID]],Table1[Sales],Table1[[#This Row],[Sales]])</f>
        <v>1</v>
      </c>
    </row>
    <row r="1251" spans="1:19" x14ac:dyDescent="0.3">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c r="S1251">
        <f>COUNTIFS(Table1[Order ID],Table1[[#This Row],[Order ID]],Table1[Product ID],Table1[[#This Row],[Product ID]],Table1[Sales],Table1[[#This Row],[Sales]])</f>
        <v>1</v>
      </c>
    </row>
    <row r="1252" spans="1:19" x14ac:dyDescent="0.3">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c r="S1252">
        <f>COUNTIFS(Table1[Order ID],Table1[[#This Row],[Order ID]],Table1[Product ID],Table1[[#This Row],[Product ID]],Table1[Sales],Table1[[#This Row],[Sales]])</f>
        <v>1</v>
      </c>
    </row>
    <row r="1253" spans="1:19" x14ac:dyDescent="0.3">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c r="S1253">
        <f>COUNTIFS(Table1[Order ID],Table1[[#This Row],[Order ID]],Table1[Product ID],Table1[[#This Row],[Product ID]],Table1[Sales],Table1[[#This Row],[Sales]])</f>
        <v>1</v>
      </c>
    </row>
    <row r="1254" spans="1:19" x14ac:dyDescent="0.3">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c r="S1254">
        <f>COUNTIFS(Table1[Order ID],Table1[[#This Row],[Order ID]],Table1[Product ID],Table1[[#This Row],[Product ID]],Table1[Sales],Table1[[#This Row],[Sales]])</f>
        <v>1</v>
      </c>
    </row>
    <row r="1255" spans="1:19" x14ac:dyDescent="0.3">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c r="S1255">
        <f>COUNTIFS(Table1[Order ID],Table1[[#This Row],[Order ID]],Table1[Product ID],Table1[[#This Row],[Product ID]],Table1[Sales],Table1[[#This Row],[Sales]])</f>
        <v>1</v>
      </c>
    </row>
    <row r="1256" spans="1:19" x14ac:dyDescent="0.3">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c r="S1256">
        <f>COUNTIFS(Table1[Order ID],Table1[[#This Row],[Order ID]],Table1[Product ID],Table1[[#This Row],[Product ID]],Table1[Sales],Table1[[#This Row],[Sales]])</f>
        <v>1</v>
      </c>
    </row>
    <row r="1257" spans="1:19" x14ac:dyDescent="0.3">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c r="S1257">
        <f>COUNTIFS(Table1[Order ID],Table1[[#This Row],[Order ID]],Table1[Product ID],Table1[[#This Row],[Product ID]],Table1[Sales],Table1[[#This Row],[Sales]])</f>
        <v>1</v>
      </c>
    </row>
    <row r="1258" spans="1:19" x14ac:dyDescent="0.3">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c r="S1258">
        <f>COUNTIFS(Table1[Order ID],Table1[[#This Row],[Order ID]],Table1[Product ID],Table1[[#This Row],[Product ID]],Table1[Sales],Table1[[#This Row],[Sales]])</f>
        <v>1</v>
      </c>
    </row>
    <row r="1259" spans="1:19" x14ac:dyDescent="0.3">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c r="S1259">
        <f>COUNTIFS(Table1[Order ID],Table1[[#This Row],[Order ID]],Table1[Product ID],Table1[[#This Row],[Product ID]],Table1[Sales],Table1[[#This Row],[Sales]])</f>
        <v>1</v>
      </c>
    </row>
    <row r="1260" spans="1:19" x14ac:dyDescent="0.3">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c r="S1260">
        <f>COUNTIFS(Table1[Order ID],Table1[[#This Row],[Order ID]],Table1[Product ID],Table1[[#This Row],[Product ID]],Table1[Sales],Table1[[#This Row],[Sales]])</f>
        <v>1</v>
      </c>
    </row>
    <row r="1261" spans="1:19" x14ac:dyDescent="0.3">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c r="S1261">
        <f>COUNTIFS(Table1[Order ID],Table1[[#This Row],[Order ID]],Table1[Product ID],Table1[[#This Row],[Product ID]],Table1[Sales],Table1[[#This Row],[Sales]])</f>
        <v>1</v>
      </c>
    </row>
    <row r="1262" spans="1:19" x14ac:dyDescent="0.3">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c r="S1262">
        <f>COUNTIFS(Table1[Order ID],Table1[[#This Row],[Order ID]],Table1[Product ID],Table1[[#This Row],[Product ID]],Table1[Sales],Table1[[#This Row],[Sales]])</f>
        <v>1</v>
      </c>
    </row>
    <row r="1263" spans="1:19" x14ac:dyDescent="0.3">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c r="S1263">
        <f>COUNTIFS(Table1[Order ID],Table1[[#This Row],[Order ID]],Table1[Product ID],Table1[[#This Row],[Product ID]],Table1[Sales],Table1[[#This Row],[Sales]])</f>
        <v>1</v>
      </c>
    </row>
    <row r="1264" spans="1:19" x14ac:dyDescent="0.3">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c r="S1264">
        <f>COUNTIFS(Table1[Order ID],Table1[[#This Row],[Order ID]],Table1[Product ID],Table1[[#This Row],[Product ID]],Table1[Sales],Table1[[#This Row],[Sales]])</f>
        <v>1</v>
      </c>
    </row>
    <row r="1265" spans="1:19" x14ac:dyDescent="0.3">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c r="S1265">
        <f>COUNTIFS(Table1[Order ID],Table1[[#This Row],[Order ID]],Table1[Product ID],Table1[[#This Row],[Product ID]],Table1[Sales],Table1[[#This Row],[Sales]])</f>
        <v>1</v>
      </c>
    </row>
    <row r="1266" spans="1:19" x14ac:dyDescent="0.3">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c r="S1266">
        <f>COUNTIFS(Table1[Order ID],Table1[[#This Row],[Order ID]],Table1[Product ID],Table1[[#This Row],[Product ID]],Table1[Sales],Table1[[#This Row],[Sales]])</f>
        <v>1</v>
      </c>
    </row>
    <row r="1267" spans="1:19" x14ac:dyDescent="0.3">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c r="S1267">
        <f>COUNTIFS(Table1[Order ID],Table1[[#This Row],[Order ID]],Table1[Product ID],Table1[[#This Row],[Product ID]],Table1[Sales],Table1[[#This Row],[Sales]])</f>
        <v>1</v>
      </c>
    </row>
    <row r="1268" spans="1:19" x14ac:dyDescent="0.3">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c r="S1268">
        <f>COUNTIFS(Table1[Order ID],Table1[[#This Row],[Order ID]],Table1[Product ID],Table1[[#This Row],[Product ID]],Table1[Sales],Table1[[#This Row],[Sales]])</f>
        <v>1</v>
      </c>
    </row>
    <row r="1269" spans="1:19" x14ac:dyDescent="0.3">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c r="S1269">
        <f>COUNTIFS(Table1[Order ID],Table1[[#This Row],[Order ID]],Table1[Product ID],Table1[[#This Row],[Product ID]],Table1[Sales],Table1[[#This Row],[Sales]])</f>
        <v>1</v>
      </c>
    </row>
    <row r="1270" spans="1:19" x14ac:dyDescent="0.3">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c r="S1270">
        <f>COUNTIFS(Table1[Order ID],Table1[[#This Row],[Order ID]],Table1[Product ID],Table1[[#This Row],[Product ID]],Table1[Sales],Table1[[#This Row],[Sales]])</f>
        <v>1</v>
      </c>
    </row>
    <row r="1271" spans="1:19" x14ac:dyDescent="0.3">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c r="S1271">
        <f>COUNTIFS(Table1[Order ID],Table1[[#This Row],[Order ID]],Table1[Product ID],Table1[[#This Row],[Product ID]],Table1[Sales],Table1[[#This Row],[Sales]])</f>
        <v>1</v>
      </c>
    </row>
    <row r="1272" spans="1:19" x14ac:dyDescent="0.3">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c r="S1272">
        <f>COUNTIFS(Table1[Order ID],Table1[[#This Row],[Order ID]],Table1[Product ID],Table1[[#This Row],[Product ID]],Table1[Sales],Table1[[#This Row],[Sales]])</f>
        <v>1</v>
      </c>
    </row>
    <row r="1273" spans="1:19" x14ac:dyDescent="0.3">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c r="S1273">
        <f>COUNTIFS(Table1[Order ID],Table1[[#This Row],[Order ID]],Table1[Product ID],Table1[[#This Row],[Product ID]],Table1[Sales],Table1[[#This Row],[Sales]])</f>
        <v>1</v>
      </c>
    </row>
    <row r="1274" spans="1:19" x14ac:dyDescent="0.3">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c r="S1274">
        <f>COUNTIFS(Table1[Order ID],Table1[[#This Row],[Order ID]],Table1[Product ID],Table1[[#This Row],[Product ID]],Table1[Sales],Table1[[#This Row],[Sales]])</f>
        <v>1</v>
      </c>
    </row>
    <row r="1275" spans="1:19" x14ac:dyDescent="0.3">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c r="S1275">
        <f>COUNTIFS(Table1[Order ID],Table1[[#This Row],[Order ID]],Table1[Product ID],Table1[[#This Row],[Product ID]],Table1[Sales],Table1[[#This Row],[Sales]])</f>
        <v>1</v>
      </c>
    </row>
    <row r="1276" spans="1:19" x14ac:dyDescent="0.3">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c r="S1276">
        <f>COUNTIFS(Table1[Order ID],Table1[[#This Row],[Order ID]],Table1[Product ID],Table1[[#This Row],[Product ID]],Table1[Sales],Table1[[#This Row],[Sales]])</f>
        <v>1</v>
      </c>
    </row>
    <row r="1277" spans="1:19" x14ac:dyDescent="0.3">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c r="S1277">
        <f>COUNTIFS(Table1[Order ID],Table1[[#This Row],[Order ID]],Table1[Product ID],Table1[[#This Row],[Product ID]],Table1[Sales],Table1[[#This Row],[Sales]])</f>
        <v>1</v>
      </c>
    </row>
    <row r="1278" spans="1:19" x14ac:dyDescent="0.3">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c r="S1278">
        <f>COUNTIFS(Table1[Order ID],Table1[[#This Row],[Order ID]],Table1[Product ID],Table1[[#This Row],[Product ID]],Table1[Sales],Table1[[#This Row],[Sales]])</f>
        <v>1</v>
      </c>
    </row>
    <row r="1279" spans="1:19" x14ac:dyDescent="0.3">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c r="S1279">
        <f>COUNTIFS(Table1[Order ID],Table1[[#This Row],[Order ID]],Table1[Product ID],Table1[[#This Row],[Product ID]],Table1[Sales],Table1[[#This Row],[Sales]])</f>
        <v>1</v>
      </c>
    </row>
    <row r="1280" spans="1:19" x14ac:dyDescent="0.3">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c r="S1280">
        <f>COUNTIFS(Table1[Order ID],Table1[[#This Row],[Order ID]],Table1[Product ID],Table1[[#This Row],[Product ID]],Table1[Sales],Table1[[#This Row],[Sales]])</f>
        <v>1</v>
      </c>
    </row>
    <row r="1281" spans="1:19" x14ac:dyDescent="0.3">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c r="S1281">
        <f>COUNTIFS(Table1[Order ID],Table1[[#This Row],[Order ID]],Table1[Product ID],Table1[[#This Row],[Product ID]],Table1[Sales],Table1[[#This Row],[Sales]])</f>
        <v>1</v>
      </c>
    </row>
    <row r="1282" spans="1:19" x14ac:dyDescent="0.3">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c r="S1282">
        <f>COUNTIFS(Table1[Order ID],Table1[[#This Row],[Order ID]],Table1[Product ID],Table1[[#This Row],[Product ID]],Table1[Sales],Table1[[#This Row],[Sales]])</f>
        <v>1</v>
      </c>
    </row>
    <row r="1283" spans="1:19" x14ac:dyDescent="0.3">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c r="S1283">
        <f>COUNTIFS(Table1[Order ID],Table1[[#This Row],[Order ID]],Table1[Product ID],Table1[[#This Row],[Product ID]],Table1[Sales],Table1[[#This Row],[Sales]])</f>
        <v>1</v>
      </c>
    </row>
    <row r="1284" spans="1:19" x14ac:dyDescent="0.3">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c r="S1284">
        <f>COUNTIFS(Table1[Order ID],Table1[[#This Row],[Order ID]],Table1[Product ID],Table1[[#This Row],[Product ID]],Table1[Sales],Table1[[#This Row],[Sales]])</f>
        <v>1</v>
      </c>
    </row>
    <row r="1285" spans="1:19" x14ac:dyDescent="0.3">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c r="S1285">
        <f>COUNTIFS(Table1[Order ID],Table1[[#This Row],[Order ID]],Table1[Product ID],Table1[[#This Row],[Product ID]],Table1[Sales],Table1[[#This Row],[Sales]])</f>
        <v>1</v>
      </c>
    </row>
    <row r="1286" spans="1:19" x14ac:dyDescent="0.3">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c r="S1286">
        <f>COUNTIFS(Table1[Order ID],Table1[[#This Row],[Order ID]],Table1[Product ID],Table1[[#This Row],[Product ID]],Table1[Sales],Table1[[#This Row],[Sales]])</f>
        <v>1</v>
      </c>
    </row>
    <row r="1287" spans="1:19" x14ac:dyDescent="0.3">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c r="S1287">
        <f>COUNTIFS(Table1[Order ID],Table1[[#This Row],[Order ID]],Table1[Product ID],Table1[[#This Row],[Product ID]],Table1[Sales],Table1[[#This Row],[Sales]])</f>
        <v>1</v>
      </c>
    </row>
    <row r="1288" spans="1:19" x14ac:dyDescent="0.3">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c r="S1288">
        <f>COUNTIFS(Table1[Order ID],Table1[[#This Row],[Order ID]],Table1[Product ID],Table1[[#This Row],[Product ID]],Table1[Sales],Table1[[#This Row],[Sales]])</f>
        <v>1</v>
      </c>
    </row>
    <row r="1289" spans="1:19" x14ac:dyDescent="0.3">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c r="S1289">
        <f>COUNTIFS(Table1[Order ID],Table1[[#This Row],[Order ID]],Table1[Product ID],Table1[[#This Row],[Product ID]],Table1[Sales],Table1[[#This Row],[Sales]])</f>
        <v>1</v>
      </c>
    </row>
    <row r="1290" spans="1:19" x14ac:dyDescent="0.3">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c r="S1290">
        <f>COUNTIFS(Table1[Order ID],Table1[[#This Row],[Order ID]],Table1[Product ID],Table1[[#This Row],[Product ID]],Table1[Sales],Table1[[#This Row],[Sales]])</f>
        <v>1</v>
      </c>
    </row>
    <row r="1291" spans="1:19" x14ac:dyDescent="0.3">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c r="S1291">
        <f>COUNTIFS(Table1[Order ID],Table1[[#This Row],[Order ID]],Table1[Product ID],Table1[[#This Row],[Product ID]],Table1[Sales],Table1[[#This Row],[Sales]])</f>
        <v>1</v>
      </c>
    </row>
    <row r="1292" spans="1:19" x14ac:dyDescent="0.3">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c r="S1292">
        <f>COUNTIFS(Table1[Order ID],Table1[[#This Row],[Order ID]],Table1[Product ID],Table1[[#This Row],[Product ID]],Table1[Sales],Table1[[#This Row],[Sales]])</f>
        <v>1</v>
      </c>
    </row>
    <row r="1293" spans="1:19" x14ac:dyDescent="0.3">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c r="S1293">
        <f>COUNTIFS(Table1[Order ID],Table1[[#This Row],[Order ID]],Table1[Product ID],Table1[[#This Row],[Product ID]],Table1[Sales],Table1[[#This Row],[Sales]])</f>
        <v>1</v>
      </c>
    </row>
    <row r="1294" spans="1:19" x14ac:dyDescent="0.3">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c r="S1294">
        <f>COUNTIFS(Table1[Order ID],Table1[[#This Row],[Order ID]],Table1[Product ID],Table1[[#This Row],[Product ID]],Table1[Sales],Table1[[#This Row],[Sales]])</f>
        <v>1</v>
      </c>
    </row>
    <row r="1295" spans="1:19" x14ac:dyDescent="0.3">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c r="S1295">
        <f>COUNTIFS(Table1[Order ID],Table1[[#This Row],[Order ID]],Table1[Product ID],Table1[[#This Row],[Product ID]],Table1[Sales],Table1[[#This Row],[Sales]])</f>
        <v>1</v>
      </c>
    </row>
    <row r="1296" spans="1:19" x14ac:dyDescent="0.3">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c r="S1296">
        <f>COUNTIFS(Table1[Order ID],Table1[[#This Row],[Order ID]],Table1[Product ID],Table1[[#This Row],[Product ID]],Table1[Sales],Table1[[#This Row],[Sales]])</f>
        <v>1</v>
      </c>
    </row>
    <row r="1297" spans="1:19" x14ac:dyDescent="0.3">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c r="S1297">
        <f>COUNTIFS(Table1[Order ID],Table1[[#This Row],[Order ID]],Table1[Product ID],Table1[[#This Row],[Product ID]],Table1[Sales],Table1[[#This Row],[Sales]])</f>
        <v>1</v>
      </c>
    </row>
    <row r="1298" spans="1:19" x14ac:dyDescent="0.3">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c r="S1298">
        <f>COUNTIFS(Table1[Order ID],Table1[[#This Row],[Order ID]],Table1[Product ID],Table1[[#This Row],[Product ID]],Table1[Sales],Table1[[#This Row],[Sales]])</f>
        <v>1</v>
      </c>
    </row>
    <row r="1299" spans="1:19" x14ac:dyDescent="0.3">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c r="S1299">
        <f>COUNTIFS(Table1[Order ID],Table1[[#This Row],[Order ID]],Table1[Product ID],Table1[[#This Row],[Product ID]],Table1[Sales],Table1[[#This Row],[Sales]])</f>
        <v>1</v>
      </c>
    </row>
    <row r="1300" spans="1:19" x14ac:dyDescent="0.3">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c r="S1300">
        <f>COUNTIFS(Table1[Order ID],Table1[[#This Row],[Order ID]],Table1[Product ID],Table1[[#This Row],[Product ID]],Table1[Sales],Table1[[#This Row],[Sales]])</f>
        <v>1</v>
      </c>
    </row>
    <row r="1301" spans="1:19" x14ac:dyDescent="0.3">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c r="S1301">
        <f>COUNTIFS(Table1[Order ID],Table1[[#This Row],[Order ID]],Table1[Product ID],Table1[[#This Row],[Product ID]],Table1[Sales],Table1[[#This Row],[Sales]])</f>
        <v>1</v>
      </c>
    </row>
    <row r="1302" spans="1:19" x14ac:dyDescent="0.3">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c r="S1302">
        <f>COUNTIFS(Table1[Order ID],Table1[[#This Row],[Order ID]],Table1[Product ID],Table1[[#This Row],[Product ID]],Table1[Sales],Table1[[#This Row],[Sales]])</f>
        <v>1</v>
      </c>
    </row>
    <row r="1303" spans="1:19" x14ac:dyDescent="0.3">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c r="S1303">
        <f>COUNTIFS(Table1[Order ID],Table1[[#This Row],[Order ID]],Table1[Product ID],Table1[[#This Row],[Product ID]],Table1[Sales],Table1[[#This Row],[Sales]])</f>
        <v>1</v>
      </c>
    </row>
    <row r="1304" spans="1:19" x14ac:dyDescent="0.3">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c r="S1304">
        <f>COUNTIFS(Table1[Order ID],Table1[[#This Row],[Order ID]],Table1[Product ID],Table1[[#This Row],[Product ID]],Table1[Sales],Table1[[#This Row],[Sales]])</f>
        <v>1</v>
      </c>
    </row>
    <row r="1305" spans="1:19" x14ac:dyDescent="0.3">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c r="S1305">
        <f>COUNTIFS(Table1[Order ID],Table1[[#This Row],[Order ID]],Table1[Product ID],Table1[[#This Row],[Product ID]],Table1[Sales],Table1[[#This Row],[Sales]])</f>
        <v>1</v>
      </c>
    </row>
    <row r="1306" spans="1:19" x14ac:dyDescent="0.3">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c r="S1306">
        <f>COUNTIFS(Table1[Order ID],Table1[[#This Row],[Order ID]],Table1[Product ID],Table1[[#This Row],[Product ID]],Table1[Sales],Table1[[#This Row],[Sales]])</f>
        <v>1</v>
      </c>
    </row>
    <row r="1307" spans="1:19" x14ac:dyDescent="0.3">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c r="S1307">
        <f>COUNTIFS(Table1[Order ID],Table1[[#This Row],[Order ID]],Table1[Product ID],Table1[[#This Row],[Product ID]],Table1[Sales],Table1[[#This Row],[Sales]])</f>
        <v>1</v>
      </c>
    </row>
    <row r="1308" spans="1:19" x14ac:dyDescent="0.3">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c r="S1308">
        <f>COUNTIFS(Table1[Order ID],Table1[[#This Row],[Order ID]],Table1[Product ID],Table1[[#This Row],[Product ID]],Table1[Sales],Table1[[#This Row],[Sales]])</f>
        <v>1</v>
      </c>
    </row>
    <row r="1309" spans="1:19" x14ac:dyDescent="0.3">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c r="S1309">
        <f>COUNTIFS(Table1[Order ID],Table1[[#This Row],[Order ID]],Table1[Product ID],Table1[[#This Row],[Product ID]],Table1[Sales],Table1[[#This Row],[Sales]])</f>
        <v>1</v>
      </c>
    </row>
    <row r="1310" spans="1:19" x14ac:dyDescent="0.3">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c r="S1310">
        <f>COUNTIFS(Table1[Order ID],Table1[[#This Row],[Order ID]],Table1[Product ID],Table1[[#This Row],[Product ID]],Table1[Sales],Table1[[#This Row],[Sales]])</f>
        <v>1</v>
      </c>
    </row>
    <row r="1311" spans="1:19" x14ac:dyDescent="0.3">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c r="S1311">
        <f>COUNTIFS(Table1[Order ID],Table1[[#This Row],[Order ID]],Table1[Product ID],Table1[[#This Row],[Product ID]],Table1[Sales],Table1[[#This Row],[Sales]])</f>
        <v>1</v>
      </c>
    </row>
    <row r="1312" spans="1:19" x14ac:dyDescent="0.3">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c r="S1312">
        <f>COUNTIFS(Table1[Order ID],Table1[[#This Row],[Order ID]],Table1[Product ID],Table1[[#This Row],[Product ID]],Table1[Sales],Table1[[#This Row],[Sales]])</f>
        <v>1</v>
      </c>
    </row>
    <row r="1313" spans="1:19" x14ac:dyDescent="0.3">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c r="S1313">
        <f>COUNTIFS(Table1[Order ID],Table1[[#This Row],[Order ID]],Table1[Product ID],Table1[[#This Row],[Product ID]],Table1[Sales],Table1[[#This Row],[Sales]])</f>
        <v>1</v>
      </c>
    </row>
    <row r="1314" spans="1:19" x14ac:dyDescent="0.3">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c r="S1314">
        <f>COUNTIFS(Table1[Order ID],Table1[[#This Row],[Order ID]],Table1[Product ID],Table1[[#This Row],[Product ID]],Table1[Sales],Table1[[#This Row],[Sales]])</f>
        <v>1</v>
      </c>
    </row>
    <row r="1315" spans="1:19" x14ac:dyDescent="0.3">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c r="S1315">
        <f>COUNTIFS(Table1[Order ID],Table1[[#This Row],[Order ID]],Table1[Product ID],Table1[[#This Row],[Product ID]],Table1[Sales],Table1[[#This Row],[Sales]])</f>
        <v>1</v>
      </c>
    </row>
    <row r="1316" spans="1:19" x14ac:dyDescent="0.3">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c r="S1316">
        <f>COUNTIFS(Table1[Order ID],Table1[[#This Row],[Order ID]],Table1[Product ID],Table1[[#This Row],[Product ID]],Table1[Sales],Table1[[#This Row],[Sales]])</f>
        <v>1</v>
      </c>
    </row>
    <row r="1317" spans="1:19" x14ac:dyDescent="0.3">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c r="S1317">
        <f>COUNTIFS(Table1[Order ID],Table1[[#This Row],[Order ID]],Table1[Product ID],Table1[[#This Row],[Product ID]],Table1[Sales],Table1[[#This Row],[Sales]])</f>
        <v>1</v>
      </c>
    </row>
    <row r="1318" spans="1:19" x14ac:dyDescent="0.3">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c r="S1318">
        <f>COUNTIFS(Table1[Order ID],Table1[[#This Row],[Order ID]],Table1[Product ID],Table1[[#This Row],[Product ID]],Table1[Sales],Table1[[#This Row],[Sales]])</f>
        <v>1</v>
      </c>
    </row>
    <row r="1319" spans="1:19" x14ac:dyDescent="0.3">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c r="S1319">
        <f>COUNTIFS(Table1[Order ID],Table1[[#This Row],[Order ID]],Table1[Product ID],Table1[[#This Row],[Product ID]],Table1[Sales],Table1[[#This Row],[Sales]])</f>
        <v>1</v>
      </c>
    </row>
    <row r="1320" spans="1:19" x14ac:dyDescent="0.3">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c r="S1320">
        <f>COUNTIFS(Table1[Order ID],Table1[[#This Row],[Order ID]],Table1[Product ID],Table1[[#This Row],[Product ID]],Table1[Sales],Table1[[#This Row],[Sales]])</f>
        <v>1</v>
      </c>
    </row>
    <row r="1321" spans="1:19" x14ac:dyDescent="0.3">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c r="S1321">
        <f>COUNTIFS(Table1[Order ID],Table1[[#This Row],[Order ID]],Table1[Product ID],Table1[[#This Row],[Product ID]],Table1[Sales],Table1[[#This Row],[Sales]])</f>
        <v>1</v>
      </c>
    </row>
    <row r="1322" spans="1:19" x14ac:dyDescent="0.3">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c r="S1322">
        <f>COUNTIFS(Table1[Order ID],Table1[[#This Row],[Order ID]],Table1[Product ID],Table1[[#This Row],[Product ID]],Table1[Sales],Table1[[#This Row],[Sales]])</f>
        <v>1</v>
      </c>
    </row>
    <row r="1323" spans="1:19" x14ac:dyDescent="0.3">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c r="S1323">
        <f>COUNTIFS(Table1[Order ID],Table1[[#This Row],[Order ID]],Table1[Product ID],Table1[[#This Row],[Product ID]],Table1[Sales],Table1[[#This Row],[Sales]])</f>
        <v>1</v>
      </c>
    </row>
    <row r="1324" spans="1:19" x14ac:dyDescent="0.3">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c r="S1324">
        <f>COUNTIFS(Table1[Order ID],Table1[[#This Row],[Order ID]],Table1[Product ID],Table1[[#This Row],[Product ID]],Table1[Sales],Table1[[#This Row],[Sales]])</f>
        <v>1</v>
      </c>
    </row>
    <row r="1325" spans="1:19" x14ac:dyDescent="0.3">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c r="S1325">
        <f>COUNTIFS(Table1[Order ID],Table1[[#This Row],[Order ID]],Table1[Product ID],Table1[[#This Row],[Product ID]],Table1[Sales],Table1[[#This Row],[Sales]])</f>
        <v>1</v>
      </c>
    </row>
    <row r="1326" spans="1:19" x14ac:dyDescent="0.3">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c r="S1326">
        <f>COUNTIFS(Table1[Order ID],Table1[[#This Row],[Order ID]],Table1[Product ID],Table1[[#This Row],[Product ID]],Table1[Sales],Table1[[#This Row],[Sales]])</f>
        <v>1</v>
      </c>
    </row>
    <row r="1327" spans="1:19" x14ac:dyDescent="0.3">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c r="S1327">
        <f>COUNTIFS(Table1[Order ID],Table1[[#This Row],[Order ID]],Table1[Product ID],Table1[[#This Row],[Product ID]],Table1[Sales],Table1[[#This Row],[Sales]])</f>
        <v>1</v>
      </c>
    </row>
    <row r="1328" spans="1:19" x14ac:dyDescent="0.3">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c r="S1328">
        <f>COUNTIFS(Table1[Order ID],Table1[[#This Row],[Order ID]],Table1[Product ID],Table1[[#This Row],[Product ID]],Table1[Sales],Table1[[#This Row],[Sales]])</f>
        <v>1</v>
      </c>
    </row>
    <row r="1329" spans="1:19" x14ac:dyDescent="0.3">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c r="S1329">
        <f>COUNTIFS(Table1[Order ID],Table1[[#This Row],[Order ID]],Table1[Product ID],Table1[[#This Row],[Product ID]],Table1[Sales],Table1[[#This Row],[Sales]])</f>
        <v>1</v>
      </c>
    </row>
    <row r="1330" spans="1:19" x14ac:dyDescent="0.3">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c r="S1330">
        <f>COUNTIFS(Table1[Order ID],Table1[[#This Row],[Order ID]],Table1[Product ID],Table1[[#This Row],[Product ID]],Table1[Sales],Table1[[#This Row],[Sales]])</f>
        <v>1</v>
      </c>
    </row>
    <row r="1331" spans="1:19" x14ac:dyDescent="0.3">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c r="S1331">
        <f>COUNTIFS(Table1[Order ID],Table1[[#This Row],[Order ID]],Table1[Product ID],Table1[[#This Row],[Product ID]],Table1[Sales],Table1[[#This Row],[Sales]])</f>
        <v>1</v>
      </c>
    </row>
    <row r="1332" spans="1:19" x14ac:dyDescent="0.3">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c r="S1332">
        <f>COUNTIFS(Table1[Order ID],Table1[[#This Row],[Order ID]],Table1[Product ID],Table1[[#This Row],[Product ID]],Table1[Sales],Table1[[#This Row],[Sales]])</f>
        <v>1</v>
      </c>
    </row>
    <row r="1333" spans="1:19" x14ac:dyDescent="0.3">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c r="S1333">
        <f>COUNTIFS(Table1[Order ID],Table1[[#This Row],[Order ID]],Table1[Product ID],Table1[[#This Row],[Product ID]],Table1[Sales],Table1[[#This Row],[Sales]])</f>
        <v>1</v>
      </c>
    </row>
    <row r="1334" spans="1:19" x14ac:dyDescent="0.3">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c r="S1334">
        <f>COUNTIFS(Table1[Order ID],Table1[[#This Row],[Order ID]],Table1[Product ID],Table1[[#This Row],[Product ID]],Table1[Sales],Table1[[#This Row],[Sales]])</f>
        <v>1</v>
      </c>
    </row>
    <row r="1335" spans="1:19" x14ac:dyDescent="0.3">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c r="S1335">
        <f>COUNTIFS(Table1[Order ID],Table1[[#This Row],[Order ID]],Table1[Product ID],Table1[[#This Row],[Product ID]],Table1[Sales],Table1[[#This Row],[Sales]])</f>
        <v>1</v>
      </c>
    </row>
    <row r="1336" spans="1:19" x14ac:dyDescent="0.3">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c r="S1336">
        <f>COUNTIFS(Table1[Order ID],Table1[[#This Row],[Order ID]],Table1[Product ID],Table1[[#This Row],[Product ID]],Table1[Sales],Table1[[#This Row],[Sales]])</f>
        <v>1</v>
      </c>
    </row>
    <row r="1337" spans="1:19" x14ac:dyDescent="0.3">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c r="S1337">
        <f>COUNTIFS(Table1[Order ID],Table1[[#This Row],[Order ID]],Table1[Product ID],Table1[[#This Row],[Product ID]],Table1[Sales],Table1[[#This Row],[Sales]])</f>
        <v>1</v>
      </c>
    </row>
    <row r="1338" spans="1:19" x14ac:dyDescent="0.3">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c r="S1338">
        <f>COUNTIFS(Table1[Order ID],Table1[[#This Row],[Order ID]],Table1[Product ID],Table1[[#This Row],[Product ID]],Table1[Sales],Table1[[#This Row],[Sales]])</f>
        <v>1</v>
      </c>
    </row>
    <row r="1339" spans="1:19" x14ac:dyDescent="0.3">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c r="S1339">
        <f>COUNTIFS(Table1[Order ID],Table1[[#This Row],[Order ID]],Table1[Product ID],Table1[[#This Row],[Product ID]],Table1[Sales],Table1[[#This Row],[Sales]])</f>
        <v>1</v>
      </c>
    </row>
    <row r="1340" spans="1:19" x14ac:dyDescent="0.3">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c r="S1340">
        <f>COUNTIFS(Table1[Order ID],Table1[[#This Row],[Order ID]],Table1[Product ID],Table1[[#This Row],[Product ID]],Table1[Sales],Table1[[#This Row],[Sales]])</f>
        <v>1</v>
      </c>
    </row>
    <row r="1341" spans="1:19" x14ac:dyDescent="0.3">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c r="S1341">
        <f>COUNTIFS(Table1[Order ID],Table1[[#This Row],[Order ID]],Table1[Product ID],Table1[[#This Row],[Product ID]],Table1[Sales],Table1[[#This Row],[Sales]])</f>
        <v>1</v>
      </c>
    </row>
    <row r="1342" spans="1:19" x14ac:dyDescent="0.3">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c r="S1342">
        <f>COUNTIFS(Table1[Order ID],Table1[[#This Row],[Order ID]],Table1[Product ID],Table1[[#This Row],[Product ID]],Table1[Sales],Table1[[#This Row],[Sales]])</f>
        <v>1</v>
      </c>
    </row>
    <row r="1343" spans="1:19" x14ac:dyDescent="0.3">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c r="S1343">
        <f>COUNTIFS(Table1[Order ID],Table1[[#This Row],[Order ID]],Table1[Product ID],Table1[[#This Row],[Product ID]],Table1[Sales],Table1[[#This Row],[Sales]])</f>
        <v>1</v>
      </c>
    </row>
    <row r="1344" spans="1:19" x14ac:dyDescent="0.3">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c r="S1344">
        <f>COUNTIFS(Table1[Order ID],Table1[[#This Row],[Order ID]],Table1[Product ID],Table1[[#This Row],[Product ID]],Table1[Sales],Table1[[#This Row],[Sales]])</f>
        <v>1</v>
      </c>
    </row>
    <row r="1345" spans="1:19" x14ac:dyDescent="0.3">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c r="S1345">
        <f>COUNTIFS(Table1[Order ID],Table1[[#This Row],[Order ID]],Table1[Product ID],Table1[[#This Row],[Product ID]],Table1[Sales],Table1[[#This Row],[Sales]])</f>
        <v>1</v>
      </c>
    </row>
    <row r="1346" spans="1:19" x14ac:dyDescent="0.3">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c r="S1346">
        <f>COUNTIFS(Table1[Order ID],Table1[[#This Row],[Order ID]],Table1[Product ID],Table1[[#This Row],[Product ID]],Table1[Sales],Table1[[#This Row],[Sales]])</f>
        <v>1</v>
      </c>
    </row>
    <row r="1347" spans="1:19" x14ac:dyDescent="0.3">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c r="S1347">
        <f>COUNTIFS(Table1[Order ID],Table1[[#This Row],[Order ID]],Table1[Product ID],Table1[[#This Row],[Product ID]],Table1[Sales],Table1[[#This Row],[Sales]])</f>
        <v>1</v>
      </c>
    </row>
    <row r="1348" spans="1:19" x14ac:dyDescent="0.3">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c r="S1348">
        <f>COUNTIFS(Table1[Order ID],Table1[[#This Row],[Order ID]],Table1[Product ID],Table1[[#This Row],[Product ID]],Table1[Sales],Table1[[#This Row],[Sales]])</f>
        <v>1</v>
      </c>
    </row>
    <row r="1349" spans="1:19" x14ac:dyDescent="0.3">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c r="S1349">
        <f>COUNTIFS(Table1[Order ID],Table1[[#This Row],[Order ID]],Table1[Product ID],Table1[[#This Row],[Product ID]],Table1[Sales],Table1[[#This Row],[Sales]])</f>
        <v>1</v>
      </c>
    </row>
    <row r="1350" spans="1:19" x14ac:dyDescent="0.3">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c r="S1350">
        <f>COUNTIFS(Table1[Order ID],Table1[[#This Row],[Order ID]],Table1[Product ID],Table1[[#This Row],[Product ID]],Table1[Sales],Table1[[#This Row],[Sales]])</f>
        <v>1</v>
      </c>
    </row>
    <row r="1351" spans="1:19" x14ac:dyDescent="0.3">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c r="S1351">
        <f>COUNTIFS(Table1[Order ID],Table1[[#This Row],[Order ID]],Table1[Product ID],Table1[[#This Row],[Product ID]],Table1[Sales],Table1[[#This Row],[Sales]])</f>
        <v>1</v>
      </c>
    </row>
    <row r="1352" spans="1:19" x14ac:dyDescent="0.3">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c r="S1352">
        <f>COUNTIFS(Table1[Order ID],Table1[[#This Row],[Order ID]],Table1[Product ID],Table1[[#This Row],[Product ID]],Table1[Sales],Table1[[#This Row],[Sales]])</f>
        <v>1</v>
      </c>
    </row>
    <row r="1353" spans="1:19" x14ac:dyDescent="0.3">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c r="S1353">
        <f>COUNTIFS(Table1[Order ID],Table1[[#This Row],[Order ID]],Table1[Product ID],Table1[[#This Row],[Product ID]],Table1[Sales],Table1[[#This Row],[Sales]])</f>
        <v>1</v>
      </c>
    </row>
    <row r="1354" spans="1:19" x14ac:dyDescent="0.3">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c r="S1354">
        <f>COUNTIFS(Table1[Order ID],Table1[[#This Row],[Order ID]],Table1[Product ID],Table1[[#This Row],[Product ID]],Table1[Sales],Table1[[#This Row],[Sales]])</f>
        <v>1</v>
      </c>
    </row>
    <row r="1355" spans="1:19" x14ac:dyDescent="0.3">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c r="S1355">
        <f>COUNTIFS(Table1[Order ID],Table1[[#This Row],[Order ID]],Table1[Product ID],Table1[[#This Row],[Product ID]],Table1[Sales],Table1[[#This Row],[Sales]])</f>
        <v>1</v>
      </c>
    </row>
    <row r="1356" spans="1:19" x14ac:dyDescent="0.3">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c r="S1356">
        <f>COUNTIFS(Table1[Order ID],Table1[[#This Row],[Order ID]],Table1[Product ID],Table1[[#This Row],[Product ID]],Table1[Sales],Table1[[#This Row],[Sales]])</f>
        <v>1</v>
      </c>
    </row>
    <row r="1357" spans="1:19" x14ac:dyDescent="0.3">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c r="S1357">
        <f>COUNTIFS(Table1[Order ID],Table1[[#This Row],[Order ID]],Table1[Product ID],Table1[[#This Row],[Product ID]],Table1[Sales],Table1[[#This Row],[Sales]])</f>
        <v>1</v>
      </c>
    </row>
    <row r="1358" spans="1:19" x14ac:dyDescent="0.3">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c r="S1358">
        <f>COUNTIFS(Table1[Order ID],Table1[[#This Row],[Order ID]],Table1[Product ID],Table1[[#This Row],[Product ID]],Table1[Sales],Table1[[#This Row],[Sales]])</f>
        <v>1</v>
      </c>
    </row>
    <row r="1359" spans="1:19" x14ac:dyDescent="0.3">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c r="S1359">
        <f>COUNTIFS(Table1[Order ID],Table1[[#This Row],[Order ID]],Table1[Product ID],Table1[[#This Row],[Product ID]],Table1[Sales],Table1[[#This Row],[Sales]])</f>
        <v>1</v>
      </c>
    </row>
    <row r="1360" spans="1:19" x14ac:dyDescent="0.3">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c r="S1360">
        <f>COUNTIFS(Table1[Order ID],Table1[[#This Row],[Order ID]],Table1[Product ID],Table1[[#This Row],[Product ID]],Table1[Sales],Table1[[#This Row],[Sales]])</f>
        <v>1</v>
      </c>
    </row>
    <row r="1361" spans="1:19" x14ac:dyDescent="0.3">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c r="S1361">
        <f>COUNTIFS(Table1[Order ID],Table1[[#This Row],[Order ID]],Table1[Product ID],Table1[[#This Row],[Product ID]],Table1[Sales],Table1[[#This Row],[Sales]])</f>
        <v>1</v>
      </c>
    </row>
    <row r="1362" spans="1:19" x14ac:dyDescent="0.3">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c r="S1362">
        <f>COUNTIFS(Table1[Order ID],Table1[[#This Row],[Order ID]],Table1[Product ID],Table1[[#This Row],[Product ID]],Table1[Sales],Table1[[#This Row],[Sales]])</f>
        <v>1</v>
      </c>
    </row>
    <row r="1363" spans="1:19" x14ac:dyDescent="0.3">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c r="S1363">
        <f>COUNTIFS(Table1[Order ID],Table1[[#This Row],[Order ID]],Table1[Product ID],Table1[[#This Row],[Product ID]],Table1[Sales],Table1[[#This Row],[Sales]])</f>
        <v>1</v>
      </c>
    </row>
    <row r="1364" spans="1:19" x14ac:dyDescent="0.3">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c r="S1364">
        <f>COUNTIFS(Table1[Order ID],Table1[[#This Row],[Order ID]],Table1[Product ID],Table1[[#This Row],[Product ID]],Table1[Sales],Table1[[#This Row],[Sales]])</f>
        <v>1</v>
      </c>
    </row>
    <row r="1365" spans="1:19" x14ac:dyDescent="0.3">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c r="S1365">
        <f>COUNTIFS(Table1[Order ID],Table1[[#This Row],[Order ID]],Table1[Product ID],Table1[[#This Row],[Product ID]],Table1[Sales],Table1[[#This Row],[Sales]])</f>
        <v>1</v>
      </c>
    </row>
    <row r="1366" spans="1:19" x14ac:dyDescent="0.3">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c r="S1366">
        <f>COUNTIFS(Table1[Order ID],Table1[[#This Row],[Order ID]],Table1[Product ID],Table1[[#This Row],[Product ID]],Table1[Sales],Table1[[#This Row],[Sales]])</f>
        <v>1</v>
      </c>
    </row>
    <row r="1367" spans="1:19" x14ac:dyDescent="0.3">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c r="S1367">
        <f>COUNTIFS(Table1[Order ID],Table1[[#This Row],[Order ID]],Table1[Product ID],Table1[[#This Row],[Product ID]],Table1[Sales],Table1[[#This Row],[Sales]])</f>
        <v>1</v>
      </c>
    </row>
    <row r="1368" spans="1:19" x14ac:dyDescent="0.3">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c r="S1368">
        <f>COUNTIFS(Table1[Order ID],Table1[[#This Row],[Order ID]],Table1[Product ID],Table1[[#This Row],[Product ID]],Table1[Sales],Table1[[#This Row],[Sales]])</f>
        <v>1</v>
      </c>
    </row>
    <row r="1369" spans="1:19" x14ac:dyDescent="0.3">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c r="S1369">
        <f>COUNTIFS(Table1[Order ID],Table1[[#This Row],[Order ID]],Table1[Product ID],Table1[[#This Row],[Product ID]],Table1[Sales],Table1[[#This Row],[Sales]])</f>
        <v>1</v>
      </c>
    </row>
    <row r="1370" spans="1:19" x14ac:dyDescent="0.3">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c r="S1370">
        <f>COUNTIFS(Table1[Order ID],Table1[[#This Row],[Order ID]],Table1[Product ID],Table1[[#This Row],[Product ID]],Table1[Sales],Table1[[#This Row],[Sales]])</f>
        <v>1</v>
      </c>
    </row>
    <row r="1371" spans="1:19" x14ac:dyDescent="0.3">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c r="S1371">
        <f>COUNTIFS(Table1[Order ID],Table1[[#This Row],[Order ID]],Table1[Product ID],Table1[[#This Row],[Product ID]],Table1[Sales],Table1[[#This Row],[Sales]])</f>
        <v>1</v>
      </c>
    </row>
    <row r="1372" spans="1:19" x14ac:dyDescent="0.3">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c r="S1372">
        <f>COUNTIFS(Table1[Order ID],Table1[[#This Row],[Order ID]],Table1[Product ID],Table1[[#This Row],[Product ID]],Table1[Sales],Table1[[#This Row],[Sales]])</f>
        <v>1</v>
      </c>
    </row>
    <row r="1373" spans="1:19" x14ac:dyDescent="0.3">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c r="S1373">
        <f>COUNTIFS(Table1[Order ID],Table1[[#This Row],[Order ID]],Table1[Product ID],Table1[[#This Row],[Product ID]],Table1[Sales],Table1[[#This Row],[Sales]])</f>
        <v>1</v>
      </c>
    </row>
    <row r="1374" spans="1:19" x14ac:dyDescent="0.3">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c r="S1374">
        <f>COUNTIFS(Table1[Order ID],Table1[[#This Row],[Order ID]],Table1[Product ID],Table1[[#This Row],[Product ID]],Table1[Sales],Table1[[#This Row],[Sales]])</f>
        <v>1</v>
      </c>
    </row>
    <row r="1375" spans="1:19" x14ac:dyDescent="0.3">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c r="S1375">
        <f>COUNTIFS(Table1[Order ID],Table1[[#This Row],[Order ID]],Table1[Product ID],Table1[[#This Row],[Product ID]],Table1[Sales],Table1[[#This Row],[Sales]])</f>
        <v>1</v>
      </c>
    </row>
    <row r="1376" spans="1:19" x14ac:dyDescent="0.3">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c r="S1376">
        <f>COUNTIFS(Table1[Order ID],Table1[[#This Row],[Order ID]],Table1[Product ID],Table1[[#This Row],[Product ID]],Table1[Sales],Table1[[#This Row],[Sales]])</f>
        <v>1</v>
      </c>
    </row>
    <row r="1377" spans="1:19" x14ac:dyDescent="0.3">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c r="S1377">
        <f>COUNTIFS(Table1[Order ID],Table1[[#This Row],[Order ID]],Table1[Product ID],Table1[[#This Row],[Product ID]],Table1[Sales],Table1[[#This Row],[Sales]])</f>
        <v>1</v>
      </c>
    </row>
    <row r="1378" spans="1:19" x14ac:dyDescent="0.3">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c r="S1378">
        <f>COUNTIFS(Table1[Order ID],Table1[[#This Row],[Order ID]],Table1[Product ID],Table1[[#This Row],[Product ID]],Table1[Sales],Table1[[#This Row],[Sales]])</f>
        <v>1</v>
      </c>
    </row>
    <row r="1379" spans="1:19" x14ac:dyDescent="0.3">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c r="S1379">
        <f>COUNTIFS(Table1[Order ID],Table1[[#This Row],[Order ID]],Table1[Product ID],Table1[[#This Row],[Product ID]],Table1[Sales],Table1[[#This Row],[Sales]])</f>
        <v>1</v>
      </c>
    </row>
    <row r="1380" spans="1:19" x14ac:dyDescent="0.3">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c r="S1380">
        <f>COUNTIFS(Table1[Order ID],Table1[[#This Row],[Order ID]],Table1[Product ID],Table1[[#This Row],[Product ID]],Table1[Sales],Table1[[#This Row],[Sales]])</f>
        <v>1</v>
      </c>
    </row>
    <row r="1381" spans="1:19" x14ac:dyDescent="0.3">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c r="S1381">
        <f>COUNTIFS(Table1[Order ID],Table1[[#This Row],[Order ID]],Table1[Product ID],Table1[[#This Row],[Product ID]],Table1[Sales],Table1[[#This Row],[Sales]])</f>
        <v>1</v>
      </c>
    </row>
    <row r="1382" spans="1:19" x14ac:dyDescent="0.3">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c r="S1382">
        <f>COUNTIFS(Table1[Order ID],Table1[[#This Row],[Order ID]],Table1[Product ID],Table1[[#This Row],[Product ID]],Table1[Sales],Table1[[#This Row],[Sales]])</f>
        <v>1</v>
      </c>
    </row>
    <row r="1383" spans="1:19" x14ac:dyDescent="0.3">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c r="S1383">
        <f>COUNTIFS(Table1[Order ID],Table1[[#This Row],[Order ID]],Table1[Product ID],Table1[[#This Row],[Product ID]],Table1[Sales],Table1[[#This Row],[Sales]])</f>
        <v>1</v>
      </c>
    </row>
    <row r="1384" spans="1:19" x14ac:dyDescent="0.3">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c r="S1384">
        <f>COUNTIFS(Table1[Order ID],Table1[[#This Row],[Order ID]],Table1[Product ID],Table1[[#This Row],[Product ID]],Table1[Sales],Table1[[#This Row],[Sales]])</f>
        <v>1</v>
      </c>
    </row>
    <row r="1385" spans="1:19" x14ac:dyDescent="0.3">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c r="S1385">
        <f>COUNTIFS(Table1[Order ID],Table1[[#This Row],[Order ID]],Table1[Product ID],Table1[[#This Row],[Product ID]],Table1[Sales],Table1[[#This Row],[Sales]])</f>
        <v>1</v>
      </c>
    </row>
    <row r="1386" spans="1:19" x14ac:dyDescent="0.3">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c r="S1386">
        <f>COUNTIFS(Table1[Order ID],Table1[[#This Row],[Order ID]],Table1[Product ID],Table1[[#This Row],[Product ID]],Table1[Sales],Table1[[#This Row],[Sales]])</f>
        <v>1</v>
      </c>
    </row>
    <row r="1387" spans="1:19" x14ac:dyDescent="0.3">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c r="S1387">
        <f>COUNTIFS(Table1[Order ID],Table1[[#This Row],[Order ID]],Table1[Product ID],Table1[[#This Row],[Product ID]],Table1[Sales],Table1[[#This Row],[Sales]])</f>
        <v>1</v>
      </c>
    </row>
    <row r="1388" spans="1:19" x14ac:dyDescent="0.3">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c r="S1388">
        <f>COUNTIFS(Table1[Order ID],Table1[[#This Row],[Order ID]],Table1[Product ID],Table1[[#This Row],[Product ID]],Table1[Sales],Table1[[#This Row],[Sales]])</f>
        <v>1</v>
      </c>
    </row>
    <row r="1389" spans="1:19" x14ac:dyDescent="0.3">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c r="S1389">
        <f>COUNTIFS(Table1[Order ID],Table1[[#This Row],[Order ID]],Table1[Product ID],Table1[[#This Row],[Product ID]],Table1[Sales],Table1[[#This Row],[Sales]])</f>
        <v>1</v>
      </c>
    </row>
    <row r="1390" spans="1:19" x14ac:dyDescent="0.3">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c r="S1390">
        <f>COUNTIFS(Table1[Order ID],Table1[[#This Row],[Order ID]],Table1[Product ID],Table1[[#This Row],[Product ID]],Table1[Sales],Table1[[#This Row],[Sales]])</f>
        <v>1</v>
      </c>
    </row>
    <row r="1391" spans="1:19" x14ac:dyDescent="0.3">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c r="S1391">
        <f>COUNTIFS(Table1[Order ID],Table1[[#This Row],[Order ID]],Table1[Product ID],Table1[[#This Row],[Product ID]],Table1[Sales],Table1[[#This Row],[Sales]])</f>
        <v>1</v>
      </c>
    </row>
    <row r="1392" spans="1:19" x14ac:dyDescent="0.3">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c r="S1392">
        <f>COUNTIFS(Table1[Order ID],Table1[[#This Row],[Order ID]],Table1[Product ID],Table1[[#This Row],[Product ID]],Table1[Sales],Table1[[#This Row],[Sales]])</f>
        <v>1</v>
      </c>
    </row>
    <row r="1393" spans="1:19" x14ac:dyDescent="0.3">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c r="S1393">
        <f>COUNTIFS(Table1[Order ID],Table1[[#This Row],[Order ID]],Table1[Product ID],Table1[[#This Row],[Product ID]],Table1[Sales],Table1[[#This Row],[Sales]])</f>
        <v>1</v>
      </c>
    </row>
    <row r="1394" spans="1:19" x14ac:dyDescent="0.3">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c r="S1394">
        <f>COUNTIFS(Table1[Order ID],Table1[[#This Row],[Order ID]],Table1[Product ID],Table1[[#This Row],[Product ID]],Table1[Sales],Table1[[#This Row],[Sales]])</f>
        <v>1</v>
      </c>
    </row>
    <row r="1395" spans="1:19" x14ac:dyDescent="0.3">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c r="S1395">
        <f>COUNTIFS(Table1[Order ID],Table1[[#This Row],[Order ID]],Table1[Product ID],Table1[[#This Row],[Product ID]],Table1[Sales],Table1[[#This Row],[Sales]])</f>
        <v>1</v>
      </c>
    </row>
    <row r="1396" spans="1:19" x14ac:dyDescent="0.3">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c r="S1396">
        <f>COUNTIFS(Table1[Order ID],Table1[[#This Row],[Order ID]],Table1[Product ID],Table1[[#This Row],[Product ID]],Table1[Sales],Table1[[#This Row],[Sales]])</f>
        <v>1</v>
      </c>
    </row>
    <row r="1397" spans="1:19" x14ac:dyDescent="0.3">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c r="S1397">
        <f>COUNTIFS(Table1[Order ID],Table1[[#This Row],[Order ID]],Table1[Product ID],Table1[[#This Row],[Product ID]],Table1[Sales],Table1[[#This Row],[Sales]])</f>
        <v>1</v>
      </c>
    </row>
    <row r="1398" spans="1:19" x14ac:dyDescent="0.3">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c r="S1398">
        <f>COUNTIFS(Table1[Order ID],Table1[[#This Row],[Order ID]],Table1[Product ID],Table1[[#This Row],[Product ID]],Table1[Sales],Table1[[#This Row],[Sales]])</f>
        <v>1</v>
      </c>
    </row>
    <row r="1399" spans="1:19" x14ac:dyDescent="0.3">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c r="S1399">
        <f>COUNTIFS(Table1[Order ID],Table1[[#This Row],[Order ID]],Table1[Product ID],Table1[[#This Row],[Product ID]],Table1[Sales],Table1[[#This Row],[Sales]])</f>
        <v>1</v>
      </c>
    </row>
    <row r="1400" spans="1:19" x14ac:dyDescent="0.3">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c r="S1400">
        <f>COUNTIFS(Table1[Order ID],Table1[[#This Row],[Order ID]],Table1[Product ID],Table1[[#This Row],[Product ID]],Table1[Sales],Table1[[#This Row],[Sales]])</f>
        <v>1</v>
      </c>
    </row>
    <row r="1401" spans="1:19" x14ac:dyDescent="0.3">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c r="S1401">
        <f>COUNTIFS(Table1[Order ID],Table1[[#This Row],[Order ID]],Table1[Product ID],Table1[[#This Row],[Product ID]],Table1[Sales],Table1[[#This Row],[Sales]])</f>
        <v>1</v>
      </c>
    </row>
    <row r="1402" spans="1:19" x14ac:dyDescent="0.3">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c r="S1402">
        <f>COUNTIFS(Table1[Order ID],Table1[[#This Row],[Order ID]],Table1[Product ID],Table1[[#This Row],[Product ID]],Table1[Sales],Table1[[#This Row],[Sales]])</f>
        <v>1</v>
      </c>
    </row>
    <row r="1403" spans="1:19" x14ac:dyDescent="0.3">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c r="S1403">
        <f>COUNTIFS(Table1[Order ID],Table1[[#This Row],[Order ID]],Table1[Product ID],Table1[[#This Row],[Product ID]],Table1[Sales],Table1[[#This Row],[Sales]])</f>
        <v>1</v>
      </c>
    </row>
    <row r="1404" spans="1:19" x14ac:dyDescent="0.3">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c r="S1404">
        <f>COUNTIFS(Table1[Order ID],Table1[[#This Row],[Order ID]],Table1[Product ID],Table1[[#This Row],[Product ID]],Table1[Sales],Table1[[#This Row],[Sales]])</f>
        <v>1</v>
      </c>
    </row>
    <row r="1405" spans="1:19" x14ac:dyDescent="0.3">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c r="S1405">
        <f>COUNTIFS(Table1[Order ID],Table1[[#This Row],[Order ID]],Table1[Product ID],Table1[[#This Row],[Product ID]],Table1[Sales],Table1[[#This Row],[Sales]])</f>
        <v>1</v>
      </c>
    </row>
    <row r="1406" spans="1:19" x14ac:dyDescent="0.3">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c r="S1406">
        <f>COUNTIFS(Table1[Order ID],Table1[[#This Row],[Order ID]],Table1[Product ID],Table1[[#This Row],[Product ID]],Table1[Sales],Table1[[#This Row],[Sales]])</f>
        <v>1</v>
      </c>
    </row>
    <row r="1407" spans="1:19" x14ac:dyDescent="0.3">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c r="S1407">
        <f>COUNTIFS(Table1[Order ID],Table1[[#This Row],[Order ID]],Table1[Product ID],Table1[[#This Row],[Product ID]],Table1[Sales],Table1[[#This Row],[Sales]])</f>
        <v>1</v>
      </c>
    </row>
    <row r="1408" spans="1:19" x14ac:dyDescent="0.3">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c r="S1408">
        <f>COUNTIFS(Table1[Order ID],Table1[[#This Row],[Order ID]],Table1[Product ID],Table1[[#This Row],[Product ID]],Table1[Sales],Table1[[#This Row],[Sales]])</f>
        <v>1</v>
      </c>
    </row>
    <row r="1409" spans="1:19" x14ac:dyDescent="0.3">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c r="S1409">
        <f>COUNTIFS(Table1[Order ID],Table1[[#This Row],[Order ID]],Table1[Product ID],Table1[[#This Row],[Product ID]],Table1[Sales],Table1[[#This Row],[Sales]])</f>
        <v>1</v>
      </c>
    </row>
    <row r="1410" spans="1:19" x14ac:dyDescent="0.3">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c r="S1410">
        <f>COUNTIFS(Table1[Order ID],Table1[[#This Row],[Order ID]],Table1[Product ID],Table1[[#This Row],[Product ID]],Table1[Sales],Table1[[#This Row],[Sales]])</f>
        <v>1</v>
      </c>
    </row>
    <row r="1411" spans="1:19" x14ac:dyDescent="0.3">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c r="S1411">
        <f>COUNTIFS(Table1[Order ID],Table1[[#This Row],[Order ID]],Table1[Product ID],Table1[[#This Row],[Product ID]],Table1[Sales],Table1[[#This Row],[Sales]])</f>
        <v>1</v>
      </c>
    </row>
    <row r="1412" spans="1:19" x14ac:dyDescent="0.3">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c r="S1412">
        <f>COUNTIFS(Table1[Order ID],Table1[[#This Row],[Order ID]],Table1[Product ID],Table1[[#This Row],[Product ID]],Table1[Sales],Table1[[#This Row],[Sales]])</f>
        <v>1</v>
      </c>
    </row>
    <row r="1413" spans="1:19" x14ac:dyDescent="0.3">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c r="S1413">
        <f>COUNTIFS(Table1[Order ID],Table1[[#This Row],[Order ID]],Table1[Product ID],Table1[[#This Row],[Product ID]],Table1[Sales],Table1[[#This Row],[Sales]])</f>
        <v>1</v>
      </c>
    </row>
    <row r="1414" spans="1:19" x14ac:dyDescent="0.3">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c r="S1414">
        <f>COUNTIFS(Table1[Order ID],Table1[[#This Row],[Order ID]],Table1[Product ID],Table1[[#This Row],[Product ID]],Table1[Sales],Table1[[#This Row],[Sales]])</f>
        <v>1</v>
      </c>
    </row>
    <row r="1415" spans="1:19" x14ac:dyDescent="0.3">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c r="S1415">
        <f>COUNTIFS(Table1[Order ID],Table1[[#This Row],[Order ID]],Table1[Product ID],Table1[[#This Row],[Product ID]],Table1[Sales],Table1[[#This Row],[Sales]])</f>
        <v>1</v>
      </c>
    </row>
    <row r="1416" spans="1:19" x14ac:dyDescent="0.3">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c r="S1416">
        <f>COUNTIFS(Table1[Order ID],Table1[[#This Row],[Order ID]],Table1[Product ID],Table1[[#This Row],[Product ID]],Table1[Sales],Table1[[#This Row],[Sales]])</f>
        <v>1</v>
      </c>
    </row>
    <row r="1417" spans="1:19" x14ac:dyDescent="0.3">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c r="S1417">
        <f>COUNTIFS(Table1[Order ID],Table1[[#This Row],[Order ID]],Table1[Product ID],Table1[[#This Row],[Product ID]],Table1[Sales],Table1[[#This Row],[Sales]])</f>
        <v>1</v>
      </c>
    </row>
    <row r="1418" spans="1:19" x14ac:dyDescent="0.3">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c r="S1418">
        <f>COUNTIFS(Table1[Order ID],Table1[[#This Row],[Order ID]],Table1[Product ID],Table1[[#This Row],[Product ID]],Table1[Sales],Table1[[#This Row],[Sales]])</f>
        <v>1</v>
      </c>
    </row>
    <row r="1419" spans="1:19" x14ac:dyDescent="0.3">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c r="S1419">
        <f>COUNTIFS(Table1[Order ID],Table1[[#This Row],[Order ID]],Table1[Product ID],Table1[[#This Row],[Product ID]],Table1[Sales],Table1[[#This Row],[Sales]])</f>
        <v>1</v>
      </c>
    </row>
    <row r="1420" spans="1:19" x14ac:dyDescent="0.3">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c r="S1420">
        <f>COUNTIFS(Table1[Order ID],Table1[[#This Row],[Order ID]],Table1[Product ID],Table1[[#This Row],[Product ID]],Table1[Sales],Table1[[#This Row],[Sales]])</f>
        <v>1</v>
      </c>
    </row>
    <row r="1421" spans="1:19" x14ac:dyDescent="0.3">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c r="S1421">
        <f>COUNTIFS(Table1[Order ID],Table1[[#This Row],[Order ID]],Table1[Product ID],Table1[[#This Row],[Product ID]],Table1[Sales],Table1[[#This Row],[Sales]])</f>
        <v>1</v>
      </c>
    </row>
    <row r="1422" spans="1:19" x14ac:dyDescent="0.3">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c r="S1422">
        <f>COUNTIFS(Table1[Order ID],Table1[[#This Row],[Order ID]],Table1[Product ID],Table1[[#This Row],[Product ID]],Table1[Sales],Table1[[#This Row],[Sales]])</f>
        <v>1</v>
      </c>
    </row>
    <row r="1423" spans="1:19" x14ac:dyDescent="0.3">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c r="S1423">
        <f>COUNTIFS(Table1[Order ID],Table1[[#This Row],[Order ID]],Table1[Product ID],Table1[[#This Row],[Product ID]],Table1[Sales],Table1[[#This Row],[Sales]])</f>
        <v>1</v>
      </c>
    </row>
    <row r="1424" spans="1:19" x14ac:dyDescent="0.3">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c r="S1424">
        <f>COUNTIFS(Table1[Order ID],Table1[[#This Row],[Order ID]],Table1[Product ID],Table1[[#This Row],[Product ID]],Table1[Sales],Table1[[#This Row],[Sales]])</f>
        <v>1</v>
      </c>
    </row>
    <row r="1425" spans="1:19" x14ac:dyDescent="0.3">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c r="S1425">
        <f>COUNTIFS(Table1[Order ID],Table1[[#This Row],[Order ID]],Table1[Product ID],Table1[[#This Row],[Product ID]],Table1[Sales],Table1[[#This Row],[Sales]])</f>
        <v>1</v>
      </c>
    </row>
    <row r="1426" spans="1:19" x14ac:dyDescent="0.3">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c r="S1426">
        <f>COUNTIFS(Table1[Order ID],Table1[[#This Row],[Order ID]],Table1[Product ID],Table1[[#This Row],[Product ID]],Table1[Sales],Table1[[#This Row],[Sales]])</f>
        <v>1</v>
      </c>
    </row>
    <row r="1427" spans="1:19" x14ac:dyDescent="0.3">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c r="S1427">
        <f>COUNTIFS(Table1[Order ID],Table1[[#This Row],[Order ID]],Table1[Product ID],Table1[[#This Row],[Product ID]],Table1[Sales],Table1[[#This Row],[Sales]])</f>
        <v>1</v>
      </c>
    </row>
    <row r="1428" spans="1:19" x14ac:dyDescent="0.3">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c r="S1428">
        <f>COUNTIFS(Table1[Order ID],Table1[[#This Row],[Order ID]],Table1[Product ID],Table1[[#This Row],[Product ID]],Table1[Sales],Table1[[#This Row],[Sales]])</f>
        <v>1</v>
      </c>
    </row>
    <row r="1429" spans="1:19" x14ac:dyDescent="0.3">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c r="S1429">
        <f>COUNTIFS(Table1[Order ID],Table1[[#This Row],[Order ID]],Table1[Product ID],Table1[[#This Row],[Product ID]],Table1[Sales],Table1[[#This Row],[Sales]])</f>
        <v>1</v>
      </c>
    </row>
    <row r="1430" spans="1:19" x14ac:dyDescent="0.3">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c r="S1430">
        <f>COUNTIFS(Table1[Order ID],Table1[[#This Row],[Order ID]],Table1[Product ID],Table1[[#This Row],[Product ID]],Table1[Sales],Table1[[#This Row],[Sales]])</f>
        <v>1</v>
      </c>
    </row>
    <row r="1431" spans="1:19" x14ac:dyDescent="0.3">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c r="S1431">
        <f>COUNTIFS(Table1[Order ID],Table1[[#This Row],[Order ID]],Table1[Product ID],Table1[[#This Row],[Product ID]],Table1[Sales],Table1[[#This Row],[Sales]])</f>
        <v>1</v>
      </c>
    </row>
    <row r="1432" spans="1:19" x14ac:dyDescent="0.3">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c r="S1432">
        <f>COUNTIFS(Table1[Order ID],Table1[[#This Row],[Order ID]],Table1[Product ID],Table1[[#This Row],[Product ID]],Table1[Sales],Table1[[#This Row],[Sales]])</f>
        <v>1</v>
      </c>
    </row>
    <row r="1433" spans="1:19" x14ac:dyDescent="0.3">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c r="S1433">
        <f>COUNTIFS(Table1[Order ID],Table1[[#This Row],[Order ID]],Table1[Product ID],Table1[[#This Row],[Product ID]],Table1[Sales],Table1[[#This Row],[Sales]])</f>
        <v>1</v>
      </c>
    </row>
    <row r="1434" spans="1:19" x14ac:dyDescent="0.3">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c r="S1434">
        <f>COUNTIFS(Table1[Order ID],Table1[[#This Row],[Order ID]],Table1[Product ID],Table1[[#This Row],[Product ID]],Table1[Sales],Table1[[#This Row],[Sales]])</f>
        <v>1</v>
      </c>
    </row>
    <row r="1435" spans="1:19" x14ac:dyDescent="0.3">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c r="S1435">
        <f>COUNTIFS(Table1[Order ID],Table1[[#This Row],[Order ID]],Table1[Product ID],Table1[[#This Row],[Product ID]],Table1[Sales],Table1[[#This Row],[Sales]])</f>
        <v>1</v>
      </c>
    </row>
    <row r="1436" spans="1:19" x14ac:dyDescent="0.3">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c r="S1436">
        <f>COUNTIFS(Table1[Order ID],Table1[[#This Row],[Order ID]],Table1[Product ID],Table1[[#This Row],[Product ID]],Table1[Sales],Table1[[#This Row],[Sales]])</f>
        <v>1</v>
      </c>
    </row>
    <row r="1437" spans="1:19" x14ac:dyDescent="0.3">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c r="S1437">
        <f>COUNTIFS(Table1[Order ID],Table1[[#This Row],[Order ID]],Table1[Product ID],Table1[[#This Row],[Product ID]],Table1[Sales],Table1[[#This Row],[Sales]])</f>
        <v>1</v>
      </c>
    </row>
    <row r="1438" spans="1:19" x14ac:dyDescent="0.3">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c r="S1438">
        <f>COUNTIFS(Table1[Order ID],Table1[[#This Row],[Order ID]],Table1[Product ID],Table1[[#This Row],[Product ID]],Table1[Sales],Table1[[#This Row],[Sales]])</f>
        <v>1</v>
      </c>
    </row>
    <row r="1439" spans="1:19" x14ac:dyDescent="0.3">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c r="S1439">
        <f>COUNTIFS(Table1[Order ID],Table1[[#This Row],[Order ID]],Table1[Product ID],Table1[[#This Row],[Product ID]],Table1[Sales],Table1[[#This Row],[Sales]])</f>
        <v>1</v>
      </c>
    </row>
    <row r="1440" spans="1:19" x14ac:dyDescent="0.3">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c r="S1440">
        <f>COUNTIFS(Table1[Order ID],Table1[[#This Row],[Order ID]],Table1[Product ID],Table1[[#This Row],[Product ID]],Table1[Sales],Table1[[#This Row],[Sales]])</f>
        <v>1</v>
      </c>
    </row>
    <row r="1441" spans="1:19" x14ac:dyDescent="0.3">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c r="S1441">
        <f>COUNTIFS(Table1[Order ID],Table1[[#This Row],[Order ID]],Table1[Product ID],Table1[[#This Row],[Product ID]],Table1[Sales],Table1[[#This Row],[Sales]])</f>
        <v>1</v>
      </c>
    </row>
    <row r="1442" spans="1:19" x14ac:dyDescent="0.3">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c r="S1442">
        <f>COUNTIFS(Table1[Order ID],Table1[[#This Row],[Order ID]],Table1[Product ID],Table1[[#This Row],[Product ID]],Table1[Sales],Table1[[#This Row],[Sales]])</f>
        <v>1</v>
      </c>
    </row>
    <row r="1443" spans="1:19" x14ac:dyDescent="0.3">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c r="S1443">
        <f>COUNTIFS(Table1[Order ID],Table1[[#This Row],[Order ID]],Table1[Product ID],Table1[[#This Row],[Product ID]],Table1[Sales],Table1[[#This Row],[Sales]])</f>
        <v>1</v>
      </c>
    </row>
    <row r="1444" spans="1:19" x14ac:dyDescent="0.3">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c r="S1444">
        <f>COUNTIFS(Table1[Order ID],Table1[[#This Row],[Order ID]],Table1[Product ID],Table1[[#This Row],[Product ID]],Table1[Sales],Table1[[#This Row],[Sales]])</f>
        <v>1</v>
      </c>
    </row>
    <row r="1445" spans="1:19" x14ac:dyDescent="0.3">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c r="S1445">
        <f>COUNTIFS(Table1[Order ID],Table1[[#This Row],[Order ID]],Table1[Product ID],Table1[[#This Row],[Product ID]],Table1[Sales],Table1[[#This Row],[Sales]])</f>
        <v>1</v>
      </c>
    </row>
    <row r="1446" spans="1:19" x14ac:dyDescent="0.3">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c r="S1446">
        <f>COUNTIFS(Table1[Order ID],Table1[[#This Row],[Order ID]],Table1[Product ID],Table1[[#This Row],[Product ID]],Table1[Sales],Table1[[#This Row],[Sales]])</f>
        <v>1</v>
      </c>
    </row>
    <row r="1447" spans="1:19" x14ac:dyDescent="0.3">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c r="S1447">
        <f>COUNTIFS(Table1[Order ID],Table1[[#This Row],[Order ID]],Table1[Product ID],Table1[[#This Row],[Product ID]],Table1[Sales],Table1[[#This Row],[Sales]])</f>
        <v>1</v>
      </c>
    </row>
    <row r="1448" spans="1:19" x14ac:dyDescent="0.3">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c r="S1448">
        <f>COUNTIFS(Table1[Order ID],Table1[[#This Row],[Order ID]],Table1[Product ID],Table1[[#This Row],[Product ID]],Table1[Sales],Table1[[#This Row],[Sales]])</f>
        <v>1</v>
      </c>
    </row>
    <row r="1449" spans="1:19" x14ac:dyDescent="0.3">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c r="S1449">
        <f>COUNTIFS(Table1[Order ID],Table1[[#This Row],[Order ID]],Table1[Product ID],Table1[[#This Row],[Product ID]],Table1[Sales],Table1[[#This Row],[Sales]])</f>
        <v>1</v>
      </c>
    </row>
    <row r="1450" spans="1:19" x14ac:dyDescent="0.3">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c r="S1450">
        <f>COUNTIFS(Table1[Order ID],Table1[[#This Row],[Order ID]],Table1[Product ID],Table1[[#This Row],[Product ID]],Table1[Sales],Table1[[#This Row],[Sales]])</f>
        <v>1</v>
      </c>
    </row>
    <row r="1451" spans="1:19" x14ac:dyDescent="0.3">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c r="S1451">
        <f>COUNTIFS(Table1[Order ID],Table1[[#This Row],[Order ID]],Table1[Product ID],Table1[[#This Row],[Product ID]],Table1[Sales],Table1[[#This Row],[Sales]])</f>
        <v>1</v>
      </c>
    </row>
    <row r="1452" spans="1:19" x14ac:dyDescent="0.3">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c r="S1452">
        <f>COUNTIFS(Table1[Order ID],Table1[[#This Row],[Order ID]],Table1[Product ID],Table1[[#This Row],[Product ID]],Table1[Sales],Table1[[#This Row],[Sales]])</f>
        <v>1</v>
      </c>
    </row>
    <row r="1453" spans="1:19" x14ac:dyDescent="0.3">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c r="S1453">
        <f>COUNTIFS(Table1[Order ID],Table1[[#This Row],[Order ID]],Table1[Product ID],Table1[[#This Row],[Product ID]],Table1[Sales],Table1[[#This Row],[Sales]])</f>
        <v>1</v>
      </c>
    </row>
    <row r="1454" spans="1:19" x14ac:dyDescent="0.3">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c r="S1454">
        <f>COUNTIFS(Table1[Order ID],Table1[[#This Row],[Order ID]],Table1[Product ID],Table1[[#This Row],[Product ID]],Table1[Sales],Table1[[#This Row],[Sales]])</f>
        <v>1</v>
      </c>
    </row>
    <row r="1455" spans="1:19" x14ac:dyDescent="0.3">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c r="S1455">
        <f>COUNTIFS(Table1[Order ID],Table1[[#This Row],[Order ID]],Table1[Product ID],Table1[[#This Row],[Product ID]],Table1[Sales],Table1[[#This Row],[Sales]])</f>
        <v>1</v>
      </c>
    </row>
    <row r="1456" spans="1:19" x14ac:dyDescent="0.3">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c r="S1456">
        <f>COUNTIFS(Table1[Order ID],Table1[[#This Row],[Order ID]],Table1[Product ID],Table1[[#This Row],[Product ID]],Table1[Sales],Table1[[#This Row],[Sales]])</f>
        <v>1</v>
      </c>
    </row>
    <row r="1457" spans="1:19" x14ac:dyDescent="0.3">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c r="S1457">
        <f>COUNTIFS(Table1[Order ID],Table1[[#This Row],[Order ID]],Table1[Product ID],Table1[[#This Row],[Product ID]],Table1[Sales],Table1[[#This Row],[Sales]])</f>
        <v>1</v>
      </c>
    </row>
    <row r="1458" spans="1:19" x14ac:dyDescent="0.3">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c r="S1458">
        <f>COUNTIFS(Table1[Order ID],Table1[[#This Row],[Order ID]],Table1[Product ID],Table1[[#This Row],[Product ID]],Table1[Sales],Table1[[#This Row],[Sales]])</f>
        <v>1</v>
      </c>
    </row>
    <row r="1459" spans="1:19" x14ac:dyDescent="0.3">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c r="S1459">
        <f>COUNTIFS(Table1[Order ID],Table1[[#This Row],[Order ID]],Table1[Product ID],Table1[[#This Row],[Product ID]],Table1[Sales],Table1[[#This Row],[Sales]])</f>
        <v>1</v>
      </c>
    </row>
    <row r="1460" spans="1:19" x14ac:dyDescent="0.3">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c r="S1460">
        <f>COUNTIFS(Table1[Order ID],Table1[[#This Row],[Order ID]],Table1[Product ID],Table1[[#This Row],[Product ID]],Table1[Sales],Table1[[#This Row],[Sales]])</f>
        <v>1</v>
      </c>
    </row>
    <row r="1461" spans="1:19" x14ac:dyDescent="0.3">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c r="S1461">
        <f>COUNTIFS(Table1[Order ID],Table1[[#This Row],[Order ID]],Table1[Product ID],Table1[[#This Row],[Product ID]],Table1[Sales],Table1[[#This Row],[Sales]])</f>
        <v>1</v>
      </c>
    </row>
    <row r="1462" spans="1:19" x14ac:dyDescent="0.3">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c r="S1462">
        <f>COUNTIFS(Table1[Order ID],Table1[[#This Row],[Order ID]],Table1[Product ID],Table1[[#This Row],[Product ID]],Table1[Sales],Table1[[#This Row],[Sales]])</f>
        <v>1</v>
      </c>
    </row>
    <row r="1463" spans="1:19" x14ac:dyDescent="0.3">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c r="S1463">
        <f>COUNTIFS(Table1[Order ID],Table1[[#This Row],[Order ID]],Table1[Product ID],Table1[[#This Row],[Product ID]],Table1[Sales],Table1[[#This Row],[Sales]])</f>
        <v>1</v>
      </c>
    </row>
    <row r="1464" spans="1:19" x14ac:dyDescent="0.3">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c r="S1464">
        <f>COUNTIFS(Table1[Order ID],Table1[[#This Row],[Order ID]],Table1[Product ID],Table1[[#This Row],[Product ID]],Table1[Sales],Table1[[#This Row],[Sales]])</f>
        <v>1</v>
      </c>
    </row>
    <row r="1465" spans="1:19" x14ac:dyDescent="0.3">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c r="S1465">
        <f>COUNTIFS(Table1[Order ID],Table1[[#This Row],[Order ID]],Table1[Product ID],Table1[[#This Row],[Product ID]],Table1[Sales],Table1[[#This Row],[Sales]])</f>
        <v>1</v>
      </c>
    </row>
    <row r="1466" spans="1:19" x14ac:dyDescent="0.3">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c r="S1466">
        <f>COUNTIFS(Table1[Order ID],Table1[[#This Row],[Order ID]],Table1[Product ID],Table1[[#This Row],[Product ID]],Table1[Sales],Table1[[#This Row],[Sales]])</f>
        <v>1</v>
      </c>
    </row>
    <row r="1467" spans="1:19" x14ac:dyDescent="0.3">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c r="S1467">
        <f>COUNTIFS(Table1[Order ID],Table1[[#This Row],[Order ID]],Table1[Product ID],Table1[[#This Row],[Product ID]],Table1[Sales],Table1[[#This Row],[Sales]])</f>
        <v>1</v>
      </c>
    </row>
    <row r="1468" spans="1:19" x14ac:dyDescent="0.3">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c r="S1468">
        <f>COUNTIFS(Table1[Order ID],Table1[[#This Row],[Order ID]],Table1[Product ID],Table1[[#This Row],[Product ID]],Table1[Sales],Table1[[#This Row],[Sales]])</f>
        <v>1</v>
      </c>
    </row>
    <row r="1469" spans="1:19" x14ac:dyDescent="0.3">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c r="S1469">
        <f>COUNTIFS(Table1[Order ID],Table1[[#This Row],[Order ID]],Table1[Product ID],Table1[[#This Row],[Product ID]],Table1[Sales],Table1[[#This Row],[Sales]])</f>
        <v>1</v>
      </c>
    </row>
    <row r="1470" spans="1:19" x14ac:dyDescent="0.3">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c r="S1470">
        <f>COUNTIFS(Table1[Order ID],Table1[[#This Row],[Order ID]],Table1[Product ID],Table1[[#This Row],[Product ID]],Table1[Sales],Table1[[#This Row],[Sales]])</f>
        <v>1</v>
      </c>
    </row>
    <row r="1471" spans="1:19" x14ac:dyDescent="0.3">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c r="S1471">
        <f>COUNTIFS(Table1[Order ID],Table1[[#This Row],[Order ID]],Table1[Product ID],Table1[[#This Row],[Product ID]],Table1[Sales],Table1[[#This Row],[Sales]])</f>
        <v>1</v>
      </c>
    </row>
    <row r="1472" spans="1:19" x14ac:dyDescent="0.3">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c r="S1472">
        <f>COUNTIFS(Table1[Order ID],Table1[[#This Row],[Order ID]],Table1[Product ID],Table1[[#This Row],[Product ID]],Table1[Sales],Table1[[#This Row],[Sales]])</f>
        <v>1</v>
      </c>
    </row>
    <row r="1473" spans="1:19" x14ac:dyDescent="0.3">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c r="S1473">
        <f>COUNTIFS(Table1[Order ID],Table1[[#This Row],[Order ID]],Table1[Product ID],Table1[[#This Row],[Product ID]],Table1[Sales],Table1[[#This Row],[Sales]])</f>
        <v>1</v>
      </c>
    </row>
    <row r="1474" spans="1:19" x14ac:dyDescent="0.3">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c r="S1474">
        <f>COUNTIFS(Table1[Order ID],Table1[[#This Row],[Order ID]],Table1[Product ID],Table1[[#This Row],[Product ID]],Table1[Sales],Table1[[#This Row],[Sales]])</f>
        <v>1</v>
      </c>
    </row>
    <row r="1475" spans="1:19" x14ac:dyDescent="0.3">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c r="S1475">
        <f>COUNTIFS(Table1[Order ID],Table1[[#This Row],[Order ID]],Table1[Product ID],Table1[[#This Row],[Product ID]],Table1[Sales],Table1[[#This Row],[Sales]])</f>
        <v>1</v>
      </c>
    </row>
    <row r="1476" spans="1:19" x14ac:dyDescent="0.3">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c r="S1476">
        <f>COUNTIFS(Table1[Order ID],Table1[[#This Row],[Order ID]],Table1[Product ID],Table1[[#This Row],[Product ID]],Table1[Sales],Table1[[#This Row],[Sales]])</f>
        <v>1</v>
      </c>
    </row>
    <row r="1477" spans="1:19" x14ac:dyDescent="0.3">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c r="S1477">
        <f>COUNTIFS(Table1[Order ID],Table1[[#This Row],[Order ID]],Table1[Product ID],Table1[[#This Row],[Product ID]],Table1[Sales],Table1[[#This Row],[Sales]])</f>
        <v>1</v>
      </c>
    </row>
    <row r="1478" spans="1:19" x14ac:dyDescent="0.3">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c r="S1478">
        <f>COUNTIFS(Table1[Order ID],Table1[[#This Row],[Order ID]],Table1[Product ID],Table1[[#This Row],[Product ID]],Table1[Sales],Table1[[#This Row],[Sales]])</f>
        <v>1</v>
      </c>
    </row>
    <row r="1479" spans="1:19" x14ac:dyDescent="0.3">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c r="S1479">
        <f>COUNTIFS(Table1[Order ID],Table1[[#This Row],[Order ID]],Table1[Product ID],Table1[[#This Row],[Product ID]],Table1[Sales],Table1[[#This Row],[Sales]])</f>
        <v>1</v>
      </c>
    </row>
    <row r="1480" spans="1:19" x14ac:dyDescent="0.3">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c r="S1480">
        <f>COUNTIFS(Table1[Order ID],Table1[[#This Row],[Order ID]],Table1[Product ID],Table1[[#This Row],[Product ID]],Table1[Sales],Table1[[#This Row],[Sales]])</f>
        <v>1</v>
      </c>
    </row>
    <row r="1481" spans="1:19" x14ac:dyDescent="0.3">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c r="S1481">
        <f>COUNTIFS(Table1[Order ID],Table1[[#This Row],[Order ID]],Table1[Product ID],Table1[[#This Row],[Product ID]],Table1[Sales],Table1[[#This Row],[Sales]])</f>
        <v>1</v>
      </c>
    </row>
    <row r="1482" spans="1:19" x14ac:dyDescent="0.3">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c r="S1482">
        <f>COUNTIFS(Table1[Order ID],Table1[[#This Row],[Order ID]],Table1[Product ID],Table1[[#This Row],[Product ID]],Table1[Sales],Table1[[#This Row],[Sales]])</f>
        <v>1</v>
      </c>
    </row>
    <row r="1483" spans="1:19" x14ac:dyDescent="0.3">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c r="S1483">
        <f>COUNTIFS(Table1[Order ID],Table1[[#This Row],[Order ID]],Table1[Product ID],Table1[[#This Row],[Product ID]],Table1[Sales],Table1[[#This Row],[Sales]])</f>
        <v>1</v>
      </c>
    </row>
    <row r="1484" spans="1:19" x14ac:dyDescent="0.3">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c r="S1484">
        <f>COUNTIFS(Table1[Order ID],Table1[[#This Row],[Order ID]],Table1[Product ID],Table1[[#This Row],[Product ID]],Table1[Sales],Table1[[#This Row],[Sales]])</f>
        <v>1</v>
      </c>
    </row>
    <row r="1485" spans="1:19" x14ac:dyDescent="0.3">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c r="S1485">
        <f>COUNTIFS(Table1[Order ID],Table1[[#This Row],[Order ID]],Table1[Product ID],Table1[[#This Row],[Product ID]],Table1[Sales],Table1[[#This Row],[Sales]])</f>
        <v>1</v>
      </c>
    </row>
    <row r="1486" spans="1:19" x14ac:dyDescent="0.3">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c r="S1486">
        <f>COUNTIFS(Table1[Order ID],Table1[[#This Row],[Order ID]],Table1[Product ID],Table1[[#This Row],[Product ID]],Table1[Sales],Table1[[#This Row],[Sales]])</f>
        <v>1</v>
      </c>
    </row>
    <row r="1487" spans="1:19" x14ac:dyDescent="0.3">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c r="S1487">
        <f>COUNTIFS(Table1[Order ID],Table1[[#This Row],[Order ID]],Table1[Product ID],Table1[[#This Row],[Product ID]],Table1[Sales],Table1[[#This Row],[Sales]])</f>
        <v>1</v>
      </c>
    </row>
    <row r="1488" spans="1:19" x14ac:dyDescent="0.3">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c r="S1488">
        <f>COUNTIFS(Table1[Order ID],Table1[[#This Row],[Order ID]],Table1[Product ID],Table1[[#This Row],[Product ID]],Table1[Sales],Table1[[#This Row],[Sales]])</f>
        <v>1</v>
      </c>
    </row>
    <row r="1489" spans="1:19" x14ac:dyDescent="0.3">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c r="S1489">
        <f>COUNTIFS(Table1[Order ID],Table1[[#This Row],[Order ID]],Table1[Product ID],Table1[[#This Row],[Product ID]],Table1[Sales],Table1[[#This Row],[Sales]])</f>
        <v>1</v>
      </c>
    </row>
    <row r="1490" spans="1:19" x14ac:dyDescent="0.3">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c r="S1490">
        <f>COUNTIFS(Table1[Order ID],Table1[[#This Row],[Order ID]],Table1[Product ID],Table1[[#This Row],[Product ID]],Table1[Sales],Table1[[#This Row],[Sales]])</f>
        <v>1</v>
      </c>
    </row>
    <row r="1491" spans="1:19" x14ac:dyDescent="0.3">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c r="S1491">
        <f>COUNTIFS(Table1[Order ID],Table1[[#This Row],[Order ID]],Table1[Product ID],Table1[[#This Row],[Product ID]],Table1[Sales],Table1[[#This Row],[Sales]])</f>
        <v>1</v>
      </c>
    </row>
    <row r="1492" spans="1:19" x14ac:dyDescent="0.3">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c r="S1492">
        <f>COUNTIFS(Table1[Order ID],Table1[[#This Row],[Order ID]],Table1[Product ID],Table1[[#This Row],[Product ID]],Table1[Sales],Table1[[#This Row],[Sales]])</f>
        <v>1</v>
      </c>
    </row>
    <row r="1493" spans="1:19" x14ac:dyDescent="0.3">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c r="S1493">
        <f>COUNTIFS(Table1[Order ID],Table1[[#This Row],[Order ID]],Table1[Product ID],Table1[[#This Row],[Product ID]],Table1[Sales],Table1[[#This Row],[Sales]])</f>
        <v>1</v>
      </c>
    </row>
    <row r="1494" spans="1:19" x14ac:dyDescent="0.3">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c r="S1494">
        <f>COUNTIFS(Table1[Order ID],Table1[[#This Row],[Order ID]],Table1[Product ID],Table1[[#This Row],[Product ID]],Table1[Sales],Table1[[#This Row],[Sales]])</f>
        <v>1</v>
      </c>
    </row>
    <row r="1495" spans="1:19" x14ac:dyDescent="0.3">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c r="S1495">
        <f>COUNTIFS(Table1[Order ID],Table1[[#This Row],[Order ID]],Table1[Product ID],Table1[[#This Row],[Product ID]],Table1[Sales],Table1[[#This Row],[Sales]])</f>
        <v>1</v>
      </c>
    </row>
    <row r="1496" spans="1:19" x14ac:dyDescent="0.3">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c r="S1496">
        <f>COUNTIFS(Table1[Order ID],Table1[[#This Row],[Order ID]],Table1[Product ID],Table1[[#This Row],[Product ID]],Table1[Sales],Table1[[#This Row],[Sales]])</f>
        <v>1</v>
      </c>
    </row>
    <row r="1497" spans="1:19" x14ac:dyDescent="0.3">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c r="S1497">
        <f>COUNTIFS(Table1[Order ID],Table1[[#This Row],[Order ID]],Table1[Product ID],Table1[[#This Row],[Product ID]],Table1[Sales],Table1[[#This Row],[Sales]])</f>
        <v>1</v>
      </c>
    </row>
    <row r="1498" spans="1:19" x14ac:dyDescent="0.3">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c r="S1498">
        <f>COUNTIFS(Table1[Order ID],Table1[[#This Row],[Order ID]],Table1[Product ID],Table1[[#This Row],[Product ID]],Table1[Sales],Table1[[#This Row],[Sales]])</f>
        <v>1</v>
      </c>
    </row>
    <row r="1499" spans="1:19" x14ac:dyDescent="0.3">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c r="S1499">
        <f>COUNTIFS(Table1[Order ID],Table1[[#This Row],[Order ID]],Table1[Product ID],Table1[[#This Row],[Product ID]],Table1[Sales],Table1[[#This Row],[Sales]])</f>
        <v>1</v>
      </c>
    </row>
    <row r="1500" spans="1:19" x14ac:dyDescent="0.3">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c r="S1500">
        <f>COUNTIFS(Table1[Order ID],Table1[[#This Row],[Order ID]],Table1[Product ID],Table1[[#This Row],[Product ID]],Table1[Sales],Table1[[#This Row],[Sales]])</f>
        <v>1</v>
      </c>
    </row>
    <row r="1501" spans="1:19" x14ac:dyDescent="0.3">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c r="S1501">
        <f>COUNTIFS(Table1[Order ID],Table1[[#This Row],[Order ID]],Table1[Product ID],Table1[[#This Row],[Product ID]],Table1[Sales],Table1[[#This Row],[Sales]])</f>
        <v>1</v>
      </c>
    </row>
    <row r="1502" spans="1:19" x14ac:dyDescent="0.3">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c r="S1502">
        <f>COUNTIFS(Table1[Order ID],Table1[[#This Row],[Order ID]],Table1[Product ID],Table1[[#This Row],[Product ID]],Table1[Sales],Table1[[#This Row],[Sales]])</f>
        <v>1</v>
      </c>
    </row>
    <row r="1503" spans="1:19" x14ac:dyDescent="0.3">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c r="S1503">
        <f>COUNTIFS(Table1[Order ID],Table1[[#This Row],[Order ID]],Table1[Product ID],Table1[[#This Row],[Product ID]],Table1[Sales],Table1[[#This Row],[Sales]])</f>
        <v>1</v>
      </c>
    </row>
    <row r="1504" spans="1:19" x14ac:dyDescent="0.3">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c r="S1504">
        <f>COUNTIFS(Table1[Order ID],Table1[[#This Row],[Order ID]],Table1[Product ID],Table1[[#This Row],[Product ID]],Table1[Sales],Table1[[#This Row],[Sales]])</f>
        <v>1</v>
      </c>
    </row>
    <row r="1505" spans="1:19" x14ac:dyDescent="0.3">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c r="S1505">
        <f>COUNTIFS(Table1[Order ID],Table1[[#This Row],[Order ID]],Table1[Product ID],Table1[[#This Row],[Product ID]],Table1[Sales],Table1[[#This Row],[Sales]])</f>
        <v>1</v>
      </c>
    </row>
    <row r="1506" spans="1:19" x14ac:dyDescent="0.3">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c r="S1506">
        <f>COUNTIFS(Table1[Order ID],Table1[[#This Row],[Order ID]],Table1[Product ID],Table1[[#This Row],[Product ID]],Table1[Sales],Table1[[#This Row],[Sales]])</f>
        <v>1</v>
      </c>
    </row>
    <row r="1507" spans="1:19" x14ac:dyDescent="0.3">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c r="S1507">
        <f>COUNTIFS(Table1[Order ID],Table1[[#This Row],[Order ID]],Table1[Product ID],Table1[[#This Row],[Product ID]],Table1[Sales],Table1[[#This Row],[Sales]])</f>
        <v>1</v>
      </c>
    </row>
    <row r="1508" spans="1:19" x14ac:dyDescent="0.3">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c r="S1508">
        <f>COUNTIFS(Table1[Order ID],Table1[[#This Row],[Order ID]],Table1[Product ID],Table1[[#This Row],[Product ID]],Table1[Sales],Table1[[#This Row],[Sales]])</f>
        <v>1</v>
      </c>
    </row>
    <row r="1509" spans="1:19" x14ac:dyDescent="0.3">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c r="S1509">
        <f>COUNTIFS(Table1[Order ID],Table1[[#This Row],[Order ID]],Table1[Product ID],Table1[[#This Row],[Product ID]],Table1[Sales],Table1[[#This Row],[Sales]])</f>
        <v>1</v>
      </c>
    </row>
    <row r="1510" spans="1:19" x14ac:dyDescent="0.3">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c r="S1510">
        <f>COUNTIFS(Table1[Order ID],Table1[[#This Row],[Order ID]],Table1[Product ID],Table1[[#This Row],[Product ID]],Table1[Sales],Table1[[#This Row],[Sales]])</f>
        <v>1</v>
      </c>
    </row>
    <row r="1511" spans="1:19" x14ac:dyDescent="0.3">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c r="S1511">
        <f>COUNTIFS(Table1[Order ID],Table1[[#This Row],[Order ID]],Table1[Product ID],Table1[[#This Row],[Product ID]],Table1[Sales],Table1[[#This Row],[Sales]])</f>
        <v>1</v>
      </c>
    </row>
    <row r="1512" spans="1:19" x14ac:dyDescent="0.3">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c r="S1512">
        <f>COUNTIFS(Table1[Order ID],Table1[[#This Row],[Order ID]],Table1[Product ID],Table1[[#This Row],[Product ID]],Table1[Sales],Table1[[#This Row],[Sales]])</f>
        <v>1</v>
      </c>
    </row>
    <row r="1513" spans="1:19" x14ac:dyDescent="0.3">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c r="S1513">
        <f>COUNTIFS(Table1[Order ID],Table1[[#This Row],[Order ID]],Table1[Product ID],Table1[[#This Row],[Product ID]],Table1[Sales],Table1[[#This Row],[Sales]])</f>
        <v>1</v>
      </c>
    </row>
    <row r="1514" spans="1:19" x14ac:dyDescent="0.3">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c r="S1514">
        <f>COUNTIFS(Table1[Order ID],Table1[[#This Row],[Order ID]],Table1[Product ID],Table1[[#This Row],[Product ID]],Table1[Sales],Table1[[#This Row],[Sales]])</f>
        <v>1</v>
      </c>
    </row>
    <row r="1515" spans="1:19" x14ac:dyDescent="0.3">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c r="S1515">
        <f>COUNTIFS(Table1[Order ID],Table1[[#This Row],[Order ID]],Table1[Product ID],Table1[[#This Row],[Product ID]],Table1[Sales],Table1[[#This Row],[Sales]])</f>
        <v>1</v>
      </c>
    </row>
    <row r="1516" spans="1:19" x14ac:dyDescent="0.3">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c r="S1516">
        <f>COUNTIFS(Table1[Order ID],Table1[[#This Row],[Order ID]],Table1[Product ID],Table1[[#This Row],[Product ID]],Table1[Sales],Table1[[#This Row],[Sales]])</f>
        <v>1</v>
      </c>
    </row>
    <row r="1517" spans="1:19" x14ac:dyDescent="0.3">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c r="S1517">
        <f>COUNTIFS(Table1[Order ID],Table1[[#This Row],[Order ID]],Table1[Product ID],Table1[[#This Row],[Product ID]],Table1[Sales],Table1[[#This Row],[Sales]])</f>
        <v>1</v>
      </c>
    </row>
    <row r="1518" spans="1:19" x14ac:dyDescent="0.3">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c r="S1518">
        <f>COUNTIFS(Table1[Order ID],Table1[[#This Row],[Order ID]],Table1[Product ID],Table1[[#This Row],[Product ID]],Table1[Sales],Table1[[#This Row],[Sales]])</f>
        <v>1</v>
      </c>
    </row>
    <row r="1519" spans="1:19" x14ac:dyDescent="0.3">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c r="S1519">
        <f>COUNTIFS(Table1[Order ID],Table1[[#This Row],[Order ID]],Table1[Product ID],Table1[[#This Row],[Product ID]],Table1[Sales],Table1[[#This Row],[Sales]])</f>
        <v>1</v>
      </c>
    </row>
    <row r="1520" spans="1:19" x14ac:dyDescent="0.3">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c r="S1520">
        <f>COUNTIFS(Table1[Order ID],Table1[[#This Row],[Order ID]],Table1[Product ID],Table1[[#This Row],[Product ID]],Table1[Sales],Table1[[#This Row],[Sales]])</f>
        <v>1</v>
      </c>
    </row>
    <row r="1521" spans="1:19" x14ac:dyDescent="0.3">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c r="S1521">
        <f>COUNTIFS(Table1[Order ID],Table1[[#This Row],[Order ID]],Table1[Product ID],Table1[[#This Row],[Product ID]],Table1[Sales],Table1[[#This Row],[Sales]])</f>
        <v>1</v>
      </c>
    </row>
    <row r="1522" spans="1:19" x14ac:dyDescent="0.3">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c r="S1522">
        <f>COUNTIFS(Table1[Order ID],Table1[[#This Row],[Order ID]],Table1[Product ID],Table1[[#This Row],[Product ID]],Table1[Sales],Table1[[#This Row],[Sales]])</f>
        <v>1</v>
      </c>
    </row>
    <row r="1523" spans="1:19" x14ac:dyDescent="0.3">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c r="S1523">
        <f>COUNTIFS(Table1[Order ID],Table1[[#This Row],[Order ID]],Table1[Product ID],Table1[[#This Row],[Product ID]],Table1[Sales],Table1[[#This Row],[Sales]])</f>
        <v>1</v>
      </c>
    </row>
    <row r="1524" spans="1:19" x14ac:dyDescent="0.3">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c r="S1524">
        <f>COUNTIFS(Table1[Order ID],Table1[[#This Row],[Order ID]],Table1[Product ID],Table1[[#This Row],[Product ID]],Table1[Sales],Table1[[#This Row],[Sales]])</f>
        <v>1</v>
      </c>
    </row>
    <row r="1525" spans="1:19" x14ac:dyDescent="0.3">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c r="S1525">
        <f>COUNTIFS(Table1[Order ID],Table1[[#This Row],[Order ID]],Table1[Product ID],Table1[[#This Row],[Product ID]],Table1[Sales],Table1[[#This Row],[Sales]])</f>
        <v>1</v>
      </c>
    </row>
    <row r="1526" spans="1:19" x14ac:dyDescent="0.3">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c r="S1526">
        <f>COUNTIFS(Table1[Order ID],Table1[[#This Row],[Order ID]],Table1[Product ID],Table1[[#This Row],[Product ID]],Table1[Sales],Table1[[#This Row],[Sales]])</f>
        <v>1</v>
      </c>
    </row>
    <row r="1527" spans="1:19" x14ac:dyDescent="0.3">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c r="S1527">
        <f>COUNTIFS(Table1[Order ID],Table1[[#This Row],[Order ID]],Table1[Product ID],Table1[[#This Row],[Product ID]],Table1[Sales],Table1[[#This Row],[Sales]])</f>
        <v>1</v>
      </c>
    </row>
    <row r="1528" spans="1:19" x14ac:dyDescent="0.3">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c r="S1528">
        <f>COUNTIFS(Table1[Order ID],Table1[[#This Row],[Order ID]],Table1[Product ID],Table1[[#This Row],[Product ID]],Table1[Sales],Table1[[#This Row],[Sales]])</f>
        <v>1</v>
      </c>
    </row>
    <row r="1529" spans="1:19" x14ac:dyDescent="0.3">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c r="S1529">
        <f>COUNTIFS(Table1[Order ID],Table1[[#This Row],[Order ID]],Table1[Product ID],Table1[[#This Row],[Product ID]],Table1[Sales],Table1[[#This Row],[Sales]])</f>
        <v>1</v>
      </c>
    </row>
    <row r="1530" spans="1:19" x14ac:dyDescent="0.3">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c r="S1530">
        <f>COUNTIFS(Table1[Order ID],Table1[[#This Row],[Order ID]],Table1[Product ID],Table1[[#This Row],[Product ID]],Table1[Sales],Table1[[#This Row],[Sales]])</f>
        <v>1</v>
      </c>
    </row>
    <row r="1531" spans="1:19" x14ac:dyDescent="0.3">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c r="S1531">
        <f>COUNTIFS(Table1[Order ID],Table1[[#This Row],[Order ID]],Table1[Product ID],Table1[[#This Row],[Product ID]],Table1[Sales],Table1[[#This Row],[Sales]])</f>
        <v>1</v>
      </c>
    </row>
    <row r="1532" spans="1:19" x14ac:dyDescent="0.3">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c r="S1532">
        <f>COUNTIFS(Table1[Order ID],Table1[[#This Row],[Order ID]],Table1[Product ID],Table1[[#This Row],[Product ID]],Table1[Sales],Table1[[#This Row],[Sales]])</f>
        <v>1</v>
      </c>
    </row>
    <row r="1533" spans="1:19" x14ac:dyDescent="0.3">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c r="S1533">
        <f>COUNTIFS(Table1[Order ID],Table1[[#This Row],[Order ID]],Table1[Product ID],Table1[[#This Row],[Product ID]],Table1[Sales],Table1[[#This Row],[Sales]])</f>
        <v>1</v>
      </c>
    </row>
    <row r="1534" spans="1:19" x14ac:dyDescent="0.3">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c r="S1534">
        <f>COUNTIFS(Table1[Order ID],Table1[[#This Row],[Order ID]],Table1[Product ID],Table1[[#This Row],[Product ID]],Table1[Sales],Table1[[#This Row],[Sales]])</f>
        <v>1</v>
      </c>
    </row>
    <row r="1535" spans="1:19" x14ac:dyDescent="0.3">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c r="S1535">
        <f>COUNTIFS(Table1[Order ID],Table1[[#This Row],[Order ID]],Table1[Product ID],Table1[[#This Row],[Product ID]],Table1[Sales],Table1[[#This Row],[Sales]])</f>
        <v>1</v>
      </c>
    </row>
    <row r="1536" spans="1:19" x14ac:dyDescent="0.3">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c r="S1536">
        <f>COUNTIFS(Table1[Order ID],Table1[[#This Row],[Order ID]],Table1[Product ID],Table1[[#This Row],[Product ID]],Table1[Sales],Table1[[#This Row],[Sales]])</f>
        <v>1</v>
      </c>
    </row>
    <row r="1537" spans="1:19" x14ac:dyDescent="0.3">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c r="S1537">
        <f>COUNTIFS(Table1[Order ID],Table1[[#This Row],[Order ID]],Table1[Product ID],Table1[[#This Row],[Product ID]],Table1[Sales],Table1[[#This Row],[Sales]])</f>
        <v>1</v>
      </c>
    </row>
    <row r="1538" spans="1:19" x14ac:dyDescent="0.3">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c r="S1538">
        <f>COUNTIFS(Table1[Order ID],Table1[[#This Row],[Order ID]],Table1[Product ID],Table1[[#This Row],[Product ID]],Table1[Sales],Table1[[#This Row],[Sales]])</f>
        <v>1</v>
      </c>
    </row>
    <row r="1539" spans="1:19" x14ac:dyDescent="0.3">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c r="S1539">
        <f>COUNTIFS(Table1[Order ID],Table1[[#This Row],[Order ID]],Table1[Product ID],Table1[[#This Row],[Product ID]],Table1[Sales],Table1[[#This Row],[Sales]])</f>
        <v>1</v>
      </c>
    </row>
    <row r="1540" spans="1:19" x14ac:dyDescent="0.3">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c r="S1540">
        <f>COUNTIFS(Table1[Order ID],Table1[[#This Row],[Order ID]],Table1[Product ID],Table1[[#This Row],[Product ID]],Table1[Sales],Table1[[#This Row],[Sales]])</f>
        <v>1</v>
      </c>
    </row>
    <row r="1541" spans="1:19" x14ac:dyDescent="0.3">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c r="S1541">
        <f>COUNTIFS(Table1[Order ID],Table1[[#This Row],[Order ID]],Table1[Product ID],Table1[[#This Row],[Product ID]],Table1[Sales],Table1[[#This Row],[Sales]])</f>
        <v>1</v>
      </c>
    </row>
    <row r="1542" spans="1:19" x14ac:dyDescent="0.3">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c r="S1542">
        <f>COUNTIFS(Table1[Order ID],Table1[[#This Row],[Order ID]],Table1[Product ID],Table1[[#This Row],[Product ID]],Table1[Sales],Table1[[#This Row],[Sales]])</f>
        <v>1</v>
      </c>
    </row>
    <row r="1543" spans="1:19" x14ac:dyDescent="0.3">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c r="S1543">
        <f>COUNTIFS(Table1[Order ID],Table1[[#This Row],[Order ID]],Table1[Product ID],Table1[[#This Row],[Product ID]],Table1[Sales],Table1[[#This Row],[Sales]])</f>
        <v>1</v>
      </c>
    </row>
    <row r="1544" spans="1:19" x14ac:dyDescent="0.3">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c r="S1544">
        <f>COUNTIFS(Table1[Order ID],Table1[[#This Row],[Order ID]],Table1[Product ID],Table1[[#This Row],[Product ID]],Table1[Sales],Table1[[#This Row],[Sales]])</f>
        <v>1</v>
      </c>
    </row>
    <row r="1545" spans="1:19" x14ac:dyDescent="0.3">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c r="S1545">
        <f>COUNTIFS(Table1[Order ID],Table1[[#This Row],[Order ID]],Table1[Product ID],Table1[[#This Row],[Product ID]],Table1[Sales],Table1[[#This Row],[Sales]])</f>
        <v>1</v>
      </c>
    </row>
    <row r="1546" spans="1:19" x14ac:dyDescent="0.3">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c r="S1546">
        <f>COUNTIFS(Table1[Order ID],Table1[[#This Row],[Order ID]],Table1[Product ID],Table1[[#This Row],[Product ID]],Table1[Sales],Table1[[#This Row],[Sales]])</f>
        <v>1</v>
      </c>
    </row>
    <row r="1547" spans="1:19" x14ac:dyDescent="0.3">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c r="S1547">
        <f>COUNTIFS(Table1[Order ID],Table1[[#This Row],[Order ID]],Table1[Product ID],Table1[[#This Row],[Product ID]],Table1[Sales],Table1[[#This Row],[Sales]])</f>
        <v>1</v>
      </c>
    </row>
    <row r="1548" spans="1:19" x14ac:dyDescent="0.3">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c r="S1548">
        <f>COUNTIFS(Table1[Order ID],Table1[[#This Row],[Order ID]],Table1[Product ID],Table1[[#This Row],[Product ID]],Table1[Sales],Table1[[#This Row],[Sales]])</f>
        <v>1</v>
      </c>
    </row>
    <row r="1549" spans="1:19" x14ac:dyDescent="0.3">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c r="S1549">
        <f>COUNTIFS(Table1[Order ID],Table1[[#This Row],[Order ID]],Table1[Product ID],Table1[[#This Row],[Product ID]],Table1[Sales],Table1[[#This Row],[Sales]])</f>
        <v>1</v>
      </c>
    </row>
    <row r="1550" spans="1:19" x14ac:dyDescent="0.3">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c r="S1550">
        <f>COUNTIFS(Table1[Order ID],Table1[[#This Row],[Order ID]],Table1[Product ID],Table1[[#This Row],[Product ID]],Table1[Sales],Table1[[#This Row],[Sales]])</f>
        <v>1</v>
      </c>
    </row>
    <row r="1551" spans="1:19" x14ac:dyDescent="0.3">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c r="S1551">
        <f>COUNTIFS(Table1[Order ID],Table1[[#This Row],[Order ID]],Table1[Product ID],Table1[[#This Row],[Product ID]],Table1[Sales],Table1[[#This Row],[Sales]])</f>
        <v>1</v>
      </c>
    </row>
    <row r="1552" spans="1:19" x14ac:dyDescent="0.3">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c r="S1552">
        <f>COUNTIFS(Table1[Order ID],Table1[[#This Row],[Order ID]],Table1[Product ID],Table1[[#This Row],[Product ID]],Table1[Sales],Table1[[#This Row],[Sales]])</f>
        <v>1</v>
      </c>
    </row>
    <row r="1553" spans="1:19" x14ac:dyDescent="0.3">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c r="S1553">
        <f>COUNTIFS(Table1[Order ID],Table1[[#This Row],[Order ID]],Table1[Product ID],Table1[[#This Row],[Product ID]],Table1[Sales],Table1[[#This Row],[Sales]])</f>
        <v>1</v>
      </c>
    </row>
    <row r="1554" spans="1:19" x14ac:dyDescent="0.3">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c r="S1554">
        <f>COUNTIFS(Table1[Order ID],Table1[[#This Row],[Order ID]],Table1[Product ID],Table1[[#This Row],[Product ID]],Table1[Sales],Table1[[#This Row],[Sales]])</f>
        <v>1</v>
      </c>
    </row>
    <row r="1555" spans="1:19" x14ac:dyDescent="0.3">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c r="S1555">
        <f>COUNTIFS(Table1[Order ID],Table1[[#This Row],[Order ID]],Table1[Product ID],Table1[[#This Row],[Product ID]],Table1[Sales],Table1[[#This Row],[Sales]])</f>
        <v>1</v>
      </c>
    </row>
    <row r="1556" spans="1:19" x14ac:dyDescent="0.3">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c r="S1556">
        <f>COUNTIFS(Table1[Order ID],Table1[[#This Row],[Order ID]],Table1[Product ID],Table1[[#This Row],[Product ID]],Table1[Sales],Table1[[#This Row],[Sales]])</f>
        <v>1</v>
      </c>
    </row>
    <row r="1557" spans="1:19" x14ac:dyDescent="0.3">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c r="S1557">
        <f>COUNTIFS(Table1[Order ID],Table1[[#This Row],[Order ID]],Table1[Product ID],Table1[[#This Row],[Product ID]],Table1[Sales],Table1[[#This Row],[Sales]])</f>
        <v>1</v>
      </c>
    </row>
    <row r="1558" spans="1:19" x14ac:dyDescent="0.3">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c r="S1558">
        <f>COUNTIFS(Table1[Order ID],Table1[[#This Row],[Order ID]],Table1[Product ID],Table1[[#This Row],[Product ID]],Table1[Sales],Table1[[#This Row],[Sales]])</f>
        <v>1</v>
      </c>
    </row>
    <row r="1559" spans="1:19" x14ac:dyDescent="0.3">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c r="S1559">
        <f>COUNTIFS(Table1[Order ID],Table1[[#This Row],[Order ID]],Table1[Product ID],Table1[[#This Row],[Product ID]],Table1[Sales],Table1[[#This Row],[Sales]])</f>
        <v>1</v>
      </c>
    </row>
    <row r="1560" spans="1:19" x14ac:dyDescent="0.3">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c r="S1560">
        <f>COUNTIFS(Table1[Order ID],Table1[[#This Row],[Order ID]],Table1[Product ID],Table1[[#This Row],[Product ID]],Table1[Sales],Table1[[#This Row],[Sales]])</f>
        <v>1</v>
      </c>
    </row>
    <row r="1561" spans="1:19" x14ac:dyDescent="0.3">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c r="S1561">
        <f>COUNTIFS(Table1[Order ID],Table1[[#This Row],[Order ID]],Table1[Product ID],Table1[[#This Row],[Product ID]],Table1[Sales],Table1[[#This Row],[Sales]])</f>
        <v>1</v>
      </c>
    </row>
    <row r="1562" spans="1:19" x14ac:dyDescent="0.3">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c r="S1562">
        <f>COUNTIFS(Table1[Order ID],Table1[[#This Row],[Order ID]],Table1[Product ID],Table1[[#This Row],[Product ID]],Table1[Sales],Table1[[#This Row],[Sales]])</f>
        <v>1</v>
      </c>
    </row>
    <row r="1563" spans="1:19" x14ac:dyDescent="0.3">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c r="S1563">
        <f>COUNTIFS(Table1[Order ID],Table1[[#This Row],[Order ID]],Table1[Product ID],Table1[[#This Row],[Product ID]],Table1[Sales],Table1[[#This Row],[Sales]])</f>
        <v>1</v>
      </c>
    </row>
    <row r="1564" spans="1:19" x14ac:dyDescent="0.3">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c r="S1564">
        <f>COUNTIFS(Table1[Order ID],Table1[[#This Row],[Order ID]],Table1[Product ID],Table1[[#This Row],[Product ID]],Table1[Sales],Table1[[#This Row],[Sales]])</f>
        <v>1</v>
      </c>
    </row>
    <row r="1565" spans="1:19" x14ac:dyDescent="0.3">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c r="S1565">
        <f>COUNTIFS(Table1[Order ID],Table1[[#This Row],[Order ID]],Table1[Product ID],Table1[[#This Row],[Product ID]],Table1[Sales],Table1[[#This Row],[Sales]])</f>
        <v>1</v>
      </c>
    </row>
    <row r="1566" spans="1:19" x14ac:dyDescent="0.3">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c r="S1566">
        <f>COUNTIFS(Table1[Order ID],Table1[[#This Row],[Order ID]],Table1[Product ID],Table1[[#This Row],[Product ID]],Table1[Sales],Table1[[#This Row],[Sales]])</f>
        <v>1</v>
      </c>
    </row>
    <row r="1567" spans="1:19" x14ac:dyDescent="0.3">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c r="S1567">
        <f>COUNTIFS(Table1[Order ID],Table1[[#This Row],[Order ID]],Table1[Product ID],Table1[[#This Row],[Product ID]],Table1[Sales],Table1[[#This Row],[Sales]])</f>
        <v>1</v>
      </c>
    </row>
    <row r="1568" spans="1:19" x14ac:dyDescent="0.3">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c r="S1568">
        <f>COUNTIFS(Table1[Order ID],Table1[[#This Row],[Order ID]],Table1[Product ID],Table1[[#This Row],[Product ID]],Table1[Sales],Table1[[#This Row],[Sales]])</f>
        <v>1</v>
      </c>
    </row>
    <row r="1569" spans="1:19" x14ac:dyDescent="0.3">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c r="S1569">
        <f>COUNTIFS(Table1[Order ID],Table1[[#This Row],[Order ID]],Table1[Product ID],Table1[[#This Row],[Product ID]],Table1[Sales],Table1[[#This Row],[Sales]])</f>
        <v>1</v>
      </c>
    </row>
    <row r="1570" spans="1:19" x14ac:dyDescent="0.3">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c r="S1570">
        <f>COUNTIFS(Table1[Order ID],Table1[[#This Row],[Order ID]],Table1[Product ID],Table1[[#This Row],[Product ID]],Table1[Sales],Table1[[#This Row],[Sales]])</f>
        <v>1</v>
      </c>
    </row>
    <row r="1571" spans="1:19" x14ac:dyDescent="0.3">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c r="S1571">
        <f>COUNTIFS(Table1[Order ID],Table1[[#This Row],[Order ID]],Table1[Product ID],Table1[[#This Row],[Product ID]],Table1[Sales],Table1[[#This Row],[Sales]])</f>
        <v>1</v>
      </c>
    </row>
    <row r="1572" spans="1:19" x14ac:dyDescent="0.3">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c r="S1572">
        <f>COUNTIFS(Table1[Order ID],Table1[[#This Row],[Order ID]],Table1[Product ID],Table1[[#This Row],[Product ID]],Table1[Sales],Table1[[#This Row],[Sales]])</f>
        <v>1</v>
      </c>
    </row>
    <row r="1573" spans="1:19" x14ac:dyDescent="0.3">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c r="S1573">
        <f>COUNTIFS(Table1[Order ID],Table1[[#This Row],[Order ID]],Table1[Product ID],Table1[[#This Row],[Product ID]],Table1[Sales],Table1[[#This Row],[Sales]])</f>
        <v>1</v>
      </c>
    </row>
    <row r="1574" spans="1:19" x14ac:dyDescent="0.3">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c r="S1574">
        <f>COUNTIFS(Table1[Order ID],Table1[[#This Row],[Order ID]],Table1[Product ID],Table1[[#This Row],[Product ID]],Table1[Sales],Table1[[#This Row],[Sales]])</f>
        <v>1</v>
      </c>
    </row>
    <row r="1575" spans="1:19" x14ac:dyDescent="0.3">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c r="S1575">
        <f>COUNTIFS(Table1[Order ID],Table1[[#This Row],[Order ID]],Table1[Product ID],Table1[[#This Row],[Product ID]],Table1[Sales],Table1[[#This Row],[Sales]])</f>
        <v>1</v>
      </c>
    </row>
    <row r="1576" spans="1:19" x14ac:dyDescent="0.3">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c r="S1576">
        <f>COUNTIFS(Table1[Order ID],Table1[[#This Row],[Order ID]],Table1[Product ID],Table1[[#This Row],[Product ID]],Table1[Sales],Table1[[#This Row],[Sales]])</f>
        <v>1</v>
      </c>
    </row>
    <row r="1577" spans="1:19" x14ac:dyDescent="0.3">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c r="S1577">
        <f>COUNTIFS(Table1[Order ID],Table1[[#This Row],[Order ID]],Table1[Product ID],Table1[[#This Row],[Product ID]],Table1[Sales],Table1[[#This Row],[Sales]])</f>
        <v>1</v>
      </c>
    </row>
    <row r="1578" spans="1:19" x14ac:dyDescent="0.3">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c r="S1578">
        <f>COUNTIFS(Table1[Order ID],Table1[[#This Row],[Order ID]],Table1[Product ID],Table1[[#This Row],[Product ID]],Table1[Sales],Table1[[#This Row],[Sales]])</f>
        <v>1</v>
      </c>
    </row>
    <row r="1579" spans="1:19" x14ac:dyDescent="0.3">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c r="S1579">
        <f>COUNTIFS(Table1[Order ID],Table1[[#This Row],[Order ID]],Table1[Product ID],Table1[[#This Row],[Product ID]],Table1[Sales],Table1[[#This Row],[Sales]])</f>
        <v>1</v>
      </c>
    </row>
    <row r="1580" spans="1:19" x14ac:dyDescent="0.3">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c r="S1580">
        <f>COUNTIFS(Table1[Order ID],Table1[[#This Row],[Order ID]],Table1[Product ID],Table1[[#This Row],[Product ID]],Table1[Sales],Table1[[#This Row],[Sales]])</f>
        <v>1</v>
      </c>
    </row>
    <row r="1581" spans="1:19" x14ac:dyDescent="0.3">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c r="S1581">
        <f>COUNTIFS(Table1[Order ID],Table1[[#This Row],[Order ID]],Table1[Product ID],Table1[[#This Row],[Product ID]],Table1[Sales],Table1[[#This Row],[Sales]])</f>
        <v>1</v>
      </c>
    </row>
    <row r="1582" spans="1:19" x14ac:dyDescent="0.3">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c r="S1582">
        <f>COUNTIFS(Table1[Order ID],Table1[[#This Row],[Order ID]],Table1[Product ID],Table1[[#This Row],[Product ID]],Table1[Sales],Table1[[#This Row],[Sales]])</f>
        <v>1</v>
      </c>
    </row>
    <row r="1583" spans="1:19" x14ac:dyDescent="0.3">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c r="S1583">
        <f>COUNTIFS(Table1[Order ID],Table1[[#This Row],[Order ID]],Table1[Product ID],Table1[[#This Row],[Product ID]],Table1[Sales],Table1[[#This Row],[Sales]])</f>
        <v>1</v>
      </c>
    </row>
    <row r="1584" spans="1:19" x14ac:dyDescent="0.3">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c r="S1584">
        <f>COUNTIFS(Table1[Order ID],Table1[[#This Row],[Order ID]],Table1[Product ID],Table1[[#This Row],[Product ID]],Table1[Sales],Table1[[#This Row],[Sales]])</f>
        <v>1</v>
      </c>
    </row>
    <row r="1585" spans="1:19" x14ac:dyDescent="0.3">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c r="S1585">
        <f>COUNTIFS(Table1[Order ID],Table1[[#This Row],[Order ID]],Table1[Product ID],Table1[[#This Row],[Product ID]],Table1[Sales],Table1[[#This Row],[Sales]])</f>
        <v>1</v>
      </c>
    </row>
    <row r="1586" spans="1:19" x14ac:dyDescent="0.3">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c r="S1586">
        <f>COUNTIFS(Table1[Order ID],Table1[[#This Row],[Order ID]],Table1[Product ID],Table1[[#This Row],[Product ID]],Table1[Sales],Table1[[#This Row],[Sales]])</f>
        <v>1</v>
      </c>
    </row>
    <row r="1587" spans="1:19" x14ac:dyDescent="0.3">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c r="S1587">
        <f>COUNTIFS(Table1[Order ID],Table1[[#This Row],[Order ID]],Table1[Product ID],Table1[[#This Row],[Product ID]],Table1[Sales],Table1[[#This Row],[Sales]])</f>
        <v>1</v>
      </c>
    </row>
    <row r="1588" spans="1:19" x14ac:dyDescent="0.3">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c r="S1588">
        <f>COUNTIFS(Table1[Order ID],Table1[[#This Row],[Order ID]],Table1[Product ID],Table1[[#This Row],[Product ID]],Table1[Sales],Table1[[#This Row],[Sales]])</f>
        <v>1</v>
      </c>
    </row>
    <row r="1589" spans="1:19" x14ac:dyDescent="0.3">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c r="S1589">
        <f>COUNTIFS(Table1[Order ID],Table1[[#This Row],[Order ID]],Table1[Product ID],Table1[[#This Row],[Product ID]],Table1[Sales],Table1[[#This Row],[Sales]])</f>
        <v>1</v>
      </c>
    </row>
    <row r="1590" spans="1:19" x14ac:dyDescent="0.3">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c r="S1590">
        <f>COUNTIFS(Table1[Order ID],Table1[[#This Row],[Order ID]],Table1[Product ID],Table1[[#This Row],[Product ID]],Table1[Sales],Table1[[#This Row],[Sales]])</f>
        <v>1</v>
      </c>
    </row>
    <row r="1591" spans="1:19" x14ac:dyDescent="0.3">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c r="S1591">
        <f>COUNTIFS(Table1[Order ID],Table1[[#This Row],[Order ID]],Table1[Product ID],Table1[[#This Row],[Product ID]],Table1[Sales],Table1[[#This Row],[Sales]])</f>
        <v>1</v>
      </c>
    </row>
    <row r="1592" spans="1:19" x14ac:dyDescent="0.3">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c r="S1592">
        <f>COUNTIFS(Table1[Order ID],Table1[[#This Row],[Order ID]],Table1[Product ID],Table1[[#This Row],[Product ID]],Table1[Sales],Table1[[#This Row],[Sales]])</f>
        <v>1</v>
      </c>
    </row>
    <row r="1593" spans="1:19" x14ac:dyDescent="0.3">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c r="S1593">
        <f>COUNTIFS(Table1[Order ID],Table1[[#This Row],[Order ID]],Table1[Product ID],Table1[[#This Row],[Product ID]],Table1[Sales],Table1[[#This Row],[Sales]])</f>
        <v>1</v>
      </c>
    </row>
    <row r="1594" spans="1:19" x14ac:dyDescent="0.3">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c r="S1594">
        <f>COUNTIFS(Table1[Order ID],Table1[[#This Row],[Order ID]],Table1[Product ID],Table1[[#This Row],[Product ID]],Table1[Sales],Table1[[#This Row],[Sales]])</f>
        <v>1</v>
      </c>
    </row>
    <row r="1595" spans="1:19" x14ac:dyDescent="0.3">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c r="S1595">
        <f>COUNTIFS(Table1[Order ID],Table1[[#This Row],[Order ID]],Table1[Product ID],Table1[[#This Row],[Product ID]],Table1[Sales],Table1[[#This Row],[Sales]])</f>
        <v>1</v>
      </c>
    </row>
    <row r="1596" spans="1:19" x14ac:dyDescent="0.3">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c r="S1596">
        <f>COUNTIFS(Table1[Order ID],Table1[[#This Row],[Order ID]],Table1[Product ID],Table1[[#This Row],[Product ID]],Table1[Sales],Table1[[#This Row],[Sales]])</f>
        <v>1</v>
      </c>
    </row>
    <row r="1597" spans="1:19" x14ac:dyDescent="0.3">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c r="S1597">
        <f>COUNTIFS(Table1[Order ID],Table1[[#This Row],[Order ID]],Table1[Product ID],Table1[[#This Row],[Product ID]],Table1[Sales],Table1[[#This Row],[Sales]])</f>
        <v>1</v>
      </c>
    </row>
    <row r="1598" spans="1:19" x14ac:dyDescent="0.3">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c r="S1598">
        <f>COUNTIFS(Table1[Order ID],Table1[[#This Row],[Order ID]],Table1[Product ID],Table1[[#This Row],[Product ID]],Table1[Sales],Table1[[#This Row],[Sales]])</f>
        <v>1</v>
      </c>
    </row>
    <row r="1599" spans="1:19" x14ac:dyDescent="0.3">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c r="S1599">
        <f>COUNTIFS(Table1[Order ID],Table1[[#This Row],[Order ID]],Table1[Product ID],Table1[[#This Row],[Product ID]],Table1[Sales],Table1[[#This Row],[Sales]])</f>
        <v>1</v>
      </c>
    </row>
    <row r="1600" spans="1:19" x14ac:dyDescent="0.3">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c r="S1600">
        <f>COUNTIFS(Table1[Order ID],Table1[[#This Row],[Order ID]],Table1[Product ID],Table1[[#This Row],[Product ID]],Table1[Sales],Table1[[#This Row],[Sales]])</f>
        <v>1</v>
      </c>
    </row>
    <row r="1601" spans="1:19" x14ac:dyDescent="0.3">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c r="S1601">
        <f>COUNTIFS(Table1[Order ID],Table1[[#This Row],[Order ID]],Table1[Product ID],Table1[[#This Row],[Product ID]],Table1[Sales],Table1[[#This Row],[Sales]])</f>
        <v>1</v>
      </c>
    </row>
    <row r="1602" spans="1:19" x14ac:dyDescent="0.3">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c r="S1602">
        <f>COUNTIFS(Table1[Order ID],Table1[[#This Row],[Order ID]],Table1[Product ID],Table1[[#This Row],[Product ID]],Table1[Sales],Table1[[#This Row],[Sales]])</f>
        <v>1</v>
      </c>
    </row>
    <row r="1603" spans="1:19" x14ac:dyDescent="0.3">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c r="S1603">
        <f>COUNTIFS(Table1[Order ID],Table1[[#This Row],[Order ID]],Table1[Product ID],Table1[[#This Row],[Product ID]],Table1[Sales],Table1[[#This Row],[Sales]])</f>
        <v>1</v>
      </c>
    </row>
    <row r="1604" spans="1:19" x14ac:dyDescent="0.3">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c r="S1604">
        <f>COUNTIFS(Table1[Order ID],Table1[[#This Row],[Order ID]],Table1[Product ID],Table1[[#This Row],[Product ID]],Table1[Sales],Table1[[#This Row],[Sales]])</f>
        <v>1</v>
      </c>
    </row>
    <row r="1605" spans="1:19" x14ac:dyDescent="0.3">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c r="S1605">
        <f>COUNTIFS(Table1[Order ID],Table1[[#This Row],[Order ID]],Table1[Product ID],Table1[[#This Row],[Product ID]],Table1[Sales],Table1[[#This Row],[Sales]])</f>
        <v>1</v>
      </c>
    </row>
    <row r="1606" spans="1:19" x14ac:dyDescent="0.3">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c r="S1606">
        <f>COUNTIFS(Table1[Order ID],Table1[[#This Row],[Order ID]],Table1[Product ID],Table1[[#This Row],[Product ID]],Table1[Sales],Table1[[#This Row],[Sales]])</f>
        <v>1</v>
      </c>
    </row>
    <row r="1607" spans="1:19" x14ac:dyDescent="0.3">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c r="S1607">
        <f>COUNTIFS(Table1[Order ID],Table1[[#This Row],[Order ID]],Table1[Product ID],Table1[[#This Row],[Product ID]],Table1[Sales],Table1[[#This Row],[Sales]])</f>
        <v>1</v>
      </c>
    </row>
    <row r="1608" spans="1:19" x14ac:dyDescent="0.3">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c r="S1608">
        <f>COUNTIFS(Table1[Order ID],Table1[[#This Row],[Order ID]],Table1[Product ID],Table1[[#This Row],[Product ID]],Table1[Sales],Table1[[#This Row],[Sales]])</f>
        <v>1</v>
      </c>
    </row>
    <row r="1609" spans="1:19" x14ac:dyDescent="0.3">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c r="S1609">
        <f>COUNTIFS(Table1[Order ID],Table1[[#This Row],[Order ID]],Table1[Product ID],Table1[[#This Row],[Product ID]],Table1[Sales],Table1[[#This Row],[Sales]])</f>
        <v>1</v>
      </c>
    </row>
    <row r="1610" spans="1:19" x14ac:dyDescent="0.3">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c r="S1610">
        <f>COUNTIFS(Table1[Order ID],Table1[[#This Row],[Order ID]],Table1[Product ID],Table1[[#This Row],[Product ID]],Table1[Sales],Table1[[#This Row],[Sales]])</f>
        <v>1</v>
      </c>
    </row>
    <row r="1611" spans="1:19" x14ac:dyDescent="0.3">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c r="S1611">
        <f>COUNTIFS(Table1[Order ID],Table1[[#This Row],[Order ID]],Table1[Product ID],Table1[[#This Row],[Product ID]],Table1[Sales],Table1[[#This Row],[Sales]])</f>
        <v>1</v>
      </c>
    </row>
    <row r="1612" spans="1:19" x14ac:dyDescent="0.3">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c r="S1612">
        <f>COUNTIFS(Table1[Order ID],Table1[[#This Row],[Order ID]],Table1[Product ID],Table1[[#This Row],[Product ID]],Table1[Sales],Table1[[#This Row],[Sales]])</f>
        <v>1</v>
      </c>
    </row>
    <row r="1613" spans="1:19" x14ac:dyDescent="0.3">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c r="S1613">
        <f>COUNTIFS(Table1[Order ID],Table1[[#This Row],[Order ID]],Table1[Product ID],Table1[[#This Row],[Product ID]],Table1[Sales],Table1[[#This Row],[Sales]])</f>
        <v>1</v>
      </c>
    </row>
    <row r="1614" spans="1:19" x14ac:dyDescent="0.3">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c r="S1614">
        <f>COUNTIFS(Table1[Order ID],Table1[[#This Row],[Order ID]],Table1[Product ID],Table1[[#This Row],[Product ID]],Table1[Sales],Table1[[#This Row],[Sales]])</f>
        <v>1</v>
      </c>
    </row>
    <row r="1615" spans="1:19" x14ac:dyDescent="0.3">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c r="S1615">
        <f>COUNTIFS(Table1[Order ID],Table1[[#This Row],[Order ID]],Table1[Product ID],Table1[[#This Row],[Product ID]],Table1[Sales],Table1[[#This Row],[Sales]])</f>
        <v>1</v>
      </c>
    </row>
    <row r="1616" spans="1:19" x14ac:dyDescent="0.3">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c r="S1616">
        <f>COUNTIFS(Table1[Order ID],Table1[[#This Row],[Order ID]],Table1[Product ID],Table1[[#This Row],[Product ID]],Table1[Sales],Table1[[#This Row],[Sales]])</f>
        <v>1</v>
      </c>
    </row>
    <row r="1617" spans="1:19" x14ac:dyDescent="0.3">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c r="S1617">
        <f>COUNTIFS(Table1[Order ID],Table1[[#This Row],[Order ID]],Table1[Product ID],Table1[[#This Row],[Product ID]],Table1[Sales],Table1[[#This Row],[Sales]])</f>
        <v>1</v>
      </c>
    </row>
    <row r="1618" spans="1:19" x14ac:dyDescent="0.3">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c r="S1618">
        <f>COUNTIFS(Table1[Order ID],Table1[[#This Row],[Order ID]],Table1[Product ID],Table1[[#This Row],[Product ID]],Table1[Sales],Table1[[#This Row],[Sales]])</f>
        <v>1</v>
      </c>
    </row>
    <row r="1619" spans="1:19" x14ac:dyDescent="0.3">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c r="S1619">
        <f>COUNTIFS(Table1[Order ID],Table1[[#This Row],[Order ID]],Table1[Product ID],Table1[[#This Row],[Product ID]],Table1[Sales],Table1[[#This Row],[Sales]])</f>
        <v>1</v>
      </c>
    </row>
    <row r="1620" spans="1:19" x14ac:dyDescent="0.3">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c r="S1620">
        <f>COUNTIFS(Table1[Order ID],Table1[[#This Row],[Order ID]],Table1[Product ID],Table1[[#This Row],[Product ID]],Table1[Sales],Table1[[#This Row],[Sales]])</f>
        <v>1</v>
      </c>
    </row>
    <row r="1621" spans="1:19" x14ac:dyDescent="0.3">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c r="S1621">
        <f>COUNTIFS(Table1[Order ID],Table1[[#This Row],[Order ID]],Table1[Product ID],Table1[[#This Row],[Product ID]],Table1[Sales],Table1[[#This Row],[Sales]])</f>
        <v>1</v>
      </c>
    </row>
    <row r="1622" spans="1:19" x14ac:dyDescent="0.3">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c r="S1622">
        <f>COUNTIFS(Table1[Order ID],Table1[[#This Row],[Order ID]],Table1[Product ID],Table1[[#This Row],[Product ID]],Table1[Sales],Table1[[#This Row],[Sales]])</f>
        <v>1</v>
      </c>
    </row>
    <row r="1623" spans="1:19" x14ac:dyDescent="0.3">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c r="S1623">
        <f>COUNTIFS(Table1[Order ID],Table1[[#This Row],[Order ID]],Table1[Product ID],Table1[[#This Row],[Product ID]],Table1[Sales],Table1[[#This Row],[Sales]])</f>
        <v>1</v>
      </c>
    </row>
    <row r="1624" spans="1:19" x14ac:dyDescent="0.3">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c r="S1624">
        <f>COUNTIFS(Table1[Order ID],Table1[[#This Row],[Order ID]],Table1[Product ID],Table1[[#This Row],[Product ID]],Table1[Sales],Table1[[#This Row],[Sales]])</f>
        <v>1</v>
      </c>
    </row>
    <row r="1625" spans="1:19" x14ac:dyDescent="0.3">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c r="S1625">
        <f>COUNTIFS(Table1[Order ID],Table1[[#This Row],[Order ID]],Table1[Product ID],Table1[[#This Row],[Product ID]],Table1[Sales],Table1[[#This Row],[Sales]])</f>
        <v>1</v>
      </c>
    </row>
    <row r="1626" spans="1:19" x14ac:dyDescent="0.3">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c r="S1626">
        <f>COUNTIFS(Table1[Order ID],Table1[[#This Row],[Order ID]],Table1[Product ID],Table1[[#This Row],[Product ID]],Table1[Sales],Table1[[#This Row],[Sales]])</f>
        <v>1</v>
      </c>
    </row>
    <row r="1627" spans="1:19" x14ac:dyDescent="0.3">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c r="S1627">
        <f>COUNTIFS(Table1[Order ID],Table1[[#This Row],[Order ID]],Table1[Product ID],Table1[[#This Row],[Product ID]],Table1[Sales],Table1[[#This Row],[Sales]])</f>
        <v>1</v>
      </c>
    </row>
    <row r="1628" spans="1:19" x14ac:dyDescent="0.3">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c r="S1628">
        <f>COUNTIFS(Table1[Order ID],Table1[[#This Row],[Order ID]],Table1[Product ID],Table1[[#This Row],[Product ID]],Table1[Sales],Table1[[#This Row],[Sales]])</f>
        <v>1</v>
      </c>
    </row>
    <row r="1629" spans="1:19" x14ac:dyDescent="0.3">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c r="S1629">
        <f>COUNTIFS(Table1[Order ID],Table1[[#This Row],[Order ID]],Table1[Product ID],Table1[[#This Row],[Product ID]],Table1[Sales],Table1[[#This Row],[Sales]])</f>
        <v>1</v>
      </c>
    </row>
    <row r="1630" spans="1:19" x14ac:dyDescent="0.3">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c r="S1630">
        <f>COUNTIFS(Table1[Order ID],Table1[[#This Row],[Order ID]],Table1[Product ID],Table1[[#This Row],[Product ID]],Table1[Sales],Table1[[#This Row],[Sales]])</f>
        <v>1</v>
      </c>
    </row>
    <row r="1631" spans="1:19" x14ac:dyDescent="0.3">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c r="S1631">
        <f>COUNTIFS(Table1[Order ID],Table1[[#This Row],[Order ID]],Table1[Product ID],Table1[[#This Row],[Product ID]],Table1[Sales],Table1[[#This Row],[Sales]])</f>
        <v>1</v>
      </c>
    </row>
    <row r="1632" spans="1:19" x14ac:dyDescent="0.3">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c r="S1632">
        <f>COUNTIFS(Table1[Order ID],Table1[[#This Row],[Order ID]],Table1[Product ID],Table1[[#This Row],[Product ID]],Table1[Sales],Table1[[#This Row],[Sales]])</f>
        <v>1</v>
      </c>
    </row>
    <row r="1633" spans="1:19" x14ac:dyDescent="0.3">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c r="S1633">
        <f>COUNTIFS(Table1[Order ID],Table1[[#This Row],[Order ID]],Table1[Product ID],Table1[[#This Row],[Product ID]],Table1[Sales],Table1[[#This Row],[Sales]])</f>
        <v>1</v>
      </c>
    </row>
    <row r="1634" spans="1:19" x14ac:dyDescent="0.3">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c r="S1634">
        <f>COUNTIFS(Table1[Order ID],Table1[[#This Row],[Order ID]],Table1[Product ID],Table1[[#This Row],[Product ID]],Table1[Sales],Table1[[#This Row],[Sales]])</f>
        <v>1</v>
      </c>
    </row>
    <row r="1635" spans="1:19" x14ac:dyDescent="0.3">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c r="S1635">
        <f>COUNTIFS(Table1[Order ID],Table1[[#This Row],[Order ID]],Table1[Product ID],Table1[[#This Row],[Product ID]],Table1[Sales],Table1[[#This Row],[Sales]])</f>
        <v>1</v>
      </c>
    </row>
    <row r="1636" spans="1:19" x14ac:dyDescent="0.3">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c r="S1636">
        <f>COUNTIFS(Table1[Order ID],Table1[[#This Row],[Order ID]],Table1[Product ID],Table1[[#This Row],[Product ID]],Table1[Sales],Table1[[#This Row],[Sales]])</f>
        <v>1</v>
      </c>
    </row>
    <row r="1637" spans="1:19" x14ac:dyDescent="0.3">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c r="S1637">
        <f>COUNTIFS(Table1[Order ID],Table1[[#This Row],[Order ID]],Table1[Product ID],Table1[[#This Row],[Product ID]],Table1[Sales],Table1[[#This Row],[Sales]])</f>
        <v>1</v>
      </c>
    </row>
    <row r="1638" spans="1:19" x14ac:dyDescent="0.3">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c r="S1638">
        <f>COUNTIFS(Table1[Order ID],Table1[[#This Row],[Order ID]],Table1[Product ID],Table1[[#This Row],[Product ID]],Table1[Sales],Table1[[#This Row],[Sales]])</f>
        <v>1</v>
      </c>
    </row>
    <row r="1639" spans="1:19" x14ac:dyDescent="0.3">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c r="S1639">
        <f>COUNTIFS(Table1[Order ID],Table1[[#This Row],[Order ID]],Table1[Product ID],Table1[[#This Row],[Product ID]],Table1[Sales],Table1[[#This Row],[Sales]])</f>
        <v>1</v>
      </c>
    </row>
    <row r="1640" spans="1:19" x14ac:dyDescent="0.3">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c r="S1640">
        <f>COUNTIFS(Table1[Order ID],Table1[[#This Row],[Order ID]],Table1[Product ID],Table1[[#This Row],[Product ID]],Table1[Sales],Table1[[#This Row],[Sales]])</f>
        <v>1</v>
      </c>
    </row>
    <row r="1641" spans="1:19" x14ac:dyDescent="0.3">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c r="S1641">
        <f>COUNTIFS(Table1[Order ID],Table1[[#This Row],[Order ID]],Table1[Product ID],Table1[[#This Row],[Product ID]],Table1[Sales],Table1[[#This Row],[Sales]])</f>
        <v>1</v>
      </c>
    </row>
    <row r="1642" spans="1:19" x14ac:dyDescent="0.3">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c r="S1642">
        <f>COUNTIFS(Table1[Order ID],Table1[[#This Row],[Order ID]],Table1[Product ID],Table1[[#This Row],[Product ID]],Table1[Sales],Table1[[#This Row],[Sales]])</f>
        <v>1</v>
      </c>
    </row>
    <row r="1643" spans="1:19" x14ac:dyDescent="0.3">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c r="S1643">
        <f>COUNTIFS(Table1[Order ID],Table1[[#This Row],[Order ID]],Table1[Product ID],Table1[[#This Row],[Product ID]],Table1[Sales],Table1[[#This Row],[Sales]])</f>
        <v>1</v>
      </c>
    </row>
    <row r="1644" spans="1:19" x14ac:dyDescent="0.3">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c r="S1644">
        <f>COUNTIFS(Table1[Order ID],Table1[[#This Row],[Order ID]],Table1[Product ID],Table1[[#This Row],[Product ID]],Table1[Sales],Table1[[#This Row],[Sales]])</f>
        <v>1</v>
      </c>
    </row>
    <row r="1645" spans="1:19" x14ac:dyDescent="0.3">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c r="S1645">
        <f>COUNTIFS(Table1[Order ID],Table1[[#This Row],[Order ID]],Table1[Product ID],Table1[[#This Row],[Product ID]],Table1[Sales],Table1[[#This Row],[Sales]])</f>
        <v>1</v>
      </c>
    </row>
    <row r="1646" spans="1:19" x14ac:dyDescent="0.3">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c r="S1646">
        <f>COUNTIFS(Table1[Order ID],Table1[[#This Row],[Order ID]],Table1[Product ID],Table1[[#This Row],[Product ID]],Table1[Sales],Table1[[#This Row],[Sales]])</f>
        <v>1</v>
      </c>
    </row>
    <row r="1647" spans="1:19" x14ac:dyDescent="0.3">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c r="S1647">
        <f>COUNTIFS(Table1[Order ID],Table1[[#This Row],[Order ID]],Table1[Product ID],Table1[[#This Row],[Product ID]],Table1[Sales],Table1[[#This Row],[Sales]])</f>
        <v>1</v>
      </c>
    </row>
    <row r="1648" spans="1:19" x14ac:dyDescent="0.3">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c r="S1648">
        <f>COUNTIFS(Table1[Order ID],Table1[[#This Row],[Order ID]],Table1[Product ID],Table1[[#This Row],[Product ID]],Table1[Sales],Table1[[#This Row],[Sales]])</f>
        <v>1</v>
      </c>
    </row>
    <row r="1649" spans="1:19" x14ac:dyDescent="0.3">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c r="S1649">
        <f>COUNTIFS(Table1[Order ID],Table1[[#This Row],[Order ID]],Table1[Product ID],Table1[[#This Row],[Product ID]],Table1[Sales],Table1[[#This Row],[Sales]])</f>
        <v>1</v>
      </c>
    </row>
    <row r="1650" spans="1:19" x14ac:dyDescent="0.3">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c r="S1650">
        <f>COUNTIFS(Table1[Order ID],Table1[[#This Row],[Order ID]],Table1[Product ID],Table1[[#This Row],[Product ID]],Table1[Sales],Table1[[#This Row],[Sales]])</f>
        <v>1</v>
      </c>
    </row>
    <row r="1651" spans="1:19" x14ac:dyDescent="0.3">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c r="S1651">
        <f>COUNTIFS(Table1[Order ID],Table1[[#This Row],[Order ID]],Table1[Product ID],Table1[[#This Row],[Product ID]],Table1[Sales],Table1[[#This Row],[Sales]])</f>
        <v>1</v>
      </c>
    </row>
    <row r="1652" spans="1:19" x14ac:dyDescent="0.3">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c r="S1652">
        <f>COUNTIFS(Table1[Order ID],Table1[[#This Row],[Order ID]],Table1[Product ID],Table1[[#This Row],[Product ID]],Table1[Sales],Table1[[#This Row],[Sales]])</f>
        <v>1</v>
      </c>
    </row>
    <row r="1653" spans="1:19" x14ac:dyDescent="0.3">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c r="S1653">
        <f>COUNTIFS(Table1[Order ID],Table1[[#This Row],[Order ID]],Table1[Product ID],Table1[[#This Row],[Product ID]],Table1[Sales],Table1[[#This Row],[Sales]])</f>
        <v>1</v>
      </c>
    </row>
    <row r="1654" spans="1:19" x14ac:dyDescent="0.3">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c r="S1654">
        <f>COUNTIFS(Table1[Order ID],Table1[[#This Row],[Order ID]],Table1[Product ID],Table1[[#This Row],[Product ID]],Table1[Sales],Table1[[#This Row],[Sales]])</f>
        <v>1</v>
      </c>
    </row>
    <row r="1655" spans="1:19" x14ac:dyDescent="0.3">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c r="S1655">
        <f>COUNTIFS(Table1[Order ID],Table1[[#This Row],[Order ID]],Table1[Product ID],Table1[[#This Row],[Product ID]],Table1[Sales],Table1[[#This Row],[Sales]])</f>
        <v>1</v>
      </c>
    </row>
    <row r="1656" spans="1:19" x14ac:dyDescent="0.3">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c r="S1656">
        <f>COUNTIFS(Table1[Order ID],Table1[[#This Row],[Order ID]],Table1[Product ID],Table1[[#This Row],[Product ID]],Table1[Sales],Table1[[#This Row],[Sales]])</f>
        <v>1</v>
      </c>
    </row>
    <row r="1657" spans="1:19" x14ac:dyDescent="0.3">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c r="S1657">
        <f>COUNTIFS(Table1[Order ID],Table1[[#This Row],[Order ID]],Table1[Product ID],Table1[[#This Row],[Product ID]],Table1[Sales],Table1[[#This Row],[Sales]])</f>
        <v>1</v>
      </c>
    </row>
    <row r="1658" spans="1:19" x14ac:dyDescent="0.3">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c r="S1658">
        <f>COUNTIFS(Table1[Order ID],Table1[[#This Row],[Order ID]],Table1[Product ID],Table1[[#This Row],[Product ID]],Table1[Sales],Table1[[#This Row],[Sales]])</f>
        <v>1</v>
      </c>
    </row>
    <row r="1659" spans="1:19" x14ac:dyDescent="0.3">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c r="S1659">
        <f>COUNTIFS(Table1[Order ID],Table1[[#This Row],[Order ID]],Table1[Product ID],Table1[[#This Row],[Product ID]],Table1[Sales],Table1[[#This Row],[Sales]])</f>
        <v>1</v>
      </c>
    </row>
    <row r="1660" spans="1:19" x14ac:dyDescent="0.3">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c r="S1660">
        <f>COUNTIFS(Table1[Order ID],Table1[[#This Row],[Order ID]],Table1[Product ID],Table1[[#This Row],[Product ID]],Table1[Sales],Table1[[#This Row],[Sales]])</f>
        <v>1</v>
      </c>
    </row>
    <row r="1661" spans="1:19" x14ac:dyDescent="0.3">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c r="S1661">
        <f>COUNTIFS(Table1[Order ID],Table1[[#This Row],[Order ID]],Table1[Product ID],Table1[[#This Row],[Product ID]],Table1[Sales],Table1[[#This Row],[Sales]])</f>
        <v>1</v>
      </c>
    </row>
    <row r="1662" spans="1:19" x14ac:dyDescent="0.3">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c r="S1662">
        <f>COUNTIFS(Table1[Order ID],Table1[[#This Row],[Order ID]],Table1[Product ID],Table1[[#This Row],[Product ID]],Table1[Sales],Table1[[#This Row],[Sales]])</f>
        <v>1</v>
      </c>
    </row>
    <row r="1663" spans="1:19" x14ac:dyDescent="0.3">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c r="S1663">
        <f>COUNTIFS(Table1[Order ID],Table1[[#This Row],[Order ID]],Table1[Product ID],Table1[[#This Row],[Product ID]],Table1[Sales],Table1[[#This Row],[Sales]])</f>
        <v>1</v>
      </c>
    </row>
    <row r="1664" spans="1:19" x14ac:dyDescent="0.3">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c r="S1664">
        <f>COUNTIFS(Table1[Order ID],Table1[[#This Row],[Order ID]],Table1[Product ID],Table1[[#This Row],[Product ID]],Table1[Sales],Table1[[#This Row],[Sales]])</f>
        <v>1</v>
      </c>
    </row>
    <row r="1665" spans="1:19" x14ac:dyDescent="0.3">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c r="S1665">
        <f>COUNTIFS(Table1[Order ID],Table1[[#This Row],[Order ID]],Table1[Product ID],Table1[[#This Row],[Product ID]],Table1[Sales],Table1[[#This Row],[Sales]])</f>
        <v>1</v>
      </c>
    </row>
    <row r="1666" spans="1:19" x14ac:dyDescent="0.3">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c r="S1666">
        <f>COUNTIFS(Table1[Order ID],Table1[[#This Row],[Order ID]],Table1[Product ID],Table1[[#This Row],[Product ID]],Table1[Sales],Table1[[#This Row],[Sales]])</f>
        <v>1</v>
      </c>
    </row>
    <row r="1667" spans="1:19" x14ac:dyDescent="0.3">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c r="S1667">
        <f>COUNTIFS(Table1[Order ID],Table1[[#This Row],[Order ID]],Table1[Product ID],Table1[[#This Row],[Product ID]],Table1[Sales],Table1[[#This Row],[Sales]])</f>
        <v>1</v>
      </c>
    </row>
    <row r="1668" spans="1:19" x14ac:dyDescent="0.3">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c r="S1668">
        <f>COUNTIFS(Table1[Order ID],Table1[[#This Row],[Order ID]],Table1[Product ID],Table1[[#This Row],[Product ID]],Table1[Sales],Table1[[#This Row],[Sales]])</f>
        <v>1</v>
      </c>
    </row>
    <row r="1669" spans="1:19" x14ac:dyDescent="0.3">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c r="S1669">
        <f>COUNTIFS(Table1[Order ID],Table1[[#This Row],[Order ID]],Table1[Product ID],Table1[[#This Row],[Product ID]],Table1[Sales],Table1[[#This Row],[Sales]])</f>
        <v>1</v>
      </c>
    </row>
    <row r="1670" spans="1:19" x14ac:dyDescent="0.3">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c r="S1670">
        <f>COUNTIFS(Table1[Order ID],Table1[[#This Row],[Order ID]],Table1[Product ID],Table1[[#This Row],[Product ID]],Table1[Sales],Table1[[#This Row],[Sales]])</f>
        <v>1</v>
      </c>
    </row>
    <row r="1671" spans="1:19" x14ac:dyDescent="0.3">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c r="S1671">
        <f>COUNTIFS(Table1[Order ID],Table1[[#This Row],[Order ID]],Table1[Product ID],Table1[[#This Row],[Product ID]],Table1[Sales],Table1[[#This Row],[Sales]])</f>
        <v>1</v>
      </c>
    </row>
    <row r="1672" spans="1:19" x14ac:dyDescent="0.3">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c r="S1672">
        <f>COUNTIFS(Table1[Order ID],Table1[[#This Row],[Order ID]],Table1[Product ID],Table1[[#This Row],[Product ID]],Table1[Sales],Table1[[#This Row],[Sales]])</f>
        <v>1</v>
      </c>
    </row>
    <row r="1673" spans="1:19" x14ac:dyDescent="0.3">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c r="S1673">
        <f>COUNTIFS(Table1[Order ID],Table1[[#This Row],[Order ID]],Table1[Product ID],Table1[[#This Row],[Product ID]],Table1[Sales],Table1[[#This Row],[Sales]])</f>
        <v>1</v>
      </c>
    </row>
    <row r="1674" spans="1:19" x14ac:dyDescent="0.3">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c r="S1674">
        <f>COUNTIFS(Table1[Order ID],Table1[[#This Row],[Order ID]],Table1[Product ID],Table1[[#This Row],[Product ID]],Table1[Sales],Table1[[#This Row],[Sales]])</f>
        <v>1</v>
      </c>
    </row>
    <row r="1675" spans="1:19" x14ac:dyDescent="0.3">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c r="S1675">
        <f>COUNTIFS(Table1[Order ID],Table1[[#This Row],[Order ID]],Table1[Product ID],Table1[[#This Row],[Product ID]],Table1[Sales],Table1[[#This Row],[Sales]])</f>
        <v>1</v>
      </c>
    </row>
    <row r="1676" spans="1:19" x14ac:dyDescent="0.3">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c r="S1676">
        <f>COUNTIFS(Table1[Order ID],Table1[[#This Row],[Order ID]],Table1[Product ID],Table1[[#This Row],[Product ID]],Table1[Sales],Table1[[#This Row],[Sales]])</f>
        <v>1</v>
      </c>
    </row>
    <row r="1677" spans="1:19" x14ac:dyDescent="0.3">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c r="S1677">
        <f>COUNTIFS(Table1[Order ID],Table1[[#This Row],[Order ID]],Table1[Product ID],Table1[[#This Row],[Product ID]],Table1[Sales],Table1[[#This Row],[Sales]])</f>
        <v>1</v>
      </c>
    </row>
    <row r="1678" spans="1:19" x14ac:dyDescent="0.3">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c r="S1678">
        <f>COUNTIFS(Table1[Order ID],Table1[[#This Row],[Order ID]],Table1[Product ID],Table1[[#This Row],[Product ID]],Table1[Sales],Table1[[#This Row],[Sales]])</f>
        <v>1</v>
      </c>
    </row>
    <row r="1679" spans="1:19" x14ac:dyDescent="0.3">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c r="S1679">
        <f>COUNTIFS(Table1[Order ID],Table1[[#This Row],[Order ID]],Table1[Product ID],Table1[[#This Row],[Product ID]],Table1[Sales],Table1[[#This Row],[Sales]])</f>
        <v>1</v>
      </c>
    </row>
    <row r="1680" spans="1:19" x14ac:dyDescent="0.3">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c r="S1680">
        <f>COUNTIFS(Table1[Order ID],Table1[[#This Row],[Order ID]],Table1[Product ID],Table1[[#This Row],[Product ID]],Table1[Sales],Table1[[#This Row],[Sales]])</f>
        <v>1</v>
      </c>
    </row>
    <row r="1681" spans="1:19" x14ac:dyDescent="0.3">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c r="S1681">
        <f>COUNTIFS(Table1[Order ID],Table1[[#This Row],[Order ID]],Table1[Product ID],Table1[[#This Row],[Product ID]],Table1[Sales],Table1[[#This Row],[Sales]])</f>
        <v>1</v>
      </c>
    </row>
    <row r="1682" spans="1:19" x14ac:dyDescent="0.3">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c r="S1682">
        <f>COUNTIFS(Table1[Order ID],Table1[[#This Row],[Order ID]],Table1[Product ID],Table1[[#This Row],[Product ID]],Table1[Sales],Table1[[#This Row],[Sales]])</f>
        <v>1</v>
      </c>
    </row>
    <row r="1683" spans="1:19" x14ac:dyDescent="0.3">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c r="S1683">
        <f>COUNTIFS(Table1[Order ID],Table1[[#This Row],[Order ID]],Table1[Product ID],Table1[[#This Row],[Product ID]],Table1[Sales],Table1[[#This Row],[Sales]])</f>
        <v>1</v>
      </c>
    </row>
    <row r="1684" spans="1:19" x14ac:dyDescent="0.3">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c r="S1684">
        <f>COUNTIFS(Table1[Order ID],Table1[[#This Row],[Order ID]],Table1[Product ID],Table1[[#This Row],[Product ID]],Table1[Sales],Table1[[#This Row],[Sales]])</f>
        <v>1</v>
      </c>
    </row>
    <row r="1685" spans="1:19" x14ac:dyDescent="0.3">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c r="S1685">
        <f>COUNTIFS(Table1[Order ID],Table1[[#This Row],[Order ID]],Table1[Product ID],Table1[[#This Row],[Product ID]],Table1[Sales],Table1[[#This Row],[Sales]])</f>
        <v>1</v>
      </c>
    </row>
    <row r="1686" spans="1:19" x14ac:dyDescent="0.3">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c r="S1686">
        <f>COUNTIFS(Table1[Order ID],Table1[[#This Row],[Order ID]],Table1[Product ID],Table1[[#This Row],[Product ID]],Table1[Sales],Table1[[#This Row],[Sales]])</f>
        <v>1</v>
      </c>
    </row>
    <row r="1687" spans="1:19" x14ac:dyDescent="0.3">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c r="S1687">
        <f>COUNTIFS(Table1[Order ID],Table1[[#This Row],[Order ID]],Table1[Product ID],Table1[[#This Row],[Product ID]],Table1[Sales],Table1[[#This Row],[Sales]])</f>
        <v>1</v>
      </c>
    </row>
    <row r="1688" spans="1:19" x14ac:dyDescent="0.3">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c r="S1688">
        <f>COUNTIFS(Table1[Order ID],Table1[[#This Row],[Order ID]],Table1[Product ID],Table1[[#This Row],[Product ID]],Table1[Sales],Table1[[#This Row],[Sales]])</f>
        <v>1</v>
      </c>
    </row>
    <row r="1689" spans="1:19" x14ac:dyDescent="0.3">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c r="S1689">
        <f>COUNTIFS(Table1[Order ID],Table1[[#This Row],[Order ID]],Table1[Product ID],Table1[[#This Row],[Product ID]],Table1[Sales],Table1[[#This Row],[Sales]])</f>
        <v>1</v>
      </c>
    </row>
    <row r="1690" spans="1:19" x14ac:dyDescent="0.3">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c r="S1690">
        <f>COUNTIFS(Table1[Order ID],Table1[[#This Row],[Order ID]],Table1[Product ID],Table1[[#This Row],[Product ID]],Table1[Sales],Table1[[#This Row],[Sales]])</f>
        <v>1</v>
      </c>
    </row>
    <row r="1691" spans="1:19" x14ac:dyDescent="0.3">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c r="S1691">
        <f>COUNTIFS(Table1[Order ID],Table1[[#This Row],[Order ID]],Table1[Product ID],Table1[[#This Row],[Product ID]],Table1[Sales],Table1[[#This Row],[Sales]])</f>
        <v>1</v>
      </c>
    </row>
    <row r="1692" spans="1:19" x14ac:dyDescent="0.3">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c r="S1692">
        <f>COUNTIFS(Table1[Order ID],Table1[[#This Row],[Order ID]],Table1[Product ID],Table1[[#This Row],[Product ID]],Table1[Sales],Table1[[#This Row],[Sales]])</f>
        <v>1</v>
      </c>
    </row>
    <row r="1693" spans="1:19" x14ac:dyDescent="0.3">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c r="S1693">
        <f>COUNTIFS(Table1[Order ID],Table1[[#This Row],[Order ID]],Table1[Product ID],Table1[[#This Row],[Product ID]],Table1[Sales],Table1[[#This Row],[Sales]])</f>
        <v>1</v>
      </c>
    </row>
    <row r="1694" spans="1:19" x14ac:dyDescent="0.3">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c r="S1694">
        <f>COUNTIFS(Table1[Order ID],Table1[[#This Row],[Order ID]],Table1[Product ID],Table1[[#This Row],[Product ID]],Table1[Sales],Table1[[#This Row],[Sales]])</f>
        <v>1</v>
      </c>
    </row>
    <row r="1695" spans="1:19" x14ac:dyDescent="0.3">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c r="S1695">
        <f>COUNTIFS(Table1[Order ID],Table1[[#This Row],[Order ID]],Table1[Product ID],Table1[[#This Row],[Product ID]],Table1[Sales],Table1[[#This Row],[Sales]])</f>
        <v>1</v>
      </c>
    </row>
    <row r="1696" spans="1:19" x14ac:dyDescent="0.3">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c r="S1696">
        <f>COUNTIFS(Table1[Order ID],Table1[[#This Row],[Order ID]],Table1[Product ID],Table1[[#This Row],[Product ID]],Table1[Sales],Table1[[#This Row],[Sales]])</f>
        <v>1</v>
      </c>
    </row>
    <row r="1697" spans="1:19" x14ac:dyDescent="0.3">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c r="S1697">
        <f>COUNTIFS(Table1[Order ID],Table1[[#This Row],[Order ID]],Table1[Product ID],Table1[[#This Row],[Product ID]],Table1[Sales],Table1[[#This Row],[Sales]])</f>
        <v>1</v>
      </c>
    </row>
    <row r="1698" spans="1:19" x14ac:dyDescent="0.3">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c r="S1698">
        <f>COUNTIFS(Table1[Order ID],Table1[[#This Row],[Order ID]],Table1[Product ID],Table1[[#This Row],[Product ID]],Table1[Sales],Table1[[#This Row],[Sales]])</f>
        <v>1</v>
      </c>
    </row>
    <row r="1699" spans="1:19" x14ac:dyDescent="0.3">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c r="S1699">
        <f>COUNTIFS(Table1[Order ID],Table1[[#This Row],[Order ID]],Table1[Product ID],Table1[[#This Row],[Product ID]],Table1[Sales],Table1[[#This Row],[Sales]])</f>
        <v>1</v>
      </c>
    </row>
    <row r="1700" spans="1:19" x14ac:dyDescent="0.3">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c r="S1700">
        <f>COUNTIFS(Table1[Order ID],Table1[[#This Row],[Order ID]],Table1[Product ID],Table1[[#This Row],[Product ID]],Table1[Sales],Table1[[#This Row],[Sales]])</f>
        <v>1</v>
      </c>
    </row>
    <row r="1701" spans="1:19" x14ac:dyDescent="0.3">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c r="S1701">
        <f>COUNTIFS(Table1[Order ID],Table1[[#This Row],[Order ID]],Table1[Product ID],Table1[[#This Row],[Product ID]],Table1[Sales],Table1[[#This Row],[Sales]])</f>
        <v>1</v>
      </c>
    </row>
    <row r="1702" spans="1:19" x14ac:dyDescent="0.3">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c r="S1702">
        <f>COUNTIFS(Table1[Order ID],Table1[[#This Row],[Order ID]],Table1[Product ID],Table1[[#This Row],[Product ID]],Table1[Sales],Table1[[#This Row],[Sales]])</f>
        <v>1</v>
      </c>
    </row>
    <row r="1703" spans="1:19" x14ac:dyDescent="0.3">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c r="S1703">
        <f>COUNTIFS(Table1[Order ID],Table1[[#This Row],[Order ID]],Table1[Product ID],Table1[[#This Row],[Product ID]],Table1[Sales],Table1[[#This Row],[Sales]])</f>
        <v>1</v>
      </c>
    </row>
    <row r="1704" spans="1:19" x14ac:dyDescent="0.3">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c r="S1704">
        <f>COUNTIFS(Table1[Order ID],Table1[[#This Row],[Order ID]],Table1[Product ID],Table1[[#This Row],[Product ID]],Table1[Sales],Table1[[#This Row],[Sales]])</f>
        <v>1</v>
      </c>
    </row>
    <row r="1705" spans="1:19" x14ac:dyDescent="0.3">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c r="S1705">
        <f>COUNTIFS(Table1[Order ID],Table1[[#This Row],[Order ID]],Table1[Product ID],Table1[[#This Row],[Product ID]],Table1[Sales],Table1[[#This Row],[Sales]])</f>
        <v>1</v>
      </c>
    </row>
    <row r="1706" spans="1:19" x14ac:dyDescent="0.3">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c r="S1706">
        <f>COUNTIFS(Table1[Order ID],Table1[[#This Row],[Order ID]],Table1[Product ID],Table1[[#This Row],[Product ID]],Table1[Sales],Table1[[#This Row],[Sales]])</f>
        <v>1</v>
      </c>
    </row>
    <row r="1707" spans="1:19" x14ac:dyDescent="0.3">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c r="S1707">
        <f>COUNTIFS(Table1[Order ID],Table1[[#This Row],[Order ID]],Table1[Product ID],Table1[[#This Row],[Product ID]],Table1[Sales],Table1[[#This Row],[Sales]])</f>
        <v>1</v>
      </c>
    </row>
    <row r="1708" spans="1:19" x14ac:dyDescent="0.3">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c r="S1708">
        <f>COUNTIFS(Table1[Order ID],Table1[[#This Row],[Order ID]],Table1[Product ID],Table1[[#This Row],[Product ID]],Table1[Sales],Table1[[#This Row],[Sales]])</f>
        <v>1</v>
      </c>
    </row>
    <row r="1709" spans="1:19" x14ac:dyDescent="0.3">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c r="S1709">
        <f>COUNTIFS(Table1[Order ID],Table1[[#This Row],[Order ID]],Table1[Product ID],Table1[[#This Row],[Product ID]],Table1[Sales],Table1[[#This Row],[Sales]])</f>
        <v>1</v>
      </c>
    </row>
    <row r="1710" spans="1:19" x14ac:dyDescent="0.3">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c r="S1710">
        <f>COUNTIFS(Table1[Order ID],Table1[[#This Row],[Order ID]],Table1[Product ID],Table1[[#This Row],[Product ID]],Table1[Sales],Table1[[#This Row],[Sales]])</f>
        <v>1</v>
      </c>
    </row>
    <row r="1711" spans="1:19" x14ac:dyDescent="0.3">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c r="S1711">
        <f>COUNTIFS(Table1[Order ID],Table1[[#This Row],[Order ID]],Table1[Product ID],Table1[[#This Row],[Product ID]],Table1[Sales],Table1[[#This Row],[Sales]])</f>
        <v>1</v>
      </c>
    </row>
    <row r="1712" spans="1:19" x14ac:dyDescent="0.3">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c r="S1712">
        <f>COUNTIFS(Table1[Order ID],Table1[[#This Row],[Order ID]],Table1[Product ID],Table1[[#This Row],[Product ID]],Table1[Sales],Table1[[#This Row],[Sales]])</f>
        <v>1</v>
      </c>
    </row>
    <row r="1713" spans="1:19" x14ac:dyDescent="0.3">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c r="S1713">
        <f>COUNTIFS(Table1[Order ID],Table1[[#This Row],[Order ID]],Table1[Product ID],Table1[[#This Row],[Product ID]],Table1[Sales],Table1[[#This Row],[Sales]])</f>
        <v>1</v>
      </c>
    </row>
    <row r="1714" spans="1:19" x14ac:dyDescent="0.3">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c r="S1714">
        <f>COUNTIFS(Table1[Order ID],Table1[[#This Row],[Order ID]],Table1[Product ID],Table1[[#This Row],[Product ID]],Table1[Sales],Table1[[#This Row],[Sales]])</f>
        <v>1</v>
      </c>
    </row>
    <row r="1715" spans="1:19" x14ac:dyDescent="0.3">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c r="S1715">
        <f>COUNTIFS(Table1[Order ID],Table1[[#This Row],[Order ID]],Table1[Product ID],Table1[[#This Row],[Product ID]],Table1[Sales],Table1[[#This Row],[Sales]])</f>
        <v>1</v>
      </c>
    </row>
    <row r="1716" spans="1:19" x14ac:dyDescent="0.3">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c r="S1716">
        <f>COUNTIFS(Table1[Order ID],Table1[[#This Row],[Order ID]],Table1[Product ID],Table1[[#This Row],[Product ID]],Table1[Sales],Table1[[#This Row],[Sales]])</f>
        <v>1</v>
      </c>
    </row>
    <row r="1717" spans="1:19" x14ac:dyDescent="0.3">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c r="S1717">
        <f>COUNTIFS(Table1[Order ID],Table1[[#This Row],[Order ID]],Table1[Product ID],Table1[[#This Row],[Product ID]],Table1[Sales],Table1[[#This Row],[Sales]])</f>
        <v>1</v>
      </c>
    </row>
    <row r="1718" spans="1:19" x14ac:dyDescent="0.3">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c r="S1718">
        <f>COUNTIFS(Table1[Order ID],Table1[[#This Row],[Order ID]],Table1[Product ID],Table1[[#This Row],[Product ID]],Table1[Sales],Table1[[#This Row],[Sales]])</f>
        <v>1</v>
      </c>
    </row>
    <row r="1719" spans="1:19" x14ac:dyDescent="0.3">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c r="S1719">
        <f>COUNTIFS(Table1[Order ID],Table1[[#This Row],[Order ID]],Table1[Product ID],Table1[[#This Row],[Product ID]],Table1[Sales],Table1[[#This Row],[Sales]])</f>
        <v>1</v>
      </c>
    </row>
    <row r="1720" spans="1:19" x14ac:dyDescent="0.3">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c r="S1720">
        <f>COUNTIFS(Table1[Order ID],Table1[[#This Row],[Order ID]],Table1[Product ID],Table1[[#This Row],[Product ID]],Table1[Sales],Table1[[#This Row],[Sales]])</f>
        <v>1</v>
      </c>
    </row>
    <row r="1721" spans="1:19" x14ac:dyDescent="0.3">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c r="S1721">
        <f>COUNTIFS(Table1[Order ID],Table1[[#This Row],[Order ID]],Table1[Product ID],Table1[[#This Row],[Product ID]],Table1[Sales],Table1[[#This Row],[Sales]])</f>
        <v>1</v>
      </c>
    </row>
    <row r="1722" spans="1:19" x14ac:dyDescent="0.3">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c r="S1722">
        <f>COUNTIFS(Table1[Order ID],Table1[[#This Row],[Order ID]],Table1[Product ID],Table1[[#This Row],[Product ID]],Table1[Sales],Table1[[#This Row],[Sales]])</f>
        <v>1</v>
      </c>
    </row>
    <row r="1723" spans="1:19" x14ac:dyDescent="0.3">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c r="S1723">
        <f>COUNTIFS(Table1[Order ID],Table1[[#This Row],[Order ID]],Table1[Product ID],Table1[[#This Row],[Product ID]],Table1[Sales],Table1[[#This Row],[Sales]])</f>
        <v>1</v>
      </c>
    </row>
    <row r="1724" spans="1:19" x14ac:dyDescent="0.3">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c r="S1724">
        <f>COUNTIFS(Table1[Order ID],Table1[[#This Row],[Order ID]],Table1[Product ID],Table1[[#This Row],[Product ID]],Table1[Sales],Table1[[#This Row],[Sales]])</f>
        <v>1</v>
      </c>
    </row>
    <row r="1725" spans="1:19" x14ac:dyDescent="0.3">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c r="S1725">
        <f>COUNTIFS(Table1[Order ID],Table1[[#This Row],[Order ID]],Table1[Product ID],Table1[[#This Row],[Product ID]],Table1[Sales],Table1[[#This Row],[Sales]])</f>
        <v>1</v>
      </c>
    </row>
    <row r="1726" spans="1:19" x14ac:dyDescent="0.3">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c r="S1726">
        <f>COUNTIFS(Table1[Order ID],Table1[[#This Row],[Order ID]],Table1[Product ID],Table1[[#This Row],[Product ID]],Table1[Sales],Table1[[#This Row],[Sales]])</f>
        <v>1</v>
      </c>
    </row>
    <row r="1727" spans="1:19" x14ac:dyDescent="0.3">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c r="S1727">
        <f>COUNTIFS(Table1[Order ID],Table1[[#This Row],[Order ID]],Table1[Product ID],Table1[[#This Row],[Product ID]],Table1[Sales],Table1[[#This Row],[Sales]])</f>
        <v>1</v>
      </c>
    </row>
    <row r="1728" spans="1:19" x14ac:dyDescent="0.3">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c r="S1728">
        <f>COUNTIFS(Table1[Order ID],Table1[[#This Row],[Order ID]],Table1[Product ID],Table1[[#This Row],[Product ID]],Table1[Sales],Table1[[#This Row],[Sales]])</f>
        <v>1</v>
      </c>
    </row>
    <row r="1729" spans="1:19" x14ac:dyDescent="0.3">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c r="S1729">
        <f>COUNTIFS(Table1[Order ID],Table1[[#This Row],[Order ID]],Table1[Product ID],Table1[[#This Row],[Product ID]],Table1[Sales],Table1[[#This Row],[Sales]])</f>
        <v>1</v>
      </c>
    </row>
    <row r="1730" spans="1:19" x14ac:dyDescent="0.3">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c r="S1730">
        <f>COUNTIFS(Table1[Order ID],Table1[[#This Row],[Order ID]],Table1[Product ID],Table1[[#This Row],[Product ID]],Table1[Sales],Table1[[#This Row],[Sales]])</f>
        <v>1</v>
      </c>
    </row>
    <row r="1731" spans="1:19" x14ac:dyDescent="0.3">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c r="S1731">
        <f>COUNTIFS(Table1[Order ID],Table1[[#This Row],[Order ID]],Table1[Product ID],Table1[[#This Row],[Product ID]],Table1[Sales],Table1[[#This Row],[Sales]])</f>
        <v>1</v>
      </c>
    </row>
    <row r="1732" spans="1:19" x14ac:dyDescent="0.3">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c r="S1732">
        <f>COUNTIFS(Table1[Order ID],Table1[[#This Row],[Order ID]],Table1[Product ID],Table1[[#This Row],[Product ID]],Table1[Sales],Table1[[#This Row],[Sales]])</f>
        <v>1</v>
      </c>
    </row>
    <row r="1733" spans="1:19" x14ac:dyDescent="0.3">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c r="S1733">
        <f>COUNTIFS(Table1[Order ID],Table1[[#This Row],[Order ID]],Table1[Product ID],Table1[[#This Row],[Product ID]],Table1[Sales],Table1[[#This Row],[Sales]])</f>
        <v>1</v>
      </c>
    </row>
    <row r="1734" spans="1:19" x14ac:dyDescent="0.3">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c r="S1734">
        <f>COUNTIFS(Table1[Order ID],Table1[[#This Row],[Order ID]],Table1[Product ID],Table1[[#This Row],[Product ID]],Table1[Sales],Table1[[#This Row],[Sales]])</f>
        <v>1</v>
      </c>
    </row>
    <row r="1735" spans="1:19" x14ac:dyDescent="0.3">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c r="S1735">
        <f>COUNTIFS(Table1[Order ID],Table1[[#This Row],[Order ID]],Table1[Product ID],Table1[[#This Row],[Product ID]],Table1[Sales],Table1[[#This Row],[Sales]])</f>
        <v>1</v>
      </c>
    </row>
    <row r="1736" spans="1:19" x14ac:dyDescent="0.3">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c r="S1736">
        <f>COUNTIFS(Table1[Order ID],Table1[[#This Row],[Order ID]],Table1[Product ID],Table1[[#This Row],[Product ID]],Table1[Sales],Table1[[#This Row],[Sales]])</f>
        <v>1</v>
      </c>
    </row>
    <row r="1737" spans="1:19" x14ac:dyDescent="0.3">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c r="S1737">
        <f>COUNTIFS(Table1[Order ID],Table1[[#This Row],[Order ID]],Table1[Product ID],Table1[[#This Row],[Product ID]],Table1[Sales],Table1[[#This Row],[Sales]])</f>
        <v>1</v>
      </c>
    </row>
    <row r="1738" spans="1:19" x14ac:dyDescent="0.3">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c r="S1738">
        <f>COUNTIFS(Table1[Order ID],Table1[[#This Row],[Order ID]],Table1[Product ID],Table1[[#This Row],[Product ID]],Table1[Sales],Table1[[#This Row],[Sales]])</f>
        <v>1</v>
      </c>
    </row>
    <row r="1739" spans="1:19" x14ac:dyDescent="0.3">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c r="S1739">
        <f>COUNTIFS(Table1[Order ID],Table1[[#This Row],[Order ID]],Table1[Product ID],Table1[[#This Row],[Product ID]],Table1[Sales],Table1[[#This Row],[Sales]])</f>
        <v>1</v>
      </c>
    </row>
    <row r="1740" spans="1:19" x14ac:dyDescent="0.3">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c r="S1740">
        <f>COUNTIFS(Table1[Order ID],Table1[[#This Row],[Order ID]],Table1[Product ID],Table1[[#This Row],[Product ID]],Table1[Sales],Table1[[#This Row],[Sales]])</f>
        <v>1</v>
      </c>
    </row>
    <row r="1741" spans="1:19" x14ac:dyDescent="0.3">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c r="S1741">
        <f>COUNTIFS(Table1[Order ID],Table1[[#This Row],[Order ID]],Table1[Product ID],Table1[[#This Row],[Product ID]],Table1[Sales],Table1[[#This Row],[Sales]])</f>
        <v>1</v>
      </c>
    </row>
    <row r="1742" spans="1:19" x14ac:dyDescent="0.3">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c r="S1742">
        <f>COUNTIFS(Table1[Order ID],Table1[[#This Row],[Order ID]],Table1[Product ID],Table1[[#This Row],[Product ID]],Table1[Sales],Table1[[#This Row],[Sales]])</f>
        <v>1</v>
      </c>
    </row>
    <row r="1743" spans="1:19" x14ac:dyDescent="0.3">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c r="S1743">
        <f>COUNTIFS(Table1[Order ID],Table1[[#This Row],[Order ID]],Table1[Product ID],Table1[[#This Row],[Product ID]],Table1[Sales],Table1[[#This Row],[Sales]])</f>
        <v>1</v>
      </c>
    </row>
    <row r="1744" spans="1:19" x14ac:dyDescent="0.3">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c r="S1744">
        <f>COUNTIFS(Table1[Order ID],Table1[[#This Row],[Order ID]],Table1[Product ID],Table1[[#This Row],[Product ID]],Table1[Sales],Table1[[#This Row],[Sales]])</f>
        <v>1</v>
      </c>
    </row>
    <row r="1745" spans="1:19" x14ac:dyDescent="0.3">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c r="S1745">
        <f>COUNTIFS(Table1[Order ID],Table1[[#This Row],[Order ID]],Table1[Product ID],Table1[[#This Row],[Product ID]],Table1[Sales],Table1[[#This Row],[Sales]])</f>
        <v>1</v>
      </c>
    </row>
    <row r="1746" spans="1:19" x14ac:dyDescent="0.3">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c r="S1746">
        <f>COUNTIFS(Table1[Order ID],Table1[[#This Row],[Order ID]],Table1[Product ID],Table1[[#This Row],[Product ID]],Table1[Sales],Table1[[#This Row],[Sales]])</f>
        <v>1</v>
      </c>
    </row>
    <row r="1747" spans="1:19" x14ac:dyDescent="0.3">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c r="S1747">
        <f>COUNTIFS(Table1[Order ID],Table1[[#This Row],[Order ID]],Table1[Product ID],Table1[[#This Row],[Product ID]],Table1[Sales],Table1[[#This Row],[Sales]])</f>
        <v>1</v>
      </c>
    </row>
    <row r="1748" spans="1:19" x14ac:dyDescent="0.3">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c r="S1748">
        <f>COUNTIFS(Table1[Order ID],Table1[[#This Row],[Order ID]],Table1[Product ID],Table1[[#This Row],[Product ID]],Table1[Sales],Table1[[#This Row],[Sales]])</f>
        <v>1</v>
      </c>
    </row>
    <row r="1749" spans="1:19" x14ac:dyDescent="0.3">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c r="S1749">
        <f>COUNTIFS(Table1[Order ID],Table1[[#This Row],[Order ID]],Table1[Product ID],Table1[[#This Row],[Product ID]],Table1[Sales],Table1[[#This Row],[Sales]])</f>
        <v>1</v>
      </c>
    </row>
    <row r="1750" spans="1:19" x14ac:dyDescent="0.3">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c r="S1750">
        <f>COUNTIFS(Table1[Order ID],Table1[[#This Row],[Order ID]],Table1[Product ID],Table1[[#This Row],[Product ID]],Table1[Sales],Table1[[#This Row],[Sales]])</f>
        <v>1</v>
      </c>
    </row>
    <row r="1751" spans="1:19" x14ac:dyDescent="0.3">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c r="S1751">
        <f>COUNTIFS(Table1[Order ID],Table1[[#This Row],[Order ID]],Table1[Product ID],Table1[[#This Row],[Product ID]],Table1[Sales],Table1[[#This Row],[Sales]])</f>
        <v>1</v>
      </c>
    </row>
    <row r="1752" spans="1:19" x14ac:dyDescent="0.3">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c r="S1752">
        <f>COUNTIFS(Table1[Order ID],Table1[[#This Row],[Order ID]],Table1[Product ID],Table1[[#This Row],[Product ID]],Table1[Sales],Table1[[#This Row],[Sales]])</f>
        <v>1</v>
      </c>
    </row>
    <row r="1753" spans="1:19" x14ac:dyDescent="0.3">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c r="S1753">
        <f>COUNTIFS(Table1[Order ID],Table1[[#This Row],[Order ID]],Table1[Product ID],Table1[[#This Row],[Product ID]],Table1[Sales],Table1[[#This Row],[Sales]])</f>
        <v>1</v>
      </c>
    </row>
    <row r="1754" spans="1:19" x14ac:dyDescent="0.3">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c r="S1754">
        <f>COUNTIFS(Table1[Order ID],Table1[[#This Row],[Order ID]],Table1[Product ID],Table1[[#This Row],[Product ID]],Table1[Sales],Table1[[#This Row],[Sales]])</f>
        <v>1</v>
      </c>
    </row>
    <row r="1755" spans="1:19" x14ac:dyDescent="0.3">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c r="S1755">
        <f>COUNTIFS(Table1[Order ID],Table1[[#This Row],[Order ID]],Table1[Product ID],Table1[[#This Row],[Product ID]],Table1[Sales],Table1[[#This Row],[Sales]])</f>
        <v>1</v>
      </c>
    </row>
    <row r="1756" spans="1:19" x14ac:dyDescent="0.3">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c r="S1756">
        <f>COUNTIFS(Table1[Order ID],Table1[[#This Row],[Order ID]],Table1[Product ID],Table1[[#This Row],[Product ID]],Table1[Sales],Table1[[#This Row],[Sales]])</f>
        <v>1</v>
      </c>
    </row>
    <row r="1757" spans="1:19" x14ac:dyDescent="0.3">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c r="S1757">
        <f>COUNTIFS(Table1[Order ID],Table1[[#This Row],[Order ID]],Table1[Product ID],Table1[[#This Row],[Product ID]],Table1[Sales],Table1[[#This Row],[Sales]])</f>
        <v>1</v>
      </c>
    </row>
    <row r="1758" spans="1:19" x14ac:dyDescent="0.3">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c r="S1758">
        <f>COUNTIFS(Table1[Order ID],Table1[[#This Row],[Order ID]],Table1[Product ID],Table1[[#This Row],[Product ID]],Table1[Sales],Table1[[#This Row],[Sales]])</f>
        <v>1</v>
      </c>
    </row>
    <row r="1759" spans="1:19" x14ac:dyDescent="0.3">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c r="S1759">
        <f>COUNTIFS(Table1[Order ID],Table1[[#This Row],[Order ID]],Table1[Product ID],Table1[[#This Row],[Product ID]],Table1[Sales],Table1[[#This Row],[Sales]])</f>
        <v>1</v>
      </c>
    </row>
    <row r="1760" spans="1:19" x14ac:dyDescent="0.3">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c r="S1760">
        <f>COUNTIFS(Table1[Order ID],Table1[[#This Row],[Order ID]],Table1[Product ID],Table1[[#This Row],[Product ID]],Table1[Sales],Table1[[#This Row],[Sales]])</f>
        <v>1</v>
      </c>
    </row>
    <row r="1761" spans="1:19" x14ac:dyDescent="0.3">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c r="S1761">
        <f>COUNTIFS(Table1[Order ID],Table1[[#This Row],[Order ID]],Table1[Product ID],Table1[[#This Row],[Product ID]],Table1[Sales],Table1[[#This Row],[Sales]])</f>
        <v>1</v>
      </c>
    </row>
    <row r="1762" spans="1:19" x14ac:dyDescent="0.3">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c r="S1762">
        <f>COUNTIFS(Table1[Order ID],Table1[[#This Row],[Order ID]],Table1[Product ID],Table1[[#This Row],[Product ID]],Table1[Sales],Table1[[#This Row],[Sales]])</f>
        <v>1</v>
      </c>
    </row>
    <row r="1763" spans="1:19" x14ac:dyDescent="0.3">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c r="S1763">
        <f>COUNTIFS(Table1[Order ID],Table1[[#This Row],[Order ID]],Table1[Product ID],Table1[[#This Row],[Product ID]],Table1[Sales],Table1[[#This Row],[Sales]])</f>
        <v>1</v>
      </c>
    </row>
    <row r="1764" spans="1:19" x14ac:dyDescent="0.3">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c r="S1764">
        <f>COUNTIFS(Table1[Order ID],Table1[[#This Row],[Order ID]],Table1[Product ID],Table1[[#This Row],[Product ID]],Table1[Sales],Table1[[#This Row],[Sales]])</f>
        <v>1</v>
      </c>
    </row>
    <row r="1765" spans="1:19" x14ac:dyDescent="0.3">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c r="S1765">
        <f>COUNTIFS(Table1[Order ID],Table1[[#This Row],[Order ID]],Table1[Product ID],Table1[[#This Row],[Product ID]],Table1[Sales],Table1[[#This Row],[Sales]])</f>
        <v>1</v>
      </c>
    </row>
    <row r="1766" spans="1:19" x14ac:dyDescent="0.3">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c r="S1766">
        <f>COUNTIFS(Table1[Order ID],Table1[[#This Row],[Order ID]],Table1[Product ID],Table1[[#This Row],[Product ID]],Table1[Sales],Table1[[#This Row],[Sales]])</f>
        <v>1</v>
      </c>
    </row>
    <row r="1767" spans="1:19" x14ac:dyDescent="0.3">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c r="S1767">
        <f>COUNTIFS(Table1[Order ID],Table1[[#This Row],[Order ID]],Table1[Product ID],Table1[[#This Row],[Product ID]],Table1[Sales],Table1[[#This Row],[Sales]])</f>
        <v>1</v>
      </c>
    </row>
    <row r="1768" spans="1:19" x14ac:dyDescent="0.3">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c r="S1768">
        <f>COUNTIFS(Table1[Order ID],Table1[[#This Row],[Order ID]],Table1[Product ID],Table1[[#This Row],[Product ID]],Table1[Sales],Table1[[#This Row],[Sales]])</f>
        <v>1</v>
      </c>
    </row>
    <row r="1769" spans="1:19" x14ac:dyDescent="0.3">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c r="S1769">
        <f>COUNTIFS(Table1[Order ID],Table1[[#This Row],[Order ID]],Table1[Product ID],Table1[[#This Row],[Product ID]],Table1[Sales],Table1[[#This Row],[Sales]])</f>
        <v>1</v>
      </c>
    </row>
    <row r="1770" spans="1:19" x14ac:dyDescent="0.3">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c r="S1770">
        <f>COUNTIFS(Table1[Order ID],Table1[[#This Row],[Order ID]],Table1[Product ID],Table1[[#This Row],[Product ID]],Table1[Sales],Table1[[#This Row],[Sales]])</f>
        <v>1</v>
      </c>
    </row>
    <row r="1771" spans="1:19" x14ac:dyDescent="0.3">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c r="S1771">
        <f>COUNTIFS(Table1[Order ID],Table1[[#This Row],[Order ID]],Table1[Product ID],Table1[[#This Row],[Product ID]],Table1[Sales],Table1[[#This Row],[Sales]])</f>
        <v>1</v>
      </c>
    </row>
    <row r="1772" spans="1:19" x14ac:dyDescent="0.3">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c r="S1772">
        <f>COUNTIFS(Table1[Order ID],Table1[[#This Row],[Order ID]],Table1[Product ID],Table1[[#This Row],[Product ID]],Table1[Sales],Table1[[#This Row],[Sales]])</f>
        <v>1</v>
      </c>
    </row>
    <row r="1773" spans="1:19" x14ac:dyDescent="0.3">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c r="S1773">
        <f>COUNTIFS(Table1[Order ID],Table1[[#This Row],[Order ID]],Table1[Product ID],Table1[[#This Row],[Product ID]],Table1[Sales],Table1[[#This Row],[Sales]])</f>
        <v>1</v>
      </c>
    </row>
    <row r="1774" spans="1:19" x14ac:dyDescent="0.3">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c r="S1774">
        <f>COUNTIFS(Table1[Order ID],Table1[[#This Row],[Order ID]],Table1[Product ID],Table1[[#This Row],[Product ID]],Table1[Sales],Table1[[#This Row],[Sales]])</f>
        <v>1</v>
      </c>
    </row>
    <row r="1775" spans="1:19" x14ac:dyDescent="0.3">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c r="S1775">
        <f>COUNTIFS(Table1[Order ID],Table1[[#This Row],[Order ID]],Table1[Product ID],Table1[[#This Row],[Product ID]],Table1[Sales],Table1[[#This Row],[Sales]])</f>
        <v>1</v>
      </c>
    </row>
    <row r="1776" spans="1:19" x14ac:dyDescent="0.3">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c r="S1776">
        <f>COUNTIFS(Table1[Order ID],Table1[[#This Row],[Order ID]],Table1[Product ID],Table1[[#This Row],[Product ID]],Table1[Sales],Table1[[#This Row],[Sales]])</f>
        <v>1</v>
      </c>
    </row>
    <row r="1777" spans="1:19" x14ac:dyDescent="0.3">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c r="S1777">
        <f>COUNTIFS(Table1[Order ID],Table1[[#This Row],[Order ID]],Table1[Product ID],Table1[[#This Row],[Product ID]],Table1[Sales],Table1[[#This Row],[Sales]])</f>
        <v>1</v>
      </c>
    </row>
    <row r="1778" spans="1:19" x14ac:dyDescent="0.3">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c r="S1778">
        <f>COUNTIFS(Table1[Order ID],Table1[[#This Row],[Order ID]],Table1[Product ID],Table1[[#This Row],[Product ID]],Table1[Sales],Table1[[#This Row],[Sales]])</f>
        <v>1</v>
      </c>
    </row>
    <row r="1779" spans="1:19" x14ac:dyDescent="0.3">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c r="S1779">
        <f>COUNTIFS(Table1[Order ID],Table1[[#This Row],[Order ID]],Table1[Product ID],Table1[[#This Row],[Product ID]],Table1[Sales],Table1[[#This Row],[Sales]])</f>
        <v>1</v>
      </c>
    </row>
    <row r="1780" spans="1:19" x14ac:dyDescent="0.3">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c r="S1780">
        <f>COUNTIFS(Table1[Order ID],Table1[[#This Row],[Order ID]],Table1[Product ID],Table1[[#This Row],[Product ID]],Table1[Sales],Table1[[#This Row],[Sales]])</f>
        <v>1</v>
      </c>
    </row>
    <row r="1781" spans="1:19" x14ac:dyDescent="0.3">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c r="S1781">
        <f>COUNTIFS(Table1[Order ID],Table1[[#This Row],[Order ID]],Table1[Product ID],Table1[[#This Row],[Product ID]],Table1[Sales],Table1[[#This Row],[Sales]])</f>
        <v>1</v>
      </c>
    </row>
    <row r="1782" spans="1:19" x14ac:dyDescent="0.3">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c r="S1782">
        <f>COUNTIFS(Table1[Order ID],Table1[[#This Row],[Order ID]],Table1[Product ID],Table1[[#This Row],[Product ID]],Table1[Sales],Table1[[#This Row],[Sales]])</f>
        <v>1</v>
      </c>
    </row>
    <row r="1783" spans="1:19" x14ac:dyDescent="0.3">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c r="S1783">
        <f>COUNTIFS(Table1[Order ID],Table1[[#This Row],[Order ID]],Table1[Product ID],Table1[[#This Row],[Product ID]],Table1[Sales],Table1[[#This Row],[Sales]])</f>
        <v>1</v>
      </c>
    </row>
    <row r="1784" spans="1:19" x14ac:dyDescent="0.3">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c r="S1784">
        <f>COUNTIFS(Table1[Order ID],Table1[[#This Row],[Order ID]],Table1[Product ID],Table1[[#This Row],[Product ID]],Table1[Sales],Table1[[#This Row],[Sales]])</f>
        <v>1</v>
      </c>
    </row>
    <row r="1785" spans="1:19" x14ac:dyDescent="0.3">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c r="S1785">
        <f>COUNTIFS(Table1[Order ID],Table1[[#This Row],[Order ID]],Table1[Product ID],Table1[[#This Row],[Product ID]],Table1[Sales],Table1[[#This Row],[Sales]])</f>
        <v>1</v>
      </c>
    </row>
    <row r="1786" spans="1:19" x14ac:dyDescent="0.3">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c r="S1786">
        <f>COUNTIFS(Table1[Order ID],Table1[[#This Row],[Order ID]],Table1[Product ID],Table1[[#This Row],[Product ID]],Table1[Sales],Table1[[#This Row],[Sales]])</f>
        <v>1</v>
      </c>
    </row>
    <row r="1787" spans="1:19" x14ac:dyDescent="0.3">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c r="S1787">
        <f>COUNTIFS(Table1[Order ID],Table1[[#This Row],[Order ID]],Table1[Product ID],Table1[[#This Row],[Product ID]],Table1[Sales],Table1[[#This Row],[Sales]])</f>
        <v>1</v>
      </c>
    </row>
    <row r="1788" spans="1:19" x14ac:dyDescent="0.3">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c r="S1788">
        <f>COUNTIFS(Table1[Order ID],Table1[[#This Row],[Order ID]],Table1[Product ID],Table1[[#This Row],[Product ID]],Table1[Sales],Table1[[#This Row],[Sales]])</f>
        <v>1</v>
      </c>
    </row>
    <row r="1789" spans="1:19" x14ac:dyDescent="0.3">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c r="S1789">
        <f>COUNTIFS(Table1[Order ID],Table1[[#This Row],[Order ID]],Table1[Product ID],Table1[[#This Row],[Product ID]],Table1[Sales],Table1[[#This Row],[Sales]])</f>
        <v>1</v>
      </c>
    </row>
    <row r="1790" spans="1:19" x14ac:dyDescent="0.3">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c r="S1790">
        <f>COUNTIFS(Table1[Order ID],Table1[[#This Row],[Order ID]],Table1[Product ID],Table1[[#This Row],[Product ID]],Table1[Sales],Table1[[#This Row],[Sales]])</f>
        <v>1</v>
      </c>
    </row>
    <row r="1791" spans="1:19" x14ac:dyDescent="0.3">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c r="S1791">
        <f>COUNTIFS(Table1[Order ID],Table1[[#This Row],[Order ID]],Table1[Product ID],Table1[[#This Row],[Product ID]],Table1[Sales],Table1[[#This Row],[Sales]])</f>
        <v>1</v>
      </c>
    </row>
    <row r="1792" spans="1:19" x14ac:dyDescent="0.3">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c r="S1792">
        <f>COUNTIFS(Table1[Order ID],Table1[[#This Row],[Order ID]],Table1[Product ID],Table1[[#This Row],[Product ID]],Table1[Sales],Table1[[#This Row],[Sales]])</f>
        <v>1</v>
      </c>
    </row>
    <row r="1793" spans="1:19" x14ac:dyDescent="0.3">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c r="S1793">
        <f>COUNTIFS(Table1[Order ID],Table1[[#This Row],[Order ID]],Table1[Product ID],Table1[[#This Row],[Product ID]],Table1[Sales],Table1[[#This Row],[Sales]])</f>
        <v>1</v>
      </c>
    </row>
    <row r="1794" spans="1:19" x14ac:dyDescent="0.3">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c r="S1794">
        <f>COUNTIFS(Table1[Order ID],Table1[[#This Row],[Order ID]],Table1[Product ID],Table1[[#This Row],[Product ID]],Table1[Sales],Table1[[#This Row],[Sales]])</f>
        <v>1</v>
      </c>
    </row>
    <row r="1795" spans="1:19" x14ac:dyDescent="0.3">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c r="S1795">
        <f>COUNTIFS(Table1[Order ID],Table1[[#This Row],[Order ID]],Table1[Product ID],Table1[[#This Row],[Product ID]],Table1[Sales],Table1[[#This Row],[Sales]])</f>
        <v>1</v>
      </c>
    </row>
    <row r="1796" spans="1:19" x14ac:dyDescent="0.3">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c r="S1796">
        <f>COUNTIFS(Table1[Order ID],Table1[[#This Row],[Order ID]],Table1[Product ID],Table1[[#This Row],[Product ID]],Table1[Sales],Table1[[#This Row],[Sales]])</f>
        <v>1</v>
      </c>
    </row>
    <row r="1797" spans="1:19" x14ac:dyDescent="0.3">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c r="S1797">
        <f>COUNTIFS(Table1[Order ID],Table1[[#This Row],[Order ID]],Table1[Product ID],Table1[[#This Row],[Product ID]],Table1[Sales],Table1[[#This Row],[Sales]])</f>
        <v>1</v>
      </c>
    </row>
    <row r="1798" spans="1:19" x14ac:dyDescent="0.3">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c r="S1798">
        <f>COUNTIFS(Table1[Order ID],Table1[[#This Row],[Order ID]],Table1[Product ID],Table1[[#This Row],[Product ID]],Table1[Sales],Table1[[#This Row],[Sales]])</f>
        <v>1</v>
      </c>
    </row>
    <row r="1799" spans="1:19" x14ac:dyDescent="0.3">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c r="S1799">
        <f>COUNTIFS(Table1[Order ID],Table1[[#This Row],[Order ID]],Table1[Product ID],Table1[[#This Row],[Product ID]],Table1[Sales],Table1[[#This Row],[Sales]])</f>
        <v>1</v>
      </c>
    </row>
    <row r="1800" spans="1:19" x14ac:dyDescent="0.3">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c r="S1800">
        <f>COUNTIFS(Table1[Order ID],Table1[[#This Row],[Order ID]],Table1[Product ID],Table1[[#This Row],[Product ID]],Table1[Sales],Table1[[#This Row],[Sales]])</f>
        <v>1</v>
      </c>
    </row>
    <row r="1801" spans="1:19" x14ac:dyDescent="0.3">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c r="S1801">
        <f>COUNTIFS(Table1[Order ID],Table1[[#This Row],[Order ID]],Table1[Product ID],Table1[[#This Row],[Product ID]],Table1[Sales],Table1[[#This Row],[Sales]])</f>
        <v>1</v>
      </c>
    </row>
    <row r="1802" spans="1:19" x14ac:dyDescent="0.3">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c r="S1802">
        <f>COUNTIFS(Table1[Order ID],Table1[[#This Row],[Order ID]],Table1[Product ID],Table1[[#This Row],[Product ID]],Table1[Sales],Table1[[#This Row],[Sales]])</f>
        <v>1</v>
      </c>
    </row>
    <row r="1803" spans="1:19" x14ac:dyDescent="0.3">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c r="S1803">
        <f>COUNTIFS(Table1[Order ID],Table1[[#This Row],[Order ID]],Table1[Product ID],Table1[[#This Row],[Product ID]],Table1[Sales],Table1[[#This Row],[Sales]])</f>
        <v>1</v>
      </c>
    </row>
    <row r="1804" spans="1:19" x14ac:dyDescent="0.3">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c r="S1804">
        <f>COUNTIFS(Table1[Order ID],Table1[[#This Row],[Order ID]],Table1[Product ID],Table1[[#This Row],[Product ID]],Table1[Sales],Table1[[#This Row],[Sales]])</f>
        <v>1</v>
      </c>
    </row>
    <row r="1805" spans="1:19" x14ac:dyDescent="0.3">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c r="S1805">
        <f>COUNTIFS(Table1[Order ID],Table1[[#This Row],[Order ID]],Table1[Product ID],Table1[[#This Row],[Product ID]],Table1[Sales],Table1[[#This Row],[Sales]])</f>
        <v>1</v>
      </c>
    </row>
    <row r="1806" spans="1:19" x14ac:dyDescent="0.3">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c r="S1806">
        <f>COUNTIFS(Table1[Order ID],Table1[[#This Row],[Order ID]],Table1[Product ID],Table1[[#This Row],[Product ID]],Table1[Sales],Table1[[#This Row],[Sales]])</f>
        <v>1</v>
      </c>
    </row>
    <row r="1807" spans="1:19" x14ac:dyDescent="0.3">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c r="S1807">
        <f>COUNTIFS(Table1[Order ID],Table1[[#This Row],[Order ID]],Table1[Product ID],Table1[[#This Row],[Product ID]],Table1[Sales],Table1[[#This Row],[Sales]])</f>
        <v>1</v>
      </c>
    </row>
    <row r="1808" spans="1:19" x14ac:dyDescent="0.3">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c r="S1808">
        <f>COUNTIFS(Table1[Order ID],Table1[[#This Row],[Order ID]],Table1[Product ID],Table1[[#This Row],[Product ID]],Table1[Sales],Table1[[#This Row],[Sales]])</f>
        <v>1</v>
      </c>
    </row>
    <row r="1809" spans="1:19" x14ac:dyDescent="0.3">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c r="S1809">
        <f>COUNTIFS(Table1[Order ID],Table1[[#This Row],[Order ID]],Table1[Product ID],Table1[[#This Row],[Product ID]],Table1[Sales],Table1[[#This Row],[Sales]])</f>
        <v>1</v>
      </c>
    </row>
    <row r="1810" spans="1:19" x14ac:dyDescent="0.3">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c r="S1810">
        <f>COUNTIFS(Table1[Order ID],Table1[[#This Row],[Order ID]],Table1[Product ID],Table1[[#This Row],[Product ID]],Table1[Sales],Table1[[#This Row],[Sales]])</f>
        <v>1</v>
      </c>
    </row>
    <row r="1811" spans="1:19" x14ac:dyDescent="0.3">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c r="S1811">
        <f>COUNTIFS(Table1[Order ID],Table1[[#This Row],[Order ID]],Table1[Product ID],Table1[[#This Row],[Product ID]],Table1[Sales],Table1[[#This Row],[Sales]])</f>
        <v>1</v>
      </c>
    </row>
    <row r="1812" spans="1:19" x14ac:dyDescent="0.3">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c r="S1812">
        <f>COUNTIFS(Table1[Order ID],Table1[[#This Row],[Order ID]],Table1[Product ID],Table1[[#This Row],[Product ID]],Table1[Sales],Table1[[#This Row],[Sales]])</f>
        <v>1</v>
      </c>
    </row>
    <row r="1813" spans="1:19" x14ac:dyDescent="0.3">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c r="S1813">
        <f>COUNTIFS(Table1[Order ID],Table1[[#This Row],[Order ID]],Table1[Product ID],Table1[[#This Row],[Product ID]],Table1[Sales],Table1[[#This Row],[Sales]])</f>
        <v>1</v>
      </c>
    </row>
    <row r="1814" spans="1:19" x14ac:dyDescent="0.3">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c r="S1814">
        <f>COUNTIFS(Table1[Order ID],Table1[[#This Row],[Order ID]],Table1[Product ID],Table1[[#This Row],[Product ID]],Table1[Sales],Table1[[#This Row],[Sales]])</f>
        <v>1</v>
      </c>
    </row>
    <row r="1815" spans="1:19" x14ac:dyDescent="0.3">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c r="S1815">
        <f>COUNTIFS(Table1[Order ID],Table1[[#This Row],[Order ID]],Table1[Product ID],Table1[[#This Row],[Product ID]],Table1[Sales],Table1[[#This Row],[Sales]])</f>
        <v>1</v>
      </c>
    </row>
    <row r="1816" spans="1:19" x14ac:dyDescent="0.3">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c r="S1816">
        <f>COUNTIFS(Table1[Order ID],Table1[[#This Row],[Order ID]],Table1[Product ID],Table1[[#This Row],[Product ID]],Table1[Sales],Table1[[#This Row],[Sales]])</f>
        <v>1</v>
      </c>
    </row>
    <row r="1817" spans="1:19" x14ac:dyDescent="0.3">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c r="S1817">
        <f>COUNTIFS(Table1[Order ID],Table1[[#This Row],[Order ID]],Table1[Product ID],Table1[[#This Row],[Product ID]],Table1[Sales],Table1[[#This Row],[Sales]])</f>
        <v>1</v>
      </c>
    </row>
    <row r="1818" spans="1:19" x14ac:dyDescent="0.3">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c r="S1818">
        <f>COUNTIFS(Table1[Order ID],Table1[[#This Row],[Order ID]],Table1[Product ID],Table1[[#This Row],[Product ID]],Table1[Sales],Table1[[#This Row],[Sales]])</f>
        <v>1</v>
      </c>
    </row>
    <row r="1819" spans="1:19" x14ac:dyDescent="0.3">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c r="S1819">
        <f>COUNTIFS(Table1[Order ID],Table1[[#This Row],[Order ID]],Table1[Product ID],Table1[[#This Row],[Product ID]],Table1[Sales],Table1[[#This Row],[Sales]])</f>
        <v>1</v>
      </c>
    </row>
    <row r="1820" spans="1:19" x14ac:dyDescent="0.3">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c r="S1820">
        <f>COUNTIFS(Table1[Order ID],Table1[[#This Row],[Order ID]],Table1[Product ID],Table1[[#This Row],[Product ID]],Table1[Sales],Table1[[#This Row],[Sales]])</f>
        <v>1</v>
      </c>
    </row>
    <row r="1821" spans="1:19" x14ac:dyDescent="0.3">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c r="S1821">
        <f>COUNTIFS(Table1[Order ID],Table1[[#This Row],[Order ID]],Table1[Product ID],Table1[[#This Row],[Product ID]],Table1[Sales],Table1[[#This Row],[Sales]])</f>
        <v>1</v>
      </c>
    </row>
    <row r="1822" spans="1:19" x14ac:dyDescent="0.3">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c r="S1822">
        <f>COUNTIFS(Table1[Order ID],Table1[[#This Row],[Order ID]],Table1[Product ID],Table1[[#This Row],[Product ID]],Table1[Sales],Table1[[#This Row],[Sales]])</f>
        <v>1</v>
      </c>
    </row>
    <row r="1823" spans="1:19" x14ac:dyDescent="0.3">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c r="S1823">
        <f>COUNTIFS(Table1[Order ID],Table1[[#This Row],[Order ID]],Table1[Product ID],Table1[[#This Row],[Product ID]],Table1[Sales],Table1[[#This Row],[Sales]])</f>
        <v>1</v>
      </c>
    </row>
    <row r="1824" spans="1:19" x14ac:dyDescent="0.3">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c r="S1824">
        <f>COUNTIFS(Table1[Order ID],Table1[[#This Row],[Order ID]],Table1[Product ID],Table1[[#This Row],[Product ID]],Table1[Sales],Table1[[#This Row],[Sales]])</f>
        <v>1</v>
      </c>
    </row>
    <row r="1825" spans="1:19" x14ac:dyDescent="0.3">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c r="S1825">
        <f>COUNTIFS(Table1[Order ID],Table1[[#This Row],[Order ID]],Table1[Product ID],Table1[[#This Row],[Product ID]],Table1[Sales],Table1[[#This Row],[Sales]])</f>
        <v>1</v>
      </c>
    </row>
    <row r="1826" spans="1:19" x14ac:dyDescent="0.3">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c r="S1826">
        <f>COUNTIFS(Table1[Order ID],Table1[[#This Row],[Order ID]],Table1[Product ID],Table1[[#This Row],[Product ID]],Table1[Sales],Table1[[#This Row],[Sales]])</f>
        <v>1</v>
      </c>
    </row>
    <row r="1827" spans="1:19" x14ac:dyDescent="0.3">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c r="S1827">
        <f>COUNTIFS(Table1[Order ID],Table1[[#This Row],[Order ID]],Table1[Product ID],Table1[[#This Row],[Product ID]],Table1[Sales],Table1[[#This Row],[Sales]])</f>
        <v>1</v>
      </c>
    </row>
    <row r="1828" spans="1:19" x14ac:dyDescent="0.3">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c r="S1828">
        <f>COUNTIFS(Table1[Order ID],Table1[[#This Row],[Order ID]],Table1[Product ID],Table1[[#This Row],[Product ID]],Table1[Sales],Table1[[#This Row],[Sales]])</f>
        <v>1</v>
      </c>
    </row>
    <row r="1829" spans="1:19" x14ac:dyDescent="0.3">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c r="S1829">
        <f>COUNTIFS(Table1[Order ID],Table1[[#This Row],[Order ID]],Table1[Product ID],Table1[[#This Row],[Product ID]],Table1[Sales],Table1[[#This Row],[Sales]])</f>
        <v>1</v>
      </c>
    </row>
    <row r="1830" spans="1:19" x14ac:dyDescent="0.3">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c r="S1830">
        <f>COUNTIFS(Table1[Order ID],Table1[[#This Row],[Order ID]],Table1[Product ID],Table1[[#This Row],[Product ID]],Table1[Sales],Table1[[#This Row],[Sales]])</f>
        <v>1</v>
      </c>
    </row>
    <row r="1831" spans="1:19" x14ac:dyDescent="0.3">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c r="S1831">
        <f>COUNTIFS(Table1[Order ID],Table1[[#This Row],[Order ID]],Table1[Product ID],Table1[[#This Row],[Product ID]],Table1[Sales],Table1[[#This Row],[Sales]])</f>
        <v>1</v>
      </c>
    </row>
    <row r="1832" spans="1:19" x14ac:dyDescent="0.3">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c r="S1832">
        <f>COUNTIFS(Table1[Order ID],Table1[[#This Row],[Order ID]],Table1[Product ID],Table1[[#This Row],[Product ID]],Table1[Sales],Table1[[#This Row],[Sales]])</f>
        <v>1</v>
      </c>
    </row>
    <row r="1833" spans="1:19" x14ac:dyDescent="0.3">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c r="S1833">
        <f>COUNTIFS(Table1[Order ID],Table1[[#This Row],[Order ID]],Table1[Product ID],Table1[[#This Row],[Product ID]],Table1[Sales],Table1[[#This Row],[Sales]])</f>
        <v>1</v>
      </c>
    </row>
    <row r="1834" spans="1:19" x14ac:dyDescent="0.3">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c r="S1834">
        <f>COUNTIFS(Table1[Order ID],Table1[[#This Row],[Order ID]],Table1[Product ID],Table1[[#This Row],[Product ID]],Table1[Sales],Table1[[#This Row],[Sales]])</f>
        <v>1</v>
      </c>
    </row>
    <row r="1835" spans="1:19" x14ac:dyDescent="0.3">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c r="S1835">
        <f>COUNTIFS(Table1[Order ID],Table1[[#This Row],[Order ID]],Table1[Product ID],Table1[[#This Row],[Product ID]],Table1[Sales],Table1[[#This Row],[Sales]])</f>
        <v>1</v>
      </c>
    </row>
    <row r="1836" spans="1:19" x14ac:dyDescent="0.3">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c r="S1836">
        <f>COUNTIFS(Table1[Order ID],Table1[[#This Row],[Order ID]],Table1[Product ID],Table1[[#This Row],[Product ID]],Table1[Sales],Table1[[#This Row],[Sales]])</f>
        <v>1</v>
      </c>
    </row>
    <row r="1837" spans="1:19" x14ac:dyDescent="0.3">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c r="S1837">
        <f>COUNTIFS(Table1[Order ID],Table1[[#This Row],[Order ID]],Table1[Product ID],Table1[[#This Row],[Product ID]],Table1[Sales],Table1[[#This Row],[Sales]])</f>
        <v>1</v>
      </c>
    </row>
    <row r="1838" spans="1:19" x14ac:dyDescent="0.3">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c r="S1838">
        <f>COUNTIFS(Table1[Order ID],Table1[[#This Row],[Order ID]],Table1[Product ID],Table1[[#This Row],[Product ID]],Table1[Sales],Table1[[#This Row],[Sales]])</f>
        <v>1</v>
      </c>
    </row>
    <row r="1839" spans="1:19" x14ac:dyDescent="0.3">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c r="S1839">
        <f>COUNTIFS(Table1[Order ID],Table1[[#This Row],[Order ID]],Table1[Product ID],Table1[[#This Row],[Product ID]],Table1[Sales],Table1[[#This Row],[Sales]])</f>
        <v>1</v>
      </c>
    </row>
    <row r="1840" spans="1:19" x14ac:dyDescent="0.3">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c r="S1840">
        <f>COUNTIFS(Table1[Order ID],Table1[[#This Row],[Order ID]],Table1[Product ID],Table1[[#This Row],[Product ID]],Table1[Sales],Table1[[#This Row],[Sales]])</f>
        <v>1</v>
      </c>
    </row>
    <row r="1841" spans="1:19" x14ac:dyDescent="0.3">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c r="S1841">
        <f>COUNTIFS(Table1[Order ID],Table1[[#This Row],[Order ID]],Table1[Product ID],Table1[[#This Row],[Product ID]],Table1[Sales],Table1[[#This Row],[Sales]])</f>
        <v>1</v>
      </c>
    </row>
    <row r="1842" spans="1:19" x14ac:dyDescent="0.3">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c r="S1842">
        <f>COUNTIFS(Table1[Order ID],Table1[[#This Row],[Order ID]],Table1[Product ID],Table1[[#This Row],[Product ID]],Table1[Sales],Table1[[#This Row],[Sales]])</f>
        <v>1</v>
      </c>
    </row>
    <row r="1843" spans="1:19" x14ac:dyDescent="0.3">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c r="S1843">
        <f>COUNTIFS(Table1[Order ID],Table1[[#This Row],[Order ID]],Table1[Product ID],Table1[[#This Row],[Product ID]],Table1[Sales],Table1[[#This Row],[Sales]])</f>
        <v>1</v>
      </c>
    </row>
    <row r="1844" spans="1:19" x14ac:dyDescent="0.3">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c r="S1844">
        <f>COUNTIFS(Table1[Order ID],Table1[[#This Row],[Order ID]],Table1[Product ID],Table1[[#This Row],[Product ID]],Table1[Sales],Table1[[#This Row],[Sales]])</f>
        <v>1</v>
      </c>
    </row>
    <row r="1845" spans="1:19" x14ac:dyDescent="0.3">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c r="S1845">
        <f>COUNTIFS(Table1[Order ID],Table1[[#This Row],[Order ID]],Table1[Product ID],Table1[[#This Row],[Product ID]],Table1[Sales],Table1[[#This Row],[Sales]])</f>
        <v>1</v>
      </c>
    </row>
    <row r="1846" spans="1:19" x14ac:dyDescent="0.3">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c r="S1846">
        <f>COUNTIFS(Table1[Order ID],Table1[[#This Row],[Order ID]],Table1[Product ID],Table1[[#This Row],[Product ID]],Table1[Sales],Table1[[#This Row],[Sales]])</f>
        <v>1</v>
      </c>
    </row>
    <row r="1847" spans="1:19" x14ac:dyDescent="0.3">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c r="S1847">
        <f>COUNTIFS(Table1[Order ID],Table1[[#This Row],[Order ID]],Table1[Product ID],Table1[[#This Row],[Product ID]],Table1[Sales],Table1[[#This Row],[Sales]])</f>
        <v>1</v>
      </c>
    </row>
    <row r="1848" spans="1:19" x14ac:dyDescent="0.3">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c r="S1848">
        <f>COUNTIFS(Table1[Order ID],Table1[[#This Row],[Order ID]],Table1[Product ID],Table1[[#This Row],[Product ID]],Table1[Sales],Table1[[#This Row],[Sales]])</f>
        <v>1</v>
      </c>
    </row>
    <row r="1849" spans="1:19" x14ac:dyDescent="0.3">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c r="S1849">
        <f>COUNTIFS(Table1[Order ID],Table1[[#This Row],[Order ID]],Table1[Product ID],Table1[[#This Row],[Product ID]],Table1[Sales],Table1[[#This Row],[Sales]])</f>
        <v>1</v>
      </c>
    </row>
    <row r="1850" spans="1:19" x14ac:dyDescent="0.3">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c r="S1850">
        <f>COUNTIFS(Table1[Order ID],Table1[[#This Row],[Order ID]],Table1[Product ID],Table1[[#This Row],[Product ID]],Table1[Sales],Table1[[#This Row],[Sales]])</f>
        <v>1</v>
      </c>
    </row>
    <row r="1851" spans="1:19" x14ac:dyDescent="0.3">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c r="S1851">
        <f>COUNTIFS(Table1[Order ID],Table1[[#This Row],[Order ID]],Table1[Product ID],Table1[[#This Row],[Product ID]],Table1[Sales],Table1[[#This Row],[Sales]])</f>
        <v>1</v>
      </c>
    </row>
    <row r="1852" spans="1:19" x14ac:dyDescent="0.3">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c r="S1852">
        <f>COUNTIFS(Table1[Order ID],Table1[[#This Row],[Order ID]],Table1[Product ID],Table1[[#This Row],[Product ID]],Table1[Sales],Table1[[#This Row],[Sales]])</f>
        <v>1</v>
      </c>
    </row>
    <row r="1853" spans="1:19" x14ac:dyDescent="0.3">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c r="S1853">
        <f>COUNTIFS(Table1[Order ID],Table1[[#This Row],[Order ID]],Table1[Product ID],Table1[[#This Row],[Product ID]],Table1[Sales],Table1[[#This Row],[Sales]])</f>
        <v>1</v>
      </c>
    </row>
    <row r="1854" spans="1:19" x14ac:dyDescent="0.3">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c r="S1854">
        <f>COUNTIFS(Table1[Order ID],Table1[[#This Row],[Order ID]],Table1[Product ID],Table1[[#This Row],[Product ID]],Table1[Sales],Table1[[#This Row],[Sales]])</f>
        <v>1</v>
      </c>
    </row>
    <row r="1855" spans="1:19" x14ac:dyDescent="0.3">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c r="S1855">
        <f>COUNTIFS(Table1[Order ID],Table1[[#This Row],[Order ID]],Table1[Product ID],Table1[[#This Row],[Product ID]],Table1[Sales],Table1[[#This Row],[Sales]])</f>
        <v>1</v>
      </c>
    </row>
    <row r="1856" spans="1:19" x14ac:dyDescent="0.3">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c r="S1856">
        <f>COUNTIFS(Table1[Order ID],Table1[[#This Row],[Order ID]],Table1[Product ID],Table1[[#This Row],[Product ID]],Table1[Sales],Table1[[#This Row],[Sales]])</f>
        <v>1</v>
      </c>
    </row>
    <row r="1857" spans="1:19" x14ac:dyDescent="0.3">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c r="S1857">
        <f>COUNTIFS(Table1[Order ID],Table1[[#This Row],[Order ID]],Table1[Product ID],Table1[[#This Row],[Product ID]],Table1[Sales],Table1[[#This Row],[Sales]])</f>
        <v>1</v>
      </c>
    </row>
    <row r="1858" spans="1:19" x14ac:dyDescent="0.3">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c r="S1858">
        <f>COUNTIFS(Table1[Order ID],Table1[[#This Row],[Order ID]],Table1[Product ID],Table1[[#This Row],[Product ID]],Table1[Sales],Table1[[#This Row],[Sales]])</f>
        <v>1</v>
      </c>
    </row>
    <row r="1859" spans="1:19" x14ac:dyDescent="0.3">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c r="S1859">
        <f>COUNTIFS(Table1[Order ID],Table1[[#This Row],[Order ID]],Table1[Product ID],Table1[[#This Row],[Product ID]],Table1[Sales],Table1[[#This Row],[Sales]])</f>
        <v>1</v>
      </c>
    </row>
    <row r="1860" spans="1:19" x14ac:dyDescent="0.3">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c r="S1860">
        <f>COUNTIFS(Table1[Order ID],Table1[[#This Row],[Order ID]],Table1[Product ID],Table1[[#This Row],[Product ID]],Table1[Sales],Table1[[#This Row],[Sales]])</f>
        <v>1</v>
      </c>
    </row>
    <row r="1861" spans="1:19" x14ac:dyDescent="0.3">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c r="S1861">
        <f>COUNTIFS(Table1[Order ID],Table1[[#This Row],[Order ID]],Table1[Product ID],Table1[[#This Row],[Product ID]],Table1[Sales],Table1[[#This Row],[Sales]])</f>
        <v>1</v>
      </c>
    </row>
    <row r="1862" spans="1:19" x14ac:dyDescent="0.3">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c r="S1862">
        <f>COUNTIFS(Table1[Order ID],Table1[[#This Row],[Order ID]],Table1[Product ID],Table1[[#This Row],[Product ID]],Table1[Sales],Table1[[#This Row],[Sales]])</f>
        <v>1</v>
      </c>
    </row>
    <row r="1863" spans="1:19" x14ac:dyDescent="0.3">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c r="S1863">
        <f>COUNTIFS(Table1[Order ID],Table1[[#This Row],[Order ID]],Table1[Product ID],Table1[[#This Row],[Product ID]],Table1[Sales],Table1[[#This Row],[Sales]])</f>
        <v>1</v>
      </c>
    </row>
    <row r="1864" spans="1:19" x14ac:dyDescent="0.3">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c r="S1864">
        <f>COUNTIFS(Table1[Order ID],Table1[[#This Row],[Order ID]],Table1[Product ID],Table1[[#This Row],[Product ID]],Table1[Sales],Table1[[#This Row],[Sales]])</f>
        <v>1</v>
      </c>
    </row>
    <row r="1865" spans="1:19" x14ac:dyDescent="0.3">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c r="S1865">
        <f>COUNTIFS(Table1[Order ID],Table1[[#This Row],[Order ID]],Table1[Product ID],Table1[[#This Row],[Product ID]],Table1[Sales],Table1[[#This Row],[Sales]])</f>
        <v>1</v>
      </c>
    </row>
    <row r="1866" spans="1:19" x14ac:dyDescent="0.3">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c r="S1866">
        <f>COUNTIFS(Table1[Order ID],Table1[[#This Row],[Order ID]],Table1[Product ID],Table1[[#This Row],[Product ID]],Table1[Sales],Table1[[#This Row],[Sales]])</f>
        <v>1</v>
      </c>
    </row>
    <row r="1867" spans="1:19" x14ac:dyDescent="0.3">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c r="S1867">
        <f>COUNTIFS(Table1[Order ID],Table1[[#This Row],[Order ID]],Table1[Product ID],Table1[[#This Row],[Product ID]],Table1[Sales],Table1[[#This Row],[Sales]])</f>
        <v>1</v>
      </c>
    </row>
    <row r="1868" spans="1:19" x14ac:dyDescent="0.3">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c r="S1868">
        <f>COUNTIFS(Table1[Order ID],Table1[[#This Row],[Order ID]],Table1[Product ID],Table1[[#This Row],[Product ID]],Table1[Sales],Table1[[#This Row],[Sales]])</f>
        <v>1</v>
      </c>
    </row>
    <row r="1869" spans="1:19" x14ac:dyDescent="0.3">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c r="S1869">
        <f>COUNTIFS(Table1[Order ID],Table1[[#This Row],[Order ID]],Table1[Product ID],Table1[[#This Row],[Product ID]],Table1[Sales],Table1[[#This Row],[Sales]])</f>
        <v>1</v>
      </c>
    </row>
    <row r="1870" spans="1:19" x14ac:dyDescent="0.3">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c r="S1870">
        <f>COUNTIFS(Table1[Order ID],Table1[[#This Row],[Order ID]],Table1[Product ID],Table1[[#This Row],[Product ID]],Table1[Sales],Table1[[#This Row],[Sales]])</f>
        <v>1</v>
      </c>
    </row>
    <row r="1871" spans="1:19" x14ac:dyDescent="0.3">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c r="S1871">
        <f>COUNTIFS(Table1[Order ID],Table1[[#This Row],[Order ID]],Table1[Product ID],Table1[[#This Row],[Product ID]],Table1[Sales],Table1[[#This Row],[Sales]])</f>
        <v>1</v>
      </c>
    </row>
    <row r="1872" spans="1:19" x14ac:dyDescent="0.3">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c r="S1872">
        <f>COUNTIFS(Table1[Order ID],Table1[[#This Row],[Order ID]],Table1[Product ID],Table1[[#This Row],[Product ID]],Table1[Sales],Table1[[#This Row],[Sales]])</f>
        <v>1</v>
      </c>
    </row>
    <row r="1873" spans="1:19" x14ac:dyDescent="0.3">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c r="S1873">
        <f>COUNTIFS(Table1[Order ID],Table1[[#This Row],[Order ID]],Table1[Product ID],Table1[[#This Row],[Product ID]],Table1[Sales],Table1[[#This Row],[Sales]])</f>
        <v>1</v>
      </c>
    </row>
    <row r="1874" spans="1:19" x14ac:dyDescent="0.3">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c r="S1874">
        <f>COUNTIFS(Table1[Order ID],Table1[[#This Row],[Order ID]],Table1[Product ID],Table1[[#This Row],[Product ID]],Table1[Sales],Table1[[#This Row],[Sales]])</f>
        <v>1</v>
      </c>
    </row>
    <row r="1875" spans="1:19" x14ac:dyDescent="0.3">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c r="S1875">
        <f>COUNTIFS(Table1[Order ID],Table1[[#This Row],[Order ID]],Table1[Product ID],Table1[[#This Row],[Product ID]],Table1[Sales],Table1[[#This Row],[Sales]])</f>
        <v>1</v>
      </c>
    </row>
    <row r="1876" spans="1:19" x14ac:dyDescent="0.3">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c r="S1876">
        <f>COUNTIFS(Table1[Order ID],Table1[[#This Row],[Order ID]],Table1[Product ID],Table1[[#This Row],[Product ID]],Table1[Sales],Table1[[#This Row],[Sales]])</f>
        <v>1</v>
      </c>
    </row>
    <row r="1877" spans="1:19" x14ac:dyDescent="0.3">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c r="S1877">
        <f>COUNTIFS(Table1[Order ID],Table1[[#This Row],[Order ID]],Table1[Product ID],Table1[[#This Row],[Product ID]],Table1[Sales],Table1[[#This Row],[Sales]])</f>
        <v>1</v>
      </c>
    </row>
    <row r="1878" spans="1:19" x14ac:dyDescent="0.3">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c r="S1878">
        <f>COUNTIFS(Table1[Order ID],Table1[[#This Row],[Order ID]],Table1[Product ID],Table1[[#This Row],[Product ID]],Table1[Sales],Table1[[#This Row],[Sales]])</f>
        <v>1</v>
      </c>
    </row>
    <row r="1879" spans="1:19" x14ac:dyDescent="0.3">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c r="S1879">
        <f>COUNTIFS(Table1[Order ID],Table1[[#This Row],[Order ID]],Table1[Product ID],Table1[[#This Row],[Product ID]],Table1[Sales],Table1[[#This Row],[Sales]])</f>
        <v>1</v>
      </c>
    </row>
    <row r="1880" spans="1:19" x14ac:dyDescent="0.3">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c r="S1880">
        <f>COUNTIFS(Table1[Order ID],Table1[[#This Row],[Order ID]],Table1[Product ID],Table1[[#This Row],[Product ID]],Table1[Sales],Table1[[#This Row],[Sales]])</f>
        <v>1</v>
      </c>
    </row>
    <row r="1881" spans="1:19" x14ac:dyDescent="0.3">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c r="S1881">
        <f>COUNTIFS(Table1[Order ID],Table1[[#This Row],[Order ID]],Table1[Product ID],Table1[[#This Row],[Product ID]],Table1[Sales],Table1[[#This Row],[Sales]])</f>
        <v>1</v>
      </c>
    </row>
    <row r="1882" spans="1:19" x14ac:dyDescent="0.3">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c r="S1882">
        <f>COUNTIFS(Table1[Order ID],Table1[[#This Row],[Order ID]],Table1[Product ID],Table1[[#This Row],[Product ID]],Table1[Sales],Table1[[#This Row],[Sales]])</f>
        <v>1</v>
      </c>
    </row>
    <row r="1883" spans="1:19" x14ac:dyDescent="0.3">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c r="S1883">
        <f>COUNTIFS(Table1[Order ID],Table1[[#This Row],[Order ID]],Table1[Product ID],Table1[[#This Row],[Product ID]],Table1[Sales],Table1[[#This Row],[Sales]])</f>
        <v>1</v>
      </c>
    </row>
    <row r="1884" spans="1:19" x14ac:dyDescent="0.3">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c r="S1884">
        <f>COUNTIFS(Table1[Order ID],Table1[[#This Row],[Order ID]],Table1[Product ID],Table1[[#This Row],[Product ID]],Table1[Sales],Table1[[#This Row],[Sales]])</f>
        <v>1</v>
      </c>
    </row>
    <row r="1885" spans="1:19" x14ac:dyDescent="0.3">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c r="S1885">
        <f>COUNTIFS(Table1[Order ID],Table1[[#This Row],[Order ID]],Table1[Product ID],Table1[[#This Row],[Product ID]],Table1[Sales],Table1[[#This Row],[Sales]])</f>
        <v>1</v>
      </c>
    </row>
    <row r="1886" spans="1:19" x14ac:dyDescent="0.3">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c r="S1886">
        <f>COUNTIFS(Table1[Order ID],Table1[[#This Row],[Order ID]],Table1[Product ID],Table1[[#This Row],[Product ID]],Table1[Sales],Table1[[#This Row],[Sales]])</f>
        <v>1</v>
      </c>
    </row>
    <row r="1887" spans="1:19" x14ac:dyDescent="0.3">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c r="S1887">
        <f>COUNTIFS(Table1[Order ID],Table1[[#This Row],[Order ID]],Table1[Product ID],Table1[[#This Row],[Product ID]],Table1[Sales],Table1[[#This Row],[Sales]])</f>
        <v>1</v>
      </c>
    </row>
    <row r="1888" spans="1:19" x14ac:dyDescent="0.3">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c r="S1888">
        <f>COUNTIFS(Table1[Order ID],Table1[[#This Row],[Order ID]],Table1[Product ID],Table1[[#This Row],[Product ID]],Table1[Sales],Table1[[#This Row],[Sales]])</f>
        <v>1</v>
      </c>
    </row>
    <row r="1889" spans="1:19" x14ac:dyDescent="0.3">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c r="S1889">
        <f>COUNTIFS(Table1[Order ID],Table1[[#This Row],[Order ID]],Table1[Product ID],Table1[[#This Row],[Product ID]],Table1[Sales],Table1[[#This Row],[Sales]])</f>
        <v>1</v>
      </c>
    </row>
    <row r="1890" spans="1:19" x14ac:dyDescent="0.3">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c r="S1890">
        <f>COUNTIFS(Table1[Order ID],Table1[[#This Row],[Order ID]],Table1[Product ID],Table1[[#This Row],[Product ID]],Table1[Sales],Table1[[#This Row],[Sales]])</f>
        <v>1</v>
      </c>
    </row>
    <row r="1891" spans="1:19" x14ac:dyDescent="0.3">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c r="S1891">
        <f>COUNTIFS(Table1[Order ID],Table1[[#This Row],[Order ID]],Table1[Product ID],Table1[[#This Row],[Product ID]],Table1[Sales],Table1[[#This Row],[Sales]])</f>
        <v>1</v>
      </c>
    </row>
    <row r="1892" spans="1:19" x14ac:dyDescent="0.3">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c r="S1892">
        <f>COUNTIFS(Table1[Order ID],Table1[[#This Row],[Order ID]],Table1[Product ID],Table1[[#This Row],[Product ID]],Table1[Sales],Table1[[#This Row],[Sales]])</f>
        <v>1</v>
      </c>
    </row>
    <row r="1893" spans="1:19" x14ac:dyDescent="0.3">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c r="S1893">
        <f>COUNTIFS(Table1[Order ID],Table1[[#This Row],[Order ID]],Table1[Product ID],Table1[[#This Row],[Product ID]],Table1[Sales],Table1[[#This Row],[Sales]])</f>
        <v>1</v>
      </c>
    </row>
    <row r="1894" spans="1:19" x14ac:dyDescent="0.3">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c r="S1894">
        <f>COUNTIFS(Table1[Order ID],Table1[[#This Row],[Order ID]],Table1[Product ID],Table1[[#This Row],[Product ID]],Table1[Sales],Table1[[#This Row],[Sales]])</f>
        <v>1</v>
      </c>
    </row>
    <row r="1895" spans="1:19" x14ac:dyDescent="0.3">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c r="S1895">
        <f>COUNTIFS(Table1[Order ID],Table1[[#This Row],[Order ID]],Table1[Product ID],Table1[[#This Row],[Product ID]],Table1[Sales],Table1[[#This Row],[Sales]])</f>
        <v>1</v>
      </c>
    </row>
    <row r="1896" spans="1:19" x14ac:dyDescent="0.3">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c r="S1896">
        <f>COUNTIFS(Table1[Order ID],Table1[[#This Row],[Order ID]],Table1[Product ID],Table1[[#This Row],[Product ID]],Table1[Sales],Table1[[#This Row],[Sales]])</f>
        <v>1</v>
      </c>
    </row>
    <row r="1897" spans="1:19" x14ac:dyDescent="0.3">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c r="S1897">
        <f>COUNTIFS(Table1[Order ID],Table1[[#This Row],[Order ID]],Table1[Product ID],Table1[[#This Row],[Product ID]],Table1[Sales],Table1[[#This Row],[Sales]])</f>
        <v>1</v>
      </c>
    </row>
    <row r="1898" spans="1:19" x14ac:dyDescent="0.3">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c r="S1898">
        <f>COUNTIFS(Table1[Order ID],Table1[[#This Row],[Order ID]],Table1[Product ID],Table1[[#This Row],[Product ID]],Table1[Sales],Table1[[#This Row],[Sales]])</f>
        <v>1</v>
      </c>
    </row>
    <row r="1899" spans="1:19" x14ac:dyDescent="0.3">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c r="S1899">
        <f>COUNTIFS(Table1[Order ID],Table1[[#This Row],[Order ID]],Table1[Product ID],Table1[[#This Row],[Product ID]],Table1[Sales],Table1[[#This Row],[Sales]])</f>
        <v>1</v>
      </c>
    </row>
    <row r="1900" spans="1:19" x14ac:dyDescent="0.3">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c r="S1900">
        <f>COUNTIFS(Table1[Order ID],Table1[[#This Row],[Order ID]],Table1[Product ID],Table1[[#This Row],[Product ID]],Table1[Sales],Table1[[#This Row],[Sales]])</f>
        <v>1</v>
      </c>
    </row>
    <row r="1901" spans="1:19" x14ac:dyDescent="0.3">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c r="S1901">
        <f>COUNTIFS(Table1[Order ID],Table1[[#This Row],[Order ID]],Table1[Product ID],Table1[[#This Row],[Product ID]],Table1[Sales],Table1[[#This Row],[Sales]])</f>
        <v>1</v>
      </c>
    </row>
    <row r="1902" spans="1:19" x14ac:dyDescent="0.3">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c r="S1902">
        <f>COUNTIFS(Table1[Order ID],Table1[[#This Row],[Order ID]],Table1[Product ID],Table1[[#This Row],[Product ID]],Table1[Sales],Table1[[#This Row],[Sales]])</f>
        <v>1</v>
      </c>
    </row>
    <row r="1903" spans="1:19" x14ac:dyDescent="0.3">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c r="S1903">
        <f>COUNTIFS(Table1[Order ID],Table1[[#This Row],[Order ID]],Table1[Product ID],Table1[[#This Row],[Product ID]],Table1[Sales],Table1[[#This Row],[Sales]])</f>
        <v>1</v>
      </c>
    </row>
    <row r="1904" spans="1:19" x14ac:dyDescent="0.3">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c r="S1904">
        <f>COUNTIFS(Table1[Order ID],Table1[[#This Row],[Order ID]],Table1[Product ID],Table1[[#This Row],[Product ID]],Table1[Sales],Table1[[#This Row],[Sales]])</f>
        <v>1</v>
      </c>
    </row>
    <row r="1905" spans="1:19" x14ac:dyDescent="0.3">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c r="S1905">
        <f>COUNTIFS(Table1[Order ID],Table1[[#This Row],[Order ID]],Table1[Product ID],Table1[[#This Row],[Product ID]],Table1[Sales],Table1[[#This Row],[Sales]])</f>
        <v>1</v>
      </c>
    </row>
    <row r="1906" spans="1:19" x14ac:dyDescent="0.3">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c r="S1906">
        <f>COUNTIFS(Table1[Order ID],Table1[[#This Row],[Order ID]],Table1[Product ID],Table1[[#This Row],[Product ID]],Table1[Sales],Table1[[#This Row],[Sales]])</f>
        <v>1</v>
      </c>
    </row>
    <row r="1907" spans="1:19" x14ac:dyDescent="0.3">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c r="S1907">
        <f>COUNTIFS(Table1[Order ID],Table1[[#This Row],[Order ID]],Table1[Product ID],Table1[[#This Row],[Product ID]],Table1[Sales],Table1[[#This Row],[Sales]])</f>
        <v>1</v>
      </c>
    </row>
    <row r="1908" spans="1:19" x14ac:dyDescent="0.3">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c r="S1908">
        <f>COUNTIFS(Table1[Order ID],Table1[[#This Row],[Order ID]],Table1[Product ID],Table1[[#This Row],[Product ID]],Table1[Sales],Table1[[#This Row],[Sales]])</f>
        <v>1</v>
      </c>
    </row>
    <row r="1909" spans="1:19" x14ac:dyDescent="0.3">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c r="S1909">
        <f>COUNTIFS(Table1[Order ID],Table1[[#This Row],[Order ID]],Table1[Product ID],Table1[[#This Row],[Product ID]],Table1[Sales],Table1[[#This Row],[Sales]])</f>
        <v>1</v>
      </c>
    </row>
    <row r="1910" spans="1:19" x14ac:dyDescent="0.3">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c r="S1910">
        <f>COUNTIFS(Table1[Order ID],Table1[[#This Row],[Order ID]],Table1[Product ID],Table1[[#This Row],[Product ID]],Table1[Sales],Table1[[#This Row],[Sales]])</f>
        <v>1</v>
      </c>
    </row>
    <row r="1911" spans="1:19" x14ac:dyDescent="0.3">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c r="S1911">
        <f>COUNTIFS(Table1[Order ID],Table1[[#This Row],[Order ID]],Table1[Product ID],Table1[[#This Row],[Product ID]],Table1[Sales],Table1[[#This Row],[Sales]])</f>
        <v>1</v>
      </c>
    </row>
    <row r="1912" spans="1:19" x14ac:dyDescent="0.3">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c r="S1912">
        <f>COUNTIFS(Table1[Order ID],Table1[[#This Row],[Order ID]],Table1[Product ID],Table1[[#This Row],[Product ID]],Table1[Sales],Table1[[#This Row],[Sales]])</f>
        <v>1</v>
      </c>
    </row>
    <row r="1913" spans="1:19" x14ac:dyDescent="0.3">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c r="S1913">
        <f>COUNTIFS(Table1[Order ID],Table1[[#This Row],[Order ID]],Table1[Product ID],Table1[[#This Row],[Product ID]],Table1[Sales],Table1[[#This Row],[Sales]])</f>
        <v>1</v>
      </c>
    </row>
    <row r="1914" spans="1:19" x14ac:dyDescent="0.3">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c r="S1914">
        <f>COUNTIFS(Table1[Order ID],Table1[[#This Row],[Order ID]],Table1[Product ID],Table1[[#This Row],[Product ID]],Table1[Sales],Table1[[#This Row],[Sales]])</f>
        <v>1</v>
      </c>
    </row>
    <row r="1915" spans="1:19" x14ac:dyDescent="0.3">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c r="S1915">
        <f>COUNTIFS(Table1[Order ID],Table1[[#This Row],[Order ID]],Table1[Product ID],Table1[[#This Row],[Product ID]],Table1[Sales],Table1[[#This Row],[Sales]])</f>
        <v>1</v>
      </c>
    </row>
    <row r="1916" spans="1:19" x14ac:dyDescent="0.3">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c r="S1916">
        <f>COUNTIFS(Table1[Order ID],Table1[[#This Row],[Order ID]],Table1[Product ID],Table1[[#This Row],[Product ID]],Table1[Sales],Table1[[#This Row],[Sales]])</f>
        <v>1</v>
      </c>
    </row>
    <row r="1917" spans="1:19" x14ac:dyDescent="0.3">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c r="S1917">
        <f>COUNTIFS(Table1[Order ID],Table1[[#This Row],[Order ID]],Table1[Product ID],Table1[[#This Row],[Product ID]],Table1[Sales],Table1[[#This Row],[Sales]])</f>
        <v>1</v>
      </c>
    </row>
    <row r="1918" spans="1:19" x14ac:dyDescent="0.3">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c r="S1918">
        <f>COUNTIFS(Table1[Order ID],Table1[[#This Row],[Order ID]],Table1[Product ID],Table1[[#This Row],[Product ID]],Table1[Sales],Table1[[#This Row],[Sales]])</f>
        <v>1</v>
      </c>
    </row>
    <row r="1919" spans="1:19" x14ac:dyDescent="0.3">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c r="S1919">
        <f>COUNTIFS(Table1[Order ID],Table1[[#This Row],[Order ID]],Table1[Product ID],Table1[[#This Row],[Product ID]],Table1[Sales],Table1[[#This Row],[Sales]])</f>
        <v>1</v>
      </c>
    </row>
    <row r="1920" spans="1:19" x14ac:dyDescent="0.3">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c r="S1920">
        <f>COUNTIFS(Table1[Order ID],Table1[[#This Row],[Order ID]],Table1[Product ID],Table1[[#This Row],[Product ID]],Table1[Sales],Table1[[#This Row],[Sales]])</f>
        <v>1</v>
      </c>
    </row>
    <row r="1921" spans="1:19" x14ac:dyDescent="0.3">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c r="S1921">
        <f>COUNTIFS(Table1[Order ID],Table1[[#This Row],[Order ID]],Table1[Product ID],Table1[[#This Row],[Product ID]],Table1[Sales],Table1[[#This Row],[Sales]])</f>
        <v>1</v>
      </c>
    </row>
    <row r="1922" spans="1:19" x14ac:dyDescent="0.3">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c r="S1922">
        <f>COUNTIFS(Table1[Order ID],Table1[[#This Row],[Order ID]],Table1[Product ID],Table1[[#This Row],[Product ID]],Table1[Sales],Table1[[#This Row],[Sales]])</f>
        <v>1</v>
      </c>
    </row>
    <row r="1923" spans="1:19" x14ac:dyDescent="0.3">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c r="S1923">
        <f>COUNTIFS(Table1[Order ID],Table1[[#This Row],[Order ID]],Table1[Product ID],Table1[[#This Row],[Product ID]],Table1[Sales],Table1[[#This Row],[Sales]])</f>
        <v>1</v>
      </c>
    </row>
    <row r="1924" spans="1:19" x14ac:dyDescent="0.3">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c r="S1924">
        <f>COUNTIFS(Table1[Order ID],Table1[[#This Row],[Order ID]],Table1[Product ID],Table1[[#This Row],[Product ID]],Table1[Sales],Table1[[#This Row],[Sales]])</f>
        <v>1</v>
      </c>
    </row>
    <row r="1925" spans="1:19" x14ac:dyDescent="0.3">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c r="S1925">
        <f>COUNTIFS(Table1[Order ID],Table1[[#This Row],[Order ID]],Table1[Product ID],Table1[[#This Row],[Product ID]],Table1[Sales],Table1[[#This Row],[Sales]])</f>
        <v>1</v>
      </c>
    </row>
    <row r="1926" spans="1:19" x14ac:dyDescent="0.3">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c r="S1926">
        <f>COUNTIFS(Table1[Order ID],Table1[[#This Row],[Order ID]],Table1[Product ID],Table1[[#This Row],[Product ID]],Table1[Sales],Table1[[#This Row],[Sales]])</f>
        <v>1</v>
      </c>
    </row>
    <row r="1927" spans="1:19" x14ac:dyDescent="0.3">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c r="S1927">
        <f>COUNTIFS(Table1[Order ID],Table1[[#This Row],[Order ID]],Table1[Product ID],Table1[[#This Row],[Product ID]],Table1[Sales],Table1[[#This Row],[Sales]])</f>
        <v>1</v>
      </c>
    </row>
    <row r="1928" spans="1:19" x14ac:dyDescent="0.3">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c r="S1928">
        <f>COUNTIFS(Table1[Order ID],Table1[[#This Row],[Order ID]],Table1[Product ID],Table1[[#This Row],[Product ID]],Table1[Sales],Table1[[#This Row],[Sales]])</f>
        <v>1</v>
      </c>
    </row>
    <row r="1929" spans="1:19" x14ac:dyDescent="0.3">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c r="S1929">
        <f>COUNTIFS(Table1[Order ID],Table1[[#This Row],[Order ID]],Table1[Product ID],Table1[[#This Row],[Product ID]],Table1[Sales],Table1[[#This Row],[Sales]])</f>
        <v>1</v>
      </c>
    </row>
    <row r="1930" spans="1:19" x14ac:dyDescent="0.3">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c r="S1930">
        <f>COUNTIFS(Table1[Order ID],Table1[[#This Row],[Order ID]],Table1[Product ID],Table1[[#This Row],[Product ID]],Table1[Sales],Table1[[#This Row],[Sales]])</f>
        <v>1</v>
      </c>
    </row>
    <row r="1931" spans="1:19" x14ac:dyDescent="0.3">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c r="S1931">
        <f>COUNTIFS(Table1[Order ID],Table1[[#This Row],[Order ID]],Table1[Product ID],Table1[[#This Row],[Product ID]],Table1[Sales],Table1[[#This Row],[Sales]])</f>
        <v>1</v>
      </c>
    </row>
    <row r="1932" spans="1:19" x14ac:dyDescent="0.3">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c r="S1932">
        <f>COUNTIFS(Table1[Order ID],Table1[[#This Row],[Order ID]],Table1[Product ID],Table1[[#This Row],[Product ID]],Table1[Sales],Table1[[#This Row],[Sales]])</f>
        <v>1</v>
      </c>
    </row>
    <row r="1933" spans="1:19" x14ac:dyDescent="0.3">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c r="S1933">
        <f>COUNTIFS(Table1[Order ID],Table1[[#This Row],[Order ID]],Table1[Product ID],Table1[[#This Row],[Product ID]],Table1[Sales],Table1[[#This Row],[Sales]])</f>
        <v>1</v>
      </c>
    </row>
    <row r="1934" spans="1:19" x14ac:dyDescent="0.3">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c r="S1934">
        <f>COUNTIFS(Table1[Order ID],Table1[[#This Row],[Order ID]],Table1[Product ID],Table1[[#This Row],[Product ID]],Table1[Sales],Table1[[#This Row],[Sales]])</f>
        <v>1</v>
      </c>
    </row>
    <row r="1935" spans="1:19" x14ac:dyDescent="0.3">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c r="S1935">
        <f>COUNTIFS(Table1[Order ID],Table1[[#This Row],[Order ID]],Table1[Product ID],Table1[[#This Row],[Product ID]],Table1[Sales],Table1[[#This Row],[Sales]])</f>
        <v>1</v>
      </c>
    </row>
    <row r="1936" spans="1:19" x14ac:dyDescent="0.3">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c r="S1936">
        <f>COUNTIFS(Table1[Order ID],Table1[[#This Row],[Order ID]],Table1[Product ID],Table1[[#This Row],[Product ID]],Table1[Sales],Table1[[#This Row],[Sales]])</f>
        <v>1</v>
      </c>
    </row>
    <row r="1937" spans="1:19" x14ac:dyDescent="0.3">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c r="S1937">
        <f>COUNTIFS(Table1[Order ID],Table1[[#This Row],[Order ID]],Table1[Product ID],Table1[[#This Row],[Product ID]],Table1[Sales],Table1[[#This Row],[Sales]])</f>
        <v>1</v>
      </c>
    </row>
    <row r="1938" spans="1:19" x14ac:dyDescent="0.3">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c r="S1938">
        <f>COUNTIFS(Table1[Order ID],Table1[[#This Row],[Order ID]],Table1[Product ID],Table1[[#This Row],[Product ID]],Table1[Sales],Table1[[#This Row],[Sales]])</f>
        <v>1</v>
      </c>
    </row>
    <row r="1939" spans="1:19" x14ac:dyDescent="0.3">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c r="S1939">
        <f>COUNTIFS(Table1[Order ID],Table1[[#This Row],[Order ID]],Table1[Product ID],Table1[[#This Row],[Product ID]],Table1[Sales],Table1[[#This Row],[Sales]])</f>
        <v>1</v>
      </c>
    </row>
    <row r="1940" spans="1:19" x14ac:dyDescent="0.3">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c r="S1940">
        <f>COUNTIFS(Table1[Order ID],Table1[[#This Row],[Order ID]],Table1[Product ID],Table1[[#This Row],[Product ID]],Table1[Sales],Table1[[#This Row],[Sales]])</f>
        <v>1</v>
      </c>
    </row>
    <row r="1941" spans="1:19" x14ac:dyDescent="0.3">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c r="S1941">
        <f>COUNTIFS(Table1[Order ID],Table1[[#This Row],[Order ID]],Table1[Product ID],Table1[[#This Row],[Product ID]],Table1[Sales],Table1[[#This Row],[Sales]])</f>
        <v>1</v>
      </c>
    </row>
    <row r="1942" spans="1:19" x14ac:dyDescent="0.3">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c r="S1942">
        <f>COUNTIFS(Table1[Order ID],Table1[[#This Row],[Order ID]],Table1[Product ID],Table1[[#This Row],[Product ID]],Table1[Sales],Table1[[#This Row],[Sales]])</f>
        <v>1</v>
      </c>
    </row>
    <row r="1943" spans="1:19" x14ac:dyDescent="0.3">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c r="S1943">
        <f>COUNTIFS(Table1[Order ID],Table1[[#This Row],[Order ID]],Table1[Product ID],Table1[[#This Row],[Product ID]],Table1[Sales],Table1[[#This Row],[Sales]])</f>
        <v>1</v>
      </c>
    </row>
    <row r="1944" spans="1:19" x14ac:dyDescent="0.3">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c r="S1944">
        <f>COUNTIFS(Table1[Order ID],Table1[[#This Row],[Order ID]],Table1[Product ID],Table1[[#This Row],[Product ID]],Table1[Sales],Table1[[#This Row],[Sales]])</f>
        <v>1</v>
      </c>
    </row>
    <row r="1945" spans="1:19" x14ac:dyDescent="0.3">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c r="S1945">
        <f>COUNTIFS(Table1[Order ID],Table1[[#This Row],[Order ID]],Table1[Product ID],Table1[[#This Row],[Product ID]],Table1[Sales],Table1[[#This Row],[Sales]])</f>
        <v>1</v>
      </c>
    </row>
    <row r="1946" spans="1:19" x14ac:dyDescent="0.3">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c r="S1946">
        <f>COUNTIFS(Table1[Order ID],Table1[[#This Row],[Order ID]],Table1[Product ID],Table1[[#This Row],[Product ID]],Table1[Sales],Table1[[#This Row],[Sales]])</f>
        <v>1</v>
      </c>
    </row>
    <row r="1947" spans="1:19" x14ac:dyDescent="0.3">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c r="S1947">
        <f>COUNTIFS(Table1[Order ID],Table1[[#This Row],[Order ID]],Table1[Product ID],Table1[[#This Row],[Product ID]],Table1[Sales],Table1[[#This Row],[Sales]])</f>
        <v>1</v>
      </c>
    </row>
    <row r="1948" spans="1:19" x14ac:dyDescent="0.3">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c r="S1948">
        <f>COUNTIFS(Table1[Order ID],Table1[[#This Row],[Order ID]],Table1[Product ID],Table1[[#This Row],[Product ID]],Table1[Sales],Table1[[#This Row],[Sales]])</f>
        <v>1</v>
      </c>
    </row>
    <row r="1949" spans="1:19" x14ac:dyDescent="0.3">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c r="S1949">
        <f>COUNTIFS(Table1[Order ID],Table1[[#This Row],[Order ID]],Table1[Product ID],Table1[[#This Row],[Product ID]],Table1[Sales],Table1[[#This Row],[Sales]])</f>
        <v>1</v>
      </c>
    </row>
    <row r="1950" spans="1:19" x14ac:dyDescent="0.3">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c r="S1950">
        <f>COUNTIFS(Table1[Order ID],Table1[[#This Row],[Order ID]],Table1[Product ID],Table1[[#This Row],[Product ID]],Table1[Sales],Table1[[#This Row],[Sales]])</f>
        <v>1</v>
      </c>
    </row>
    <row r="1951" spans="1:19" x14ac:dyDescent="0.3">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c r="S1951">
        <f>COUNTIFS(Table1[Order ID],Table1[[#This Row],[Order ID]],Table1[Product ID],Table1[[#This Row],[Product ID]],Table1[Sales],Table1[[#This Row],[Sales]])</f>
        <v>1</v>
      </c>
    </row>
    <row r="1952" spans="1:19" x14ac:dyDescent="0.3">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c r="S1952">
        <f>COUNTIFS(Table1[Order ID],Table1[[#This Row],[Order ID]],Table1[Product ID],Table1[[#This Row],[Product ID]],Table1[Sales],Table1[[#This Row],[Sales]])</f>
        <v>1</v>
      </c>
    </row>
    <row r="1953" spans="1:19" x14ac:dyDescent="0.3">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c r="S1953">
        <f>COUNTIFS(Table1[Order ID],Table1[[#This Row],[Order ID]],Table1[Product ID],Table1[[#This Row],[Product ID]],Table1[Sales],Table1[[#This Row],[Sales]])</f>
        <v>1</v>
      </c>
    </row>
    <row r="1954" spans="1:19" x14ac:dyDescent="0.3">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c r="S1954">
        <f>COUNTIFS(Table1[Order ID],Table1[[#This Row],[Order ID]],Table1[Product ID],Table1[[#This Row],[Product ID]],Table1[Sales],Table1[[#This Row],[Sales]])</f>
        <v>1</v>
      </c>
    </row>
    <row r="1955" spans="1:19" x14ac:dyDescent="0.3">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c r="S1955">
        <f>COUNTIFS(Table1[Order ID],Table1[[#This Row],[Order ID]],Table1[Product ID],Table1[[#This Row],[Product ID]],Table1[Sales],Table1[[#This Row],[Sales]])</f>
        <v>1</v>
      </c>
    </row>
    <row r="1956" spans="1:19" x14ac:dyDescent="0.3">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c r="S1956">
        <f>COUNTIFS(Table1[Order ID],Table1[[#This Row],[Order ID]],Table1[Product ID],Table1[[#This Row],[Product ID]],Table1[Sales],Table1[[#This Row],[Sales]])</f>
        <v>1</v>
      </c>
    </row>
    <row r="1957" spans="1:19" x14ac:dyDescent="0.3">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c r="S1957">
        <f>COUNTIFS(Table1[Order ID],Table1[[#This Row],[Order ID]],Table1[Product ID],Table1[[#This Row],[Product ID]],Table1[Sales],Table1[[#This Row],[Sales]])</f>
        <v>1</v>
      </c>
    </row>
    <row r="1958" spans="1:19" x14ac:dyDescent="0.3">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c r="S1958">
        <f>COUNTIFS(Table1[Order ID],Table1[[#This Row],[Order ID]],Table1[Product ID],Table1[[#This Row],[Product ID]],Table1[Sales],Table1[[#This Row],[Sales]])</f>
        <v>1</v>
      </c>
    </row>
    <row r="1959" spans="1:19" x14ac:dyDescent="0.3">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c r="S1959">
        <f>COUNTIFS(Table1[Order ID],Table1[[#This Row],[Order ID]],Table1[Product ID],Table1[[#This Row],[Product ID]],Table1[Sales],Table1[[#This Row],[Sales]])</f>
        <v>1</v>
      </c>
    </row>
    <row r="1960" spans="1:19" x14ac:dyDescent="0.3">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c r="S1960">
        <f>COUNTIFS(Table1[Order ID],Table1[[#This Row],[Order ID]],Table1[Product ID],Table1[[#This Row],[Product ID]],Table1[Sales],Table1[[#This Row],[Sales]])</f>
        <v>1</v>
      </c>
    </row>
    <row r="1961" spans="1:19" x14ac:dyDescent="0.3">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c r="S1961">
        <f>COUNTIFS(Table1[Order ID],Table1[[#This Row],[Order ID]],Table1[Product ID],Table1[[#This Row],[Product ID]],Table1[Sales],Table1[[#This Row],[Sales]])</f>
        <v>1</v>
      </c>
    </row>
    <row r="1962" spans="1:19" x14ac:dyDescent="0.3">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c r="S1962">
        <f>COUNTIFS(Table1[Order ID],Table1[[#This Row],[Order ID]],Table1[Product ID],Table1[[#This Row],[Product ID]],Table1[Sales],Table1[[#This Row],[Sales]])</f>
        <v>1</v>
      </c>
    </row>
    <row r="1963" spans="1:19" x14ac:dyDescent="0.3">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c r="S1963">
        <f>COUNTIFS(Table1[Order ID],Table1[[#This Row],[Order ID]],Table1[Product ID],Table1[[#This Row],[Product ID]],Table1[Sales],Table1[[#This Row],[Sales]])</f>
        <v>1</v>
      </c>
    </row>
    <row r="1964" spans="1:19" x14ac:dyDescent="0.3">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c r="S1964">
        <f>COUNTIFS(Table1[Order ID],Table1[[#This Row],[Order ID]],Table1[Product ID],Table1[[#This Row],[Product ID]],Table1[Sales],Table1[[#This Row],[Sales]])</f>
        <v>1</v>
      </c>
    </row>
    <row r="1965" spans="1:19" x14ac:dyDescent="0.3">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c r="S1965">
        <f>COUNTIFS(Table1[Order ID],Table1[[#This Row],[Order ID]],Table1[Product ID],Table1[[#This Row],[Product ID]],Table1[Sales],Table1[[#This Row],[Sales]])</f>
        <v>1</v>
      </c>
    </row>
    <row r="1966" spans="1:19" x14ac:dyDescent="0.3">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c r="S1966">
        <f>COUNTIFS(Table1[Order ID],Table1[[#This Row],[Order ID]],Table1[Product ID],Table1[[#This Row],[Product ID]],Table1[Sales],Table1[[#This Row],[Sales]])</f>
        <v>1</v>
      </c>
    </row>
    <row r="1967" spans="1:19" x14ac:dyDescent="0.3">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c r="S1967">
        <f>COUNTIFS(Table1[Order ID],Table1[[#This Row],[Order ID]],Table1[Product ID],Table1[[#This Row],[Product ID]],Table1[Sales],Table1[[#This Row],[Sales]])</f>
        <v>1</v>
      </c>
    </row>
    <row r="1968" spans="1:19" x14ac:dyDescent="0.3">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c r="S1968">
        <f>COUNTIFS(Table1[Order ID],Table1[[#This Row],[Order ID]],Table1[Product ID],Table1[[#This Row],[Product ID]],Table1[Sales],Table1[[#This Row],[Sales]])</f>
        <v>1</v>
      </c>
    </row>
    <row r="1969" spans="1:19" x14ac:dyDescent="0.3">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c r="S1969">
        <f>COUNTIFS(Table1[Order ID],Table1[[#This Row],[Order ID]],Table1[Product ID],Table1[[#This Row],[Product ID]],Table1[Sales],Table1[[#This Row],[Sales]])</f>
        <v>1</v>
      </c>
    </row>
    <row r="1970" spans="1:19" x14ac:dyDescent="0.3">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c r="S1970">
        <f>COUNTIFS(Table1[Order ID],Table1[[#This Row],[Order ID]],Table1[Product ID],Table1[[#This Row],[Product ID]],Table1[Sales],Table1[[#This Row],[Sales]])</f>
        <v>1</v>
      </c>
    </row>
    <row r="1971" spans="1:19" x14ac:dyDescent="0.3">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c r="S1971">
        <f>COUNTIFS(Table1[Order ID],Table1[[#This Row],[Order ID]],Table1[Product ID],Table1[[#This Row],[Product ID]],Table1[Sales],Table1[[#This Row],[Sales]])</f>
        <v>1</v>
      </c>
    </row>
    <row r="1972" spans="1:19" x14ac:dyDescent="0.3">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c r="S1972">
        <f>COUNTIFS(Table1[Order ID],Table1[[#This Row],[Order ID]],Table1[Product ID],Table1[[#This Row],[Product ID]],Table1[Sales],Table1[[#This Row],[Sales]])</f>
        <v>1</v>
      </c>
    </row>
    <row r="1973" spans="1:19" x14ac:dyDescent="0.3">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c r="S1973">
        <f>COUNTIFS(Table1[Order ID],Table1[[#This Row],[Order ID]],Table1[Product ID],Table1[[#This Row],[Product ID]],Table1[Sales],Table1[[#This Row],[Sales]])</f>
        <v>1</v>
      </c>
    </row>
    <row r="1974" spans="1:19" x14ac:dyDescent="0.3">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c r="S1974">
        <f>COUNTIFS(Table1[Order ID],Table1[[#This Row],[Order ID]],Table1[Product ID],Table1[[#This Row],[Product ID]],Table1[Sales],Table1[[#This Row],[Sales]])</f>
        <v>1</v>
      </c>
    </row>
    <row r="1975" spans="1:19" x14ac:dyDescent="0.3">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c r="S1975">
        <f>COUNTIFS(Table1[Order ID],Table1[[#This Row],[Order ID]],Table1[Product ID],Table1[[#This Row],[Product ID]],Table1[Sales],Table1[[#This Row],[Sales]])</f>
        <v>1</v>
      </c>
    </row>
    <row r="1976" spans="1:19" x14ac:dyDescent="0.3">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c r="S1976">
        <f>COUNTIFS(Table1[Order ID],Table1[[#This Row],[Order ID]],Table1[Product ID],Table1[[#This Row],[Product ID]],Table1[Sales],Table1[[#This Row],[Sales]])</f>
        <v>1</v>
      </c>
    </row>
    <row r="1977" spans="1:19" x14ac:dyDescent="0.3">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c r="S1977">
        <f>COUNTIFS(Table1[Order ID],Table1[[#This Row],[Order ID]],Table1[Product ID],Table1[[#This Row],[Product ID]],Table1[Sales],Table1[[#This Row],[Sales]])</f>
        <v>1</v>
      </c>
    </row>
    <row r="1978" spans="1:19" x14ac:dyDescent="0.3">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c r="S1978">
        <f>COUNTIFS(Table1[Order ID],Table1[[#This Row],[Order ID]],Table1[Product ID],Table1[[#This Row],[Product ID]],Table1[Sales],Table1[[#This Row],[Sales]])</f>
        <v>1</v>
      </c>
    </row>
    <row r="1979" spans="1:19" x14ac:dyDescent="0.3">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c r="S1979">
        <f>COUNTIFS(Table1[Order ID],Table1[[#This Row],[Order ID]],Table1[Product ID],Table1[[#This Row],[Product ID]],Table1[Sales],Table1[[#This Row],[Sales]])</f>
        <v>1</v>
      </c>
    </row>
    <row r="1980" spans="1:19" x14ac:dyDescent="0.3">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c r="S1980">
        <f>COUNTIFS(Table1[Order ID],Table1[[#This Row],[Order ID]],Table1[Product ID],Table1[[#This Row],[Product ID]],Table1[Sales],Table1[[#This Row],[Sales]])</f>
        <v>1</v>
      </c>
    </row>
    <row r="1981" spans="1:19" x14ac:dyDescent="0.3">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c r="S1981">
        <f>COUNTIFS(Table1[Order ID],Table1[[#This Row],[Order ID]],Table1[Product ID],Table1[[#This Row],[Product ID]],Table1[Sales],Table1[[#This Row],[Sales]])</f>
        <v>1</v>
      </c>
    </row>
    <row r="1982" spans="1:19" x14ac:dyDescent="0.3">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c r="S1982">
        <f>COUNTIFS(Table1[Order ID],Table1[[#This Row],[Order ID]],Table1[Product ID],Table1[[#This Row],[Product ID]],Table1[Sales],Table1[[#This Row],[Sales]])</f>
        <v>1</v>
      </c>
    </row>
    <row r="1983" spans="1:19" x14ac:dyDescent="0.3">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c r="S1983">
        <f>COUNTIFS(Table1[Order ID],Table1[[#This Row],[Order ID]],Table1[Product ID],Table1[[#This Row],[Product ID]],Table1[Sales],Table1[[#This Row],[Sales]])</f>
        <v>1</v>
      </c>
    </row>
    <row r="1984" spans="1:19" x14ac:dyDescent="0.3">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c r="S1984">
        <f>COUNTIFS(Table1[Order ID],Table1[[#This Row],[Order ID]],Table1[Product ID],Table1[[#This Row],[Product ID]],Table1[Sales],Table1[[#This Row],[Sales]])</f>
        <v>1</v>
      </c>
    </row>
    <row r="1985" spans="1:19" x14ac:dyDescent="0.3">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c r="S1985">
        <f>COUNTIFS(Table1[Order ID],Table1[[#This Row],[Order ID]],Table1[Product ID],Table1[[#This Row],[Product ID]],Table1[Sales],Table1[[#This Row],[Sales]])</f>
        <v>1</v>
      </c>
    </row>
    <row r="1986" spans="1:19" x14ac:dyDescent="0.3">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c r="S1986">
        <f>COUNTIFS(Table1[Order ID],Table1[[#This Row],[Order ID]],Table1[Product ID],Table1[[#This Row],[Product ID]],Table1[Sales],Table1[[#This Row],[Sales]])</f>
        <v>1</v>
      </c>
    </row>
    <row r="1987" spans="1:19" x14ac:dyDescent="0.3">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c r="S1987">
        <f>COUNTIFS(Table1[Order ID],Table1[[#This Row],[Order ID]],Table1[Product ID],Table1[[#This Row],[Product ID]],Table1[Sales],Table1[[#This Row],[Sales]])</f>
        <v>1</v>
      </c>
    </row>
    <row r="1988" spans="1:19" x14ac:dyDescent="0.3">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c r="S1988">
        <f>COUNTIFS(Table1[Order ID],Table1[[#This Row],[Order ID]],Table1[Product ID],Table1[[#This Row],[Product ID]],Table1[Sales],Table1[[#This Row],[Sales]])</f>
        <v>1</v>
      </c>
    </row>
    <row r="1989" spans="1:19" x14ac:dyDescent="0.3">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c r="S1989">
        <f>COUNTIFS(Table1[Order ID],Table1[[#This Row],[Order ID]],Table1[Product ID],Table1[[#This Row],[Product ID]],Table1[Sales],Table1[[#This Row],[Sales]])</f>
        <v>1</v>
      </c>
    </row>
    <row r="1990" spans="1:19" x14ac:dyDescent="0.3">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c r="S1990">
        <f>COUNTIFS(Table1[Order ID],Table1[[#This Row],[Order ID]],Table1[Product ID],Table1[[#This Row],[Product ID]],Table1[Sales],Table1[[#This Row],[Sales]])</f>
        <v>1</v>
      </c>
    </row>
    <row r="1991" spans="1:19" x14ac:dyDescent="0.3">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c r="S1991">
        <f>COUNTIFS(Table1[Order ID],Table1[[#This Row],[Order ID]],Table1[Product ID],Table1[[#This Row],[Product ID]],Table1[Sales],Table1[[#This Row],[Sales]])</f>
        <v>1</v>
      </c>
    </row>
    <row r="1992" spans="1:19" x14ac:dyDescent="0.3">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c r="S1992">
        <f>COUNTIFS(Table1[Order ID],Table1[[#This Row],[Order ID]],Table1[Product ID],Table1[[#This Row],[Product ID]],Table1[Sales],Table1[[#This Row],[Sales]])</f>
        <v>1</v>
      </c>
    </row>
    <row r="1993" spans="1:19" x14ac:dyDescent="0.3">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c r="S1993">
        <f>COUNTIFS(Table1[Order ID],Table1[[#This Row],[Order ID]],Table1[Product ID],Table1[[#This Row],[Product ID]],Table1[Sales],Table1[[#This Row],[Sales]])</f>
        <v>1</v>
      </c>
    </row>
    <row r="1994" spans="1:19" x14ac:dyDescent="0.3">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c r="S1994">
        <f>COUNTIFS(Table1[Order ID],Table1[[#This Row],[Order ID]],Table1[Product ID],Table1[[#This Row],[Product ID]],Table1[Sales],Table1[[#This Row],[Sales]])</f>
        <v>1</v>
      </c>
    </row>
    <row r="1995" spans="1:19" x14ac:dyDescent="0.3">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c r="S1995">
        <f>COUNTIFS(Table1[Order ID],Table1[[#This Row],[Order ID]],Table1[Product ID],Table1[[#This Row],[Product ID]],Table1[Sales],Table1[[#This Row],[Sales]])</f>
        <v>1</v>
      </c>
    </row>
    <row r="1996" spans="1:19" x14ac:dyDescent="0.3">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c r="S1996">
        <f>COUNTIFS(Table1[Order ID],Table1[[#This Row],[Order ID]],Table1[Product ID],Table1[[#This Row],[Product ID]],Table1[Sales],Table1[[#This Row],[Sales]])</f>
        <v>1</v>
      </c>
    </row>
    <row r="1997" spans="1:19" x14ac:dyDescent="0.3">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c r="S1997">
        <f>COUNTIFS(Table1[Order ID],Table1[[#This Row],[Order ID]],Table1[Product ID],Table1[[#This Row],[Product ID]],Table1[Sales],Table1[[#This Row],[Sales]])</f>
        <v>1</v>
      </c>
    </row>
    <row r="1998" spans="1:19" x14ac:dyDescent="0.3">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c r="S1998">
        <f>COUNTIFS(Table1[Order ID],Table1[[#This Row],[Order ID]],Table1[Product ID],Table1[[#This Row],[Product ID]],Table1[Sales],Table1[[#This Row],[Sales]])</f>
        <v>1</v>
      </c>
    </row>
    <row r="1999" spans="1:19" x14ac:dyDescent="0.3">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c r="S1999">
        <f>COUNTIFS(Table1[Order ID],Table1[[#This Row],[Order ID]],Table1[Product ID],Table1[[#This Row],[Product ID]],Table1[Sales],Table1[[#This Row],[Sales]])</f>
        <v>1</v>
      </c>
    </row>
    <row r="2000" spans="1:19" x14ac:dyDescent="0.3">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c r="S2000">
        <f>COUNTIFS(Table1[Order ID],Table1[[#This Row],[Order ID]],Table1[Product ID],Table1[[#This Row],[Product ID]],Table1[Sales],Table1[[#This Row],[Sales]])</f>
        <v>1</v>
      </c>
    </row>
    <row r="2001" spans="1:19" x14ac:dyDescent="0.3">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c r="S2001">
        <f>COUNTIFS(Table1[Order ID],Table1[[#This Row],[Order ID]],Table1[Product ID],Table1[[#This Row],[Product ID]],Table1[Sales],Table1[[#This Row],[Sales]])</f>
        <v>1</v>
      </c>
    </row>
    <row r="2002" spans="1:19" x14ac:dyDescent="0.3">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c r="S2002">
        <f>COUNTIFS(Table1[Order ID],Table1[[#This Row],[Order ID]],Table1[Product ID],Table1[[#This Row],[Product ID]],Table1[Sales],Table1[[#This Row],[Sales]])</f>
        <v>1</v>
      </c>
    </row>
    <row r="2003" spans="1:19" x14ac:dyDescent="0.3">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c r="S2003">
        <f>COUNTIFS(Table1[Order ID],Table1[[#This Row],[Order ID]],Table1[Product ID],Table1[[#This Row],[Product ID]],Table1[Sales],Table1[[#This Row],[Sales]])</f>
        <v>1</v>
      </c>
    </row>
    <row r="2004" spans="1:19" x14ac:dyDescent="0.3">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c r="S2004">
        <f>COUNTIFS(Table1[Order ID],Table1[[#This Row],[Order ID]],Table1[Product ID],Table1[[#This Row],[Product ID]],Table1[Sales],Table1[[#This Row],[Sales]])</f>
        <v>1</v>
      </c>
    </row>
    <row r="2005" spans="1:19" x14ac:dyDescent="0.3">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c r="S2005">
        <f>COUNTIFS(Table1[Order ID],Table1[[#This Row],[Order ID]],Table1[Product ID],Table1[[#This Row],[Product ID]],Table1[Sales],Table1[[#This Row],[Sales]])</f>
        <v>1</v>
      </c>
    </row>
    <row r="2006" spans="1:19" x14ac:dyDescent="0.3">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c r="S2006">
        <f>COUNTIFS(Table1[Order ID],Table1[[#This Row],[Order ID]],Table1[Product ID],Table1[[#This Row],[Product ID]],Table1[Sales],Table1[[#This Row],[Sales]])</f>
        <v>1</v>
      </c>
    </row>
    <row r="2007" spans="1:19" x14ac:dyDescent="0.3">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c r="S2007">
        <f>COUNTIFS(Table1[Order ID],Table1[[#This Row],[Order ID]],Table1[Product ID],Table1[[#This Row],[Product ID]],Table1[Sales],Table1[[#This Row],[Sales]])</f>
        <v>1</v>
      </c>
    </row>
    <row r="2008" spans="1:19" x14ac:dyDescent="0.3">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c r="S2008">
        <f>COUNTIFS(Table1[Order ID],Table1[[#This Row],[Order ID]],Table1[Product ID],Table1[[#This Row],[Product ID]],Table1[Sales],Table1[[#This Row],[Sales]])</f>
        <v>1</v>
      </c>
    </row>
    <row r="2009" spans="1:19" x14ac:dyDescent="0.3">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c r="S2009">
        <f>COUNTIFS(Table1[Order ID],Table1[[#This Row],[Order ID]],Table1[Product ID],Table1[[#This Row],[Product ID]],Table1[Sales],Table1[[#This Row],[Sales]])</f>
        <v>1</v>
      </c>
    </row>
    <row r="2010" spans="1:19" x14ac:dyDescent="0.3">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c r="S2010">
        <f>COUNTIFS(Table1[Order ID],Table1[[#This Row],[Order ID]],Table1[Product ID],Table1[[#This Row],[Product ID]],Table1[Sales],Table1[[#This Row],[Sales]])</f>
        <v>1</v>
      </c>
    </row>
    <row r="2011" spans="1:19" x14ac:dyDescent="0.3">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c r="S2011">
        <f>COUNTIFS(Table1[Order ID],Table1[[#This Row],[Order ID]],Table1[Product ID],Table1[[#This Row],[Product ID]],Table1[Sales],Table1[[#This Row],[Sales]])</f>
        <v>1</v>
      </c>
    </row>
    <row r="2012" spans="1:19" x14ac:dyDescent="0.3">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c r="S2012">
        <f>COUNTIFS(Table1[Order ID],Table1[[#This Row],[Order ID]],Table1[Product ID],Table1[[#This Row],[Product ID]],Table1[Sales],Table1[[#This Row],[Sales]])</f>
        <v>1</v>
      </c>
    </row>
    <row r="2013" spans="1:19" x14ac:dyDescent="0.3">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c r="S2013">
        <f>COUNTIFS(Table1[Order ID],Table1[[#This Row],[Order ID]],Table1[Product ID],Table1[[#This Row],[Product ID]],Table1[Sales],Table1[[#This Row],[Sales]])</f>
        <v>1</v>
      </c>
    </row>
    <row r="2014" spans="1:19" x14ac:dyDescent="0.3">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c r="S2014">
        <f>COUNTIFS(Table1[Order ID],Table1[[#This Row],[Order ID]],Table1[Product ID],Table1[[#This Row],[Product ID]],Table1[Sales],Table1[[#This Row],[Sales]])</f>
        <v>1</v>
      </c>
    </row>
    <row r="2015" spans="1:19" x14ac:dyDescent="0.3">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c r="S2015">
        <f>COUNTIFS(Table1[Order ID],Table1[[#This Row],[Order ID]],Table1[Product ID],Table1[[#This Row],[Product ID]],Table1[Sales],Table1[[#This Row],[Sales]])</f>
        <v>1</v>
      </c>
    </row>
    <row r="2016" spans="1:19" x14ac:dyDescent="0.3">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c r="S2016">
        <f>COUNTIFS(Table1[Order ID],Table1[[#This Row],[Order ID]],Table1[Product ID],Table1[[#This Row],[Product ID]],Table1[Sales],Table1[[#This Row],[Sales]])</f>
        <v>1</v>
      </c>
    </row>
    <row r="2017" spans="1:19" x14ac:dyDescent="0.3">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c r="S2017">
        <f>COUNTIFS(Table1[Order ID],Table1[[#This Row],[Order ID]],Table1[Product ID],Table1[[#This Row],[Product ID]],Table1[Sales],Table1[[#This Row],[Sales]])</f>
        <v>1</v>
      </c>
    </row>
    <row r="2018" spans="1:19" x14ac:dyDescent="0.3">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c r="S2018">
        <f>COUNTIFS(Table1[Order ID],Table1[[#This Row],[Order ID]],Table1[Product ID],Table1[[#This Row],[Product ID]],Table1[Sales],Table1[[#This Row],[Sales]])</f>
        <v>1</v>
      </c>
    </row>
    <row r="2019" spans="1:19" x14ac:dyDescent="0.3">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c r="S2019">
        <f>COUNTIFS(Table1[Order ID],Table1[[#This Row],[Order ID]],Table1[Product ID],Table1[[#This Row],[Product ID]],Table1[Sales],Table1[[#This Row],[Sales]])</f>
        <v>1</v>
      </c>
    </row>
    <row r="2020" spans="1:19" x14ac:dyDescent="0.3">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c r="S2020">
        <f>COUNTIFS(Table1[Order ID],Table1[[#This Row],[Order ID]],Table1[Product ID],Table1[[#This Row],[Product ID]],Table1[Sales],Table1[[#This Row],[Sales]])</f>
        <v>1</v>
      </c>
    </row>
    <row r="2021" spans="1:19" x14ac:dyDescent="0.3">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c r="S2021">
        <f>COUNTIFS(Table1[Order ID],Table1[[#This Row],[Order ID]],Table1[Product ID],Table1[[#This Row],[Product ID]],Table1[Sales],Table1[[#This Row],[Sales]])</f>
        <v>1</v>
      </c>
    </row>
    <row r="2022" spans="1:19" x14ac:dyDescent="0.3">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c r="S2022">
        <f>COUNTIFS(Table1[Order ID],Table1[[#This Row],[Order ID]],Table1[Product ID],Table1[[#This Row],[Product ID]],Table1[Sales],Table1[[#This Row],[Sales]])</f>
        <v>1</v>
      </c>
    </row>
    <row r="2023" spans="1:19" x14ac:dyDescent="0.3">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c r="S2023">
        <f>COUNTIFS(Table1[Order ID],Table1[[#This Row],[Order ID]],Table1[Product ID],Table1[[#This Row],[Product ID]],Table1[Sales],Table1[[#This Row],[Sales]])</f>
        <v>1</v>
      </c>
    </row>
    <row r="2024" spans="1:19" x14ac:dyDescent="0.3">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c r="S2024">
        <f>COUNTIFS(Table1[Order ID],Table1[[#This Row],[Order ID]],Table1[Product ID],Table1[[#This Row],[Product ID]],Table1[Sales],Table1[[#This Row],[Sales]])</f>
        <v>1</v>
      </c>
    </row>
    <row r="2025" spans="1:19" x14ac:dyDescent="0.3">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c r="S2025">
        <f>COUNTIFS(Table1[Order ID],Table1[[#This Row],[Order ID]],Table1[Product ID],Table1[[#This Row],[Product ID]],Table1[Sales],Table1[[#This Row],[Sales]])</f>
        <v>1</v>
      </c>
    </row>
    <row r="2026" spans="1:19" x14ac:dyDescent="0.3">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c r="S2026">
        <f>COUNTIFS(Table1[Order ID],Table1[[#This Row],[Order ID]],Table1[Product ID],Table1[[#This Row],[Product ID]],Table1[Sales],Table1[[#This Row],[Sales]])</f>
        <v>1</v>
      </c>
    </row>
    <row r="2027" spans="1:19" x14ac:dyDescent="0.3">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c r="S2027">
        <f>COUNTIFS(Table1[Order ID],Table1[[#This Row],[Order ID]],Table1[Product ID],Table1[[#This Row],[Product ID]],Table1[Sales],Table1[[#This Row],[Sales]])</f>
        <v>1</v>
      </c>
    </row>
    <row r="2028" spans="1:19" x14ac:dyDescent="0.3">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c r="S2028">
        <f>COUNTIFS(Table1[Order ID],Table1[[#This Row],[Order ID]],Table1[Product ID],Table1[[#This Row],[Product ID]],Table1[Sales],Table1[[#This Row],[Sales]])</f>
        <v>1</v>
      </c>
    </row>
    <row r="2029" spans="1:19" x14ac:dyDescent="0.3">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c r="S2029">
        <f>COUNTIFS(Table1[Order ID],Table1[[#This Row],[Order ID]],Table1[Product ID],Table1[[#This Row],[Product ID]],Table1[Sales],Table1[[#This Row],[Sales]])</f>
        <v>1</v>
      </c>
    </row>
    <row r="2030" spans="1:19" x14ac:dyDescent="0.3">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c r="S2030">
        <f>COUNTIFS(Table1[Order ID],Table1[[#This Row],[Order ID]],Table1[Product ID],Table1[[#This Row],[Product ID]],Table1[Sales],Table1[[#This Row],[Sales]])</f>
        <v>1</v>
      </c>
    </row>
    <row r="2031" spans="1:19" x14ac:dyDescent="0.3">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c r="S2031">
        <f>COUNTIFS(Table1[Order ID],Table1[[#This Row],[Order ID]],Table1[Product ID],Table1[[#This Row],[Product ID]],Table1[Sales],Table1[[#This Row],[Sales]])</f>
        <v>1</v>
      </c>
    </row>
    <row r="2032" spans="1:19" x14ac:dyDescent="0.3">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c r="S2032">
        <f>COUNTIFS(Table1[Order ID],Table1[[#This Row],[Order ID]],Table1[Product ID],Table1[[#This Row],[Product ID]],Table1[Sales],Table1[[#This Row],[Sales]])</f>
        <v>1</v>
      </c>
    </row>
    <row r="2033" spans="1:19" x14ac:dyDescent="0.3">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c r="S2033">
        <f>COUNTIFS(Table1[Order ID],Table1[[#This Row],[Order ID]],Table1[Product ID],Table1[[#This Row],[Product ID]],Table1[Sales],Table1[[#This Row],[Sales]])</f>
        <v>1</v>
      </c>
    </row>
    <row r="2034" spans="1:19" x14ac:dyDescent="0.3">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c r="S2034">
        <f>COUNTIFS(Table1[Order ID],Table1[[#This Row],[Order ID]],Table1[Product ID],Table1[[#This Row],[Product ID]],Table1[Sales],Table1[[#This Row],[Sales]])</f>
        <v>1</v>
      </c>
    </row>
    <row r="2035" spans="1:19" x14ac:dyDescent="0.3">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c r="S2035">
        <f>COUNTIFS(Table1[Order ID],Table1[[#This Row],[Order ID]],Table1[Product ID],Table1[[#This Row],[Product ID]],Table1[Sales],Table1[[#This Row],[Sales]])</f>
        <v>1</v>
      </c>
    </row>
    <row r="2036" spans="1:19" x14ac:dyDescent="0.3">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c r="S2036">
        <f>COUNTIFS(Table1[Order ID],Table1[[#This Row],[Order ID]],Table1[Product ID],Table1[[#This Row],[Product ID]],Table1[Sales],Table1[[#This Row],[Sales]])</f>
        <v>1</v>
      </c>
    </row>
    <row r="2037" spans="1:19" x14ac:dyDescent="0.3">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c r="S2037">
        <f>COUNTIFS(Table1[Order ID],Table1[[#This Row],[Order ID]],Table1[Product ID],Table1[[#This Row],[Product ID]],Table1[Sales],Table1[[#This Row],[Sales]])</f>
        <v>1</v>
      </c>
    </row>
    <row r="2038" spans="1:19" x14ac:dyDescent="0.3">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c r="S2038">
        <f>COUNTIFS(Table1[Order ID],Table1[[#This Row],[Order ID]],Table1[Product ID],Table1[[#This Row],[Product ID]],Table1[Sales],Table1[[#This Row],[Sales]])</f>
        <v>1</v>
      </c>
    </row>
    <row r="2039" spans="1:19" x14ac:dyDescent="0.3">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c r="S2039">
        <f>COUNTIFS(Table1[Order ID],Table1[[#This Row],[Order ID]],Table1[Product ID],Table1[[#This Row],[Product ID]],Table1[Sales],Table1[[#This Row],[Sales]])</f>
        <v>1</v>
      </c>
    </row>
    <row r="2040" spans="1:19" x14ac:dyDescent="0.3">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c r="S2040">
        <f>COUNTIFS(Table1[Order ID],Table1[[#This Row],[Order ID]],Table1[Product ID],Table1[[#This Row],[Product ID]],Table1[Sales],Table1[[#This Row],[Sales]])</f>
        <v>1</v>
      </c>
    </row>
    <row r="2041" spans="1:19" x14ac:dyDescent="0.3">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c r="S2041">
        <f>COUNTIFS(Table1[Order ID],Table1[[#This Row],[Order ID]],Table1[Product ID],Table1[[#This Row],[Product ID]],Table1[Sales],Table1[[#This Row],[Sales]])</f>
        <v>1</v>
      </c>
    </row>
    <row r="2042" spans="1:19" x14ac:dyDescent="0.3">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c r="S2042">
        <f>COUNTIFS(Table1[Order ID],Table1[[#This Row],[Order ID]],Table1[Product ID],Table1[[#This Row],[Product ID]],Table1[Sales],Table1[[#This Row],[Sales]])</f>
        <v>1</v>
      </c>
    </row>
    <row r="2043" spans="1:19" x14ac:dyDescent="0.3">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c r="S2043">
        <f>COUNTIFS(Table1[Order ID],Table1[[#This Row],[Order ID]],Table1[Product ID],Table1[[#This Row],[Product ID]],Table1[Sales],Table1[[#This Row],[Sales]])</f>
        <v>1</v>
      </c>
    </row>
    <row r="2044" spans="1:19" x14ac:dyDescent="0.3">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c r="S2044">
        <f>COUNTIFS(Table1[Order ID],Table1[[#This Row],[Order ID]],Table1[Product ID],Table1[[#This Row],[Product ID]],Table1[Sales],Table1[[#This Row],[Sales]])</f>
        <v>1</v>
      </c>
    </row>
    <row r="2045" spans="1:19" x14ac:dyDescent="0.3">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c r="S2045">
        <f>COUNTIFS(Table1[Order ID],Table1[[#This Row],[Order ID]],Table1[Product ID],Table1[[#This Row],[Product ID]],Table1[Sales],Table1[[#This Row],[Sales]])</f>
        <v>1</v>
      </c>
    </row>
    <row r="2046" spans="1:19" x14ac:dyDescent="0.3">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c r="S2046">
        <f>COUNTIFS(Table1[Order ID],Table1[[#This Row],[Order ID]],Table1[Product ID],Table1[[#This Row],[Product ID]],Table1[Sales],Table1[[#This Row],[Sales]])</f>
        <v>1</v>
      </c>
    </row>
    <row r="2047" spans="1:19" x14ac:dyDescent="0.3">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c r="S2047">
        <f>COUNTIFS(Table1[Order ID],Table1[[#This Row],[Order ID]],Table1[Product ID],Table1[[#This Row],[Product ID]],Table1[Sales],Table1[[#This Row],[Sales]])</f>
        <v>1</v>
      </c>
    </row>
    <row r="2048" spans="1:19" x14ac:dyDescent="0.3">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c r="S2048">
        <f>COUNTIFS(Table1[Order ID],Table1[[#This Row],[Order ID]],Table1[Product ID],Table1[[#This Row],[Product ID]],Table1[Sales],Table1[[#This Row],[Sales]])</f>
        <v>1</v>
      </c>
    </row>
    <row r="2049" spans="1:19" x14ac:dyDescent="0.3">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c r="S2049">
        <f>COUNTIFS(Table1[Order ID],Table1[[#This Row],[Order ID]],Table1[Product ID],Table1[[#This Row],[Product ID]],Table1[Sales],Table1[[#This Row],[Sales]])</f>
        <v>1</v>
      </c>
    </row>
    <row r="2050" spans="1:19" x14ac:dyDescent="0.3">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c r="S2050">
        <f>COUNTIFS(Table1[Order ID],Table1[[#This Row],[Order ID]],Table1[Product ID],Table1[[#This Row],[Product ID]],Table1[Sales],Table1[[#This Row],[Sales]])</f>
        <v>1</v>
      </c>
    </row>
    <row r="2051" spans="1:19" x14ac:dyDescent="0.3">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c r="S2051">
        <f>COUNTIFS(Table1[Order ID],Table1[[#This Row],[Order ID]],Table1[Product ID],Table1[[#This Row],[Product ID]],Table1[Sales],Table1[[#This Row],[Sales]])</f>
        <v>1</v>
      </c>
    </row>
    <row r="2052" spans="1:19" x14ac:dyDescent="0.3">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c r="S2052">
        <f>COUNTIFS(Table1[Order ID],Table1[[#This Row],[Order ID]],Table1[Product ID],Table1[[#This Row],[Product ID]],Table1[Sales],Table1[[#This Row],[Sales]])</f>
        <v>1</v>
      </c>
    </row>
    <row r="2053" spans="1:19" x14ac:dyDescent="0.3">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c r="S2053">
        <f>COUNTIFS(Table1[Order ID],Table1[[#This Row],[Order ID]],Table1[Product ID],Table1[[#This Row],[Product ID]],Table1[Sales],Table1[[#This Row],[Sales]])</f>
        <v>1</v>
      </c>
    </row>
    <row r="2054" spans="1:19" x14ac:dyDescent="0.3">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c r="S2054">
        <f>COUNTIFS(Table1[Order ID],Table1[[#This Row],[Order ID]],Table1[Product ID],Table1[[#This Row],[Product ID]],Table1[Sales],Table1[[#This Row],[Sales]])</f>
        <v>1</v>
      </c>
    </row>
    <row r="2055" spans="1:19" x14ac:dyDescent="0.3">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c r="S2055">
        <f>COUNTIFS(Table1[Order ID],Table1[[#This Row],[Order ID]],Table1[Product ID],Table1[[#This Row],[Product ID]],Table1[Sales],Table1[[#This Row],[Sales]])</f>
        <v>1</v>
      </c>
    </row>
    <row r="2056" spans="1:19" x14ac:dyDescent="0.3">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c r="S2056">
        <f>COUNTIFS(Table1[Order ID],Table1[[#This Row],[Order ID]],Table1[Product ID],Table1[[#This Row],[Product ID]],Table1[Sales],Table1[[#This Row],[Sales]])</f>
        <v>1</v>
      </c>
    </row>
    <row r="2057" spans="1:19" x14ac:dyDescent="0.3">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c r="S2057">
        <f>COUNTIFS(Table1[Order ID],Table1[[#This Row],[Order ID]],Table1[Product ID],Table1[[#This Row],[Product ID]],Table1[Sales],Table1[[#This Row],[Sales]])</f>
        <v>1</v>
      </c>
    </row>
    <row r="2058" spans="1:19" x14ac:dyDescent="0.3">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c r="S2058">
        <f>COUNTIFS(Table1[Order ID],Table1[[#This Row],[Order ID]],Table1[Product ID],Table1[[#This Row],[Product ID]],Table1[Sales],Table1[[#This Row],[Sales]])</f>
        <v>1</v>
      </c>
    </row>
    <row r="2059" spans="1:19" x14ac:dyDescent="0.3">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c r="S2059">
        <f>COUNTIFS(Table1[Order ID],Table1[[#This Row],[Order ID]],Table1[Product ID],Table1[[#This Row],[Product ID]],Table1[Sales],Table1[[#This Row],[Sales]])</f>
        <v>1</v>
      </c>
    </row>
    <row r="2060" spans="1:19" x14ac:dyDescent="0.3">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c r="S2060">
        <f>COUNTIFS(Table1[Order ID],Table1[[#This Row],[Order ID]],Table1[Product ID],Table1[[#This Row],[Product ID]],Table1[Sales],Table1[[#This Row],[Sales]])</f>
        <v>1</v>
      </c>
    </row>
    <row r="2061" spans="1:19" x14ac:dyDescent="0.3">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c r="S2061">
        <f>COUNTIFS(Table1[Order ID],Table1[[#This Row],[Order ID]],Table1[Product ID],Table1[[#This Row],[Product ID]],Table1[Sales],Table1[[#This Row],[Sales]])</f>
        <v>1</v>
      </c>
    </row>
    <row r="2062" spans="1:19" x14ac:dyDescent="0.3">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c r="S2062">
        <f>COUNTIFS(Table1[Order ID],Table1[[#This Row],[Order ID]],Table1[Product ID],Table1[[#This Row],[Product ID]],Table1[Sales],Table1[[#This Row],[Sales]])</f>
        <v>1</v>
      </c>
    </row>
    <row r="2063" spans="1:19" x14ac:dyDescent="0.3">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c r="S2063">
        <f>COUNTIFS(Table1[Order ID],Table1[[#This Row],[Order ID]],Table1[Product ID],Table1[[#This Row],[Product ID]],Table1[Sales],Table1[[#This Row],[Sales]])</f>
        <v>1</v>
      </c>
    </row>
    <row r="2064" spans="1:19" x14ac:dyDescent="0.3">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c r="S2064">
        <f>COUNTIFS(Table1[Order ID],Table1[[#This Row],[Order ID]],Table1[Product ID],Table1[[#This Row],[Product ID]],Table1[Sales],Table1[[#This Row],[Sales]])</f>
        <v>1</v>
      </c>
    </row>
    <row r="2065" spans="1:19" x14ac:dyDescent="0.3">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c r="S2065">
        <f>COUNTIFS(Table1[Order ID],Table1[[#This Row],[Order ID]],Table1[Product ID],Table1[[#This Row],[Product ID]],Table1[Sales],Table1[[#This Row],[Sales]])</f>
        <v>1</v>
      </c>
    </row>
    <row r="2066" spans="1:19" x14ac:dyDescent="0.3">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c r="S2066">
        <f>COUNTIFS(Table1[Order ID],Table1[[#This Row],[Order ID]],Table1[Product ID],Table1[[#This Row],[Product ID]],Table1[Sales],Table1[[#This Row],[Sales]])</f>
        <v>1</v>
      </c>
    </row>
    <row r="2067" spans="1:19" x14ac:dyDescent="0.3">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c r="S2067">
        <f>COUNTIFS(Table1[Order ID],Table1[[#This Row],[Order ID]],Table1[Product ID],Table1[[#This Row],[Product ID]],Table1[Sales],Table1[[#This Row],[Sales]])</f>
        <v>1</v>
      </c>
    </row>
    <row r="2068" spans="1:19" x14ac:dyDescent="0.3">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c r="S2068">
        <f>COUNTIFS(Table1[Order ID],Table1[[#This Row],[Order ID]],Table1[Product ID],Table1[[#This Row],[Product ID]],Table1[Sales],Table1[[#This Row],[Sales]])</f>
        <v>1</v>
      </c>
    </row>
    <row r="2069" spans="1:19" x14ac:dyDescent="0.3">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c r="S2069">
        <f>COUNTIFS(Table1[Order ID],Table1[[#This Row],[Order ID]],Table1[Product ID],Table1[[#This Row],[Product ID]],Table1[Sales],Table1[[#This Row],[Sales]])</f>
        <v>1</v>
      </c>
    </row>
    <row r="2070" spans="1:19" x14ac:dyDescent="0.3">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c r="S2070">
        <f>COUNTIFS(Table1[Order ID],Table1[[#This Row],[Order ID]],Table1[Product ID],Table1[[#This Row],[Product ID]],Table1[Sales],Table1[[#This Row],[Sales]])</f>
        <v>1</v>
      </c>
    </row>
    <row r="2071" spans="1:19" x14ac:dyDescent="0.3">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c r="S2071">
        <f>COUNTIFS(Table1[Order ID],Table1[[#This Row],[Order ID]],Table1[Product ID],Table1[[#This Row],[Product ID]],Table1[Sales],Table1[[#This Row],[Sales]])</f>
        <v>1</v>
      </c>
    </row>
    <row r="2072" spans="1:19" x14ac:dyDescent="0.3">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c r="S2072">
        <f>COUNTIFS(Table1[Order ID],Table1[[#This Row],[Order ID]],Table1[Product ID],Table1[[#This Row],[Product ID]],Table1[Sales],Table1[[#This Row],[Sales]])</f>
        <v>1</v>
      </c>
    </row>
    <row r="2073" spans="1:19" x14ac:dyDescent="0.3">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c r="S2073">
        <f>COUNTIFS(Table1[Order ID],Table1[[#This Row],[Order ID]],Table1[Product ID],Table1[[#This Row],[Product ID]],Table1[Sales],Table1[[#This Row],[Sales]])</f>
        <v>1</v>
      </c>
    </row>
    <row r="2074" spans="1:19" x14ac:dyDescent="0.3">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c r="S2074">
        <f>COUNTIFS(Table1[Order ID],Table1[[#This Row],[Order ID]],Table1[Product ID],Table1[[#This Row],[Product ID]],Table1[Sales],Table1[[#This Row],[Sales]])</f>
        <v>1</v>
      </c>
    </row>
    <row r="2075" spans="1:19" x14ac:dyDescent="0.3">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c r="S2075">
        <f>COUNTIFS(Table1[Order ID],Table1[[#This Row],[Order ID]],Table1[Product ID],Table1[[#This Row],[Product ID]],Table1[Sales],Table1[[#This Row],[Sales]])</f>
        <v>1</v>
      </c>
    </row>
    <row r="2076" spans="1:19" x14ac:dyDescent="0.3">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c r="S2076">
        <f>COUNTIFS(Table1[Order ID],Table1[[#This Row],[Order ID]],Table1[Product ID],Table1[[#This Row],[Product ID]],Table1[Sales],Table1[[#This Row],[Sales]])</f>
        <v>1</v>
      </c>
    </row>
    <row r="2077" spans="1:19" x14ac:dyDescent="0.3">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c r="S2077">
        <f>COUNTIFS(Table1[Order ID],Table1[[#This Row],[Order ID]],Table1[Product ID],Table1[[#This Row],[Product ID]],Table1[Sales],Table1[[#This Row],[Sales]])</f>
        <v>1</v>
      </c>
    </row>
    <row r="2078" spans="1:19" x14ac:dyDescent="0.3">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c r="S2078">
        <f>COUNTIFS(Table1[Order ID],Table1[[#This Row],[Order ID]],Table1[Product ID],Table1[[#This Row],[Product ID]],Table1[Sales],Table1[[#This Row],[Sales]])</f>
        <v>1</v>
      </c>
    </row>
    <row r="2079" spans="1:19" x14ac:dyDescent="0.3">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c r="S2079">
        <f>COUNTIFS(Table1[Order ID],Table1[[#This Row],[Order ID]],Table1[Product ID],Table1[[#This Row],[Product ID]],Table1[Sales],Table1[[#This Row],[Sales]])</f>
        <v>1</v>
      </c>
    </row>
    <row r="2080" spans="1:19" x14ac:dyDescent="0.3">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c r="S2080">
        <f>COUNTIFS(Table1[Order ID],Table1[[#This Row],[Order ID]],Table1[Product ID],Table1[[#This Row],[Product ID]],Table1[Sales],Table1[[#This Row],[Sales]])</f>
        <v>1</v>
      </c>
    </row>
    <row r="2081" spans="1:19" x14ac:dyDescent="0.3">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c r="S2081">
        <f>COUNTIFS(Table1[Order ID],Table1[[#This Row],[Order ID]],Table1[Product ID],Table1[[#This Row],[Product ID]],Table1[Sales],Table1[[#This Row],[Sales]])</f>
        <v>1</v>
      </c>
    </row>
    <row r="2082" spans="1:19" x14ac:dyDescent="0.3">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c r="S2082">
        <f>COUNTIFS(Table1[Order ID],Table1[[#This Row],[Order ID]],Table1[Product ID],Table1[[#This Row],[Product ID]],Table1[Sales],Table1[[#This Row],[Sales]])</f>
        <v>1</v>
      </c>
    </row>
    <row r="2083" spans="1:19" x14ac:dyDescent="0.3">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c r="S2083">
        <f>COUNTIFS(Table1[Order ID],Table1[[#This Row],[Order ID]],Table1[Product ID],Table1[[#This Row],[Product ID]],Table1[Sales],Table1[[#This Row],[Sales]])</f>
        <v>1</v>
      </c>
    </row>
    <row r="2084" spans="1:19" x14ac:dyDescent="0.3">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c r="S2084">
        <f>COUNTIFS(Table1[Order ID],Table1[[#This Row],[Order ID]],Table1[Product ID],Table1[[#This Row],[Product ID]],Table1[Sales],Table1[[#This Row],[Sales]])</f>
        <v>1</v>
      </c>
    </row>
    <row r="2085" spans="1:19" x14ac:dyDescent="0.3">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c r="S2085">
        <f>COUNTIFS(Table1[Order ID],Table1[[#This Row],[Order ID]],Table1[Product ID],Table1[[#This Row],[Product ID]],Table1[Sales],Table1[[#This Row],[Sales]])</f>
        <v>1</v>
      </c>
    </row>
    <row r="2086" spans="1:19" x14ac:dyDescent="0.3">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c r="S2086">
        <f>COUNTIFS(Table1[Order ID],Table1[[#This Row],[Order ID]],Table1[Product ID],Table1[[#This Row],[Product ID]],Table1[Sales],Table1[[#This Row],[Sales]])</f>
        <v>1</v>
      </c>
    </row>
    <row r="2087" spans="1:19" x14ac:dyDescent="0.3">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c r="S2087">
        <f>COUNTIFS(Table1[Order ID],Table1[[#This Row],[Order ID]],Table1[Product ID],Table1[[#This Row],[Product ID]],Table1[Sales],Table1[[#This Row],[Sales]])</f>
        <v>1</v>
      </c>
    </row>
    <row r="2088" spans="1:19" x14ac:dyDescent="0.3">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c r="S2088">
        <f>COUNTIFS(Table1[Order ID],Table1[[#This Row],[Order ID]],Table1[Product ID],Table1[[#This Row],[Product ID]],Table1[Sales],Table1[[#This Row],[Sales]])</f>
        <v>1</v>
      </c>
    </row>
    <row r="2089" spans="1:19" x14ac:dyDescent="0.3">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c r="S2089">
        <f>COUNTIFS(Table1[Order ID],Table1[[#This Row],[Order ID]],Table1[Product ID],Table1[[#This Row],[Product ID]],Table1[Sales],Table1[[#This Row],[Sales]])</f>
        <v>1</v>
      </c>
    </row>
    <row r="2090" spans="1:19" x14ac:dyDescent="0.3">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c r="S2090">
        <f>COUNTIFS(Table1[Order ID],Table1[[#This Row],[Order ID]],Table1[Product ID],Table1[[#This Row],[Product ID]],Table1[Sales],Table1[[#This Row],[Sales]])</f>
        <v>1</v>
      </c>
    </row>
    <row r="2091" spans="1:19" x14ac:dyDescent="0.3">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c r="S2091">
        <f>COUNTIFS(Table1[Order ID],Table1[[#This Row],[Order ID]],Table1[Product ID],Table1[[#This Row],[Product ID]],Table1[Sales],Table1[[#This Row],[Sales]])</f>
        <v>1</v>
      </c>
    </row>
    <row r="2092" spans="1:19" x14ac:dyDescent="0.3">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c r="S2092">
        <f>COUNTIFS(Table1[Order ID],Table1[[#This Row],[Order ID]],Table1[Product ID],Table1[[#This Row],[Product ID]],Table1[Sales],Table1[[#This Row],[Sales]])</f>
        <v>1</v>
      </c>
    </row>
    <row r="2093" spans="1:19" x14ac:dyDescent="0.3">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c r="S2093">
        <f>COUNTIFS(Table1[Order ID],Table1[[#This Row],[Order ID]],Table1[Product ID],Table1[[#This Row],[Product ID]],Table1[Sales],Table1[[#This Row],[Sales]])</f>
        <v>1</v>
      </c>
    </row>
    <row r="2094" spans="1:19" x14ac:dyDescent="0.3">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c r="S2094">
        <f>COUNTIFS(Table1[Order ID],Table1[[#This Row],[Order ID]],Table1[Product ID],Table1[[#This Row],[Product ID]],Table1[Sales],Table1[[#This Row],[Sales]])</f>
        <v>1</v>
      </c>
    </row>
    <row r="2095" spans="1:19" x14ac:dyDescent="0.3">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c r="S2095">
        <f>COUNTIFS(Table1[Order ID],Table1[[#This Row],[Order ID]],Table1[Product ID],Table1[[#This Row],[Product ID]],Table1[Sales],Table1[[#This Row],[Sales]])</f>
        <v>1</v>
      </c>
    </row>
    <row r="2096" spans="1:19" x14ac:dyDescent="0.3">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c r="S2096">
        <f>COUNTIFS(Table1[Order ID],Table1[[#This Row],[Order ID]],Table1[Product ID],Table1[[#This Row],[Product ID]],Table1[Sales],Table1[[#This Row],[Sales]])</f>
        <v>1</v>
      </c>
    </row>
    <row r="2097" spans="1:19" x14ac:dyDescent="0.3">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c r="S2097">
        <f>COUNTIFS(Table1[Order ID],Table1[[#This Row],[Order ID]],Table1[Product ID],Table1[[#This Row],[Product ID]],Table1[Sales],Table1[[#This Row],[Sales]])</f>
        <v>1</v>
      </c>
    </row>
    <row r="2098" spans="1:19" x14ac:dyDescent="0.3">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c r="S2098">
        <f>COUNTIFS(Table1[Order ID],Table1[[#This Row],[Order ID]],Table1[Product ID],Table1[[#This Row],[Product ID]],Table1[Sales],Table1[[#This Row],[Sales]])</f>
        <v>1</v>
      </c>
    </row>
    <row r="2099" spans="1:19" x14ac:dyDescent="0.3">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c r="S2099">
        <f>COUNTIFS(Table1[Order ID],Table1[[#This Row],[Order ID]],Table1[Product ID],Table1[[#This Row],[Product ID]],Table1[Sales],Table1[[#This Row],[Sales]])</f>
        <v>1</v>
      </c>
    </row>
    <row r="2100" spans="1:19" x14ac:dyDescent="0.3">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c r="S2100">
        <f>COUNTIFS(Table1[Order ID],Table1[[#This Row],[Order ID]],Table1[Product ID],Table1[[#This Row],[Product ID]],Table1[Sales],Table1[[#This Row],[Sales]])</f>
        <v>1</v>
      </c>
    </row>
    <row r="2101" spans="1:19" x14ac:dyDescent="0.3">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c r="S2101">
        <f>COUNTIFS(Table1[Order ID],Table1[[#This Row],[Order ID]],Table1[Product ID],Table1[[#This Row],[Product ID]],Table1[Sales],Table1[[#This Row],[Sales]])</f>
        <v>1</v>
      </c>
    </row>
    <row r="2102" spans="1:19" x14ac:dyDescent="0.3">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c r="S2102">
        <f>COUNTIFS(Table1[Order ID],Table1[[#This Row],[Order ID]],Table1[Product ID],Table1[[#This Row],[Product ID]],Table1[Sales],Table1[[#This Row],[Sales]])</f>
        <v>1</v>
      </c>
    </row>
    <row r="2103" spans="1:19" x14ac:dyDescent="0.3">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c r="S2103">
        <f>COUNTIFS(Table1[Order ID],Table1[[#This Row],[Order ID]],Table1[Product ID],Table1[[#This Row],[Product ID]],Table1[Sales],Table1[[#This Row],[Sales]])</f>
        <v>1</v>
      </c>
    </row>
    <row r="2104" spans="1:19" x14ac:dyDescent="0.3">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c r="S2104">
        <f>COUNTIFS(Table1[Order ID],Table1[[#This Row],[Order ID]],Table1[Product ID],Table1[[#This Row],[Product ID]],Table1[Sales],Table1[[#This Row],[Sales]])</f>
        <v>1</v>
      </c>
    </row>
    <row r="2105" spans="1:19" x14ac:dyDescent="0.3">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c r="S2105">
        <f>COUNTIFS(Table1[Order ID],Table1[[#This Row],[Order ID]],Table1[Product ID],Table1[[#This Row],[Product ID]],Table1[Sales],Table1[[#This Row],[Sales]])</f>
        <v>1</v>
      </c>
    </row>
    <row r="2106" spans="1:19" x14ac:dyDescent="0.3">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c r="S2106">
        <f>COUNTIFS(Table1[Order ID],Table1[[#This Row],[Order ID]],Table1[Product ID],Table1[[#This Row],[Product ID]],Table1[Sales],Table1[[#This Row],[Sales]])</f>
        <v>1</v>
      </c>
    </row>
    <row r="2107" spans="1:19" x14ac:dyDescent="0.3">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c r="S2107">
        <f>COUNTIFS(Table1[Order ID],Table1[[#This Row],[Order ID]],Table1[Product ID],Table1[[#This Row],[Product ID]],Table1[Sales],Table1[[#This Row],[Sales]])</f>
        <v>1</v>
      </c>
    </row>
    <row r="2108" spans="1:19" x14ac:dyDescent="0.3">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c r="S2108">
        <f>COUNTIFS(Table1[Order ID],Table1[[#This Row],[Order ID]],Table1[Product ID],Table1[[#This Row],[Product ID]],Table1[Sales],Table1[[#This Row],[Sales]])</f>
        <v>1</v>
      </c>
    </row>
    <row r="2109" spans="1:19" x14ac:dyDescent="0.3">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c r="S2109">
        <f>COUNTIFS(Table1[Order ID],Table1[[#This Row],[Order ID]],Table1[Product ID],Table1[[#This Row],[Product ID]],Table1[Sales],Table1[[#This Row],[Sales]])</f>
        <v>1</v>
      </c>
    </row>
    <row r="2110" spans="1:19" x14ac:dyDescent="0.3">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c r="S2110">
        <f>COUNTIFS(Table1[Order ID],Table1[[#This Row],[Order ID]],Table1[Product ID],Table1[[#This Row],[Product ID]],Table1[Sales],Table1[[#This Row],[Sales]])</f>
        <v>1</v>
      </c>
    </row>
    <row r="2111" spans="1:19" x14ac:dyDescent="0.3">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c r="S2111">
        <f>COUNTIFS(Table1[Order ID],Table1[[#This Row],[Order ID]],Table1[Product ID],Table1[[#This Row],[Product ID]],Table1[Sales],Table1[[#This Row],[Sales]])</f>
        <v>1</v>
      </c>
    </row>
    <row r="2112" spans="1:19" x14ac:dyDescent="0.3">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c r="S2112">
        <f>COUNTIFS(Table1[Order ID],Table1[[#This Row],[Order ID]],Table1[Product ID],Table1[[#This Row],[Product ID]],Table1[Sales],Table1[[#This Row],[Sales]])</f>
        <v>1</v>
      </c>
    </row>
    <row r="2113" spans="1:19" x14ac:dyDescent="0.3">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c r="S2113">
        <f>COUNTIFS(Table1[Order ID],Table1[[#This Row],[Order ID]],Table1[Product ID],Table1[[#This Row],[Product ID]],Table1[Sales],Table1[[#This Row],[Sales]])</f>
        <v>1</v>
      </c>
    </row>
    <row r="2114" spans="1:19" x14ac:dyDescent="0.3">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c r="S2114">
        <f>COUNTIFS(Table1[Order ID],Table1[[#This Row],[Order ID]],Table1[Product ID],Table1[[#This Row],[Product ID]],Table1[Sales],Table1[[#This Row],[Sales]])</f>
        <v>1</v>
      </c>
    </row>
    <row r="2115" spans="1:19" x14ac:dyDescent="0.3">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c r="S2115">
        <f>COUNTIFS(Table1[Order ID],Table1[[#This Row],[Order ID]],Table1[Product ID],Table1[[#This Row],[Product ID]],Table1[Sales],Table1[[#This Row],[Sales]])</f>
        <v>1</v>
      </c>
    </row>
    <row r="2116" spans="1:19" x14ac:dyDescent="0.3">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c r="S2116">
        <f>COUNTIFS(Table1[Order ID],Table1[[#This Row],[Order ID]],Table1[Product ID],Table1[[#This Row],[Product ID]],Table1[Sales],Table1[[#This Row],[Sales]])</f>
        <v>1</v>
      </c>
    </row>
    <row r="2117" spans="1:19" x14ac:dyDescent="0.3">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c r="S2117">
        <f>COUNTIFS(Table1[Order ID],Table1[[#This Row],[Order ID]],Table1[Product ID],Table1[[#This Row],[Product ID]],Table1[Sales],Table1[[#This Row],[Sales]])</f>
        <v>1</v>
      </c>
    </row>
    <row r="2118" spans="1:19" x14ac:dyDescent="0.3">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c r="S2118">
        <f>COUNTIFS(Table1[Order ID],Table1[[#This Row],[Order ID]],Table1[Product ID],Table1[[#This Row],[Product ID]],Table1[Sales],Table1[[#This Row],[Sales]])</f>
        <v>1</v>
      </c>
    </row>
    <row r="2119" spans="1:19" x14ac:dyDescent="0.3">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c r="S2119">
        <f>COUNTIFS(Table1[Order ID],Table1[[#This Row],[Order ID]],Table1[Product ID],Table1[[#This Row],[Product ID]],Table1[Sales],Table1[[#This Row],[Sales]])</f>
        <v>1</v>
      </c>
    </row>
    <row r="2120" spans="1:19" x14ac:dyDescent="0.3">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c r="S2120">
        <f>COUNTIFS(Table1[Order ID],Table1[[#This Row],[Order ID]],Table1[Product ID],Table1[[#This Row],[Product ID]],Table1[Sales],Table1[[#This Row],[Sales]])</f>
        <v>1</v>
      </c>
    </row>
    <row r="2121" spans="1:19" x14ac:dyDescent="0.3">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c r="S2121">
        <f>COUNTIFS(Table1[Order ID],Table1[[#This Row],[Order ID]],Table1[Product ID],Table1[[#This Row],[Product ID]],Table1[Sales],Table1[[#This Row],[Sales]])</f>
        <v>1</v>
      </c>
    </row>
    <row r="2122" spans="1:19" x14ac:dyDescent="0.3">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c r="S2122">
        <f>COUNTIFS(Table1[Order ID],Table1[[#This Row],[Order ID]],Table1[Product ID],Table1[[#This Row],[Product ID]],Table1[Sales],Table1[[#This Row],[Sales]])</f>
        <v>1</v>
      </c>
    </row>
    <row r="2123" spans="1:19" x14ac:dyDescent="0.3">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c r="S2123">
        <f>COUNTIFS(Table1[Order ID],Table1[[#This Row],[Order ID]],Table1[Product ID],Table1[[#This Row],[Product ID]],Table1[Sales],Table1[[#This Row],[Sales]])</f>
        <v>1</v>
      </c>
    </row>
    <row r="2124" spans="1:19" x14ac:dyDescent="0.3">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c r="S2124">
        <f>COUNTIFS(Table1[Order ID],Table1[[#This Row],[Order ID]],Table1[Product ID],Table1[[#This Row],[Product ID]],Table1[Sales],Table1[[#This Row],[Sales]])</f>
        <v>1</v>
      </c>
    </row>
    <row r="2125" spans="1:19" x14ac:dyDescent="0.3">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c r="S2125">
        <f>COUNTIFS(Table1[Order ID],Table1[[#This Row],[Order ID]],Table1[Product ID],Table1[[#This Row],[Product ID]],Table1[Sales],Table1[[#This Row],[Sales]])</f>
        <v>1</v>
      </c>
    </row>
    <row r="2126" spans="1:19" x14ac:dyDescent="0.3">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c r="S2126">
        <f>COUNTIFS(Table1[Order ID],Table1[[#This Row],[Order ID]],Table1[Product ID],Table1[[#This Row],[Product ID]],Table1[Sales],Table1[[#This Row],[Sales]])</f>
        <v>1</v>
      </c>
    </row>
    <row r="2127" spans="1:19" x14ac:dyDescent="0.3">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c r="S2127">
        <f>COUNTIFS(Table1[Order ID],Table1[[#This Row],[Order ID]],Table1[Product ID],Table1[[#This Row],[Product ID]],Table1[Sales],Table1[[#This Row],[Sales]])</f>
        <v>1</v>
      </c>
    </row>
    <row r="2128" spans="1:19" x14ac:dyDescent="0.3">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c r="S2128">
        <f>COUNTIFS(Table1[Order ID],Table1[[#This Row],[Order ID]],Table1[Product ID],Table1[[#This Row],[Product ID]],Table1[Sales],Table1[[#This Row],[Sales]])</f>
        <v>1</v>
      </c>
    </row>
    <row r="2129" spans="1:19" x14ac:dyDescent="0.3">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c r="S2129">
        <f>COUNTIFS(Table1[Order ID],Table1[[#This Row],[Order ID]],Table1[Product ID],Table1[[#This Row],[Product ID]],Table1[Sales],Table1[[#This Row],[Sales]])</f>
        <v>1</v>
      </c>
    </row>
    <row r="2130" spans="1:19" x14ac:dyDescent="0.3">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c r="S2130">
        <f>COUNTIFS(Table1[Order ID],Table1[[#This Row],[Order ID]],Table1[Product ID],Table1[[#This Row],[Product ID]],Table1[Sales],Table1[[#This Row],[Sales]])</f>
        <v>1</v>
      </c>
    </row>
    <row r="2131" spans="1:19" x14ac:dyDescent="0.3">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c r="S2131">
        <f>COUNTIFS(Table1[Order ID],Table1[[#This Row],[Order ID]],Table1[Product ID],Table1[[#This Row],[Product ID]],Table1[Sales],Table1[[#This Row],[Sales]])</f>
        <v>1</v>
      </c>
    </row>
    <row r="2132" spans="1:19" x14ac:dyDescent="0.3">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c r="S2132">
        <f>COUNTIFS(Table1[Order ID],Table1[[#This Row],[Order ID]],Table1[Product ID],Table1[[#This Row],[Product ID]],Table1[Sales],Table1[[#This Row],[Sales]])</f>
        <v>1</v>
      </c>
    </row>
    <row r="2133" spans="1:19" x14ac:dyDescent="0.3">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c r="S2133">
        <f>COUNTIFS(Table1[Order ID],Table1[[#This Row],[Order ID]],Table1[Product ID],Table1[[#This Row],[Product ID]],Table1[Sales],Table1[[#This Row],[Sales]])</f>
        <v>1</v>
      </c>
    </row>
    <row r="2134" spans="1:19" x14ac:dyDescent="0.3">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c r="S2134">
        <f>COUNTIFS(Table1[Order ID],Table1[[#This Row],[Order ID]],Table1[Product ID],Table1[[#This Row],[Product ID]],Table1[Sales],Table1[[#This Row],[Sales]])</f>
        <v>1</v>
      </c>
    </row>
    <row r="2135" spans="1:19" x14ac:dyDescent="0.3">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c r="S2135">
        <f>COUNTIFS(Table1[Order ID],Table1[[#This Row],[Order ID]],Table1[Product ID],Table1[[#This Row],[Product ID]],Table1[Sales],Table1[[#This Row],[Sales]])</f>
        <v>1</v>
      </c>
    </row>
    <row r="2136" spans="1:19" x14ac:dyDescent="0.3">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c r="S2136">
        <f>COUNTIFS(Table1[Order ID],Table1[[#This Row],[Order ID]],Table1[Product ID],Table1[[#This Row],[Product ID]],Table1[Sales],Table1[[#This Row],[Sales]])</f>
        <v>1</v>
      </c>
    </row>
    <row r="2137" spans="1:19" x14ac:dyDescent="0.3">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c r="S2137">
        <f>COUNTIFS(Table1[Order ID],Table1[[#This Row],[Order ID]],Table1[Product ID],Table1[[#This Row],[Product ID]],Table1[Sales],Table1[[#This Row],[Sales]])</f>
        <v>1</v>
      </c>
    </row>
    <row r="2138" spans="1:19" x14ac:dyDescent="0.3">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c r="S2138">
        <f>COUNTIFS(Table1[Order ID],Table1[[#This Row],[Order ID]],Table1[Product ID],Table1[[#This Row],[Product ID]],Table1[Sales],Table1[[#This Row],[Sales]])</f>
        <v>1</v>
      </c>
    </row>
    <row r="2139" spans="1:19" x14ac:dyDescent="0.3">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c r="S2139">
        <f>COUNTIFS(Table1[Order ID],Table1[[#This Row],[Order ID]],Table1[Product ID],Table1[[#This Row],[Product ID]],Table1[Sales],Table1[[#This Row],[Sales]])</f>
        <v>1</v>
      </c>
    </row>
    <row r="2140" spans="1:19" x14ac:dyDescent="0.3">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c r="S2140">
        <f>COUNTIFS(Table1[Order ID],Table1[[#This Row],[Order ID]],Table1[Product ID],Table1[[#This Row],[Product ID]],Table1[Sales],Table1[[#This Row],[Sales]])</f>
        <v>1</v>
      </c>
    </row>
    <row r="2141" spans="1:19" x14ac:dyDescent="0.3">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c r="S2141">
        <f>COUNTIFS(Table1[Order ID],Table1[[#This Row],[Order ID]],Table1[Product ID],Table1[[#This Row],[Product ID]],Table1[Sales],Table1[[#This Row],[Sales]])</f>
        <v>1</v>
      </c>
    </row>
    <row r="2142" spans="1:19" x14ac:dyDescent="0.3">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c r="S2142">
        <f>COUNTIFS(Table1[Order ID],Table1[[#This Row],[Order ID]],Table1[Product ID],Table1[[#This Row],[Product ID]],Table1[Sales],Table1[[#This Row],[Sales]])</f>
        <v>1</v>
      </c>
    </row>
    <row r="2143" spans="1:19" x14ac:dyDescent="0.3">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c r="S2143">
        <f>COUNTIFS(Table1[Order ID],Table1[[#This Row],[Order ID]],Table1[Product ID],Table1[[#This Row],[Product ID]],Table1[Sales],Table1[[#This Row],[Sales]])</f>
        <v>1</v>
      </c>
    </row>
    <row r="2144" spans="1:19" x14ac:dyDescent="0.3">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c r="S2144">
        <f>COUNTIFS(Table1[Order ID],Table1[[#This Row],[Order ID]],Table1[Product ID],Table1[[#This Row],[Product ID]],Table1[Sales],Table1[[#This Row],[Sales]])</f>
        <v>1</v>
      </c>
    </row>
    <row r="2145" spans="1:19" x14ac:dyDescent="0.3">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c r="S2145">
        <f>COUNTIFS(Table1[Order ID],Table1[[#This Row],[Order ID]],Table1[Product ID],Table1[[#This Row],[Product ID]],Table1[Sales],Table1[[#This Row],[Sales]])</f>
        <v>1</v>
      </c>
    </row>
    <row r="2146" spans="1:19" x14ac:dyDescent="0.3">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c r="S2146">
        <f>COUNTIFS(Table1[Order ID],Table1[[#This Row],[Order ID]],Table1[Product ID],Table1[[#This Row],[Product ID]],Table1[Sales],Table1[[#This Row],[Sales]])</f>
        <v>1</v>
      </c>
    </row>
    <row r="2147" spans="1:19" x14ac:dyDescent="0.3">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c r="S2147">
        <f>COUNTIFS(Table1[Order ID],Table1[[#This Row],[Order ID]],Table1[Product ID],Table1[[#This Row],[Product ID]],Table1[Sales],Table1[[#This Row],[Sales]])</f>
        <v>1</v>
      </c>
    </row>
    <row r="2148" spans="1:19" x14ac:dyDescent="0.3">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c r="S2148">
        <f>COUNTIFS(Table1[Order ID],Table1[[#This Row],[Order ID]],Table1[Product ID],Table1[[#This Row],[Product ID]],Table1[Sales],Table1[[#This Row],[Sales]])</f>
        <v>1</v>
      </c>
    </row>
    <row r="2149" spans="1:19" x14ac:dyDescent="0.3">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c r="S2149">
        <f>COUNTIFS(Table1[Order ID],Table1[[#This Row],[Order ID]],Table1[Product ID],Table1[[#This Row],[Product ID]],Table1[Sales],Table1[[#This Row],[Sales]])</f>
        <v>1</v>
      </c>
    </row>
    <row r="2150" spans="1:19" x14ac:dyDescent="0.3">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c r="S2150">
        <f>COUNTIFS(Table1[Order ID],Table1[[#This Row],[Order ID]],Table1[Product ID],Table1[[#This Row],[Product ID]],Table1[Sales],Table1[[#This Row],[Sales]])</f>
        <v>1</v>
      </c>
    </row>
    <row r="2151" spans="1:19" x14ac:dyDescent="0.3">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c r="S2151">
        <f>COUNTIFS(Table1[Order ID],Table1[[#This Row],[Order ID]],Table1[Product ID],Table1[[#This Row],[Product ID]],Table1[Sales],Table1[[#This Row],[Sales]])</f>
        <v>1</v>
      </c>
    </row>
    <row r="2152" spans="1:19" x14ac:dyDescent="0.3">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c r="S2152">
        <f>COUNTIFS(Table1[Order ID],Table1[[#This Row],[Order ID]],Table1[Product ID],Table1[[#This Row],[Product ID]],Table1[Sales],Table1[[#This Row],[Sales]])</f>
        <v>1</v>
      </c>
    </row>
    <row r="2153" spans="1:19" x14ac:dyDescent="0.3">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c r="S2153">
        <f>COUNTIFS(Table1[Order ID],Table1[[#This Row],[Order ID]],Table1[Product ID],Table1[[#This Row],[Product ID]],Table1[Sales],Table1[[#This Row],[Sales]])</f>
        <v>1</v>
      </c>
    </row>
    <row r="2154" spans="1:19" x14ac:dyDescent="0.3">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c r="S2154">
        <f>COUNTIFS(Table1[Order ID],Table1[[#This Row],[Order ID]],Table1[Product ID],Table1[[#This Row],[Product ID]],Table1[Sales],Table1[[#This Row],[Sales]])</f>
        <v>1</v>
      </c>
    </row>
    <row r="2155" spans="1:19" x14ac:dyDescent="0.3">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c r="S2155">
        <f>COUNTIFS(Table1[Order ID],Table1[[#This Row],[Order ID]],Table1[Product ID],Table1[[#This Row],[Product ID]],Table1[Sales],Table1[[#This Row],[Sales]])</f>
        <v>1</v>
      </c>
    </row>
    <row r="2156" spans="1:19" x14ac:dyDescent="0.3">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c r="S2156">
        <f>COUNTIFS(Table1[Order ID],Table1[[#This Row],[Order ID]],Table1[Product ID],Table1[[#This Row],[Product ID]],Table1[Sales],Table1[[#This Row],[Sales]])</f>
        <v>1</v>
      </c>
    </row>
    <row r="2157" spans="1:19" x14ac:dyDescent="0.3">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c r="S2157">
        <f>COUNTIFS(Table1[Order ID],Table1[[#This Row],[Order ID]],Table1[Product ID],Table1[[#This Row],[Product ID]],Table1[Sales],Table1[[#This Row],[Sales]])</f>
        <v>1</v>
      </c>
    </row>
    <row r="2158" spans="1:19" x14ac:dyDescent="0.3">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c r="S2158">
        <f>COUNTIFS(Table1[Order ID],Table1[[#This Row],[Order ID]],Table1[Product ID],Table1[[#This Row],[Product ID]],Table1[Sales],Table1[[#This Row],[Sales]])</f>
        <v>1</v>
      </c>
    </row>
    <row r="2159" spans="1:19" x14ac:dyDescent="0.3">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c r="S2159">
        <f>COUNTIFS(Table1[Order ID],Table1[[#This Row],[Order ID]],Table1[Product ID],Table1[[#This Row],[Product ID]],Table1[Sales],Table1[[#This Row],[Sales]])</f>
        <v>1</v>
      </c>
    </row>
    <row r="2160" spans="1:19" x14ac:dyDescent="0.3">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c r="S2160">
        <f>COUNTIFS(Table1[Order ID],Table1[[#This Row],[Order ID]],Table1[Product ID],Table1[[#This Row],[Product ID]],Table1[Sales],Table1[[#This Row],[Sales]])</f>
        <v>1</v>
      </c>
    </row>
    <row r="2161" spans="1:19" x14ac:dyDescent="0.3">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c r="S2161">
        <f>COUNTIFS(Table1[Order ID],Table1[[#This Row],[Order ID]],Table1[Product ID],Table1[[#This Row],[Product ID]],Table1[Sales],Table1[[#This Row],[Sales]])</f>
        <v>1</v>
      </c>
    </row>
    <row r="2162" spans="1:19" x14ac:dyDescent="0.3">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c r="S2162">
        <f>COUNTIFS(Table1[Order ID],Table1[[#This Row],[Order ID]],Table1[Product ID],Table1[[#This Row],[Product ID]],Table1[Sales],Table1[[#This Row],[Sales]])</f>
        <v>1</v>
      </c>
    </row>
    <row r="2163" spans="1:19" x14ac:dyDescent="0.3">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c r="S2163">
        <f>COUNTIFS(Table1[Order ID],Table1[[#This Row],[Order ID]],Table1[Product ID],Table1[[#This Row],[Product ID]],Table1[Sales],Table1[[#This Row],[Sales]])</f>
        <v>1</v>
      </c>
    </row>
    <row r="2164" spans="1:19" x14ac:dyDescent="0.3">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c r="S2164">
        <f>COUNTIFS(Table1[Order ID],Table1[[#This Row],[Order ID]],Table1[Product ID],Table1[[#This Row],[Product ID]],Table1[Sales],Table1[[#This Row],[Sales]])</f>
        <v>1</v>
      </c>
    </row>
    <row r="2165" spans="1:19" x14ac:dyDescent="0.3">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c r="S2165">
        <f>COUNTIFS(Table1[Order ID],Table1[[#This Row],[Order ID]],Table1[Product ID],Table1[[#This Row],[Product ID]],Table1[Sales],Table1[[#This Row],[Sales]])</f>
        <v>1</v>
      </c>
    </row>
    <row r="2166" spans="1:19" x14ac:dyDescent="0.3">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c r="S2166">
        <f>COUNTIFS(Table1[Order ID],Table1[[#This Row],[Order ID]],Table1[Product ID],Table1[[#This Row],[Product ID]],Table1[Sales],Table1[[#This Row],[Sales]])</f>
        <v>1</v>
      </c>
    </row>
    <row r="2167" spans="1:19" x14ac:dyDescent="0.3">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c r="S2167">
        <f>COUNTIFS(Table1[Order ID],Table1[[#This Row],[Order ID]],Table1[Product ID],Table1[[#This Row],[Product ID]],Table1[Sales],Table1[[#This Row],[Sales]])</f>
        <v>1</v>
      </c>
    </row>
    <row r="2168" spans="1:19" x14ac:dyDescent="0.3">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c r="S2168">
        <f>COUNTIFS(Table1[Order ID],Table1[[#This Row],[Order ID]],Table1[Product ID],Table1[[#This Row],[Product ID]],Table1[Sales],Table1[[#This Row],[Sales]])</f>
        <v>1</v>
      </c>
    </row>
    <row r="2169" spans="1:19" x14ac:dyDescent="0.3">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c r="S2169">
        <f>COUNTIFS(Table1[Order ID],Table1[[#This Row],[Order ID]],Table1[Product ID],Table1[[#This Row],[Product ID]],Table1[Sales],Table1[[#This Row],[Sales]])</f>
        <v>1</v>
      </c>
    </row>
    <row r="2170" spans="1:19" x14ac:dyDescent="0.3">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c r="S2170">
        <f>COUNTIFS(Table1[Order ID],Table1[[#This Row],[Order ID]],Table1[Product ID],Table1[[#This Row],[Product ID]],Table1[Sales],Table1[[#This Row],[Sales]])</f>
        <v>1</v>
      </c>
    </row>
    <row r="2171" spans="1:19" x14ac:dyDescent="0.3">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c r="S2171">
        <f>COUNTIFS(Table1[Order ID],Table1[[#This Row],[Order ID]],Table1[Product ID],Table1[[#This Row],[Product ID]],Table1[Sales],Table1[[#This Row],[Sales]])</f>
        <v>1</v>
      </c>
    </row>
    <row r="2172" spans="1:19" x14ac:dyDescent="0.3">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c r="S2172">
        <f>COUNTIFS(Table1[Order ID],Table1[[#This Row],[Order ID]],Table1[Product ID],Table1[[#This Row],[Product ID]],Table1[Sales],Table1[[#This Row],[Sales]])</f>
        <v>1</v>
      </c>
    </row>
    <row r="2173" spans="1:19" x14ac:dyDescent="0.3">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c r="S2173">
        <f>COUNTIFS(Table1[Order ID],Table1[[#This Row],[Order ID]],Table1[Product ID],Table1[[#This Row],[Product ID]],Table1[Sales],Table1[[#This Row],[Sales]])</f>
        <v>1</v>
      </c>
    </row>
    <row r="2174" spans="1:19" x14ac:dyDescent="0.3">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c r="S2174">
        <f>COUNTIFS(Table1[Order ID],Table1[[#This Row],[Order ID]],Table1[Product ID],Table1[[#This Row],[Product ID]],Table1[Sales],Table1[[#This Row],[Sales]])</f>
        <v>1</v>
      </c>
    </row>
    <row r="2175" spans="1:19" x14ac:dyDescent="0.3">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c r="S2175">
        <f>COUNTIFS(Table1[Order ID],Table1[[#This Row],[Order ID]],Table1[Product ID],Table1[[#This Row],[Product ID]],Table1[Sales],Table1[[#This Row],[Sales]])</f>
        <v>1</v>
      </c>
    </row>
    <row r="2176" spans="1:19" x14ac:dyDescent="0.3">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c r="S2176">
        <f>COUNTIFS(Table1[Order ID],Table1[[#This Row],[Order ID]],Table1[Product ID],Table1[[#This Row],[Product ID]],Table1[Sales],Table1[[#This Row],[Sales]])</f>
        <v>1</v>
      </c>
    </row>
    <row r="2177" spans="1:19" x14ac:dyDescent="0.3">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c r="S2177">
        <f>COUNTIFS(Table1[Order ID],Table1[[#This Row],[Order ID]],Table1[Product ID],Table1[[#This Row],[Product ID]],Table1[Sales],Table1[[#This Row],[Sales]])</f>
        <v>1</v>
      </c>
    </row>
    <row r="2178" spans="1:19" x14ac:dyDescent="0.3">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c r="S2178">
        <f>COUNTIFS(Table1[Order ID],Table1[[#This Row],[Order ID]],Table1[Product ID],Table1[[#This Row],[Product ID]],Table1[Sales],Table1[[#This Row],[Sales]])</f>
        <v>1</v>
      </c>
    </row>
    <row r="2179" spans="1:19" x14ac:dyDescent="0.3">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c r="S2179">
        <f>COUNTIFS(Table1[Order ID],Table1[[#This Row],[Order ID]],Table1[Product ID],Table1[[#This Row],[Product ID]],Table1[Sales],Table1[[#This Row],[Sales]])</f>
        <v>1</v>
      </c>
    </row>
    <row r="2180" spans="1:19" x14ac:dyDescent="0.3">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c r="S2180">
        <f>COUNTIFS(Table1[Order ID],Table1[[#This Row],[Order ID]],Table1[Product ID],Table1[[#This Row],[Product ID]],Table1[Sales],Table1[[#This Row],[Sales]])</f>
        <v>1</v>
      </c>
    </row>
    <row r="2181" spans="1:19" x14ac:dyDescent="0.3">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c r="S2181">
        <f>COUNTIFS(Table1[Order ID],Table1[[#This Row],[Order ID]],Table1[Product ID],Table1[[#This Row],[Product ID]],Table1[Sales],Table1[[#This Row],[Sales]])</f>
        <v>1</v>
      </c>
    </row>
    <row r="2182" spans="1:19" x14ac:dyDescent="0.3">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c r="S2182">
        <f>COUNTIFS(Table1[Order ID],Table1[[#This Row],[Order ID]],Table1[Product ID],Table1[[#This Row],[Product ID]],Table1[Sales],Table1[[#This Row],[Sales]])</f>
        <v>1</v>
      </c>
    </row>
    <row r="2183" spans="1:19" x14ac:dyDescent="0.3">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c r="S2183">
        <f>COUNTIFS(Table1[Order ID],Table1[[#This Row],[Order ID]],Table1[Product ID],Table1[[#This Row],[Product ID]],Table1[Sales],Table1[[#This Row],[Sales]])</f>
        <v>1</v>
      </c>
    </row>
    <row r="2184" spans="1:19" x14ac:dyDescent="0.3">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c r="S2184">
        <f>COUNTIFS(Table1[Order ID],Table1[[#This Row],[Order ID]],Table1[Product ID],Table1[[#This Row],[Product ID]],Table1[Sales],Table1[[#This Row],[Sales]])</f>
        <v>1</v>
      </c>
    </row>
    <row r="2185" spans="1:19" x14ac:dyDescent="0.3">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c r="S2185">
        <f>COUNTIFS(Table1[Order ID],Table1[[#This Row],[Order ID]],Table1[Product ID],Table1[[#This Row],[Product ID]],Table1[Sales],Table1[[#This Row],[Sales]])</f>
        <v>1</v>
      </c>
    </row>
    <row r="2186" spans="1:19" x14ac:dyDescent="0.3">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c r="S2186">
        <f>COUNTIFS(Table1[Order ID],Table1[[#This Row],[Order ID]],Table1[Product ID],Table1[[#This Row],[Product ID]],Table1[Sales],Table1[[#This Row],[Sales]])</f>
        <v>1</v>
      </c>
    </row>
    <row r="2187" spans="1:19" x14ac:dyDescent="0.3">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c r="S2187">
        <f>COUNTIFS(Table1[Order ID],Table1[[#This Row],[Order ID]],Table1[Product ID],Table1[[#This Row],[Product ID]],Table1[Sales],Table1[[#This Row],[Sales]])</f>
        <v>1</v>
      </c>
    </row>
    <row r="2188" spans="1:19" x14ac:dyDescent="0.3">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c r="S2188">
        <f>COUNTIFS(Table1[Order ID],Table1[[#This Row],[Order ID]],Table1[Product ID],Table1[[#This Row],[Product ID]],Table1[Sales],Table1[[#This Row],[Sales]])</f>
        <v>1</v>
      </c>
    </row>
    <row r="2189" spans="1:19" x14ac:dyDescent="0.3">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c r="S2189">
        <f>COUNTIFS(Table1[Order ID],Table1[[#This Row],[Order ID]],Table1[Product ID],Table1[[#This Row],[Product ID]],Table1[Sales],Table1[[#This Row],[Sales]])</f>
        <v>1</v>
      </c>
    </row>
    <row r="2190" spans="1:19" x14ac:dyDescent="0.3">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c r="S2190">
        <f>COUNTIFS(Table1[Order ID],Table1[[#This Row],[Order ID]],Table1[Product ID],Table1[[#This Row],[Product ID]],Table1[Sales],Table1[[#This Row],[Sales]])</f>
        <v>1</v>
      </c>
    </row>
    <row r="2191" spans="1:19" x14ac:dyDescent="0.3">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c r="S2191">
        <f>COUNTIFS(Table1[Order ID],Table1[[#This Row],[Order ID]],Table1[Product ID],Table1[[#This Row],[Product ID]],Table1[Sales],Table1[[#This Row],[Sales]])</f>
        <v>1</v>
      </c>
    </row>
    <row r="2192" spans="1:19" x14ac:dyDescent="0.3">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c r="S2192">
        <f>COUNTIFS(Table1[Order ID],Table1[[#This Row],[Order ID]],Table1[Product ID],Table1[[#This Row],[Product ID]],Table1[Sales],Table1[[#This Row],[Sales]])</f>
        <v>1</v>
      </c>
    </row>
    <row r="2193" spans="1:19" x14ac:dyDescent="0.3">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c r="S2193">
        <f>COUNTIFS(Table1[Order ID],Table1[[#This Row],[Order ID]],Table1[Product ID],Table1[[#This Row],[Product ID]],Table1[Sales],Table1[[#This Row],[Sales]])</f>
        <v>1</v>
      </c>
    </row>
    <row r="2194" spans="1:19" x14ac:dyDescent="0.3">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c r="S2194">
        <f>COUNTIFS(Table1[Order ID],Table1[[#This Row],[Order ID]],Table1[Product ID],Table1[[#This Row],[Product ID]],Table1[Sales],Table1[[#This Row],[Sales]])</f>
        <v>1</v>
      </c>
    </row>
    <row r="2195" spans="1:19" x14ac:dyDescent="0.3">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c r="S2195">
        <f>COUNTIFS(Table1[Order ID],Table1[[#This Row],[Order ID]],Table1[Product ID],Table1[[#This Row],[Product ID]],Table1[Sales],Table1[[#This Row],[Sales]])</f>
        <v>1</v>
      </c>
    </row>
    <row r="2196" spans="1:19" x14ac:dyDescent="0.3">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c r="S2196">
        <f>COUNTIFS(Table1[Order ID],Table1[[#This Row],[Order ID]],Table1[Product ID],Table1[[#This Row],[Product ID]],Table1[Sales],Table1[[#This Row],[Sales]])</f>
        <v>1</v>
      </c>
    </row>
    <row r="2197" spans="1:19" x14ac:dyDescent="0.3">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c r="S2197">
        <f>COUNTIFS(Table1[Order ID],Table1[[#This Row],[Order ID]],Table1[Product ID],Table1[[#This Row],[Product ID]],Table1[Sales],Table1[[#This Row],[Sales]])</f>
        <v>1</v>
      </c>
    </row>
    <row r="2198" spans="1:19" x14ac:dyDescent="0.3">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c r="S2198">
        <f>COUNTIFS(Table1[Order ID],Table1[[#This Row],[Order ID]],Table1[Product ID],Table1[[#This Row],[Product ID]],Table1[Sales],Table1[[#This Row],[Sales]])</f>
        <v>1</v>
      </c>
    </row>
    <row r="2199" spans="1:19" x14ac:dyDescent="0.3">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c r="S2199">
        <f>COUNTIFS(Table1[Order ID],Table1[[#This Row],[Order ID]],Table1[Product ID],Table1[[#This Row],[Product ID]],Table1[Sales],Table1[[#This Row],[Sales]])</f>
        <v>1</v>
      </c>
    </row>
    <row r="2200" spans="1:19" x14ac:dyDescent="0.3">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c r="S2200">
        <f>COUNTIFS(Table1[Order ID],Table1[[#This Row],[Order ID]],Table1[Product ID],Table1[[#This Row],[Product ID]],Table1[Sales],Table1[[#This Row],[Sales]])</f>
        <v>1</v>
      </c>
    </row>
    <row r="2201" spans="1:19" x14ac:dyDescent="0.3">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c r="S2201">
        <f>COUNTIFS(Table1[Order ID],Table1[[#This Row],[Order ID]],Table1[Product ID],Table1[[#This Row],[Product ID]],Table1[Sales],Table1[[#This Row],[Sales]])</f>
        <v>1</v>
      </c>
    </row>
    <row r="2202" spans="1:19" x14ac:dyDescent="0.3">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c r="S2202">
        <f>COUNTIFS(Table1[Order ID],Table1[[#This Row],[Order ID]],Table1[Product ID],Table1[[#This Row],[Product ID]],Table1[Sales],Table1[[#This Row],[Sales]])</f>
        <v>1</v>
      </c>
    </row>
    <row r="2203" spans="1:19" x14ac:dyDescent="0.3">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c r="S2203">
        <f>COUNTIFS(Table1[Order ID],Table1[[#This Row],[Order ID]],Table1[Product ID],Table1[[#This Row],[Product ID]],Table1[Sales],Table1[[#This Row],[Sales]])</f>
        <v>1</v>
      </c>
    </row>
    <row r="2204" spans="1:19" x14ac:dyDescent="0.3">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c r="S2204">
        <f>COUNTIFS(Table1[Order ID],Table1[[#This Row],[Order ID]],Table1[Product ID],Table1[[#This Row],[Product ID]],Table1[Sales],Table1[[#This Row],[Sales]])</f>
        <v>1</v>
      </c>
    </row>
    <row r="2205" spans="1:19" x14ac:dyDescent="0.3">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c r="S2205">
        <f>COUNTIFS(Table1[Order ID],Table1[[#This Row],[Order ID]],Table1[Product ID],Table1[[#This Row],[Product ID]],Table1[Sales],Table1[[#This Row],[Sales]])</f>
        <v>1</v>
      </c>
    </row>
    <row r="2206" spans="1:19" x14ac:dyDescent="0.3">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c r="S2206">
        <f>COUNTIFS(Table1[Order ID],Table1[[#This Row],[Order ID]],Table1[Product ID],Table1[[#This Row],[Product ID]],Table1[Sales],Table1[[#This Row],[Sales]])</f>
        <v>1</v>
      </c>
    </row>
    <row r="2207" spans="1:19" x14ac:dyDescent="0.3">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c r="S2207">
        <f>COUNTIFS(Table1[Order ID],Table1[[#This Row],[Order ID]],Table1[Product ID],Table1[[#This Row],[Product ID]],Table1[Sales],Table1[[#This Row],[Sales]])</f>
        <v>1</v>
      </c>
    </row>
    <row r="2208" spans="1:19" x14ac:dyDescent="0.3">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c r="S2208">
        <f>COUNTIFS(Table1[Order ID],Table1[[#This Row],[Order ID]],Table1[Product ID],Table1[[#This Row],[Product ID]],Table1[Sales],Table1[[#This Row],[Sales]])</f>
        <v>1</v>
      </c>
    </row>
    <row r="2209" spans="1:19" x14ac:dyDescent="0.3">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c r="S2209">
        <f>COUNTIFS(Table1[Order ID],Table1[[#This Row],[Order ID]],Table1[Product ID],Table1[[#This Row],[Product ID]],Table1[Sales],Table1[[#This Row],[Sales]])</f>
        <v>1</v>
      </c>
    </row>
    <row r="2210" spans="1:19" x14ac:dyDescent="0.3">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c r="S2210">
        <f>COUNTIFS(Table1[Order ID],Table1[[#This Row],[Order ID]],Table1[Product ID],Table1[[#This Row],[Product ID]],Table1[Sales],Table1[[#This Row],[Sales]])</f>
        <v>1</v>
      </c>
    </row>
    <row r="2211" spans="1:19" x14ac:dyDescent="0.3">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c r="S2211">
        <f>COUNTIFS(Table1[Order ID],Table1[[#This Row],[Order ID]],Table1[Product ID],Table1[[#This Row],[Product ID]],Table1[Sales],Table1[[#This Row],[Sales]])</f>
        <v>1</v>
      </c>
    </row>
    <row r="2212" spans="1:19" x14ac:dyDescent="0.3">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c r="S2212">
        <f>COUNTIFS(Table1[Order ID],Table1[[#This Row],[Order ID]],Table1[Product ID],Table1[[#This Row],[Product ID]],Table1[Sales],Table1[[#This Row],[Sales]])</f>
        <v>1</v>
      </c>
    </row>
    <row r="2213" spans="1:19" x14ac:dyDescent="0.3">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c r="S2213">
        <f>COUNTIFS(Table1[Order ID],Table1[[#This Row],[Order ID]],Table1[Product ID],Table1[[#This Row],[Product ID]],Table1[Sales],Table1[[#This Row],[Sales]])</f>
        <v>1</v>
      </c>
    </row>
    <row r="2214" spans="1:19" x14ac:dyDescent="0.3">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c r="S2214">
        <f>COUNTIFS(Table1[Order ID],Table1[[#This Row],[Order ID]],Table1[Product ID],Table1[[#This Row],[Product ID]],Table1[Sales],Table1[[#This Row],[Sales]])</f>
        <v>1</v>
      </c>
    </row>
    <row r="2215" spans="1:19" x14ac:dyDescent="0.3">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c r="S2215">
        <f>COUNTIFS(Table1[Order ID],Table1[[#This Row],[Order ID]],Table1[Product ID],Table1[[#This Row],[Product ID]],Table1[Sales],Table1[[#This Row],[Sales]])</f>
        <v>1</v>
      </c>
    </row>
    <row r="2216" spans="1:19" x14ac:dyDescent="0.3">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c r="S2216">
        <f>COUNTIFS(Table1[Order ID],Table1[[#This Row],[Order ID]],Table1[Product ID],Table1[[#This Row],[Product ID]],Table1[Sales],Table1[[#This Row],[Sales]])</f>
        <v>1</v>
      </c>
    </row>
    <row r="2217" spans="1:19" x14ac:dyDescent="0.3">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c r="S2217">
        <f>COUNTIFS(Table1[Order ID],Table1[[#This Row],[Order ID]],Table1[Product ID],Table1[[#This Row],[Product ID]],Table1[Sales],Table1[[#This Row],[Sales]])</f>
        <v>1</v>
      </c>
    </row>
    <row r="2218" spans="1:19" x14ac:dyDescent="0.3">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c r="S2218">
        <f>COUNTIFS(Table1[Order ID],Table1[[#This Row],[Order ID]],Table1[Product ID],Table1[[#This Row],[Product ID]],Table1[Sales],Table1[[#This Row],[Sales]])</f>
        <v>1</v>
      </c>
    </row>
    <row r="2219" spans="1:19" x14ac:dyDescent="0.3">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c r="S2219">
        <f>COUNTIFS(Table1[Order ID],Table1[[#This Row],[Order ID]],Table1[Product ID],Table1[[#This Row],[Product ID]],Table1[Sales],Table1[[#This Row],[Sales]])</f>
        <v>1</v>
      </c>
    </row>
    <row r="2220" spans="1:19" x14ac:dyDescent="0.3">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c r="S2220">
        <f>COUNTIFS(Table1[Order ID],Table1[[#This Row],[Order ID]],Table1[Product ID],Table1[[#This Row],[Product ID]],Table1[Sales],Table1[[#This Row],[Sales]])</f>
        <v>1</v>
      </c>
    </row>
    <row r="2221" spans="1:19" x14ac:dyDescent="0.3">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c r="S2221">
        <f>COUNTIFS(Table1[Order ID],Table1[[#This Row],[Order ID]],Table1[Product ID],Table1[[#This Row],[Product ID]],Table1[Sales],Table1[[#This Row],[Sales]])</f>
        <v>1</v>
      </c>
    </row>
    <row r="2222" spans="1:19" x14ac:dyDescent="0.3">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c r="S2222">
        <f>COUNTIFS(Table1[Order ID],Table1[[#This Row],[Order ID]],Table1[Product ID],Table1[[#This Row],[Product ID]],Table1[Sales],Table1[[#This Row],[Sales]])</f>
        <v>1</v>
      </c>
    </row>
    <row r="2223" spans="1:19" x14ac:dyDescent="0.3">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c r="S2223">
        <f>COUNTIFS(Table1[Order ID],Table1[[#This Row],[Order ID]],Table1[Product ID],Table1[[#This Row],[Product ID]],Table1[Sales],Table1[[#This Row],[Sales]])</f>
        <v>1</v>
      </c>
    </row>
    <row r="2224" spans="1:19" x14ac:dyDescent="0.3">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c r="S2224">
        <f>COUNTIFS(Table1[Order ID],Table1[[#This Row],[Order ID]],Table1[Product ID],Table1[[#This Row],[Product ID]],Table1[Sales],Table1[[#This Row],[Sales]])</f>
        <v>1</v>
      </c>
    </row>
    <row r="2225" spans="1:19" x14ac:dyDescent="0.3">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c r="S2225">
        <f>COUNTIFS(Table1[Order ID],Table1[[#This Row],[Order ID]],Table1[Product ID],Table1[[#This Row],[Product ID]],Table1[Sales],Table1[[#This Row],[Sales]])</f>
        <v>1</v>
      </c>
    </row>
    <row r="2226" spans="1:19" x14ac:dyDescent="0.3">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c r="S2226">
        <f>COUNTIFS(Table1[Order ID],Table1[[#This Row],[Order ID]],Table1[Product ID],Table1[[#This Row],[Product ID]],Table1[Sales],Table1[[#This Row],[Sales]])</f>
        <v>1</v>
      </c>
    </row>
    <row r="2227" spans="1:19" x14ac:dyDescent="0.3">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c r="S2227">
        <f>COUNTIFS(Table1[Order ID],Table1[[#This Row],[Order ID]],Table1[Product ID],Table1[[#This Row],[Product ID]],Table1[Sales],Table1[[#This Row],[Sales]])</f>
        <v>1</v>
      </c>
    </row>
    <row r="2228" spans="1:19" x14ac:dyDescent="0.3">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c r="S2228">
        <f>COUNTIFS(Table1[Order ID],Table1[[#This Row],[Order ID]],Table1[Product ID],Table1[[#This Row],[Product ID]],Table1[Sales],Table1[[#This Row],[Sales]])</f>
        <v>1</v>
      </c>
    </row>
    <row r="2229" spans="1:19" x14ac:dyDescent="0.3">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c r="S2229">
        <f>COUNTIFS(Table1[Order ID],Table1[[#This Row],[Order ID]],Table1[Product ID],Table1[[#This Row],[Product ID]],Table1[Sales],Table1[[#This Row],[Sales]])</f>
        <v>1</v>
      </c>
    </row>
    <row r="2230" spans="1:19" x14ac:dyDescent="0.3">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c r="S2230">
        <f>COUNTIFS(Table1[Order ID],Table1[[#This Row],[Order ID]],Table1[Product ID],Table1[[#This Row],[Product ID]],Table1[Sales],Table1[[#This Row],[Sales]])</f>
        <v>1</v>
      </c>
    </row>
    <row r="2231" spans="1:19" x14ac:dyDescent="0.3">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c r="S2231">
        <f>COUNTIFS(Table1[Order ID],Table1[[#This Row],[Order ID]],Table1[Product ID],Table1[[#This Row],[Product ID]],Table1[Sales],Table1[[#This Row],[Sales]])</f>
        <v>1</v>
      </c>
    </row>
    <row r="2232" spans="1:19" x14ac:dyDescent="0.3">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c r="S2232">
        <f>COUNTIFS(Table1[Order ID],Table1[[#This Row],[Order ID]],Table1[Product ID],Table1[[#This Row],[Product ID]],Table1[Sales],Table1[[#This Row],[Sales]])</f>
        <v>1</v>
      </c>
    </row>
    <row r="2233" spans="1:19" x14ac:dyDescent="0.3">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c r="S2233">
        <f>COUNTIFS(Table1[Order ID],Table1[[#This Row],[Order ID]],Table1[Product ID],Table1[[#This Row],[Product ID]],Table1[Sales],Table1[[#This Row],[Sales]])</f>
        <v>1</v>
      </c>
    </row>
    <row r="2234" spans="1:19" x14ac:dyDescent="0.3">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c r="S2234">
        <f>COUNTIFS(Table1[Order ID],Table1[[#This Row],[Order ID]],Table1[Product ID],Table1[[#This Row],[Product ID]],Table1[Sales],Table1[[#This Row],[Sales]])</f>
        <v>1</v>
      </c>
    </row>
    <row r="2235" spans="1:19" x14ac:dyDescent="0.3">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c r="S2235">
        <f>COUNTIFS(Table1[Order ID],Table1[[#This Row],[Order ID]],Table1[Product ID],Table1[[#This Row],[Product ID]],Table1[Sales],Table1[[#This Row],[Sales]])</f>
        <v>1</v>
      </c>
    </row>
    <row r="2236" spans="1:19" x14ac:dyDescent="0.3">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c r="S2236">
        <f>COUNTIFS(Table1[Order ID],Table1[[#This Row],[Order ID]],Table1[Product ID],Table1[[#This Row],[Product ID]],Table1[Sales],Table1[[#This Row],[Sales]])</f>
        <v>1</v>
      </c>
    </row>
    <row r="2237" spans="1:19" x14ac:dyDescent="0.3">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c r="S2237">
        <f>COUNTIFS(Table1[Order ID],Table1[[#This Row],[Order ID]],Table1[Product ID],Table1[[#This Row],[Product ID]],Table1[Sales],Table1[[#This Row],[Sales]])</f>
        <v>1</v>
      </c>
    </row>
    <row r="2238" spans="1:19" x14ac:dyDescent="0.3">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c r="S2238">
        <f>COUNTIFS(Table1[Order ID],Table1[[#This Row],[Order ID]],Table1[Product ID],Table1[[#This Row],[Product ID]],Table1[Sales],Table1[[#This Row],[Sales]])</f>
        <v>1</v>
      </c>
    </row>
    <row r="2239" spans="1:19" x14ac:dyDescent="0.3">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c r="S2239">
        <f>COUNTIFS(Table1[Order ID],Table1[[#This Row],[Order ID]],Table1[Product ID],Table1[[#This Row],[Product ID]],Table1[Sales],Table1[[#This Row],[Sales]])</f>
        <v>1</v>
      </c>
    </row>
    <row r="2240" spans="1:19" x14ac:dyDescent="0.3">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c r="S2240">
        <f>COUNTIFS(Table1[Order ID],Table1[[#This Row],[Order ID]],Table1[Product ID],Table1[[#This Row],[Product ID]],Table1[Sales],Table1[[#This Row],[Sales]])</f>
        <v>1</v>
      </c>
    </row>
    <row r="2241" spans="1:19" x14ac:dyDescent="0.3">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c r="S2241">
        <f>COUNTIFS(Table1[Order ID],Table1[[#This Row],[Order ID]],Table1[Product ID],Table1[[#This Row],[Product ID]],Table1[Sales],Table1[[#This Row],[Sales]])</f>
        <v>1</v>
      </c>
    </row>
    <row r="2242" spans="1:19" x14ac:dyDescent="0.3">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c r="S2242">
        <f>COUNTIFS(Table1[Order ID],Table1[[#This Row],[Order ID]],Table1[Product ID],Table1[[#This Row],[Product ID]],Table1[Sales],Table1[[#This Row],[Sales]])</f>
        <v>1</v>
      </c>
    </row>
    <row r="2243" spans="1:19" x14ac:dyDescent="0.3">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c r="S2243">
        <f>COUNTIFS(Table1[Order ID],Table1[[#This Row],[Order ID]],Table1[Product ID],Table1[[#This Row],[Product ID]],Table1[Sales],Table1[[#This Row],[Sales]])</f>
        <v>1</v>
      </c>
    </row>
    <row r="2244" spans="1:19" x14ac:dyDescent="0.3">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c r="S2244">
        <f>COUNTIFS(Table1[Order ID],Table1[[#This Row],[Order ID]],Table1[Product ID],Table1[[#This Row],[Product ID]],Table1[Sales],Table1[[#This Row],[Sales]])</f>
        <v>1</v>
      </c>
    </row>
    <row r="2245" spans="1:19" x14ac:dyDescent="0.3">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c r="S2245">
        <f>COUNTIFS(Table1[Order ID],Table1[[#This Row],[Order ID]],Table1[Product ID],Table1[[#This Row],[Product ID]],Table1[Sales],Table1[[#This Row],[Sales]])</f>
        <v>1</v>
      </c>
    </row>
    <row r="2246" spans="1:19" x14ac:dyDescent="0.3">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c r="S2246">
        <f>COUNTIFS(Table1[Order ID],Table1[[#This Row],[Order ID]],Table1[Product ID],Table1[[#This Row],[Product ID]],Table1[Sales],Table1[[#This Row],[Sales]])</f>
        <v>1</v>
      </c>
    </row>
    <row r="2247" spans="1:19" x14ac:dyDescent="0.3">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c r="S2247">
        <f>COUNTIFS(Table1[Order ID],Table1[[#This Row],[Order ID]],Table1[Product ID],Table1[[#This Row],[Product ID]],Table1[Sales],Table1[[#This Row],[Sales]])</f>
        <v>1</v>
      </c>
    </row>
    <row r="2248" spans="1:19" x14ac:dyDescent="0.3">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c r="S2248">
        <f>COUNTIFS(Table1[Order ID],Table1[[#This Row],[Order ID]],Table1[Product ID],Table1[[#This Row],[Product ID]],Table1[Sales],Table1[[#This Row],[Sales]])</f>
        <v>1</v>
      </c>
    </row>
    <row r="2249" spans="1:19" x14ac:dyDescent="0.3">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c r="S2249">
        <f>COUNTIFS(Table1[Order ID],Table1[[#This Row],[Order ID]],Table1[Product ID],Table1[[#This Row],[Product ID]],Table1[Sales],Table1[[#This Row],[Sales]])</f>
        <v>1</v>
      </c>
    </row>
    <row r="2250" spans="1:19" x14ac:dyDescent="0.3">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c r="S2250">
        <f>COUNTIFS(Table1[Order ID],Table1[[#This Row],[Order ID]],Table1[Product ID],Table1[[#This Row],[Product ID]],Table1[Sales],Table1[[#This Row],[Sales]])</f>
        <v>1</v>
      </c>
    </row>
    <row r="2251" spans="1:19" x14ac:dyDescent="0.3">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c r="S2251">
        <f>COUNTIFS(Table1[Order ID],Table1[[#This Row],[Order ID]],Table1[Product ID],Table1[[#This Row],[Product ID]],Table1[Sales],Table1[[#This Row],[Sales]])</f>
        <v>1</v>
      </c>
    </row>
    <row r="2252" spans="1:19" x14ac:dyDescent="0.3">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c r="S2252">
        <f>COUNTIFS(Table1[Order ID],Table1[[#This Row],[Order ID]],Table1[Product ID],Table1[[#This Row],[Product ID]],Table1[Sales],Table1[[#This Row],[Sales]])</f>
        <v>1</v>
      </c>
    </row>
    <row r="2253" spans="1:19" x14ac:dyDescent="0.3">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c r="S2253">
        <f>COUNTIFS(Table1[Order ID],Table1[[#This Row],[Order ID]],Table1[Product ID],Table1[[#This Row],[Product ID]],Table1[Sales],Table1[[#This Row],[Sales]])</f>
        <v>1</v>
      </c>
    </row>
    <row r="2254" spans="1:19" x14ac:dyDescent="0.3">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c r="S2254">
        <f>COUNTIFS(Table1[Order ID],Table1[[#This Row],[Order ID]],Table1[Product ID],Table1[[#This Row],[Product ID]],Table1[Sales],Table1[[#This Row],[Sales]])</f>
        <v>1</v>
      </c>
    </row>
    <row r="2255" spans="1:19" x14ac:dyDescent="0.3">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c r="S2255">
        <f>COUNTIFS(Table1[Order ID],Table1[[#This Row],[Order ID]],Table1[Product ID],Table1[[#This Row],[Product ID]],Table1[Sales],Table1[[#This Row],[Sales]])</f>
        <v>1</v>
      </c>
    </row>
    <row r="2256" spans="1:19" x14ac:dyDescent="0.3">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c r="S2256">
        <f>COUNTIFS(Table1[Order ID],Table1[[#This Row],[Order ID]],Table1[Product ID],Table1[[#This Row],[Product ID]],Table1[Sales],Table1[[#This Row],[Sales]])</f>
        <v>1</v>
      </c>
    </row>
    <row r="2257" spans="1:19" x14ac:dyDescent="0.3">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c r="S2257">
        <f>COUNTIFS(Table1[Order ID],Table1[[#This Row],[Order ID]],Table1[Product ID],Table1[[#This Row],[Product ID]],Table1[Sales],Table1[[#This Row],[Sales]])</f>
        <v>1</v>
      </c>
    </row>
    <row r="2258" spans="1:19" x14ac:dyDescent="0.3">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c r="S2258">
        <f>COUNTIFS(Table1[Order ID],Table1[[#This Row],[Order ID]],Table1[Product ID],Table1[[#This Row],[Product ID]],Table1[Sales],Table1[[#This Row],[Sales]])</f>
        <v>1</v>
      </c>
    </row>
    <row r="2259" spans="1:19" x14ac:dyDescent="0.3">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c r="S2259">
        <f>COUNTIFS(Table1[Order ID],Table1[[#This Row],[Order ID]],Table1[Product ID],Table1[[#This Row],[Product ID]],Table1[Sales],Table1[[#This Row],[Sales]])</f>
        <v>1</v>
      </c>
    </row>
    <row r="2260" spans="1:19" x14ac:dyDescent="0.3">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c r="S2260">
        <f>COUNTIFS(Table1[Order ID],Table1[[#This Row],[Order ID]],Table1[Product ID],Table1[[#This Row],[Product ID]],Table1[Sales],Table1[[#This Row],[Sales]])</f>
        <v>1</v>
      </c>
    </row>
    <row r="2261" spans="1:19" x14ac:dyDescent="0.3">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c r="S2261">
        <f>COUNTIFS(Table1[Order ID],Table1[[#This Row],[Order ID]],Table1[Product ID],Table1[[#This Row],[Product ID]],Table1[Sales],Table1[[#This Row],[Sales]])</f>
        <v>1</v>
      </c>
    </row>
    <row r="2262" spans="1:19" x14ac:dyDescent="0.3">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c r="S2262">
        <f>COUNTIFS(Table1[Order ID],Table1[[#This Row],[Order ID]],Table1[Product ID],Table1[[#This Row],[Product ID]],Table1[Sales],Table1[[#This Row],[Sales]])</f>
        <v>1</v>
      </c>
    </row>
    <row r="2263" spans="1:19" x14ac:dyDescent="0.3">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c r="S2263">
        <f>COUNTIFS(Table1[Order ID],Table1[[#This Row],[Order ID]],Table1[Product ID],Table1[[#This Row],[Product ID]],Table1[Sales],Table1[[#This Row],[Sales]])</f>
        <v>1</v>
      </c>
    </row>
    <row r="2264" spans="1:19" x14ac:dyDescent="0.3">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c r="S2264">
        <f>COUNTIFS(Table1[Order ID],Table1[[#This Row],[Order ID]],Table1[Product ID],Table1[[#This Row],[Product ID]],Table1[Sales],Table1[[#This Row],[Sales]])</f>
        <v>1</v>
      </c>
    </row>
    <row r="2265" spans="1:19" x14ac:dyDescent="0.3">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c r="S2265">
        <f>COUNTIFS(Table1[Order ID],Table1[[#This Row],[Order ID]],Table1[Product ID],Table1[[#This Row],[Product ID]],Table1[Sales],Table1[[#This Row],[Sales]])</f>
        <v>1</v>
      </c>
    </row>
    <row r="2266" spans="1:19" x14ac:dyDescent="0.3">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c r="S2266">
        <f>COUNTIFS(Table1[Order ID],Table1[[#This Row],[Order ID]],Table1[Product ID],Table1[[#This Row],[Product ID]],Table1[Sales],Table1[[#This Row],[Sales]])</f>
        <v>1</v>
      </c>
    </row>
    <row r="2267" spans="1:19" x14ac:dyDescent="0.3">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c r="S2267">
        <f>COUNTIFS(Table1[Order ID],Table1[[#This Row],[Order ID]],Table1[Product ID],Table1[[#This Row],[Product ID]],Table1[Sales],Table1[[#This Row],[Sales]])</f>
        <v>1</v>
      </c>
    </row>
    <row r="2268" spans="1:19" x14ac:dyDescent="0.3">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c r="S2268">
        <f>COUNTIFS(Table1[Order ID],Table1[[#This Row],[Order ID]],Table1[Product ID],Table1[[#This Row],[Product ID]],Table1[Sales],Table1[[#This Row],[Sales]])</f>
        <v>1</v>
      </c>
    </row>
    <row r="2269" spans="1:19" x14ac:dyDescent="0.3">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c r="S2269">
        <f>COUNTIFS(Table1[Order ID],Table1[[#This Row],[Order ID]],Table1[Product ID],Table1[[#This Row],[Product ID]],Table1[Sales],Table1[[#This Row],[Sales]])</f>
        <v>1</v>
      </c>
    </row>
    <row r="2270" spans="1:19" x14ac:dyDescent="0.3">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c r="S2270">
        <f>COUNTIFS(Table1[Order ID],Table1[[#This Row],[Order ID]],Table1[Product ID],Table1[[#This Row],[Product ID]],Table1[Sales],Table1[[#This Row],[Sales]])</f>
        <v>1</v>
      </c>
    </row>
    <row r="2271" spans="1:19" x14ac:dyDescent="0.3">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c r="S2271">
        <f>COUNTIFS(Table1[Order ID],Table1[[#This Row],[Order ID]],Table1[Product ID],Table1[[#This Row],[Product ID]],Table1[Sales],Table1[[#This Row],[Sales]])</f>
        <v>1</v>
      </c>
    </row>
    <row r="2272" spans="1:19" x14ac:dyDescent="0.3">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c r="S2272">
        <f>COUNTIFS(Table1[Order ID],Table1[[#This Row],[Order ID]],Table1[Product ID],Table1[[#This Row],[Product ID]],Table1[Sales],Table1[[#This Row],[Sales]])</f>
        <v>1</v>
      </c>
    </row>
    <row r="2273" spans="1:19" x14ac:dyDescent="0.3">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c r="S2273">
        <f>COUNTIFS(Table1[Order ID],Table1[[#This Row],[Order ID]],Table1[Product ID],Table1[[#This Row],[Product ID]],Table1[Sales],Table1[[#This Row],[Sales]])</f>
        <v>1</v>
      </c>
    </row>
    <row r="2274" spans="1:19" x14ac:dyDescent="0.3">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c r="S2274">
        <f>COUNTIFS(Table1[Order ID],Table1[[#This Row],[Order ID]],Table1[Product ID],Table1[[#This Row],[Product ID]],Table1[Sales],Table1[[#This Row],[Sales]])</f>
        <v>1</v>
      </c>
    </row>
    <row r="2275" spans="1:19" x14ac:dyDescent="0.3">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c r="S2275">
        <f>COUNTIFS(Table1[Order ID],Table1[[#This Row],[Order ID]],Table1[Product ID],Table1[[#This Row],[Product ID]],Table1[Sales],Table1[[#This Row],[Sales]])</f>
        <v>1</v>
      </c>
    </row>
    <row r="2276" spans="1:19" x14ac:dyDescent="0.3">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c r="S2276">
        <f>COUNTIFS(Table1[Order ID],Table1[[#This Row],[Order ID]],Table1[Product ID],Table1[[#This Row],[Product ID]],Table1[Sales],Table1[[#This Row],[Sales]])</f>
        <v>1</v>
      </c>
    </row>
    <row r="2277" spans="1:19" x14ac:dyDescent="0.3">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c r="S2277">
        <f>COUNTIFS(Table1[Order ID],Table1[[#This Row],[Order ID]],Table1[Product ID],Table1[[#This Row],[Product ID]],Table1[Sales],Table1[[#This Row],[Sales]])</f>
        <v>1</v>
      </c>
    </row>
    <row r="2278" spans="1:19" x14ac:dyDescent="0.3">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c r="S2278">
        <f>COUNTIFS(Table1[Order ID],Table1[[#This Row],[Order ID]],Table1[Product ID],Table1[[#This Row],[Product ID]],Table1[Sales],Table1[[#This Row],[Sales]])</f>
        <v>1</v>
      </c>
    </row>
    <row r="2279" spans="1:19" x14ac:dyDescent="0.3">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c r="S2279">
        <f>COUNTIFS(Table1[Order ID],Table1[[#This Row],[Order ID]],Table1[Product ID],Table1[[#This Row],[Product ID]],Table1[Sales],Table1[[#This Row],[Sales]])</f>
        <v>1</v>
      </c>
    </row>
    <row r="2280" spans="1:19" x14ac:dyDescent="0.3">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c r="S2280">
        <f>COUNTIFS(Table1[Order ID],Table1[[#This Row],[Order ID]],Table1[Product ID],Table1[[#This Row],[Product ID]],Table1[Sales],Table1[[#This Row],[Sales]])</f>
        <v>1</v>
      </c>
    </row>
    <row r="2281" spans="1:19" x14ac:dyDescent="0.3">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c r="S2281">
        <f>COUNTIFS(Table1[Order ID],Table1[[#This Row],[Order ID]],Table1[Product ID],Table1[[#This Row],[Product ID]],Table1[Sales],Table1[[#This Row],[Sales]])</f>
        <v>1</v>
      </c>
    </row>
    <row r="2282" spans="1:19" x14ac:dyDescent="0.3">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c r="S2282">
        <f>COUNTIFS(Table1[Order ID],Table1[[#This Row],[Order ID]],Table1[Product ID],Table1[[#This Row],[Product ID]],Table1[Sales],Table1[[#This Row],[Sales]])</f>
        <v>1</v>
      </c>
    </row>
    <row r="2283" spans="1:19" x14ac:dyDescent="0.3">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c r="S2283">
        <f>COUNTIFS(Table1[Order ID],Table1[[#This Row],[Order ID]],Table1[Product ID],Table1[[#This Row],[Product ID]],Table1[Sales],Table1[[#This Row],[Sales]])</f>
        <v>1</v>
      </c>
    </row>
    <row r="2284" spans="1:19" x14ac:dyDescent="0.3">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c r="S2284">
        <f>COUNTIFS(Table1[Order ID],Table1[[#This Row],[Order ID]],Table1[Product ID],Table1[[#This Row],[Product ID]],Table1[Sales],Table1[[#This Row],[Sales]])</f>
        <v>1</v>
      </c>
    </row>
    <row r="2285" spans="1:19" x14ac:dyDescent="0.3">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c r="S2285">
        <f>COUNTIFS(Table1[Order ID],Table1[[#This Row],[Order ID]],Table1[Product ID],Table1[[#This Row],[Product ID]],Table1[Sales],Table1[[#This Row],[Sales]])</f>
        <v>1</v>
      </c>
    </row>
    <row r="2286" spans="1:19" x14ac:dyDescent="0.3">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c r="S2286">
        <f>COUNTIFS(Table1[Order ID],Table1[[#This Row],[Order ID]],Table1[Product ID],Table1[[#This Row],[Product ID]],Table1[Sales],Table1[[#This Row],[Sales]])</f>
        <v>1</v>
      </c>
    </row>
    <row r="2287" spans="1:19" x14ac:dyDescent="0.3">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c r="S2287">
        <f>COUNTIFS(Table1[Order ID],Table1[[#This Row],[Order ID]],Table1[Product ID],Table1[[#This Row],[Product ID]],Table1[Sales],Table1[[#This Row],[Sales]])</f>
        <v>1</v>
      </c>
    </row>
    <row r="2288" spans="1:19" x14ac:dyDescent="0.3">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c r="S2288">
        <f>COUNTIFS(Table1[Order ID],Table1[[#This Row],[Order ID]],Table1[Product ID],Table1[[#This Row],[Product ID]],Table1[Sales],Table1[[#This Row],[Sales]])</f>
        <v>1</v>
      </c>
    </row>
    <row r="2289" spans="1:19" x14ac:dyDescent="0.3">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c r="S2289">
        <f>COUNTIFS(Table1[Order ID],Table1[[#This Row],[Order ID]],Table1[Product ID],Table1[[#This Row],[Product ID]],Table1[Sales],Table1[[#This Row],[Sales]])</f>
        <v>1</v>
      </c>
    </row>
    <row r="2290" spans="1:19" x14ac:dyDescent="0.3">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c r="S2290">
        <f>COUNTIFS(Table1[Order ID],Table1[[#This Row],[Order ID]],Table1[Product ID],Table1[[#This Row],[Product ID]],Table1[Sales],Table1[[#This Row],[Sales]])</f>
        <v>1</v>
      </c>
    </row>
    <row r="2291" spans="1:19" x14ac:dyDescent="0.3">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c r="S2291">
        <f>COUNTIFS(Table1[Order ID],Table1[[#This Row],[Order ID]],Table1[Product ID],Table1[[#This Row],[Product ID]],Table1[Sales],Table1[[#This Row],[Sales]])</f>
        <v>1</v>
      </c>
    </row>
    <row r="2292" spans="1:19" x14ac:dyDescent="0.3">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c r="S2292">
        <f>COUNTIFS(Table1[Order ID],Table1[[#This Row],[Order ID]],Table1[Product ID],Table1[[#This Row],[Product ID]],Table1[Sales],Table1[[#This Row],[Sales]])</f>
        <v>1</v>
      </c>
    </row>
    <row r="2293" spans="1:19" x14ac:dyDescent="0.3">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c r="S2293">
        <f>COUNTIFS(Table1[Order ID],Table1[[#This Row],[Order ID]],Table1[Product ID],Table1[[#This Row],[Product ID]],Table1[Sales],Table1[[#This Row],[Sales]])</f>
        <v>1</v>
      </c>
    </row>
    <row r="2294" spans="1:19" x14ac:dyDescent="0.3">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c r="S2294">
        <f>COUNTIFS(Table1[Order ID],Table1[[#This Row],[Order ID]],Table1[Product ID],Table1[[#This Row],[Product ID]],Table1[Sales],Table1[[#This Row],[Sales]])</f>
        <v>1</v>
      </c>
    </row>
    <row r="2295" spans="1:19" x14ac:dyDescent="0.3">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c r="S2295">
        <f>COUNTIFS(Table1[Order ID],Table1[[#This Row],[Order ID]],Table1[Product ID],Table1[[#This Row],[Product ID]],Table1[Sales],Table1[[#This Row],[Sales]])</f>
        <v>1</v>
      </c>
    </row>
    <row r="2296" spans="1:19" x14ac:dyDescent="0.3">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c r="S2296">
        <f>COUNTIFS(Table1[Order ID],Table1[[#This Row],[Order ID]],Table1[Product ID],Table1[[#This Row],[Product ID]],Table1[Sales],Table1[[#This Row],[Sales]])</f>
        <v>1</v>
      </c>
    </row>
    <row r="2297" spans="1:19" x14ac:dyDescent="0.3">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c r="S2297">
        <f>COUNTIFS(Table1[Order ID],Table1[[#This Row],[Order ID]],Table1[Product ID],Table1[[#This Row],[Product ID]],Table1[Sales],Table1[[#This Row],[Sales]])</f>
        <v>1</v>
      </c>
    </row>
    <row r="2298" spans="1:19" x14ac:dyDescent="0.3">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c r="S2298">
        <f>COUNTIFS(Table1[Order ID],Table1[[#This Row],[Order ID]],Table1[Product ID],Table1[[#This Row],[Product ID]],Table1[Sales],Table1[[#This Row],[Sales]])</f>
        <v>1</v>
      </c>
    </row>
    <row r="2299" spans="1:19" x14ac:dyDescent="0.3">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c r="S2299">
        <f>COUNTIFS(Table1[Order ID],Table1[[#This Row],[Order ID]],Table1[Product ID],Table1[[#This Row],[Product ID]],Table1[Sales],Table1[[#This Row],[Sales]])</f>
        <v>1</v>
      </c>
    </row>
    <row r="2300" spans="1:19" x14ac:dyDescent="0.3">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c r="S2300">
        <f>COUNTIFS(Table1[Order ID],Table1[[#This Row],[Order ID]],Table1[Product ID],Table1[[#This Row],[Product ID]],Table1[Sales],Table1[[#This Row],[Sales]])</f>
        <v>1</v>
      </c>
    </row>
    <row r="2301" spans="1:19" x14ac:dyDescent="0.3">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c r="S2301">
        <f>COUNTIFS(Table1[Order ID],Table1[[#This Row],[Order ID]],Table1[Product ID],Table1[[#This Row],[Product ID]],Table1[Sales],Table1[[#This Row],[Sales]])</f>
        <v>1</v>
      </c>
    </row>
    <row r="2302" spans="1:19" x14ac:dyDescent="0.3">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c r="S2302">
        <f>COUNTIFS(Table1[Order ID],Table1[[#This Row],[Order ID]],Table1[Product ID],Table1[[#This Row],[Product ID]],Table1[Sales],Table1[[#This Row],[Sales]])</f>
        <v>1</v>
      </c>
    </row>
    <row r="2303" spans="1:19" x14ac:dyDescent="0.3">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c r="S2303">
        <f>COUNTIFS(Table1[Order ID],Table1[[#This Row],[Order ID]],Table1[Product ID],Table1[[#This Row],[Product ID]],Table1[Sales],Table1[[#This Row],[Sales]])</f>
        <v>1</v>
      </c>
    </row>
    <row r="2304" spans="1:19" x14ac:dyDescent="0.3">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c r="S2304">
        <f>COUNTIFS(Table1[Order ID],Table1[[#This Row],[Order ID]],Table1[Product ID],Table1[[#This Row],[Product ID]],Table1[Sales],Table1[[#This Row],[Sales]])</f>
        <v>1</v>
      </c>
    </row>
    <row r="2305" spans="1:19" x14ac:dyDescent="0.3">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c r="S2305">
        <f>COUNTIFS(Table1[Order ID],Table1[[#This Row],[Order ID]],Table1[Product ID],Table1[[#This Row],[Product ID]],Table1[Sales],Table1[[#This Row],[Sales]])</f>
        <v>1</v>
      </c>
    </row>
    <row r="2306" spans="1:19" x14ac:dyDescent="0.3">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c r="S2306">
        <f>COUNTIFS(Table1[Order ID],Table1[[#This Row],[Order ID]],Table1[Product ID],Table1[[#This Row],[Product ID]],Table1[Sales],Table1[[#This Row],[Sales]])</f>
        <v>1</v>
      </c>
    </row>
    <row r="2307" spans="1:19" x14ac:dyDescent="0.3">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c r="S2307">
        <f>COUNTIFS(Table1[Order ID],Table1[[#This Row],[Order ID]],Table1[Product ID],Table1[[#This Row],[Product ID]],Table1[Sales],Table1[[#This Row],[Sales]])</f>
        <v>1</v>
      </c>
    </row>
    <row r="2308" spans="1:19" x14ac:dyDescent="0.3">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c r="S2308">
        <f>COUNTIFS(Table1[Order ID],Table1[[#This Row],[Order ID]],Table1[Product ID],Table1[[#This Row],[Product ID]],Table1[Sales],Table1[[#This Row],[Sales]])</f>
        <v>1</v>
      </c>
    </row>
    <row r="2309" spans="1:19" x14ac:dyDescent="0.3">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c r="S2309">
        <f>COUNTIFS(Table1[Order ID],Table1[[#This Row],[Order ID]],Table1[Product ID],Table1[[#This Row],[Product ID]],Table1[Sales],Table1[[#This Row],[Sales]])</f>
        <v>1</v>
      </c>
    </row>
    <row r="2310" spans="1:19" x14ac:dyDescent="0.3">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c r="S2310">
        <f>COUNTIFS(Table1[Order ID],Table1[[#This Row],[Order ID]],Table1[Product ID],Table1[[#This Row],[Product ID]],Table1[Sales],Table1[[#This Row],[Sales]])</f>
        <v>1</v>
      </c>
    </row>
    <row r="2311" spans="1:19" x14ac:dyDescent="0.3">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c r="S2311">
        <f>COUNTIFS(Table1[Order ID],Table1[[#This Row],[Order ID]],Table1[Product ID],Table1[[#This Row],[Product ID]],Table1[Sales],Table1[[#This Row],[Sales]])</f>
        <v>1</v>
      </c>
    </row>
    <row r="2312" spans="1:19" x14ac:dyDescent="0.3">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c r="S2312">
        <f>COUNTIFS(Table1[Order ID],Table1[[#This Row],[Order ID]],Table1[Product ID],Table1[[#This Row],[Product ID]],Table1[Sales],Table1[[#This Row],[Sales]])</f>
        <v>1</v>
      </c>
    </row>
    <row r="2313" spans="1:19" x14ac:dyDescent="0.3">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c r="S2313">
        <f>COUNTIFS(Table1[Order ID],Table1[[#This Row],[Order ID]],Table1[Product ID],Table1[[#This Row],[Product ID]],Table1[Sales],Table1[[#This Row],[Sales]])</f>
        <v>1</v>
      </c>
    </row>
    <row r="2314" spans="1:19" x14ac:dyDescent="0.3">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c r="S2314">
        <f>COUNTIFS(Table1[Order ID],Table1[[#This Row],[Order ID]],Table1[Product ID],Table1[[#This Row],[Product ID]],Table1[Sales],Table1[[#This Row],[Sales]])</f>
        <v>1</v>
      </c>
    </row>
    <row r="2315" spans="1:19" x14ac:dyDescent="0.3">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c r="S2315">
        <f>COUNTIFS(Table1[Order ID],Table1[[#This Row],[Order ID]],Table1[Product ID],Table1[[#This Row],[Product ID]],Table1[Sales],Table1[[#This Row],[Sales]])</f>
        <v>1</v>
      </c>
    </row>
    <row r="2316" spans="1:19" x14ac:dyDescent="0.3">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c r="S2316">
        <f>COUNTIFS(Table1[Order ID],Table1[[#This Row],[Order ID]],Table1[Product ID],Table1[[#This Row],[Product ID]],Table1[Sales],Table1[[#This Row],[Sales]])</f>
        <v>1</v>
      </c>
    </row>
    <row r="2317" spans="1:19" x14ac:dyDescent="0.3">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c r="S2317">
        <f>COUNTIFS(Table1[Order ID],Table1[[#This Row],[Order ID]],Table1[Product ID],Table1[[#This Row],[Product ID]],Table1[Sales],Table1[[#This Row],[Sales]])</f>
        <v>1</v>
      </c>
    </row>
    <row r="2318" spans="1:19" x14ac:dyDescent="0.3">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c r="S2318">
        <f>COUNTIFS(Table1[Order ID],Table1[[#This Row],[Order ID]],Table1[Product ID],Table1[[#This Row],[Product ID]],Table1[Sales],Table1[[#This Row],[Sales]])</f>
        <v>1</v>
      </c>
    </row>
    <row r="2319" spans="1:19" x14ac:dyDescent="0.3">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c r="S2319">
        <f>COUNTIFS(Table1[Order ID],Table1[[#This Row],[Order ID]],Table1[Product ID],Table1[[#This Row],[Product ID]],Table1[Sales],Table1[[#This Row],[Sales]])</f>
        <v>1</v>
      </c>
    </row>
    <row r="2320" spans="1:19" x14ac:dyDescent="0.3">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c r="S2320">
        <f>COUNTIFS(Table1[Order ID],Table1[[#This Row],[Order ID]],Table1[Product ID],Table1[[#This Row],[Product ID]],Table1[Sales],Table1[[#This Row],[Sales]])</f>
        <v>1</v>
      </c>
    </row>
    <row r="2321" spans="1:19" x14ac:dyDescent="0.3">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c r="S2321">
        <f>COUNTIFS(Table1[Order ID],Table1[[#This Row],[Order ID]],Table1[Product ID],Table1[[#This Row],[Product ID]],Table1[Sales],Table1[[#This Row],[Sales]])</f>
        <v>1</v>
      </c>
    </row>
    <row r="2322" spans="1:19" x14ac:dyDescent="0.3">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c r="S2322">
        <f>COUNTIFS(Table1[Order ID],Table1[[#This Row],[Order ID]],Table1[Product ID],Table1[[#This Row],[Product ID]],Table1[Sales],Table1[[#This Row],[Sales]])</f>
        <v>1</v>
      </c>
    </row>
    <row r="2323" spans="1:19" x14ac:dyDescent="0.3">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c r="S2323">
        <f>COUNTIFS(Table1[Order ID],Table1[[#This Row],[Order ID]],Table1[Product ID],Table1[[#This Row],[Product ID]],Table1[Sales],Table1[[#This Row],[Sales]])</f>
        <v>1</v>
      </c>
    </row>
    <row r="2324" spans="1:19" x14ac:dyDescent="0.3">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c r="S2324">
        <f>COUNTIFS(Table1[Order ID],Table1[[#This Row],[Order ID]],Table1[Product ID],Table1[[#This Row],[Product ID]],Table1[Sales],Table1[[#This Row],[Sales]])</f>
        <v>1</v>
      </c>
    </row>
    <row r="2325" spans="1:19" x14ac:dyDescent="0.3">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c r="S2325">
        <f>COUNTIFS(Table1[Order ID],Table1[[#This Row],[Order ID]],Table1[Product ID],Table1[[#This Row],[Product ID]],Table1[Sales],Table1[[#This Row],[Sales]])</f>
        <v>1</v>
      </c>
    </row>
    <row r="2326" spans="1:19" x14ac:dyDescent="0.3">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c r="S2326">
        <f>COUNTIFS(Table1[Order ID],Table1[[#This Row],[Order ID]],Table1[Product ID],Table1[[#This Row],[Product ID]],Table1[Sales],Table1[[#This Row],[Sales]])</f>
        <v>1</v>
      </c>
    </row>
    <row r="2327" spans="1:19" x14ac:dyDescent="0.3">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c r="S2327">
        <f>COUNTIFS(Table1[Order ID],Table1[[#This Row],[Order ID]],Table1[Product ID],Table1[[#This Row],[Product ID]],Table1[Sales],Table1[[#This Row],[Sales]])</f>
        <v>1</v>
      </c>
    </row>
    <row r="2328" spans="1:19" x14ac:dyDescent="0.3">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c r="S2328">
        <f>COUNTIFS(Table1[Order ID],Table1[[#This Row],[Order ID]],Table1[Product ID],Table1[[#This Row],[Product ID]],Table1[Sales],Table1[[#This Row],[Sales]])</f>
        <v>1</v>
      </c>
    </row>
    <row r="2329" spans="1:19" x14ac:dyDescent="0.3">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c r="S2329">
        <f>COUNTIFS(Table1[Order ID],Table1[[#This Row],[Order ID]],Table1[Product ID],Table1[[#This Row],[Product ID]],Table1[Sales],Table1[[#This Row],[Sales]])</f>
        <v>1</v>
      </c>
    </row>
    <row r="2330" spans="1:19" x14ac:dyDescent="0.3">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c r="S2330">
        <f>COUNTIFS(Table1[Order ID],Table1[[#This Row],[Order ID]],Table1[Product ID],Table1[[#This Row],[Product ID]],Table1[Sales],Table1[[#This Row],[Sales]])</f>
        <v>1</v>
      </c>
    </row>
    <row r="2331" spans="1:19" x14ac:dyDescent="0.3">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c r="S2331">
        <f>COUNTIFS(Table1[Order ID],Table1[[#This Row],[Order ID]],Table1[Product ID],Table1[[#This Row],[Product ID]],Table1[Sales],Table1[[#This Row],[Sales]])</f>
        <v>1</v>
      </c>
    </row>
    <row r="2332" spans="1:19" x14ac:dyDescent="0.3">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c r="S2332">
        <f>COUNTIFS(Table1[Order ID],Table1[[#This Row],[Order ID]],Table1[Product ID],Table1[[#This Row],[Product ID]],Table1[Sales],Table1[[#This Row],[Sales]])</f>
        <v>1</v>
      </c>
    </row>
    <row r="2333" spans="1:19" x14ac:dyDescent="0.3">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c r="S2333">
        <f>COUNTIFS(Table1[Order ID],Table1[[#This Row],[Order ID]],Table1[Product ID],Table1[[#This Row],[Product ID]],Table1[Sales],Table1[[#This Row],[Sales]])</f>
        <v>1</v>
      </c>
    </row>
    <row r="2334" spans="1:19" x14ac:dyDescent="0.3">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c r="S2334">
        <f>COUNTIFS(Table1[Order ID],Table1[[#This Row],[Order ID]],Table1[Product ID],Table1[[#This Row],[Product ID]],Table1[Sales],Table1[[#This Row],[Sales]])</f>
        <v>1</v>
      </c>
    </row>
    <row r="2335" spans="1:19" x14ac:dyDescent="0.3">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c r="S2335">
        <f>COUNTIFS(Table1[Order ID],Table1[[#This Row],[Order ID]],Table1[Product ID],Table1[[#This Row],[Product ID]],Table1[Sales],Table1[[#This Row],[Sales]])</f>
        <v>1</v>
      </c>
    </row>
    <row r="2336" spans="1:19" x14ac:dyDescent="0.3">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c r="S2336">
        <f>COUNTIFS(Table1[Order ID],Table1[[#This Row],[Order ID]],Table1[Product ID],Table1[[#This Row],[Product ID]],Table1[Sales],Table1[[#This Row],[Sales]])</f>
        <v>1</v>
      </c>
    </row>
    <row r="2337" spans="1:19" x14ac:dyDescent="0.3">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c r="S2337">
        <f>COUNTIFS(Table1[Order ID],Table1[[#This Row],[Order ID]],Table1[Product ID],Table1[[#This Row],[Product ID]],Table1[Sales],Table1[[#This Row],[Sales]])</f>
        <v>1</v>
      </c>
    </row>
    <row r="2338" spans="1:19" x14ac:dyDescent="0.3">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c r="S2338">
        <f>COUNTIFS(Table1[Order ID],Table1[[#This Row],[Order ID]],Table1[Product ID],Table1[[#This Row],[Product ID]],Table1[Sales],Table1[[#This Row],[Sales]])</f>
        <v>1</v>
      </c>
    </row>
    <row r="2339" spans="1:19" x14ac:dyDescent="0.3">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c r="S2339">
        <f>COUNTIFS(Table1[Order ID],Table1[[#This Row],[Order ID]],Table1[Product ID],Table1[[#This Row],[Product ID]],Table1[Sales],Table1[[#This Row],[Sales]])</f>
        <v>1</v>
      </c>
    </row>
    <row r="2340" spans="1:19" x14ac:dyDescent="0.3">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c r="S2340">
        <f>COUNTIFS(Table1[Order ID],Table1[[#This Row],[Order ID]],Table1[Product ID],Table1[[#This Row],[Product ID]],Table1[Sales],Table1[[#This Row],[Sales]])</f>
        <v>1</v>
      </c>
    </row>
    <row r="2341" spans="1:19" x14ac:dyDescent="0.3">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c r="S2341">
        <f>COUNTIFS(Table1[Order ID],Table1[[#This Row],[Order ID]],Table1[Product ID],Table1[[#This Row],[Product ID]],Table1[Sales],Table1[[#This Row],[Sales]])</f>
        <v>1</v>
      </c>
    </row>
    <row r="2342" spans="1:19" x14ac:dyDescent="0.3">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c r="S2342">
        <f>COUNTIFS(Table1[Order ID],Table1[[#This Row],[Order ID]],Table1[Product ID],Table1[[#This Row],[Product ID]],Table1[Sales],Table1[[#This Row],[Sales]])</f>
        <v>1</v>
      </c>
    </row>
    <row r="2343" spans="1:19" x14ac:dyDescent="0.3">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c r="S2343">
        <f>COUNTIFS(Table1[Order ID],Table1[[#This Row],[Order ID]],Table1[Product ID],Table1[[#This Row],[Product ID]],Table1[Sales],Table1[[#This Row],[Sales]])</f>
        <v>1</v>
      </c>
    </row>
    <row r="2344" spans="1:19" x14ac:dyDescent="0.3">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c r="S2344">
        <f>COUNTIFS(Table1[Order ID],Table1[[#This Row],[Order ID]],Table1[Product ID],Table1[[#This Row],[Product ID]],Table1[Sales],Table1[[#This Row],[Sales]])</f>
        <v>1</v>
      </c>
    </row>
    <row r="2345" spans="1:19" x14ac:dyDescent="0.3">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c r="S2345">
        <f>COUNTIFS(Table1[Order ID],Table1[[#This Row],[Order ID]],Table1[Product ID],Table1[[#This Row],[Product ID]],Table1[Sales],Table1[[#This Row],[Sales]])</f>
        <v>1</v>
      </c>
    </row>
    <row r="2346" spans="1:19" x14ac:dyDescent="0.3">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c r="S2346">
        <f>COUNTIFS(Table1[Order ID],Table1[[#This Row],[Order ID]],Table1[Product ID],Table1[[#This Row],[Product ID]],Table1[Sales],Table1[[#This Row],[Sales]])</f>
        <v>1</v>
      </c>
    </row>
    <row r="2347" spans="1:19" x14ac:dyDescent="0.3">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c r="S2347">
        <f>COUNTIFS(Table1[Order ID],Table1[[#This Row],[Order ID]],Table1[Product ID],Table1[[#This Row],[Product ID]],Table1[Sales],Table1[[#This Row],[Sales]])</f>
        <v>1</v>
      </c>
    </row>
    <row r="2348" spans="1:19" x14ac:dyDescent="0.3">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c r="S2348">
        <f>COUNTIFS(Table1[Order ID],Table1[[#This Row],[Order ID]],Table1[Product ID],Table1[[#This Row],[Product ID]],Table1[Sales],Table1[[#This Row],[Sales]])</f>
        <v>1</v>
      </c>
    </row>
    <row r="2349" spans="1:19" x14ac:dyDescent="0.3">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c r="S2349">
        <f>COUNTIFS(Table1[Order ID],Table1[[#This Row],[Order ID]],Table1[Product ID],Table1[[#This Row],[Product ID]],Table1[Sales],Table1[[#This Row],[Sales]])</f>
        <v>1</v>
      </c>
    </row>
    <row r="2350" spans="1:19" x14ac:dyDescent="0.3">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c r="S2350">
        <f>COUNTIFS(Table1[Order ID],Table1[[#This Row],[Order ID]],Table1[Product ID],Table1[[#This Row],[Product ID]],Table1[Sales],Table1[[#This Row],[Sales]])</f>
        <v>1</v>
      </c>
    </row>
    <row r="2351" spans="1:19" x14ac:dyDescent="0.3">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c r="S2351">
        <f>COUNTIFS(Table1[Order ID],Table1[[#This Row],[Order ID]],Table1[Product ID],Table1[[#This Row],[Product ID]],Table1[Sales],Table1[[#This Row],[Sales]])</f>
        <v>1</v>
      </c>
    </row>
    <row r="2352" spans="1:19" x14ac:dyDescent="0.3">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c r="S2352">
        <f>COUNTIFS(Table1[Order ID],Table1[[#This Row],[Order ID]],Table1[Product ID],Table1[[#This Row],[Product ID]],Table1[Sales],Table1[[#This Row],[Sales]])</f>
        <v>1</v>
      </c>
    </row>
    <row r="2353" spans="1:19" x14ac:dyDescent="0.3">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c r="S2353">
        <f>COUNTIFS(Table1[Order ID],Table1[[#This Row],[Order ID]],Table1[Product ID],Table1[[#This Row],[Product ID]],Table1[Sales],Table1[[#This Row],[Sales]])</f>
        <v>1</v>
      </c>
    </row>
    <row r="2354" spans="1:19" x14ac:dyDescent="0.3">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c r="S2354">
        <f>COUNTIFS(Table1[Order ID],Table1[[#This Row],[Order ID]],Table1[Product ID],Table1[[#This Row],[Product ID]],Table1[Sales],Table1[[#This Row],[Sales]])</f>
        <v>1</v>
      </c>
    </row>
    <row r="2355" spans="1:19" x14ac:dyDescent="0.3">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c r="S2355">
        <f>COUNTIFS(Table1[Order ID],Table1[[#This Row],[Order ID]],Table1[Product ID],Table1[[#This Row],[Product ID]],Table1[Sales],Table1[[#This Row],[Sales]])</f>
        <v>1</v>
      </c>
    </row>
    <row r="2356" spans="1:19" x14ac:dyDescent="0.3">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c r="S2356">
        <f>COUNTIFS(Table1[Order ID],Table1[[#This Row],[Order ID]],Table1[Product ID],Table1[[#This Row],[Product ID]],Table1[Sales],Table1[[#This Row],[Sales]])</f>
        <v>1</v>
      </c>
    </row>
    <row r="2357" spans="1:19" x14ac:dyDescent="0.3">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c r="S2357">
        <f>COUNTIFS(Table1[Order ID],Table1[[#This Row],[Order ID]],Table1[Product ID],Table1[[#This Row],[Product ID]],Table1[Sales],Table1[[#This Row],[Sales]])</f>
        <v>1</v>
      </c>
    </row>
    <row r="2358" spans="1:19" x14ac:dyDescent="0.3">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c r="S2358">
        <f>COUNTIFS(Table1[Order ID],Table1[[#This Row],[Order ID]],Table1[Product ID],Table1[[#This Row],[Product ID]],Table1[Sales],Table1[[#This Row],[Sales]])</f>
        <v>1</v>
      </c>
    </row>
    <row r="2359" spans="1:19" x14ac:dyDescent="0.3">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c r="S2359">
        <f>COUNTIFS(Table1[Order ID],Table1[[#This Row],[Order ID]],Table1[Product ID],Table1[[#This Row],[Product ID]],Table1[Sales],Table1[[#This Row],[Sales]])</f>
        <v>1</v>
      </c>
    </row>
    <row r="2360" spans="1:19" x14ac:dyDescent="0.3">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c r="S2360">
        <f>COUNTIFS(Table1[Order ID],Table1[[#This Row],[Order ID]],Table1[Product ID],Table1[[#This Row],[Product ID]],Table1[Sales],Table1[[#This Row],[Sales]])</f>
        <v>1</v>
      </c>
    </row>
    <row r="2361" spans="1:19" x14ac:dyDescent="0.3">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c r="S2361">
        <f>COUNTIFS(Table1[Order ID],Table1[[#This Row],[Order ID]],Table1[Product ID],Table1[[#This Row],[Product ID]],Table1[Sales],Table1[[#This Row],[Sales]])</f>
        <v>1</v>
      </c>
    </row>
    <row r="2362" spans="1:19" x14ac:dyDescent="0.3">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c r="S2362">
        <f>COUNTIFS(Table1[Order ID],Table1[[#This Row],[Order ID]],Table1[Product ID],Table1[[#This Row],[Product ID]],Table1[Sales],Table1[[#This Row],[Sales]])</f>
        <v>1</v>
      </c>
    </row>
    <row r="2363" spans="1:19" x14ac:dyDescent="0.3">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c r="S2363">
        <f>COUNTIFS(Table1[Order ID],Table1[[#This Row],[Order ID]],Table1[Product ID],Table1[[#This Row],[Product ID]],Table1[Sales],Table1[[#This Row],[Sales]])</f>
        <v>1</v>
      </c>
    </row>
    <row r="2364" spans="1:19" x14ac:dyDescent="0.3">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c r="S2364">
        <f>COUNTIFS(Table1[Order ID],Table1[[#This Row],[Order ID]],Table1[Product ID],Table1[[#This Row],[Product ID]],Table1[Sales],Table1[[#This Row],[Sales]])</f>
        <v>1</v>
      </c>
    </row>
    <row r="2365" spans="1:19" x14ac:dyDescent="0.3">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c r="S2365">
        <f>COUNTIFS(Table1[Order ID],Table1[[#This Row],[Order ID]],Table1[Product ID],Table1[[#This Row],[Product ID]],Table1[Sales],Table1[[#This Row],[Sales]])</f>
        <v>1</v>
      </c>
    </row>
    <row r="2366" spans="1:19" x14ac:dyDescent="0.3">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c r="S2366">
        <f>COUNTIFS(Table1[Order ID],Table1[[#This Row],[Order ID]],Table1[Product ID],Table1[[#This Row],[Product ID]],Table1[Sales],Table1[[#This Row],[Sales]])</f>
        <v>1</v>
      </c>
    </row>
    <row r="2367" spans="1:19" x14ac:dyDescent="0.3">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c r="S2367">
        <f>COUNTIFS(Table1[Order ID],Table1[[#This Row],[Order ID]],Table1[Product ID],Table1[[#This Row],[Product ID]],Table1[Sales],Table1[[#This Row],[Sales]])</f>
        <v>1</v>
      </c>
    </row>
    <row r="2368" spans="1:19" x14ac:dyDescent="0.3">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c r="S2368">
        <f>COUNTIFS(Table1[Order ID],Table1[[#This Row],[Order ID]],Table1[Product ID],Table1[[#This Row],[Product ID]],Table1[Sales],Table1[[#This Row],[Sales]])</f>
        <v>1</v>
      </c>
    </row>
    <row r="2369" spans="1:19" x14ac:dyDescent="0.3">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c r="S2369">
        <f>COUNTIFS(Table1[Order ID],Table1[[#This Row],[Order ID]],Table1[Product ID],Table1[[#This Row],[Product ID]],Table1[Sales],Table1[[#This Row],[Sales]])</f>
        <v>1</v>
      </c>
    </row>
    <row r="2370" spans="1:19" x14ac:dyDescent="0.3">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c r="S2370">
        <f>COUNTIFS(Table1[Order ID],Table1[[#This Row],[Order ID]],Table1[Product ID],Table1[[#This Row],[Product ID]],Table1[Sales],Table1[[#This Row],[Sales]])</f>
        <v>1</v>
      </c>
    </row>
    <row r="2371" spans="1:19" x14ac:dyDescent="0.3">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c r="S2371">
        <f>COUNTIFS(Table1[Order ID],Table1[[#This Row],[Order ID]],Table1[Product ID],Table1[[#This Row],[Product ID]],Table1[Sales],Table1[[#This Row],[Sales]])</f>
        <v>1</v>
      </c>
    </row>
    <row r="2372" spans="1:19" x14ac:dyDescent="0.3">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c r="S2372">
        <f>COUNTIFS(Table1[Order ID],Table1[[#This Row],[Order ID]],Table1[Product ID],Table1[[#This Row],[Product ID]],Table1[Sales],Table1[[#This Row],[Sales]])</f>
        <v>1</v>
      </c>
    </row>
    <row r="2373" spans="1:19" x14ac:dyDescent="0.3">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c r="S2373">
        <f>COUNTIFS(Table1[Order ID],Table1[[#This Row],[Order ID]],Table1[Product ID],Table1[[#This Row],[Product ID]],Table1[Sales],Table1[[#This Row],[Sales]])</f>
        <v>1</v>
      </c>
    </row>
    <row r="2374" spans="1:19" x14ac:dyDescent="0.3">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c r="S2374">
        <f>COUNTIFS(Table1[Order ID],Table1[[#This Row],[Order ID]],Table1[Product ID],Table1[[#This Row],[Product ID]],Table1[Sales],Table1[[#This Row],[Sales]])</f>
        <v>1</v>
      </c>
    </row>
    <row r="2375" spans="1:19" x14ac:dyDescent="0.3">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c r="S2375">
        <f>COUNTIFS(Table1[Order ID],Table1[[#This Row],[Order ID]],Table1[Product ID],Table1[[#This Row],[Product ID]],Table1[Sales],Table1[[#This Row],[Sales]])</f>
        <v>1</v>
      </c>
    </row>
    <row r="2376" spans="1:19" x14ac:dyDescent="0.3">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c r="S2376">
        <f>COUNTIFS(Table1[Order ID],Table1[[#This Row],[Order ID]],Table1[Product ID],Table1[[#This Row],[Product ID]],Table1[Sales],Table1[[#This Row],[Sales]])</f>
        <v>1</v>
      </c>
    </row>
    <row r="2377" spans="1:19" x14ac:dyDescent="0.3">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c r="S2377">
        <f>COUNTIFS(Table1[Order ID],Table1[[#This Row],[Order ID]],Table1[Product ID],Table1[[#This Row],[Product ID]],Table1[Sales],Table1[[#This Row],[Sales]])</f>
        <v>1</v>
      </c>
    </row>
    <row r="2378" spans="1:19" x14ac:dyDescent="0.3">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c r="S2378">
        <f>COUNTIFS(Table1[Order ID],Table1[[#This Row],[Order ID]],Table1[Product ID],Table1[[#This Row],[Product ID]],Table1[Sales],Table1[[#This Row],[Sales]])</f>
        <v>1</v>
      </c>
    </row>
    <row r="2379" spans="1:19" x14ac:dyDescent="0.3">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c r="S2379">
        <f>COUNTIFS(Table1[Order ID],Table1[[#This Row],[Order ID]],Table1[Product ID],Table1[[#This Row],[Product ID]],Table1[Sales],Table1[[#This Row],[Sales]])</f>
        <v>1</v>
      </c>
    </row>
    <row r="2380" spans="1:19" x14ac:dyDescent="0.3">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c r="S2380">
        <f>COUNTIFS(Table1[Order ID],Table1[[#This Row],[Order ID]],Table1[Product ID],Table1[[#This Row],[Product ID]],Table1[Sales],Table1[[#This Row],[Sales]])</f>
        <v>1</v>
      </c>
    </row>
    <row r="2381" spans="1:19" x14ac:dyDescent="0.3">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c r="S2381">
        <f>COUNTIFS(Table1[Order ID],Table1[[#This Row],[Order ID]],Table1[Product ID],Table1[[#This Row],[Product ID]],Table1[Sales],Table1[[#This Row],[Sales]])</f>
        <v>1</v>
      </c>
    </row>
    <row r="2382" spans="1:19" x14ac:dyDescent="0.3">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c r="S2382">
        <f>COUNTIFS(Table1[Order ID],Table1[[#This Row],[Order ID]],Table1[Product ID],Table1[[#This Row],[Product ID]],Table1[Sales],Table1[[#This Row],[Sales]])</f>
        <v>1</v>
      </c>
    </row>
    <row r="2383" spans="1:19" x14ac:dyDescent="0.3">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c r="S2383">
        <f>COUNTIFS(Table1[Order ID],Table1[[#This Row],[Order ID]],Table1[Product ID],Table1[[#This Row],[Product ID]],Table1[Sales],Table1[[#This Row],[Sales]])</f>
        <v>1</v>
      </c>
    </row>
    <row r="2384" spans="1:19" x14ac:dyDescent="0.3">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c r="S2384">
        <f>COUNTIFS(Table1[Order ID],Table1[[#This Row],[Order ID]],Table1[Product ID],Table1[[#This Row],[Product ID]],Table1[Sales],Table1[[#This Row],[Sales]])</f>
        <v>1</v>
      </c>
    </row>
    <row r="2385" spans="1:19" x14ac:dyDescent="0.3">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c r="S2385">
        <f>COUNTIFS(Table1[Order ID],Table1[[#This Row],[Order ID]],Table1[Product ID],Table1[[#This Row],[Product ID]],Table1[Sales],Table1[[#This Row],[Sales]])</f>
        <v>1</v>
      </c>
    </row>
    <row r="2386" spans="1:19" x14ac:dyDescent="0.3">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c r="S2386">
        <f>COUNTIFS(Table1[Order ID],Table1[[#This Row],[Order ID]],Table1[Product ID],Table1[[#This Row],[Product ID]],Table1[Sales],Table1[[#This Row],[Sales]])</f>
        <v>1</v>
      </c>
    </row>
    <row r="2387" spans="1:19" x14ac:dyDescent="0.3">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c r="S2387">
        <f>COUNTIFS(Table1[Order ID],Table1[[#This Row],[Order ID]],Table1[Product ID],Table1[[#This Row],[Product ID]],Table1[Sales],Table1[[#This Row],[Sales]])</f>
        <v>1</v>
      </c>
    </row>
    <row r="2388" spans="1:19" x14ac:dyDescent="0.3">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c r="S2388">
        <f>COUNTIFS(Table1[Order ID],Table1[[#This Row],[Order ID]],Table1[Product ID],Table1[[#This Row],[Product ID]],Table1[Sales],Table1[[#This Row],[Sales]])</f>
        <v>1</v>
      </c>
    </row>
    <row r="2389" spans="1:19" x14ac:dyDescent="0.3">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c r="S2389">
        <f>COUNTIFS(Table1[Order ID],Table1[[#This Row],[Order ID]],Table1[Product ID],Table1[[#This Row],[Product ID]],Table1[Sales],Table1[[#This Row],[Sales]])</f>
        <v>1</v>
      </c>
    </row>
    <row r="2390" spans="1:19" x14ac:dyDescent="0.3">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c r="S2390">
        <f>COUNTIFS(Table1[Order ID],Table1[[#This Row],[Order ID]],Table1[Product ID],Table1[[#This Row],[Product ID]],Table1[Sales],Table1[[#This Row],[Sales]])</f>
        <v>1</v>
      </c>
    </row>
    <row r="2391" spans="1:19" x14ac:dyDescent="0.3">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c r="S2391">
        <f>COUNTIFS(Table1[Order ID],Table1[[#This Row],[Order ID]],Table1[Product ID],Table1[[#This Row],[Product ID]],Table1[Sales],Table1[[#This Row],[Sales]])</f>
        <v>1</v>
      </c>
    </row>
    <row r="2392" spans="1:19" x14ac:dyDescent="0.3">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c r="S2392">
        <f>COUNTIFS(Table1[Order ID],Table1[[#This Row],[Order ID]],Table1[Product ID],Table1[[#This Row],[Product ID]],Table1[Sales],Table1[[#This Row],[Sales]])</f>
        <v>1</v>
      </c>
    </row>
    <row r="2393" spans="1:19" x14ac:dyDescent="0.3">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c r="S2393">
        <f>COUNTIFS(Table1[Order ID],Table1[[#This Row],[Order ID]],Table1[Product ID],Table1[[#This Row],[Product ID]],Table1[Sales],Table1[[#This Row],[Sales]])</f>
        <v>1</v>
      </c>
    </row>
    <row r="2394" spans="1:19" x14ac:dyDescent="0.3">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c r="S2394">
        <f>COUNTIFS(Table1[Order ID],Table1[[#This Row],[Order ID]],Table1[Product ID],Table1[[#This Row],[Product ID]],Table1[Sales],Table1[[#This Row],[Sales]])</f>
        <v>1</v>
      </c>
    </row>
    <row r="2395" spans="1:19" x14ac:dyDescent="0.3">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c r="S2395">
        <f>COUNTIFS(Table1[Order ID],Table1[[#This Row],[Order ID]],Table1[Product ID],Table1[[#This Row],[Product ID]],Table1[Sales],Table1[[#This Row],[Sales]])</f>
        <v>1</v>
      </c>
    </row>
    <row r="2396" spans="1:19" x14ac:dyDescent="0.3">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c r="S2396">
        <f>COUNTIFS(Table1[Order ID],Table1[[#This Row],[Order ID]],Table1[Product ID],Table1[[#This Row],[Product ID]],Table1[Sales],Table1[[#This Row],[Sales]])</f>
        <v>1</v>
      </c>
    </row>
    <row r="2397" spans="1:19" x14ac:dyDescent="0.3">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c r="S2397">
        <f>COUNTIFS(Table1[Order ID],Table1[[#This Row],[Order ID]],Table1[Product ID],Table1[[#This Row],[Product ID]],Table1[Sales],Table1[[#This Row],[Sales]])</f>
        <v>1</v>
      </c>
    </row>
    <row r="2398" spans="1:19" x14ac:dyDescent="0.3">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c r="S2398">
        <f>COUNTIFS(Table1[Order ID],Table1[[#This Row],[Order ID]],Table1[Product ID],Table1[[#This Row],[Product ID]],Table1[Sales],Table1[[#This Row],[Sales]])</f>
        <v>1</v>
      </c>
    </row>
    <row r="2399" spans="1:19" x14ac:dyDescent="0.3">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c r="S2399">
        <f>COUNTIFS(Table1[Order ID],Table1[[#This Row],[Order ID]],Table1[Product ID],Table1[[#This Row],[Product ID]],Table1[Sales],Table1[[#This Row],[Sales]])</f>
        <v>1</v>
      </c>
    </row>
    <row r="2400" spans="1:19" x14ac:dyDescent="0.3">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c r="S2400">
        <f>COUNTIFS(Table1[Order ID],Table1[[#This Row],[Order ID]],Table1[Product ID],Table1[[#This Row],[Product ID]],Table1[Sales],Table1[[#This Row],[Sales]])</f>
        <v>1</v>
      </c>
    </row>
    <row r="2401" spans="1:19" x14ac:dyDescent="0.3">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c r="S2401">
        <f>COUNTIFS(Table1[Order ID],Table1[[#This Row],[Order ID]],Table1[Product ID],Table1[[#This Row],[Product ID]],Table1[Sales],Table1[[#This Row],[Sales]])</f>
        <v>1</v>
      </c>
    </row>
    <row r="2402" spans="1:19" x14ac:dyDescent="0.3">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c r="S2402">
        <f>COUNTIFS(Table1[Order ID],Table1[[#This Row],[Order ID]],Table1[Product ID],Table1[[#This Row],[Product ID]],Table1[Sales],Table1[[#This Row],[Sales]])</f>
        <v>1</v>
      </c>
    </row>
    <row r="2403" spans="1:19" x14ac:dyDescent="0.3">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c r="S2403">
        <f>COUNTIFS(Table1[Order ID],Table1[[#This Row],[Order ID]],Table1[Product ID],Table1[[#This Row],[Product ID]],Table1[Sales],Table1[[#This Row],[Sales]])</f>
        <v>1</v>
      </c>
    </row>
    <row r="2404" spans="1:19" x14ac:dyDescent="0.3">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c r="S2404">
        <f>COUNTIFS(Table1[Order ID],Table1[[#This Row],[Order ID]],Table1[Product ID],Table1[[#This Row],[Product ID]],Table1[Sales],Table1[[#This Row],[Sales]])</f>
        <v>1</v>
      </c>
    </row>
    <row r="2405" spans="1:19" x14ac:dyDescent="0.3">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c r="S2405">
        <f>COUNTIFS(Table1[Order ID],Table1[[#This Row],[Order ID]],Table1[Product ID],Table1[[#This Row],[Product ID]],Table1[Sales],Table1[[#This Row],[Sales]])</f>
        <v>1</v>
      </c>
    </row>
    <row r="2406" spans="1:19" x14ac:dyDescent="0.3">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c r="S2406">
        <f>COUNTIFS(Table1[Order ID],Table1[[#This Row],[Order ID]],Table1[Product ID],Table1[[#This Row],[Product ID]],Table1[Sales],Table1[[#This Row],[Sales]])</f>
        <v>1</v>
      </c>
    </row>
    <row r="2407" spans="1:19" x14ac:dyDescent="0.3">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c r="S2407">
        <f>COUNTIFS(Table1[Order ID],Table1[[#This Row],[Order ID]],Table1[Product ID],Table1[[#This Row],[Product ID]],Table1[Sales],Table1[[#This Row],[Sales]])</f>
        <v>1</v>
      </c>
    </row>
    <row r="2408" spans="1:19" x14ac:dyDescent="0.3">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c r="S2408">
        <f>COUNTIFS(Table1[Order ID],Table1[[#This Row],[Order ID]],Table1[Product ID],Table1[[#This Row],[Product ID]],Table1[Sales],Table1[[#This Row],[Sales]])</f>
        <v>1</v>
      </c>
    </row>
    <row r="2409" spans="1:19" x14ac:dyDescent="0.3">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c r="S2409">
        <f>COUNTIFS(Table1[Order ID],Table1[[#This Row],[Order ID]],Table1[Product ID],Table1[[#This Row],[Product ID]],Table1[Sales],Table1[[#This Row],[Sales]])</f>
        <v>1</v>
      </c>
    </row>
    <row r="2410" spans="1:19" x14ac:dyDescent="0.3">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c r="S2410">
        <f>COUNTIFS(Table1[Order ID],Table1[[#This Row],[Order ID]],Table1[Product ID],Table1[[#This Row],[Product ID]],Table1[Sales],Table1[[#This Row],[Sales]])</f>
        <v>1</v>
      </c>
    </row>
    <row r="2411" spans="1:19" x14ac:dyDescent="0.3">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c r="S2411">
        <f>COUNTIFS(Table1[Order ID],Table1[[#This Row],[Order ID]],Table1[Product ID],Table1[[#This Row],[Product ID]],Table1[Sales],Table1[[#This Row],[Sales]])</f>
        <v>1</v>
      </c>
    </row>
    <row r="2412" spans="1:19" x14ac:dyDescent="0.3">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c r="S2412">
        <f>COUNTIFS(Table1[Order ID],Table1[[#This Row],[Order ID]],Table1[Product ID],Table1[[#This Row],[Product ID]],Table1[Sales],Table1[[#This Row],[Sales]])</f>
        <v>1</v>
      </c>
    </row>
    <row r="2413" spans="1:19" x14ac:dyDescent="0.3">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c r="S2413">
        <f>COUNTIFS(Table1[Order ID],Table1[[#This Row],[Order ID]],Table1[Product ID],Table1[[#This Row],[Product ID]],Table1[Sales],Table1[[#This Row],[Sales]])</f>
        <v>1</v>
      </c>
    </row>
    <row r="2414" spans="1:19" x14ac:dyDescent="0.3">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c r="S2414">
        <f>COUNTIFS(Table1[Order ID],Table1[[#This Row],[Order ID]],Table1[Product ID],Table1[[#This Row],[Product ID]],Table1[Sales],Table1[[#This Row],[Sales]])</f>
        <v>1</v>
      </c>
    </row>
    <row r="2415" spans="1:19" x14ac:dyDescent="0.3">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c r="S2415">
        <f>COUNTIFS(Table1[Order ID],Table1[[#This Row],[Order ID]],Table1[Product ID],Table1[[#This Row],[Product ID]],Table1[Sales],Table1[[#This Row],[Sales]])</f>
        <v>1</v>
      </c>
    </row>
    <row r="2416" spans="1:19" x14ac:dyDescent="0.3">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c r="S2416">
        <f>COUNTIFS(Table1[Order ID],Table1[[#This Row],[Order ID]],Table1[Product ID],Table1[[#This Row],[Product ID]],Table1[Sales],Table1[[#This Row],[Sales]])</f>
        <v>1</v>
      </c>
    </row>
    <row r="2417" spans="1:19" x14ac:dyDescent="0.3">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c r="S2417">
        <f>COUNTIFS(Table1[Order ID],Table1[[#This Row],[Order ID]],Table1[Product ID],Table1[[#This Row],[Product ID]],Table1[Sales],Table1[[#This Row],[Sales]])</f>
        <v>1</v>
      </c>
    </row>
    <row r="2418" spans="1:19" x14ac:dyDescent="0.3">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c r="S2418">
        <f>COUNTIFS(Table1[Order ID],Table1[[#This Row],[Order ID]],Table1[Product ID],Table1[[#This Row],[Product ID]],Table1[Sales],Table1[[#This Row],[Sales]])</f>
        <v>1</v>
      </c>
    </row>
    <row r="2419" spans="1:19" x14ac:dyDescent="0.3">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c r="S2419">
        <f>COUNTIFS(Table1[Order ID],Table1[[#This Row],[Order ID]],Table1[Product ID],Table1[[#This Row],[Product ID]],Table1[Sales],Table1[[#This Row],[Sales]])</f>
        <v>1</v>
      </c>
    </row>
    <row r="2420" spans="1:19" x14ac:dyDescent="0.3">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c r="S2420">
        <f>COUNTIFS(Table1[Order ID],Table1[[#This Row],[Order ID]],Table1[Product ID],Table1[[#This Row],[Product ID]],Table1[Sales],Table1[[#This Row],[Sales]])</f>
        <v>1</v>
      </c>
    </row>
    <row r="2421" spans="1:19" x14ac:dyDescent="0.3">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c r="S2421">
        <f>COUNTIFS(Table1[Order ID],Table1[[#This Row],[Order ID]],Table1[Product ID],Table1[[#This Row],[Product ID]],Table1[Sales],Table1[[#This Row],[Sales]])</f>
        <v>1</v>
      </c>
    </row>
    <row r="2422" spans="1:19" x14ac:dyDescent="0.3">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c r="S2422">
        <f>COUNTIFS(Table1[Order ID],Table1[[#This Row],[Order ID]],Table1[Product ID],Table1[[#This Row],[Product ID]],Table1[Sales],Table1[[#This Row],[Sales]])</f>
        <v>1</v>
      </c>
    </row>
    <row r="2423" spans="1:19" x14ac:dyDescent="0.3">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c r="S2423">
        <f>COUNTIFS(Table1[Order ID],Table1[[#This Row],[Order ID]],Table1[Product ID],Table1[[#This Row],[Product ID]],Table1[Sales],Table1[[#This Row],[Sales]])</f>
        <v>1</v>
      </c>
    </row>
    <row r="2424" spans="1:19" x14ac:dyDescent="0.3">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c r="S2424">
        <f>COUNTIFS(Table1[Order ID],Table1[[#This Row],[Order ID]],Table1[Product ID],Table1[[#This Row],[Product ID]],Table1[Sales],Table1[[#This Row],[Sales]])</f>
        <v>1</v>
      </c>
    </row>
    <row r="2425" spans="1:19" x14ac:dyDescent="0.3">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c r="S2425">
        <f>COUNTIFS(Table1[Order ID],Table1[[#This Row],[Order ID]],Table1[Product ID],Table1[[#This Row],[Product ID]],Table1[Sales],Table1[[#This Row],[Sales]])</f>
        <v>1</v>
      </c>
    </row>
    <row r="2426" spans="1:19" x14ac:dyDescent="0.3">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c r="S2426">
        <f>COUNTIFS(Table1[Order ID],Table1[[#This Row],[Order ID]],Table1[Product ID],Table1[[#This Row],[Product ID]],Table1[Sales],Table1[[#This Row],[Sales]])</f>
        <v>1</v>
      </c>
    </row>
    <row r="2427" spans="1:19" x14ac:dyDescent="0.3">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c r="S2427">
        <f>COUNTIFS(Table1[Order ID],Table1[[#This Row],[Order ID]],Table1[Product ID],Table1[[#This Row],[Product ID]],Table1[Sales],Table1[[#This Row],[Sales]])</f>
        <v>1</v>
      </c>
    </row>
    <row r="2428" spans="1:19" x14ac:dyDescent="0.3">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c r="S2428">
        <f>COUNTIFS(Table1[Order ID],Table1[[#This Row],[Order ID]],Table1[Product ID],Table1[[#This Row],[Product ID]],Table1[Sales],Table1[[#This Row],[Sales]])</f>
        <v>1</v>
      </c>
    </row>
    <row r="2429" spans="1:19" x14ac:dyDescent="0.3">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c r="S2429">
        <f>COUNTIFS(Table1[Order ID],Table1[[#This Row],[Order ID]],Table1[Product ID],Table1[[#This Row],[Product ID]],Table1[Sales],Table1[[#This Row],[Sales]])</f>
        <v>1</v>
      </c>
    </row>
    <row r="2430" spans="1:19" x14ac:dyDescent="0.3">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c r="S2430">
        <f>COUNTIFS(Table1[Order ID],Table1[[#This Row],[Order ID]],Table1[Product ID],Table1[[#This Row],[Product ID]],Table1[Sales],Table1[[#This Row],[Sales]])</f>
        <v>1</v>
      </c>
    </row>
    <row r="2431" spans="1:19" x14ac:dyDescent="0.3">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c r="S2431">
        <f>COUNTIFS(Table1[Order ID],Table1[[#This Row],[Order ID]],Table1[Product ID],Table1[[#This Row],[Product ID]],Table1[Sales],Table1[[#This Row],[Sales]])</f>
        <v>1</v>
      </c>
    </row>
    <row r="2432" spans="1:19" x14ac:dyDescent="0.3">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c r="S2432">
        <f>COUNTIFS(Table1[Order ID],Table1[[#This Row],[Order ID]],Table1[Product ID],Table1[[#This Row],[Product ID]],Table1[Sales],Table1[[#This Row],[Sales]])</f>
        <v>1</v>
      </c>
    </row>
    <row r="2433" spans="1:19" x14ac:dyDescent="0.3">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c r="S2433">
        <f>COUNTIFS(Table1[Order ID],Table1[[#This Row],[Order ID]],Table1[Product ID],Table1[[#This Row],[Product ID]],Table1[Sales],Table1[[#This Row],[Sales]])</f>
        <v>1</v>
      </c>
    </row>
    <row r="2434" spans="1:19" x14ac:dyDescent="0.3">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c r="S2434">
        <f>COUNTIFS(Table1[Order ID],Table1[[#This Row],[Order ID]],Table1[Product ID],Table1[[#This Row],[Product ID]],Table1[Sales],Table1[[#This Row],[Sales]])</f>
        <v>1</v>
      </c>
    </row>
    <row r="2435" spans="1:19" x14ac:dyDescent="0.3">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c r="S2435">
        <f>COUNTIFS(Table1[Order ID],Table1[[#This Row],[Order ID]],Table1[Product ID],Table1[[#This Row],[Product ID]],Table1[Sales],Table1[[#This Row],[Sales]])</f>
        <v>1</v>
      </c>
    </row>
    <row r="2436" spans="1:19" x14ac:dyDescent="0.3">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c r="S2436">
        <f>COUNTIFS(Table1[Order ID],Table1[[#This Row],[Order ID]],Table1[Product ID],Table1[[#This Row],[Product ID]],Table1[Sales],Table1[[#This Row],[Sales]])</f>
        <v>1</v>
      </c>
    </row>
    <row r="2437" spans="1:19" x14ac:dyDescent="0.3">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c r="S2437">
        <f>COUNTIFS(Table1[Order ID],Table1[[#This Row],[Order ID]],Table1[Product ID],Table1[[#This Row],[Product ID]],Table1[Sales],Table1[[#This Row],[Sales]])</f>
        <v>1</v>
      </c>
    </row>
    <row r="2438" spans="1:19" x14ac:dyDescent="0.3">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c r="S2438">
        <f>COUNTIFS(Table1[Order ID],Table1[[#This Row],[Order ID]],Table1[Product ID],Table1[[#This Row],[Product ID]],Table1[Sales],Table1[[#This Row],[Sales]])</f>
        <v>1</v>
      </c>
    </row>
    <row r="2439" spans="1:19" x14ac:dyDescent="0.3">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c r="S2439">
        <f>COUNTIFS(Table1[Order ID],Table1[[#This Row],[Order ID]],Table1[Product ID],Table1[[#This Row],[Product ID]],Table1[Sales],Table1[[#This Row],[Sales]])</f>
        <v>1</v>
      </c>
    </row>
    <row r="2440" spans="1:19" x14ac:dyDescent="0.3">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c r="S2440">
        <f>COUNTIFS(Table1[Order ID],Table1[[#This Row],[Order ID]],Table1[Product ID],Table1[[#This Row],[Product ID]],Table1[Sales],Table1[[#This Row],[Sales]])</f>
        <v>1</v>
      </c>
    </row>
    <row r="2441" spans="1:19" x14ac:dyDescent="0.3">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c r="S2441">
        <f>COUNTIFS(Table1[Order ID],Table1[[#This Row],[Order ID]],Table1[Product ID],Table1[[#This Row],[Product ID]],Table1[Sales],Table1[[#This Row],[Sales]])</f>
        <v>1</v>
      </c>
    </row>
    <row r="2442" spans="1:19" x14ac:dyDescent="0.3">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c r="S2442">
        <f>COUNTIFS(Table1[Order ID],Table1[[#This Row],[Order ID]],Table1[Product ID],Table1[[#This Row],[Product ID]],Table1[Sales],Table1[[#This Row],[Sales]])</f>
        <v>1</v>
      </c>
    </row>
    <row r="2443" spans="1:19" x14ac:dyDescent="0.3">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c r="S2443">
        <f>COUNTIFS(Table1[Order ID],Table1[[#This Row],[Order ID]],Table1[Product ID],Table1[[#This Row],[Product ID]],Table1[Sales],Table1[[#This Row],[Sales]])</f>
        <v>1</v>
      </c>
    </row>
    <row r="2444" spans="1:19" x14ac:dyDescent="0.3">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c r="S2444">
        <f>COUNTIFS(Table1[Order ID],Table1[[#This Row],[Order ID]],Table1[Product ID],Table1[[#This Row],[Product ID]],Table1[Sales],Table1[[#This Row],[Sales]])</f>
        <v>1</v>
      </c>
    </row>
    <row r="2445" spans="1:19" x14ac:dyDescent="0.3">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c r="S2445">
        <f>COUNTIFS(Table1[Order ID],Table1[[#This Row],[Order ID]],Table1[Product ID],Table1[[#This Row],[Product ID]],Table1[Sales],Table1[[#This Row],[Sales]])</f>
        <v>1</v>
      </c>
    </row>
    <row r="2446" spans="1:19" x14ac:dyDescent="0.3">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c r="S2446">
        <f>COUNTIFS(Table1[Order ID],Table1[[#This Row],[Order ID]],Table1[Product ID],Table1[[#This Row],[Product ID]],Table1[Sales],Table1[[#This Row],[Sales]])</f>
        <v>1</v>
      </c>
    </row>
    <row r="2447" spans="1:19" x14ac:dyDescent="0.3">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c r="S2447">
        <f>COUNTIFS(Table1[Order ID],Table1[[#This Row],[Order ID]],Table1[Product ID],Table1[[#This Row],[Product ID]],Table1[Sales],Table1[[#This Row],[Sales]])</f>
        <v>1</v>
      </c>
    </row>
    <row r="2448" spans="1:19" x14ac:dyDescent="0.3">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c r="S2448">
        <f>COUNTIFS(Table1[Order ID],Table1[[#This Row],[Order ID]],Table1[Product ID],Table1[[#This Row],[Product ID]],Table1[Sales],Table1[[#This Row],[Sales]])</f>
        <v>1</v>
      </c>
    </row>
    <row r="2449" spans="1:19" x14ac:dyDescent="0.3">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c r="S2449">
        <f>COUNTIFS(Table1[Order ID],Table1[[#This Row],[Order ID]],Table1[Product ID],Table1[[#This Row],[Product ID]],Table1[Sales],Table1[[#This Row],[Sales]])</f>
        <v>1</v>
      </c>
    </row>
    <row r="2450" spans="1:19" x14ac:dyDescent="0.3">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c r="S2450">
        <f>COUNTIFS(Table1[Order ID],Table1[[#This Row],[Order ID]],Table1[Product ID],Table1[[#This Row],[Product ID]],Table1[Sales],Table1[[#This Row],[Sales]])</f>
        <v>1</v>
      </c>
    </row>
    <row r="2451" spans="1:19" x14ac:dyDescent="0.3">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c r="S2451">
        <f>COUNTIFS(Table1[Order ID],Table1[[#This Row],[Order ID]],Table1[Product ID],Table1[[#This Row],[Product ID]],Table1[Sales],Table1[[#This Row],[Sales]])</f>
        <v>1</v>
      </c>
    </row>
    <row r="2452" spans="1:19" x14ac:dyDescent="0.3">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c r="S2452">
        <f>COUNTIFS(Table1[Order ID],Table1[[#This Row],[Order ID]],Table1[Product ID],Table1[[#This Row],[Product ID]],Table1[Sales],Table1[[#This Row],[Sales]])</f>
        <v>1</v>
      </c>
    </row>
    <row r="2453" spans="1:19" x14ac:dyDescent="0.3">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c r="S2453">
        <f>COUNTIFS(Table1[Order ID],Table1[[#This Row],[Order ID]],Table1[Product ID],Table1[[#This Row],[Product ID]],Table1[Sales],Table1[[#This Row],[Sales]])</f>
        <v>1</v>
      </c>
    </row>
    <row r="2454" spans="1:19" x14ac:dyDescent="0.3">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c r="S2454">
        <f>COUNTIFS(Table1[Order ID],Table1[[#This Row],[Order ID]],Table1[Product ID],Table1[[#This Row],[Product ID]],Table1[Sales],Table1[[#This Row],[Sales]])</f>
        <v>1</v>
      </c>
    </row>
    <row r="2455" spans="1:19" x14ac:dyDescent="0.3">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c r="S2455">
        <f>COUNTIFS(Table1[Order ID],Table1[[#This Row],[Order ID]],Table1[Product ID],Table1[[#This Row],[Product ID]],Table1[Sales],Table1[[#This Row],[Sales]])</f>
        <v>1</v>
      </c>
    </row>
    <row r="2456" spans="1:19" x14ac:dyDescent="0.3">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c r="S2456">
        <f>COUNTIFS(Table1[Order ID],Table1[[#This Row],[Order ID]],Table1[Product ID],Table1[[#This Row],[Product ID]],Table1[Sales],Table1[[#This Row],[Sales]])</f>
        <v>1</v>
      </c>
    </row>
    <row r="2457" spans="1:19" x14ac:dyDescent="0.3">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c r="S2457">
        <f>COUNTIFS(Table1[Order ID],Table1[[#This Row],[Order ID]],Table1[Product ID],Table1[[#This Row],[Product ID]],Table1[Sales],Table1[[#This Row],[Sales]])</f>
        <v>1</v>
      </c>
    </row>
    <row r="2458" spans="1:19" x14ac:dyDescent="0.3">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c r="S2458">
        <f>COUNTIFS(Table1[Order ID],Table1[[#This Row],[Order ID]],Table1[Product ID],Table1[[#This Row],[Product ID]],Table1[Sales],Table1[[#This Row],[Sales]])</f>
        <v>1</v>
      </c>
    </row>
    <row r="2459" spans="1:19" x14ac:dyDescent="0.3">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c r="S2459">
        <f>COUNTIFS(Table1[Order ID],Table1[[#This Row],[Order ID]],Table1[Product ID],Table1[[#This Row],[Product ID]],Table1[Sales],Table1[[#This Row],[Sales]])</f>
        <v>1</v>
      </c>
    </row>
    <row r="2460" spans="1:19" x14ac:dyDescent="0.3">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c r="S2460">
        <f>COUNTIFS(Table1[Order ID],Table1[[#This Row],[Order ID]],Table1[Product ID],Table1[[#This Row],[Product ID]],Table1[Sales],Table1[[#This Row],[Sales]])</f>
        <v>1</v>
      </c>
    </row>
    <row r="2461" spans="1:19" x14ac:dyDescent="0.3">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c r="S2461">
        <f>COUNTIFS(Table1[Order ID],Table1[[#This Row],[Order ID]],Table1[Product ID],Table1[[#This Row],[Product ID]],Table1[Sales],Table1[[#This Row],[Sales]])</f>
        <v>1</v>
      </c>
    </row>
    <row r="2462" spans="1:19" x14ac:dyDescent="0.3">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c r="S2462">
        <f>COUNTIFS(Table1[Order ID],Table1[[#This Row],[Order ID]],Table1[Product ID],Table1[[#This Row],[Product ID]],Table1[Sales],Table1[[#This Row],[Sales]])</f>
        <v>1</v>
      </c>
    </row>
    <row r="2463" spans="1:19" x14ac:dyDescent="0.3">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c r="S2463">
        <f>COUNTIFS(Table1[Order ID],Table1[[#This Row],[Order ID]],Table1[Product ID],Table1[[#This Row],[Product ID]],Table1[Sales],Table1[[#This Row],[Sales]])</f>
        <v>1</v>
      </c>
    </row>
    <row r="2464" spans="1:19" x14ac:dyDescent="0.3">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c r="S2464">
        <f>COUNTIFS(Table1[Order ID],Table1[[#This Row],[Order ID]],Table1[Product ID],Table1[[#This Row],[Product ID]],Table1[Sales],Table1[[#This Row],[Sales]])</f>
        <v>1</v>
      </c>
    </row>
    <row r="2465" spans="1:19" x14ac:dyDescent="0.3">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c r="S2465">
        <f>COUNTIFS(Table1[Order ID],Table1[[#This Row],[Order ID]],Table1[Product ID],Table1[[#This Row],[Product ID]],Table1[Sales],Table1[[#This Row],[Sales]])</f>
        <v>1</v>
      </c>
    </row>
    <row r="2466" spans="1:19" x14ac:dyDescent="0.3">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c r="S2466">
        <f>COUNTIFS(Table1[Order ID],Table1[[#This Row],[Order ID]],Table1[Product ID],Table1[[#This Row],[Product ID]],Table1[Sales],Table1[[#This Row],[Sales]])</f>
        <v>1</v>
      </c>
    </row>
    <row r="2467" spans="1:19" x14ac:dyDescent="0.3">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c r="S2467">
        <f>COUNTIFS(Table1[Order ID],Table1[[#This Row],[Order ID]],Table1[Product ID],Table1[[#This Row],[Product ID]],Table1[Sales],Table1[[#This Row],[Sales]])</f>
        <v>1</v>
      </c>
    </row>
    <row r="2468" spans="1:19" x14ac:dyDescent="0.3">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c r="S2468">
        <f>COUNTIFS(Table1[Order ID],Table1[[#This Row],[Order ID]],Table1[Product ID],Table1[[#This Row],[Product ID]],Table1[Sales],Table1[[#This Row],[Sales]])</f>
        <v>1</v>
      </c>
    </row>
    <row r="2469" spans="1:19" x14ac:dyDescent="0.3">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c r="S2469">
        <f>COUNTIFS(Table1[Order ID],Table1[[#This Row],[Order ID]],Table1[Product ID],Table1[[#This Row],[Product ID]],Table1[Sales],Table1[[#This Row],[Sales]])</f>
        <v>1</v>
      </c>
    </row>
    <row r="2470" spans="1:19" x14ac:dyDescent="0.3">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c r="S2470">
        <f>COUNTIFS(Table1[Order ID],Table1[[#This Row],[Order ID]],Table1[Product ID],Table1[[#This Row],[Product ID]],Table1[Sales],Table1[[#This Row],[Sales]])</f>
        <v>1</v>
      </c>
    </row>
    <row r="2471" spans="1:19" x14ac:dyDescent="0.3">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c r="S2471">
        <f>COUNTIFS(Table1[Order ID],Table1[[#This Row],[Order ID]],Table1[Product ID],Table1[[#This Row],[Product ID]],Table1[Sales],Table1[[#This Row],[Sales]])</f>
        <v>1</v>
      </c>
    </row>
    <row r="2472" spans="1:19" x14ac:dyDescent="0.3">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c r="S2472">
        <f>COUNTIFS(Table1[Order ID],Table1[[#This Row],[Order ID]],Table1[Product ID],Table1[[#This Row],[Product ID]],Table1[Sales],Table1[[#This Row],[Sales]])</f>
        <v>1</v>
      </c>
    </row>
    <row r="2473" spans="1:19" x14ac:dyDescent="0.3">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c r="S2473">
        <f>COUNTIFS(Table1[Order ID],Table1[[#This Row],[Order ID]],Table1[Product ID],Table1[[#This Row],[Product ID]],Table1[Sales],Table1[[#This Row],[Sales]])</f>
        <v>1</v>
      </c>
    </row>
    <row r="2474" spans="1:19" x14ac:dyDescent="0.3">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c r="S2474">
        <f>COUNTIFS(Table1[Order ID],Table1[[#This Row],[Order ID]],Table1[Product ID],Table1[[#This Row],[Product ID]],Table1[Sales],Table1[[#This Row],[Sales]])</f>
        <v>1</v>
      </c>
    </row>
    <row r="2475" spans="1:19" x14ac:dyDescent="0.3">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c r="S2475">
        <f>COUNTIFS(Table1[Order ID],Table1[[#This Row],[Order ID]],Table1[Product ID],Table1[[#This Row],[Product ID]],Table1[Sales],Table1[[#This Row],[Sales]])</f>
        <v>1</v>
      </c>
    </row>
    <row r="2476" spans="1:19" x14ac:dyDescent="0.3">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c r="S2476">
        <f>COUNTIFS(Table1[Order ID],Table1[[#This Row],[Order ID]],Table1[Product ID],Table1[[#This Row],[Product ID]],Table1[Sales],Table1[[#This Row],[Sales]])</f>
        <v>1</v>
      </c>
    </row>
    <row r="2477" spans="1:19" x14ac:dyDescent="0.3">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c r="S2477">
        <f>COUNTIFS(Table1[Order ID],Table1[[#This Row],[Order ID]],Table1[Product ID],Table1[[#This Row],[Product ID]],Table1[Sales],Table1[[#This Row],[Sales]])</f>
        <v>1</v>
      </c>
    </row>
    <row r="2478" spans="1:19" x14ac:dyDescent="0.3">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c r="S2478">
        <f>COUNTIFS(Table1[Order ID],Table1[[#This Row],[Order ID]],Table1[Product ID],Table1[[#This Row],[Product ID]],Table1[Sales],Table1[[#This Row],[Sales]])</f>
        <v>1</v>
      </c>
    </row>
    <row r="2479" spans="1:19" x14ac:dyDescent="0.3">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c r="S2479">
        <f>COUNTIFS(Table1[Order ID],Table1[[#This Row],[Order ID]],Table1[Product ID],Table1[[#This Row],[Product ID]],Table1[Sales],Table1[[#This Row],[Sales]])</f>
        <v>1</v>
      </c>
    </row>
    <row r="2480" spans="1:19" x14ac:dyDescent="0.3">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c r="S2480">
        <f>COUNTIFS(Table1[Order ID],Table1[[#This Row],[Order ID]],Table1[Product ID],Table1[[#This Row],[Product ID]],Table1[Sales],Table1[[#This Row],[Sales]])</f>
        <v>1</v>
      </c>
    </row>
    <row r="2481" spans="1:19" x14ac:dyDescent="0.3">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c r="S2481">
        <f>COUNTIFS(Table1[Order ID],Table1[[#This Row],[Order ID]],Table1[Product ID],Table1[[#This Row],[Product ID]],Table1[Sales],Table1[[#This Row],[Sales]])</f>
        <v>1</v>
      </c>
    </row>
    <row r="2482" spans="1:19" x14ac:dyDescent="0.3">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c r="S2482">
        <f>COUNTIFS(Table1[Order ID],Table1[[#This Row],[Order ID]],Table1[Product ID],Table1[[#This Row],[Product ID]],Table1[Sales],Table1[[#This Row],[Sales]])</f>
        <v>1</v>
      </c>
    </row>
    <row r="2483" spans="1:19" x14ac:dyDescent="0.3">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c r="S2483">
        <f>COUNTIFS(Table1[Order ID],Table1[[#This Row],[Order ID]],Table1[Product ID],Table1[[#This Row],[Product ID]],Table1[Sales],Table1[[#This Row],[Sales]])</f>
        <v>1</v>
      </c>
    </row>
    <row r="2484" spans="1:19" x14ac:dyDescent="0.3">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c r="S2484">
        <f>COUNTIFS(Table1[Order ID],Table1[[#This Row],[Order ID]],Table1[Product ID],Table1[[#This Row],[Product ID]],Table1[Sales],Table1[[#This Row],[Sales]])</f>
        <v>1</v>
      </c>
    </row>
    <row r="2485" spans="1:19" x14ac:dyDescent="0.3">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c r="S2485">
        <f>COUNTIFS(Table1[Order ID],Table1[[#This Row],[Order ID]],Table1[Product ID],Table1[[#This Row],[Product ID]],Table1[Sales],Table1[[#This Row],[Sales]])</f>
        <v>1</v>
      </c>
    </row>
    <row r="2486" spans="1:19" x14ac:dyDescent="0.3">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c r="S2486">
        <f>COUNTIFS(Table1[Order ID],Table1[[#This Row],[Order ID]],Table1[Product ID],Table1[[#This Row],[Product ID]],Table1[Sales],Table1[[#This Row],[Sales]])</f>
        <v>1</v>
      </c>
    </row>
    <row r="2487" spans="1:19" x14ac:dyDescent="0.3">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c r="S2487">
        <f>COUNTIFS(Table1[Order ID],Table1[[#This Row],[Order ID]],Table1[Product ID],Table1[[#This Row],[Product ID]],Table1[Sales],Table1[[#This Row],[Sales]])</f>
        <v>1</v>
      </c>
    </row>
    <row r="2488" spans="1:19" x14ac:dyDescent="0.3">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c r="S2488">
        <f>COUNTIFS(Table1[Order ID],Table1[[#This Row],[Order ID]],Table1[Product ID],Table1[[#This Row],[Product ID]],Table1[Sales],Table1[[#This Row],[Sales]])</f>
        <v>1</v>
      </c>
    </row>
    <row r="2489" spans="1:19" x14ac:dyDescent="0.3">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c r="S2489">
        <f>COUNTIFS(Table1[Order ID],Table1[[#This Row],[Order ID]],Table1[Product ID],Table1[[#This Row],[Product ID]],Table1[Sales],Table1[[#This Row],[Sales]])</f>
        <v>1</v>
      </c>
    </row>
    <row r="2490" spans="1:19" x14ac:dyDescent="0.3">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c r="S2490">
        <f>COUNTIFS(Table1[Order ID],Table1[[#This Row],[Order ID]],Table1[Product ID],Table1[[#This Row],[Product ID]],Table1[Sales],Table1[[#This Row],[Sales]])</f>
        <v>1</v>
      </c>
    </row>
    <row r="2491" spans="1:19" x14ac:dyDescent="0.3">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c r="S2491">
        <f>COUNTIFS(Table1[Order ID],Table1[[#This Row],[Order ID]],Table1[Product ID],Table1[[#This Row],[Product ID]],Table1[Sales],Table1[[#This Row],[Sales]])</f>
        <v>1</v>
      </c>
    </row>
    <row r="2492" spans="1:19" x14ac:dyDescent="0.3">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c r="S2492">
        <f>COUNTIFS(Table1[Order ID],Table1[[#This Row],[Order ID]],Table1[Product ID],Table1[[#This Row],[Product ID]],Table1[Sales],Table1[[#This Row],[Sales]])</f>
        <v>1</v>
      </c>
    </row>
    <row r="2493" spans="1:19" x14ac:dyDescent="0.3">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c r="S2493">
        <f>COUNTIFS(Table1[Order ID],Table1[[#This Row],[Order ID]],Table1[Product ID],Table1[[#This Row],[Product ID]],Table1[Sales],Table1[[#This Row],[Sales]])</f>
        <v>1</v>
      </c>
    </row>
    <row r="2494" spans="1:19" x14ac:dyDescent="0.3">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c r="S2494">
        <f>COUNTIFS(Table1[Order ID],Table1[[#This Row],[Order ID]],Table1[Product ID],Table1[[#This Row],[Product ID]],Table1[Sales],Table1[[#This Row],[Sales]])</f>
        <v>1</v>
      </c>
    </row>
    <row r="2495" spans="1:19" x14ac:dyDescent="0.3">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c r="S2495">
        <f>COUNTIFS(Table1[Order ID],Table1[[#This Row],[Order ID]],Table1[Product ID],Table1[[#This Row],[Product ID]],Table1[Sales],Table1[[#This Row],[Sales]])</f>
        <v>1</v>
      </c>
    </row>
    <row r="2496" spans="1:19" x14ac:dyDescent="0.3">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c r="S2496">
        <f>COUNTIFS(Table1[Order ID],Table1[[#This Row],[Order ID]],Table1[Product ID],Table1[[#This Row],[Product ID]],Table1[Sales],Table1[[#This Row],[Sales]])</f>
        <v>1</v>
      </c>
    </row>
    <row r="2497" spans="1:19" x14ac:dyDescent="0.3">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c r="S2497">
        <f>COUNTIFS(Table1[Order ID],Table1[[#This Row],[Order ID]],Table1[Product ID],Table1[[#This Row],[Product ID]],Table1[Sales],Table1[[#This Row],[Sales]])</f>
        <v>1</v>
      </c>
    </row>
    <row r="2498" spans="1:19" x14ac:dyDescent="0.3">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c r="S2498">
        <f>COUNTIFS(Table1[Order ID],Table1[[#This Row],[Order ID]],Table1[Product ID],Table1[[#This Row],[Product ID]],Table1[Sales],Table1[[#This Row],[Sales]])</f>
        <v>1</v>
      </c>
    </row>
    <row r="2499" spans="1:19" x14ac:dyDescent="0.3">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c r="S2499">
        <f>COUNTIFS(Table1[Order ID],Table1[[#This Row],[Order ID]],Table1[Product ID],Table1[[#This Row],[Product ID]],Table1[Sales],Table1[[#This Row],[Sales]])</f>
        <v>1</v>
      </c>
    </row>
    <row r="2500" spans="1:19" x14ac:dyDescent="0.3">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c r="S2500">
        <f>COUNTIFS(Table1[Order ID],Table1[[#This Row],[Order ID]],Table1[Product ID],Table1[[#This Row],[Product ID]],Table1[Sales],Table1[[#This Row],[Sales]])</f>
        <v>1</v>
      </c>
    </row>
    <row r="2501" spans="1:19" x14ac:dyDescent="0.3">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c r="S2501">
        <f>COUNTIFS(Table1[Order ID],Table1[[#This Row],[Order ID]],Table1[Product ID],Table1[[#This Row],[Product ID]],Table1[Sales],Table1[[#This Row],[Sales]])</f>
        <v>1</v>
      </c>
    </row>
    <row r="2502" spans="1:19" x14ac:dyDescent="0.3">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c r="S2502">
        <f>COUNTIFS(Table1[Order ID],Table1[[#This Row],[Order ID]],Table1[Product ID],Table1[[#This Row],[Product ID]],Table1[Sales],Table1[[#This Row],[Sales]])</f>
        <v>1</v>
      </c>
    </row>
    <row r="2503" spans="1:19" x14ac:dyDescent="0.3">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c r="S2503">
        <f>COUNTIFS(Table1[Order ID],Table1[[#This Row],[Order ID]],Table1[Product ID],Table1[[#This Row],[Product ID]],Table1[Sales],Table1[[#This Row],[Sales]])</f>
        <v>1</v>
      </c>
    </row>
    <row r="2504" spans="1:19" x14ac:dyDescent="0.3">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c r="S2504">
        <f>COUNTIFS(Table1[Order ID],Table1[[#This Row],[Order ID]],Table1[Product ID],Table1[[#This Row],[Product ID]],Table1[Sales],Table1[[#This Row],[Sales]])</f>
        <v>1</v>
      </c>
    </row>
    <row r="2505" spans="1:19" x14ac:dyDescent="0.3">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c r="S2505">
        <f>COUNTIFS(Table1[Order ID],Table1[[#This Row],[Order ID]],Table1[Product ID],Table1[[#This Row],[Product ID]],Table1[Sales],Table1[[#This Row],[Sales]])</f>
        <v>1</v>
      </c>
    </row>
    <row r="2506" spans="1:19" x14ac:dyDescent="0.3">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c r="S2506">
        <f>COUNTIFS(Table1[Order ID],Table1[[#This Row],[Order ID]],Table1[Product ID],Table1[[#This Row],[Product ID]],Table1[Sales],Table1[[#This Row],[Sales]])</f>
        <v>1</v>
      </c>
    </row>
    <row r="2507" spans="1:19" x14ac:dyDescent="0.3">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c r="S2507">
        <f>COUNTIFS(Table1[Order ID],Table1[[#This Row],[Order ID]],Table1[Product ID],Table1[[#This Row],[Product ID]],Table1[Sales],Table1[[#This Row],[Sales]])</f>
        <v>1</v>
      </c>
    </row>
    <row r="2508" spans="1:19" x14ac:dyDescent="0.3">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c r="S2508">
        <f>COUNTIFS(Table1[Order ID],Table1[[#This Row],[Order ID]],Table1[Product ID],Table1[[#This Row],[Product ID]],Table1[Sales],Table1[[#This Row],[Sales]])</f>
        <v>1</v>
      </c>
    </row>
    <row r="2509" spans="1:19" x14ac:dyDescent="0.3">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c r="S2509">
        <f>COUNTIFS(Table1[Order ID],Table1[[#This Row],[Order ID]],Table1[Product ID],Table1[[#This Row],[Product ID]],Table1[Sales],Table1[[#This Row],[Sales]])</f>
        <v>1</v>
      </c>
    </row>
    <row r="2510" spans="1:19" x14ac:dyDescent="0.3">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c r="S2510">
        <f>COUNTIFS(Table1[Order ID],Table1[[#This Row],[Order ID]],Table1[Product ID],Table1[[#This Row],[Product ID]],Table1[Sales],Table1[[#This Row],[Sales]])</f>
        <v>1</v>
      </c>
    </row>
    <row r="2511" spans="1:19" x14ac:dyDescent="0.3">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c r="S2511">
        <f>COUNTIFS(Table1[Order ID],Table1[[#This Row],[Order ID]],Table1[Product ID],Table1[[#This Row],[Product ID]],Table1[Sales],Table1[[#This Row],[Sales]])</f>
        <v>1</v>
      </c>
    </row>
    <row r="2512" spans="1:19" x14ac:dyDescent="0.3">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c r="S2512">
        <f>COUNTIFS(Table1[Order ID],Table1[[#This Row],[Order ID]],Table1[Product ID],Table1[[#This Row],[Product ID]],Table1[Sales],Table1[[#This Row],[Sales]])</f>
        <v>1</v>
      </c>
    </row>
    <row r="2513" spans="1:19" x14ac:dyDescent="0.3">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c r="S2513">
        <f>COUNTIFS(Table1[Order ID],Table1[[#This Row],[Order ID]],Table1[Product ID],Table1[[#This Row],[Product ID]],Table1[Sales],Table1[[#This Row],[Sales]])</f>
        <v>1</v>
      </c>
    </row>
    <row r="2514" spans="1:19" x14ac:dyDescent="0.3">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c r="S2514">
        <f>COUNTIFS(Table1[Order ID],Table1[[#This Row],[Order ID]],Table1[Product ID],Table1[[#This Row],[Product ID]],Table1[Sales],Table1[[#This Row],[Sales]])</f>
        <v>1</v>
      </c>
    </row>
    <row r="2515" spans="1:19" x14ac:dyDescent="0.3">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c r="S2515">
        <f>COUNTIFS(Table1[Order ID],Table1[[#This Row],[Order ID]],Table1[Product ID],Table1[[#This Row],[Product ID]],Table1[Sales],Table1[[#This Row],[Sales]])</f>
        <v>1</v>
      </c>
    </row>
    <row r="2516" spans="1:19" x14ac:dyDescent="0.3">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c r="S2516">
        <f>COUNTIFS(Table1[Order ID],Table1[[#This Row],[Order ID]],Table1[Product ID],Table1[[#This Row],[Product ID]],Table1[Sales],Table1[[#This Row],[Sales]])</f>
        <v>1</v>
      </c>
    </row>
    <row r="2517" spans="1:19" x14ac:dyDescent="0.3">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c r="S2517">
        <f>COUNTIFS(Table1[Order ID],Table1[[#This Row],[Order ID]],Table1[Product ID],Table1[[#This Row],[Product ID]],Table1[Sales],Table1[[#This Row],[Sales]])</f>
        <v>1</v>
      </c>
    </row>
    <row r="2518" spans="1:19" x14ac:dyDescent="0.3">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c r="S2518">
        <f>COUNTIFS(Table1[Order ID],Table1[[#This Row],[Order ID]],Table1[Product ID],Table1[[#This Row],[Product ID]],Table1[Sales],Table1[[#This Row],[Sales]])</f>
        <v>1</v>
      </c>
    </row>
    <row r="2519" spans="1:19" x14ac:dyDescent="0.3">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c r="S2519">
        <f>COUNTIFS(Table1[Order ID],Table1[[#This Row],[Order ID]],Table1[Product ID],Table1[[#This Row],[Product ID]],Table1[Sales],Table1[[#This Row],[Sales]])</f>
        <v>1</v>
      </c>
    </row>
    <row r="2520" spans="1:19" x14ac:dyDescent="0.3">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c r="S2520">
        <f>COUNTIFS(Table1[Order ID],Table1[[#This Row],[Order ID]],Table1[Product ID],Table1[[#This Row],[Product ID]],Table1[Sales],Table1[[#This Row],[Sales]])</f>
        <v>1</v>
      </c>
    </row>
    <row r="2521" spans="1:19" x14ac:dyDescent="0.3">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c r="S2521">
        <f>COUNTIFS(Table1[Order ID],Table1[[#This Row],[Order ID]],Table1[Product ID],Table1[[#This Row],[Product ID]],Table1[Sales],Table1[[#This Row],[Sales]])</f>
        <v>1</v>
      </c>
    </row>
    <row r="2522" spans="1:19" x14ac:dyDescent="0.3">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c r="S2522">
        <f>COUNTIFS(Table1[Order ID],Table1[[#This Row],[Order ID]],Table1[Product ID],Table1[[#This Row],[Product ID]],Table1[Sales],Table1[[#This Row],[Sales]])</f>
        <v>1</v>
      </c>
    </row>
    <row r="2523" spans="1:19" x14ac:dyDescent="0.3">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c r="S2523">
        <f>COUNTIFS(Table1[Order ID],Table1[[#This Row],[Order ID]],Table1[Product ID],Table1[[#This Row],[Product ID]],Table1[Sales],Table1[[#This Row],[Sales]])</f>
        <v>1</v>
      </c>
    </row>
    <row r="2524" spans="1:19" x14ac:dyDescent="0.3">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c r="S2524">
        <f>COUNTIFS(Table1[Order ID],Table1[[#This Row],[Order ID]],Table1[Product ID],Table1[[#This Row],[Product ID]],Table1[Sales],Table1[[#This Row],[Sales]])</f>
        <v>1</v>
      </c>
    </row>
    <row r="2525" spans="1:19" x14ac:dyDescent="0.3">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c r="S2525">
        <f>COUNTIFS(Table1[Order ID],Table1[[#This Row],[Order ID]],Table1[Product ID],Table1[[#This Row],[Product ID]],Table1[Sales],Table1[[#This Row],[Sales]])</f>
        <v>1</v>
      </c>
    </row>
    <row r="2526" spans="1:19" x14ac:dyDescent="0.3">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c r="S2526">
        <f>COUNTIFS(Table1[Order ID],Table1[[#This Row],[Order ID]],Table1[Product ID],Table1[[#This Row],[Product ID]],Table1[Sales],Table1[[#This Row],[Sales]])</f>
        <v>1</v>
      </c>
    </row>
    <row r="2527" spans="1:19" x14ac:dyDescent="0.3">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c r="S2527">
        <f>COUNTIFS(Table1[Order ID],Table1[[#This Row],[Order ID]],Table1[Product ID],Table1[[#This Row],[Product ID]],Table1[Sales],Table1[[#This Row],[Sales]])</f>
        <v>1</v>
      </c>
    </row>
    <row r="2528" spans="1:19" x14ac:dyDescent="0.3">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c r="S2528">
        <f>COUNTIFS(Table1[Order ID],Table1[[#This Row],[Order ID]],Table1[Product ID],Table1[[#This Row],[Product ID]],Table1[Sales],Table1[[#This Row],[Sales]])</f>
        <v>1</v>
      </c>
    </row>
    <row r="2529" spans="1:19" x14ac:dyDescent="0.3">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c r="S2529">
        <f>COUNTIFS(Table1[Order ID],Table1[[#This Row],[Order ID]],Table1[Product ID],Table1[[#This Row],[Product ID]],Table1[Sales],Table1[[#This Row],[Sales]])</f>
        <v>1</v>
      </c>
    </row>
    <row r="2530" spans="1:19" x14ac:dyDescent="0.3">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c r="S2530">
        <f>COUNTIFS(Table1[Order ID],Table1[[#This Row],[Order ID]],Table1[Product ID],Table1[[#This Row],[Product ID]],Table1[Sales],Table1[[#This Row],[Sales]])</f>
        <v>1</v>
      </c>
    </row>
    <row r="2531" spans="1:19" x14ac:dyDescent="0.3">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c r="S2531">
        <f>COUNTIFS(Table1[Order ID],Table1[[#This Row],[Order ID]],Table1[Product ID],Table1[[#This Row],[Product ID]],Table1[Sales],Table1[[#This Row],[Sales]])</f>
        <v>1</v>
      </c>
    </row>
    <row r="2532" spans="1:19" x14ac:dyDescent="0.3">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c r="S2532">
        <f>COUNTIFS(Table1[Order ID],Table1[[#This Row],[Order ID]],Table1[Product ID],Table1[[#This Row],[Product ID]],Table1[Sales],Table1[[#This Row],[Sales]])</f>
        <v>1</v>
      </c>
    </row>
    <row r="2533" spans="1:19" x14ac:dyDescent="0.3">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c r="S2533">
        <f>COUNTIFS(Table1[Order ID],Table1[[#This Row],[Order ID]],Table1[Product ID],Table1[[#This Row],[Product ID]],Table1[Sales],Table1[[#This Row],[Sales]])</f>
        <v>1</v>
      </c>
    </row>
    <row r="2534" spans="1:19" x14ac:dyDescent="0.3">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c r="S2534">
        <f>COUNTIFS(Table1[Order ID],Table1[[#This Row],[Order ID]],Table1[Product ID],Table1[[#This Row],[Product ID]],Table1[Sales],Table1[[#This Row],[Sales]])</f>
        <v>1</v>
      </c>
    </row>
    <row r="2535" spans="1:19" x14ac:dyDescent="0.3">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c r="S2535">
        <f>COUNTIFS(Table1[Order ID],Table1[[#This Row],[Order ID]],Table1[Product ID],Table1[[#This Row],[Product ID]],Table1[Sales],Table1[[#This Row],[Sales]])</f>
        <v>1</v>
      </c>
    </row>
    <row r="2536" spans="1:19" x14ac:dyDescent="0.3">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c r="S2536">
        <f>COUNTIFS(Table1[Order ID],Table1[[#This Row],[Order ID]],Table1[Product ID],Table1[[#This Row],[Product ID]],Table1[Sales],Table1[[#This Row],[Sales]])</f>
        <v>1</v>
      </c>
    </row>
    <row r="2537" spans="1:19" x14ac:dyDescent="0.3">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c r="S2537">
        <f>COUNTIFS(Table1[Order ID],Table1[[#This Row],[Order ID]],Table1[Product ID],Table1[[#This Row],[Product ID]],Table1[Sales],Table1[[#This Row],[Sales]])</f>
        <v>1</v>
      </c>
    </row>
    <row r="2538" spans="1:19" x14ac:dyDescent="0.3">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c r="S2538">
        <f>COUNTIFS(Table1[Order ID],Table1[[#This Row],[Order ID]],Table1[Product ID],Table1[[#This Row],[Product ID]],Table1[Sales],Table1[[#This Row],[Sales]])</f>
        <v>1</v>
      </c>
    </row>
    <row r="2539" spans="1:19" x14ac:dyDescent="0.3">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c r="S2539">
        <f>COUNTIFS(Table1[Order ID],Table1[[#This Row],[Order ID]],Table1[Product ID],Table1[[#This Row],[Product ID]],Table1[Sales],Table1[[#This Row],[Sales]])</f>
        <v>1</v>
      </c>
    </row>
    <row r="2540" spans="1:19" x14ac:dyDescent="0.3">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c r="S2540">
        <f>COUNTIFS(Table1[Order ID],Table1[[#This Row],[Order ID]],Table1[Product ID],Table1[[#This Row],[Product ID]],Table1[Sales],Table1[[#This Row],[Sales]])</f>
        <v>1</v>
      </c>
    </row>
    <row r="2541" spans="1:19" x14ac:dyDescent="0.3">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c r="S2541">
        <f>COUNTIFS(Table1[Order ID],Table1[[#This Row],[Order ID]],Table1[Product ID],Table1[[#This Row],[Product ID]],Table1[Sales],Table1[[#This Row],[Sales]])</f>
        <v>1</v>
      </c>
    </row>
    <row r="2542" spans="1:19" x14ac:dyDescent="0.3">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c r="S2542">
        <f>COUNTIFS(Table1[Order ID],Table1[[#This Row],[Order ID]],Table1[Product ID],Table1[[#This Row],[Product ID]],Table1[Sales],Table1[[#This Row],[Sales]])</f>
        <v>1</v>
      </c>
    </row>
    <row r="2543" spans="1:19" x14ac:dyDescent="0.3">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c r="S2543">
        <f>COUNTIFS(Table1[Order ID],Table1[[#This Row],[Order ID]],Table1[Product ID],Table1[[#This Row],[Product ID]],Table1[Sales],Table1[[#This Row],[Sales]])</f>
        <v>1</v>
      </c>
    </row>
    <row r="2544" spans="1:19" x14ac:dyDescent="0.3">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c r="S2544">
        <f>COUNTIFS(Table1[Order ID],Table1[[#This Row],[Order ID]],Table1[Product ID],Table1[[#This Row],[Product ID]],Table1[Sales],Table1[[#This Row],[Sales]])</f>
        <v>1</v>
      </c>
    </row>
    <row r="2545" spans="1:19" x14ac:dyDescent="0.3">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c r="S2545">
        <f>COUNTIFS(Table1[Order ID],Table1[[#This Row],[Order ID]],Table1[Product ID],Table1[[#This Row],[Product ID]],Table1[Sales],Table1[[#This Row],[Sales]])</f>
        <v>1</v>
      </c>
    </row>
    <row r="2546" spans="1:19" x14ac:dyDescent="0.3">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c r="S2546">
        <f>COUNTIFS(Table1[Order ID],Table1[[#This Row],[Order ID]],Table1[Product ID],Table1[[#This Row],[Product ID]],Table1[Sales],Table1[[#This Row],[Sales]])</f>
        <v>1</v>
      </c>
    </row>
    <row r="2547" spans="1:19" x14ac:dyDescent="0.3">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c r="S2547">
        <f>COUNTIFS(Table1[Order ID],Table1[[#This Row],[Order ID]],Table1[Product ID],Table1[[#This Row],[Product ID]],Table1[Sales],Table1[[#This Row],[Sales]])</f>
        <v>1</v>
      </c>
    </row>
    <row r="2548" spans="1:19" x14ac:dyDescent="0.3">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c r="S2548">
        <f>COUNTIFS(Table1[Order ID],Table1[[#This Row],[Order ID]],Table1[Product ID],Table1[[#This Row],[Product ID]],Table1[Sales],Table1[[#This Row],[Sales]])</f>
        <v>1</v>
      </c>
    </row>
    <row r="2549" spans="1:19" x14ac:dyDescent="0.3">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c r="S2549">
        <f>COUNTIFS(Table1[Order ID],Table1[[#This Row],[Order ID]],Table1[Product ID],Table1[[#This Row],[Product ID]],Table1[Sales],Table1[[#This Row],[Sales]])</f>
        <v>1</v>
      </c>
    </row>
    <row r="2550" spans="1:19" x14ac:dyDescent="0.3">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c r="S2550">
        <f>COUNTIFS(Table1[Order ID],Table1[[#This Row],[Order ID]],Table1[Product ID],Table1[[#This Row],[Product ID]],Table1[Sales],Table1[[#This Row],[Sales]])</f>
        <v>1</v>
      </c>
    </row>
    <row r="2551" spans="1:19" x14ac:dyDescent="0.3">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c r="S2551">
        <f>COUNTIFS(Table1[Order ID],Table1[[#This Row],[Order ID]],Table1[Product ID],Table1[[#This Row],[Product ID]],Table1[Sales],Table1[[#This Row],[Sales]])</f>
        <v>1</v>
      </c>
    </row>
    <row r="2552" spans="1:19" x14ac:dyDescent="0.3">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c r="S2552">
        <f>COUNTIFS(Table1[Order ID],Table1[[#This Row],[Order ID]],Table1[Product ID],Table1[[#This Row],[Product ID]],Table1[Sales],Table1[[#This Row],[Sales]])</f>
        <v>1</v>
      </c>
    </row>
    <row r="2553" spans="1:19" x14ac:dyDescent="0.3">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c r="S2553">
        <f>COUNTIFS(Table1[Order ID],Table1[[#This Row],[Order ID]],Table1[Product ID],Table1[[#This Row],[Product ID]],Table1[Sales],Table1[[#This Row],[Sales]])</f>
        <v>1</v>
      </c>
    </row>
    <row r="2554" spans="1:19" x14ac:dyDescent="0.3">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c r="S2554">
        <f>COUNTIFS(Table1[Order ID],Table1[[#This Row],[Order ID]],Table1[Product ID],Table1[[#This Row],[Product ID]],Table1[Sales],Table1[[#This Row],[Sales]])</f>
        <v>1</v>
      </c>
    </row>
    <row r="2555" spans="1:19" x14ac:dyDescent="0.3">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c r="S2555">
        <f>COUNTIFS(Table1[Order ID],Table1[[#This Row],[Order ID]],Table1[Product ID],Table1[[#This Row],[Product ID]],Table1[Sales],Table1[[#This Row],[Sales]])</f>
        <v>1</v>
      </c>
    </row>
    <row r="2556" spans="1:19" x14ac:dyDescent="0.3">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c r="S2556">
        <f>COUNTIFS(Table1[Order ID],Table1[[#This Row],[Order ID]],Table1[Product ID],Table1[[#This Row],[Product ID]],Table1[Sales],Table1[[#This Row],[Sales]])</f>
        <v>1</v>
      </c>
    </row>
    <row r="2557" spans="1:19" x14ac:dyDescent="0.3">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c r="S2557">
        <f>COUNTIFS(Table1[Order ID],Table1[[#This Row],[Order ID]],Table1[Product ID],Table1[[#This Row],[Product ID]],Table1[Sales],Table1[[#This Row],[Sales]])</f>
        <v>1</v>
      </c>
    </row>
    <row r="2558" spans="1:19" x14ac:dyDescent="0.3">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c r="S2558">
        <f>COUNTIFS(Table1[Order ID],Table1[[#This Row],[Order ID]],Table1[Product ID],Table1[[#This Row],[Product ID]],Table1[Sales],Table1[[#This Row],[Sales]])</f>
        <v>1</v>
      </c>
    </row>
    <row r="2559" spans="1:19" x14ac:dyDescent="0.3">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c r="S2559">
        <f>COUNTIFS(Table1[Order ID],Table1[[#This Row],[Order ID]],Table1[Product ID],Table1[[#This Row],[Product ID]],Table1[Sales],Table1[[#This Row],[Sales]])</f>
        <v>1</v>
      </c>
    </row>
    <row r="2560" spans="1:19" x14ac:dyDescent="0.3">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c r="S2560">
        <f>COUNTIFS(Table1[Order ID],Table1[[#This Row],[Order ID]],Table1[Product ID],Table1[[#This Row],[Product ID]],Table1[Sales],Table1[[#This Row],[Sales]])</f>
        <v>1</v>
      </c>
    </row>
    <row r="2561" spans="1:19" x14ac:dyDescent="0.3">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c r="S2561">
        <f>COUNTIFS(Table1[Order ID],Table1[[#This Row],[Order ID]],Table1[Product ID],Table1[[#This Row],[Product ID]],Table1[Sales],Table1[[#This Row],[Sales]])</f>
        <v>1</v>
      </c>
    </row>
    <row r="2562" spans="1:19" x14ac:dyDescent="0.3">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c r="S2562">
        <f>COUNTIFS(Table1[Order ID],Table1[[#This Row],[Order ID]],Table1[Product ID],Table1[[#This Row],[Product ID]],Table1[Sales],Table1[[#This Row],[Sales]])</f>
        <v>1</v>
      </c>
    </row>
    <row r="2563" spans="1:19" x14ac:dyDescent="0.3">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c r="S2563">
        <f>COUNTIFS(Table1[Order ID],Table1[[#This Row],[Order ID]],Table1[Product ID],Table1[[#This Row],[Product ID]],Table1[Sales],Table1[[#This Row],[Sales]])</f>
        <v>1</v>
      </c>
    </row>
    <row r="2564" spans="1:19" x14ac:dyDescent="0.3">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c r="S2564">
        <f>COUNTIFS(Table1[Order ID],Table1[[#This Row],[Order ID]],Table1[Product ID],Table1[[#This Row],[Product ID]],Table1[Sales],Table1[[#This Row],[Sales]])</f>
        <v>1</v>
      </c>
    </row>
    <row r="2565" spans="1:19" x14ac:dyDescent="0.3">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c r="S2565">
        <f>COUNTIFS(Table1[Order ID],Table1[[#This Row],[Order ID]],Table1[Product ID],Table1[[#This Row],[Product ID]],Table1[Sales],Table1[[#This Row],[Sales]])</f>
        <v>1</v>
      </c>
    </row>
    <row r="2566" spans="1:19" x14ac:dyDescent="0.3">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c r="S2566">
        <f>COUNTIFS(Table1[Order ID],Table1[[#This Row],[Order ID]],Table1[Product ID],Table1[[#This Row],[Product ID]],Table1[Sales],Table1[[#This Row],[Sales]])</f>
        <v>1</v>
      </c>
    </row>
    <row r="2567" spans="1:19" x14ac:dyDescent="0.3">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c r="S2567">
        <f>COUNTIFS(Table1[Order ID],Table1[[#This Row],[Order ID]],Table1[Product ID],Table1[[#This Row],[Product ID]],Table1[Sales],Table1[[#This Row],[Sales]])</f>
        <v>1</v>
      </c>
    </row>
    <row r="2568" spans="1:19" x14ac:dyDescent="0.3">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c r="S2568">
        <f>COUNTIFS(Table1[Order ID],Table1[[#This Row],[Order ID]],Table1[Product ID],Table1[[#This Row],[Product ID]],Table1[Sales],Table1[[#This Row],[Sales]])</f>
        <v>1</v>
      </c>
    </row>
    <row r="2569" spans="1:19" x14ac:dyDescent="0.3">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c r="S2569">
        <f>COUNTIFS(Table1[Order ID],Table1[[#This Row],[Order ID]],Table1[Product ID],Table1[[#This Row],[Product ID]],Table1[Sales],Table1[[#This Row],[Sales]])</f>
        <v>1</v>
      </c>
    </row>
    <row r="2570" spans="1:19" x14ac:dyDescent="0.3">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c r="S2570">
        <f>COUNTIFS(Table1[Order ID],Table1[[#This Row],[Order ID]],Table1[Product ID],Table1[[#This Row],[Product ID]],Table1[Sales],Table1[[#This Row],[Sales]])</f>
        <v>1</v>
      </c>
    </row>
    <row r="2571" spans="1:19" x14ac:dyDescent="0.3">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c r="S2571">
        <f>COUNTIFS(Table1[Order ID],Table1[[#This Row],[Order ID]],Table1[Product ID],Table1[[#This Row],[Product ID]],Table1[Sales],Table1[[#This Row],[Sales]])</f>
        <v>1</v>
      </c>
    </row>
    <row r="2572" spans="1:19" x14ac:dyDescent="0.3">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c r="S2572">
        <f>COUNTIFS(Table1[Order ID],Table1[[#This Row],[Order ID]],Table1[Product ID],Table1[[#This Row],[Product ID]],Table1[Sales],Table1[[#This Row],[Sales]])</f>
        <v>1</v>
      </c>
    </row>
    <row r="2573" spans="1:19" x14ac:dyDescent="0.3">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c r="S2573">
        <f>COUNTIFS(Table1[Order ID],Table1[[#This Row],[Order ID]],Table1[Product ID],Table1[[#This Row],[Product ID]],Table1[Sales],Table1[[#This Row],[Sales]])</f>
        <v>1</v>
      </c>
    </row>
    <row r="2574" spans="1:19" x14ac:dyDescent="0.3">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c r="S2574">
        <f>COUNTIFS(Table1[Order ID],Table1[[#This Row],[Order ID]],Table1[Product ID],Table1[[#This Row],[Product ID]],Table1[Sales],Table1[[#This Row],[Sales]])</f>
        <v>1</v>
      </c>
    </row>
    <row r="2575" spans="1:19" x14ac:dyDescent="0.3">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c r="S2575">
        <f>COUNTIFS(Table1[Order ID],Table1[[#This Row],[Order ID]],Table1[Product ID],Table1[[#This Row],[Product ID]],Table1[Sales],Table1[[#This Row],[Sales]])</f>
        <v>1</v>
      </c>
    </row>
    <row r="2576" spans="1:19" x14ac:dyDescent="0.3">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c r="S2576">
        <f>COUNTIFS(Table1[Order ID],Table1[[#This Row],[Order ID]],Table1[Product ID],Table1[[#This Row],[Product ID]],Table1[Sales],Table1[[#This Row],[Sales]])</f>
        <v>1</v>
      </c>
    </row>
    <row r="2577" spans="1:19" x14ac:dyDescent="0.3">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c r="S2577">
        <f>COUNTIFS(Table1[Order ID],Table1[[#This Row],[Order ID]],Table1[Product ID],Table1[[#This Row],[Product ID]],Table1[Sales],Table1[[#This Row],[Sales]])</f>
        <v>1</v>
      </c>
    </row>
    <row r="2578" spans="1:19" x14ac:dyDescent="0.3">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c r="S2578">
        <f>COUNTIFS(Table1[Order ID],Table1[[#This Row],[Order ID]],Table1[Product ID],Table1[[#This Row],[Product ID]],Table1[Sales],Table1[[#This Row],[Sales]])</f>
        <v>1</v>
      </c>
    </row>
    <row r="2579" spans="1:19" x14ac:dyDescent="0.3">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c r="S2579">
        <f>COUNTIFS(Table1[Order ID],Table1[[#This Row],[Order ID]],Table1[Product ID],Table1[[#This Row],[Product ID]],Table1[Sales],Table1[[#This Row],[Sales]])</f>
        <v>1</v>
      </c>
    </row>
    <row r="2580" spans="1:19" x14ac:dyDescent="0.3">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c r="S2580">
        <f>COUNTIFS(Table1[Order ID],Table1[[#This Row],[Order ID]],Table1[Product ID],Table1[[#This Row],[Product ID]],Table1[Sales],Table1[[#This Row],[Sales]])</f>
        <v>1</v>
      </c>
    </row>
    <row r="2581" spans="1:19" x14ac:dyDescent="0.3">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c r="S2581">
        <f>COUNTIFS(Table1[Order ID],Table1[[#This Row],[Order ID]],Table1[Product ID],Table1[[#This Row],[Product ID]],Table1[Sales],Table1[[#This Row],[Sales]])</f>
        <v>1</v>
      </c>
    </row>
    <row r="2582" spans="1:19" x14ac:dyDescent="0.3">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c r="S2582">
        <f>COUNTIFS(Table1[Order ID],Table1[[#This Row],[Order ID]],Table1[Product ID],Table1[[#This Row],[Product ID]],Table1[Sales],Table1[[#This Row],[Sales]])</f>
        <v>1</v>
      </c>
    </row>
    <row r="2583" spans="1:19" x14ac:dyDescent="0.3">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c r="S2583">
        <f>COUNTIFS(Table1[Order ID],Table1[[#This Row],[Order ID]],Table1[Product ID],Table1[[#This Row],[Product ID]],Table1[Sales],Table1[[#This Row],[Sales]])</f>
        <v>1</v>
      </c>
    </row>
    <row r="2584" spans="1:19" x14ac:dyDescent="0.3">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c r="S2584">
        <f>COUNTIFS(Table1[Order ID],Table1[[#This Row],[Order ID]],Table1[Product ID],Table1[[#This Row],[Product ID]],Table1[Sales],Table1[[#This Row],[Sales]])</f>
        <v>1</v>
      </c>
    </row>
    <row r="2585" spans="1:19" x14ac:dyDescent="0.3">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c r="S2585">
        <f>COUNTIFS(Table1[Order ID],Table1[[#This Row],[Order ID]],Table1[Product ID],Table1[[#This Row],[Product ID]],Table1[Sales],Table1[[#This Row],[Sales]])</f>
        <v>1</v>
      </c>
    </row>
    <row r="2586" spans="1:19" x14ac:dyDescent="0.3">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c r="S2586">
        <f>COUNTIFS(Table1[Order ID],Table1[[#This Row],[Order ID]],Table1[Product ID],Table1[[#This Row],[Product ID]],Table1[Sales],Table1[[#This Row],[Sales]])</f>
        <v>1</v>
      </c>
    </row>
    <row r="2587" spans="1:19" x14ac:dyDescent="0.3">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c r="S2587">
        <f>COUNTIFS(Table1[Order ID],Table1[[#This Row],[Order ID]],Table1[Product ID],Table1[[#This Row],[Product ID]],Table1[Sales],Table1[[#This Row],[Sales]])</f>
        <v>1</v>
      </c>
    </row>
    <row r="2588" spans="1:19" x14ac:dyDescent="0.3">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c r="S2588">
        <f>COUNTIFS(Table1[Order ID],Table1[[#This Row],[Order ID]],Table1[Product ID],Table1[[#This Row],[Product ID]],Table1[Sales],Table1[[#This Row],[Sales]])</f>
        <v>1</v>
      </c>
    </row>
    <row r="2589" spans="1:19" x14ac:dyDescent="0.3">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c r="S2589">
        <f>COUNTIFS(Table1[Order ID],Table1[[#This Row],[Order ID]],Table1[Product ID],Table1[[#This Row],[Product ID]],Table1[Sales],Table1[[#This Row],[Sales]])</f>
        <v>1</v>
      </c>
    </row>
    <row r="2590" spans="1:19" x14ac:dyDescent="0.3">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c r="S2590">
        <f>COUNTIFS(Table1[Order ID],Table1[[#This Row],[Order ID]],Table1[Product ID],Table1[[#This Row],[Product ID]],Table1[Sales],Table1[[#This Row],[Sales]])</f>
        <v>1</v>
      </c>
    </row>
    <row r="2591" spans="1:19" x14ac:dyDescent="0.3">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c r="S2591">
        <f>COUNTIFS(Table1[Order ID],Table1[[#This Row],[Order ID]],Table1[Product ID],Table1[[#This Row],[Product ID]],Table1[Sales],Table1[[#This Row],[Sales]])</f>
        <v>1</v>
      </c>
    </row>
    <row r="2592" spans="1:19" x14ac:dyDescent="0.3">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c r="S2592">
        <f>COUNTIFS(Table1[Order ID],Table1[[#This Row],[Order ID]],Table1[Product ID],Table1[[#This Row],[Product ID]],Table1[Sales],Table1[[#This Row],[Sales]])</f>
        <v>1</v>
      </c>
    </row>
    <row r="2593" spans="1:19" x14ac:dyDescent="0.3">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c r="S2593">
        <f>COUNTIFS(Table1[Order ID],Table1[[#This Row],[Order ID]],Table1[Product ID],Table1[[#This Row],[Product ID]],Table1[Sales],Table1[[#This Row],[Sales]])</f>
        <v>1</v>
      </c>
    </row>
    <row r="2594" spans="1:19" x14ac:dyDescent="0.3">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c r="S2594">
        <f>COUNTIFS(Table1[Order ID],Table1[[#This Row],[Order ID]],Table1[Product ID],Table1[[#This Row],[Product ID]],Table1[Sales],Table1[[#This Row],[Sales]])</f>
        <v>1</v>
      </c>
    </row>
    <row r="2595" spans="1:19" x14ac:dyDescent="0.3">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c r="S2595">
        <f>COUNTIFS(Table1[Order ID],Table1[[#This Row],[Order ID]],Table1[Product ID],Table1[[#This Row],[Product ID]],Table1[Sales],Table1[[#This Row],[Sales]])</f>
        <v>1</v>
      </c>
    </row>
    <row r="2596" spans="1:19" x14ac:dyDescent="0.3">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c r="S2596">
        <f>COUNTIFS(Table1[Order ID],Table1[[#This Row],[Order ID]],Table1[Product ID],Table1[[#This Row],[Product ID]],Table1[Sales],Table1[[#This Row],[Sales]])</f>
        <v>1</v>
      </c>
    </row>
    <row r="2597" spans="1:19" x14ac:dyDescent="0.3">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c r="S2597">
        <f>COUNTIFS(Table1[Order ID],Table1[[#This Row],[Order ID]],Table1[Product ID],Table1[[#This Row],[Product ID]],Table1[Sales],Table1[[#This Row],[Sales]])</f>
        <v>1</v>
      </c>
    </row>
    <row r="2598" spans="1:19" x14ac:dyDescent="0.3">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c r="S2598">
        <f>COUNTIFS(Table1[Order ID],Table1[[#This Row],[Order ID]],Table1[Product ID],Table1[[#This Row],[Product ID]],Table1[Sales],Table1[[#This Row],[Sales]])</f>
        <v>1</v>
      </c>
    </row>
    <row r="2599" spans="1:19" x14ac:dyDescent="0.3">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c r="S2599">
        <f>COUNTIFS(Table1[Order ID],Table1[[#This Row],[Order ID]],Table1[Product ID],Table1[[#This Row],[Product ID]],Table1[Sales],Table1[[#This Row],[Sales]])</f>
        <v>1</v>
      </c>
    </row>
    <row r="2600" spans="1:19" x14ac:dyDescent="0.3">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c r="S2600">
        <f>COUNTIFS(Table1[Order ID],Table1[[#This Row],[Order ID]],Table1[Product ID],Table1[[#This Row],[Product ID]],Table1[Sales],Table1[[#This Row],[Sales]])</f>
        <v>1</v>
      </c>
    </row>
    <row r="2601" spans="1:19" x14ac:dyDescent="0.3">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c r="S2601">
        <f>COUNTIFS(Table1[Order ID],Table1[[#This Row],[Order ID]],Table1[Product ID],Table1[[#This Row],[Product ID]],Table1[Sales],Table1[[#This Row],[Sales]])</f>
        <v>1</v>
      </c>
    </row>
    <row r="2602" spans="1:19" x14ac:dyDescent="0.3">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c r="S2602">
        <f>COUNTIFS(Table1[Order ID],Table1[[#This Row],[Order ID]],Table1[Product ID],Table1[[#This Row],[Product ID]],Table1[Sales],Table1[[#This Row],[Sales]])</f>
        <v>1</v>
      </c>
    </row>
    <row r="2603" spans="1:19" x14ac:dyDescent="0.3">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c r="S2603">
        <f>COUNTIFS(Table1[Order ID],Table1[[#This Row],[Order ID]],Table1[Product ID],Table1[[#This Row],[Product ID]],Table1[Sales],Table1[[#This Row],[Sales]])</f>
        <v>1</v>
      </c>
    </row>
    <row r="2604" spans="1:19" x14ac:dyDescent="0.3">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c r="S2604">
        <f>COUNTIFS(Table1[Order ID],Table1[[#This Row],[Order ID]],Table1[Product ID],Table1[[#This Row],[Product ID]],Table1[Sales],Table1[[#This Row],[Sales]])</f>
        <v>1</v>
      </c>
    </row>
    <row r="2605" spans="1:19" x14ac:dyDescent="0.3">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c r="S2605">
        <f>COUNTIFS(Table1[Order ID],Table1[[#This Row],[Order ID]],Table1[Product ID],Table1[[#This Row],[Product ID]],Table1[Sales],Table1[[#This Row],[Sales]])</f>
        <v>1</v>
      </c>
    </row>
    <row r="2606" spans="1:19" x14ac:dyDescent="0.3">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c r="S2606">
        <f>COUNTIFS(Table1[Order ID],Table1[[#This Row],[Order ID]],Table1[Product ID],Table1[[#This Row],[Product ID]],Table1[Sales],Table1[[#This Row],[Sales]])</f>
        <v>1</v>
      </c>
    </row>
    <row r="2607" spans="1:19" x14ac:dyDescent="0.3">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c r="S2607">
        <f>COUNTIFS(Table1[Order ID],Table1[[#This Row],[Order ID]],Table1[Product ID],Table1[[#This Row],[Product ID]],Table1[Sales],Table1[[#This Row],[Sales]])</f>
        <v>1</v>
      </c>
    </row>
    <row r="2608" spans="1:19" x14ac:dyDescent="0.3">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c r="S2608">
        <f>COUNTIFS(Table1[Order ID],Table1[[#This Row],[Order ID]],Table1[Product ID],Table1[[#This Row],[Product ID]],Table1[Sales],Table1[[#This Row],[Sales]])</f>
        <v>1</v>
      </c>
    </row>
    <row r="2609" spans="1:19" x14ac:dyDescent="0.3">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c r="S2609">
        <f>COUNTIFS(Table1[Order ID],Table1[[#This Row],[Order ID]],Table1[Product ID],Table1[[#This Row],[Product ID]],Table1[Sales],Table1[[#This Row],[Sales]])</f>
        <v>1</v>
      </c>
    </row>
    <row r="2610" spans="1:19" x14ac:dyDescent="0.3">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c r="S2610">
        <f>COUNTIFS(Table1[Order ID],Table1[[#This Row],[Order ID]],Table1[Product ID],Table1[[#This Row],[Product ID]],Table1[Sales],Table1[[#This Row],[Sales]])</f>
        <v>1</v>
      </c>
    </row>
    <row r="2611" spans="1:19" x14ac:dyDescent="0.3">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c r="S2611">
        <f>COUNTIFS(Table1[Order ID],Table1[[#This Row],[Order ID]],Table1[Product ID],Table1[[#This Row],[Product ID]],Table1[Sales],Table1[[#This Row],[Sales]])</f>
        <v>1</v>
      </c>
    </row>
    <row r="2612" spans="1:19" x14ac:dyDescent="0.3">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c r="S2612">
        <f>COUNTIFS(Table1[Order ID],Table1[[#This Row],[Order ID]],Table1[Product ID],Table1[[#This Row],[Product ID]],Table1[Sales],Table1[[#This Row],[Sales]])</f>
        <v>1</v>
      </c>
    </row>
    <row r="2613" spans="1:19" x14ac:dyDescent="0.3">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c r="S2613">
        <f>COUNTIFS(Table1[Order ID],Table1[[#This Row],[Order ID]],Table1[Product ID],Table1[[#This Row],[Product ID]],Table1[Sales],Table1[[#This Row],[Sales]])</f>
        <v>1</v>
      </c>
    </row>
    <row r="2614" spans="1:19" x14ac:dyDescent="0.3">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c r="S2614">
        <f>COUNTIFS(Table1[Order ID],Table1[[#This Row],[Order ID]],Table1[Product ID],Table1[[#This Row],[Product ID]],Table1[Sales],Table1[[#This Row],[Sales]])</f>
        <v>1</v>
      </c>
    </row>
    <row r="2615" spans="1:19" x14ac:dyDescent="0.3">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c r="S2615">
        <f>COUNTIFS(Table1[Order ID],Table1[[#This Row],[Order ID]],Table1[Product ID],Table1[[#This Row],[Product ID]],Table1[Sales],Table1[[#This Row],[Sales]])</f>
        <v>1</v>
      </c>
    </row>
    <row r="2616" spans="1:19" x14ac:dyDescent="0.3">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c r="S2616">
        <f>COUNTIFS(Table1[Order ID],Table1[[#This Row],[Order ID]],Table1[Product ID],Table1[[#This Row],[Product ID]],Table1[Sales],Table1[[#This Row],[Sales]])</f>
        <v>1</v>
      </c>
    </row>
    <row r="2617" spans="1:19" x14ac:dyDescent="0.3">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c r="S2617">
        <f>COUNTIFS(Table1[Order ID],Table1[[#This Row],[Order ID]],Table1[Product ID],Table1[[#This Row],[Product ID]],Table1[Sales],Table1[[#This Row],[Sales]])</f>
        <v>1</v>
      </c>
    </row>
    <row r="2618" spans="1:19" x14ac:dyDescent="0.3">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c r="S2618">
        <f>COUNTIFS(Table1[Order ID],Table1[[#This Row],[Order ID]],Table1[Product ID],Table1[[#This Row],[Product ID]],Table1[Sales],Table1[[#This Row],[Sales]])</f>
        <v>1</v>
      </c>
    </row>
    <row r="2619" spans="1:19" x14ac:dyDescent="0.3">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c r="S2619">
        <f>COUNTIFS(Table1[Order ID],Table1[[#This Row],[Order ID]],Table1[Product ID],Table1[[#This Row],[Product ID]],Table1[Sales],Table1[[#This Row],[Sales]])</f>
        <v>1</v>
      </c>
    </row>
    <row r="2620" spans="1:19" x14ac:dyDescent="0.3">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c r="S2620">
        <f>COUNTIFS(Table1[Order ID],Table1[[#This Row],[Order ID]],Table1[Product ID],Table1[[#This Row],[Product ID]],Table1[Sales],Table1[[#This Row],[Sales]])</f>
        <v>1</v>
      </c>
    </row>
    <row r="2621" spans="1:19" x14ac:dyDescent="0.3">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c r="S2621">
        <f>COUNTIFS(Table1[Order ID],Table1[[#This Row],[Order ID]],Table1[Product ID],Table1[[#This Row],[Product ID]],Table1[Sales],Table1[[#This Row],[Sales]])</f>
        <v>1</v>
      </c>
    </row>
    <row r="2622" spans="1:19" x14ac:dyDescent="0.3">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c r="S2622">
        <f>COUNTIFS(Table1[Order ID],Table1[[#This Row],[Order ID]],Table1[Product ID],Table1[[#This Row],[Product ID]],Table1[Sales],Table1[[#This Row],[Sales]])</f>
        <v>1</v>
      </c>
    </row>
    <row r="2623" spans="1:19" x14ac:dyDescent="0.3">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c r="S2623">
        <f>COUNTIFS(Table1[Order ID],Table1[[#This Row],[Order ID]],Table1[Product ID],Table1[[#This Row],[Product ID]],Table1[Sales],Table1[[#This Row],[Sales]])</f>
        <v>1</v>
      </c>
    </row>
    <row r="2624" spans="1:19" x14ac:dyDescent="0.3">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c r="S2624">
        <f>COUNTIFS(Table1[Order ID],Table1[[#This Row],[Order ID]],Table1[Product ID],Table1[[#This Row],[Product ID]],Table1[Sales],Table1[[#This Row],[Sales]])</f>
        <v>1</v>
      </c>
    </row>
    <row r="2625" spans="1:19" x14ac:dyDescent="0.3">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c r="S2625">
        <f>COUNTIFS(Table1[Order ID],Table1[[#This Row],[Order ID]],Table1[Product ID],Table1[[#This Row],[Product ID]],Table1[Sales],Table1[[#This Row],[Sales]])</f>
        <v>1</v>
      </c>
    </row>
    <row r="2626" spans="1:19" x14ac:dyDescent="0.3">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c r="S2626">
        <f>COUNTIFS(Table1[Order ID],Table1[[#This Row],[Order ID]],Table1[Product ID],Table1[[#This Row],[Product ID]],Table1[Sales],Table1[[#This Row],[Sales]])</f>
        <v>1</v>
      </c>
    </row>
    <row r="2627" spans="1:19" x14ac:dyDescent="0.3">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c r="S2627">
        <f>COUNTIFS(Table1[Order ID],Table1[[#This Row],[Order ID]],Table1[Product ID],Table1[[#This Row],[Product ID]],Table1[Sales],Table1[[#This Row],[Sales]])</f>
        <v>1</v>
      </c>
    </row>
    <row r="2628" spans="1:19" x14ac:dyDescent="0.3">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c r="S2628">
        <f>COUNTIFS(Table1[Order ID],Table1[[#This Row],[Order ID]],Table1[Product ID],Table1[[#This Row],[Product ID]],Table1[Sales],Table1[[#This Row],[Sales]])</f>
        <v>1</v>
      </c>
    </row>
    <row r="2629" spans="1:19" x14ac:dyDescent="0.3">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c r="S2629">
        <f>COUNTIFS(Table1[Order ID],Table1[[#This Row],[Order ID]],Table1[Product ID],Table1[[#This Row],[Product ID]],Table1[Sales],Table1[[#This Row],[Sales]])</f>
        <v>1</v>
      </c>
    </row>
    <row r="2630" spans="1:19" x14ac:dyDescent="0.3">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c r="S2630">
        <f>COUNTIFS(Table1[Order ID],Table1[[#This Row],[Order ID]],Table1[Product ID],Table1[[#This Row],[Product ID]],Table1[Sales],Table1[[#This Row],[Sales]])</f>
        <v>1</v>
      </c>
    </row>
    <row r="2631" spans="1:19" x14ac:dyDescent="0.3">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c r="S2631">
        <f>COUNTIFS(Table1[Order ID],Table1[[#This Row],[Order ID]],Table1[Product ID],Table1[[#This Row],[Product ID]],Table1[Sales],Table1[[#This Row],[Sales]])</f>
        <v>1</v>
      </c>
    </row>
    <row r="2632" spans="1:19" x14ac:dyDescent="0.3">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c r="S2632">
        <f>COUNTIFS(Table1[Order ID],Table1[[#This Row],[Order ID]],Table1[Product ID],Table1[[#This Row],[Product ID]],Table1[Sales],Table1[[#This Row],[Sales]])</f>
        <v>1</v>
      </c>
    </row>
    <row r="2633" spans="1:19" x14ac:dyDescent="0.3">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c r="S2633">
        <f>COUNTIFS(Table1[Order ID],Table1[[#This Row],[Order ID]],Table1[Product ID],Table1[[#This Row],[Product ID]],Table1[Sales],Table1[[#This Row],[Sales]])</f>
        <v>1</v>
      </c>
    </row>
    <row r="2634" spans="1:19" x14ac:dyDescent="0.3">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c r="S2634">
        <f>COUNTIFS(Table1[Order ID],Table1[[#This Row],[Order ID]],Table1[Product ID],Table1[[#This Row],[Product ID]],Table1[Sales],Table1[[#This Row],[Sales]])</f>
        <v>1</v>
      </c>
    </row>
    <row r="2635" spans="1:19" x14ac:dyDescent="0.3">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c r="S2635">
        <f>COUNTIFS(Table1[Order ID],Table1[[#This Row],[Order ID]],Table1[Product ID],Table1[[#This Row],[Product ID]],Table1[Sales],Table1[[#This Row],[Sales]])</f>
        <v>1</v>
      </c>
    </row>
    <row r="2636" spans="1:19" x14ac:dyDescent="0.3">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c r="S2636">
        <f>COUNTIFS(Table1[Order ID],Table1[[#This Row],[Order ID]],Table1[Product ID],Table1[[#This Row],[Product ID]],Table1[Sales],Table1[[#This Row],[Sales]])</f>
        <v>1</v>
      </c>
    </row>
    <row r="2637" spans="1:19" x14ac:dyDescent="0.3">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c r="S2637">
        <f>COUNTIFS(Table1[Order ID],Table1[[#This Row],[Order ID]],Table1[Product ID],Table1[[#This Row],[Product ID]],Table1[Sales],Table1[[#This Row],[Sales]])</f>
        <v>1</v>
      </c>
    </row>
    <row r="2638" spans="1:19" x14ac:dyDescent="0.3">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c r="S2638">
        <f>COUNTIFS(Table1[Order ID],Table1[[#This Row],[Order ID]],Table1[Product ID],Table1[[#This Row],[Product ID]],Table1[Sales],Table1[[#This Row],[Sales]])</f>
        <v>1</v>
      </c>
    </row>
    <row r="2639" spans="1:19" x14ac:dyDescent="0.3">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c r="S2639">
        <f>COUNTIFS(Table1[Order ID],Table1[[#This Row],[Order ID]],Table1[Product ID],Table1[[#This Row],[Product ID]],Table1[Sales],Table1[[#This Row],[Sales]])</f>
        <v>1</v>
      </c>
    </row>
    <row r="2640" spans="1:19" x14ac:dyDescent="0.3">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c r="S2640">
        <f>COUNTIFS(Table1[Order ID],Table1[[#This Row],[Order ID]],Table1[Product ID],Table1[[#This Row],[Product ID]],Table1[Sales],Table1[[#This Row],[Sales]])</f>
        <v>1</v>
      </c>
    </row>
    <row r="2641" spans="1:19" x14ac:dyDescent="0.3">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c r="S2641">
        <f>COUNTIFS(Table1[Order ID],Table1[[#This Row],[Order ID]],Table1[Product ID],Table1[[#This Row],[Product ID]],Table1[Sales],Table1[[#This Row],[Sales]])</f>
        <v>1</v>
      </c>
    </row>
    <row r="2642" spans="1:19" x14ac:dyDescent="0.3">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c r="S2642">
        <f>COUNTIFS(Table1[Order ID],Table1[[#This Row],[Order ID]],Table1[Product ID],Table1[[#This Row],[Product ID]],Table1[Sales],Table1[[#This Row],[Sales]])</f>
        <v>1</v>
      </c>
    </row>
    <row r="2643" spans="1:19" x14ac:dyDescent="0.3">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c r="S2643">
        <f>COUNTIFS(Table1[Order ID],Table1[[#This Row],[Order ID]],Table1[Product ID],Table1[[#This Row],[Product ID]],Table1[Sales],Table1[[#This Row],[Sales]])</f>
        <v>1</v>
      </c>
    </row>
    <row r="2644" spans="1:19" x14ac:dyDescent="0.3">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c r="S2644">
        <f>COUNTIFS(Table1[Order ID],Table1[[#This Row],[Order ID]],Table1[Product ID],Table1[[#This Row],[Product ID]],Table1[Sales],Table1[[#This Row],[Sales]])</f>
        <v>1</v>
      </c>
    </row>
    <row r="2645" spans="1:19" x14ac:dyDescent="0.3">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c r="S2645">
        <f>COUNTIFS(Table1[Order ID],Table1[[#This Row],[Order ID]],Table1[Product ID],Table1[[#This Row],[Product ID]],Table1[Sales],Table1[[#This Row],[Sales]])</f>
        <v>1</v>
      </c>
    </row>
    <row r="2646" spans="1:19" x14ac:dyDescent="0.3">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c r="S2646">
        <f>COUNTIFS(Table1[Order ID],Table1[[#This Row],[Order ID]],Table1[Product ID],Table1[[#This Row],[Product ID]],Table1[Sales],Table1[[#This Row],[Sales]])</f>
        <v>1</v>
      </c>
    </row>
    <row r="2647" spans="1:19" x14ac:dyDescent="0.3">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c r="S2647">
        <f>COUNTIFS(Table1[Order ID],Table1[[#This Row],[Order ID]],Table1[Product ID],Table1[[#This Row],[Product ID]],Table1[Sales],Table1[[#This Row],[Sales]])</f>
        <v>1</v>
      </c>
    </row>
    <row r="2648" spans="1:19" x14ac:dyDescent="0.3">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c r="S2648">
        <f>COUNTIFS(Table1[Order ID],Table1[[#This Row],[Order ID]],Table1[Product ID],Table1[[#This Row],[Product ID]],Table1[Sales],Table1[[#This Row],[Sales]])</f>
        <v>1</v>
      </c>
    </row>
    <row r="2649" spans="1:19" x14ac:dyDescent="0.3">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c r="S2649">
        <f>COUNTIFS(Table1[Order ID],Table1[[#This Row],[Order ID]],Table1[Product ID],Table1[[#This Row],[Product ID]],Table1[Sales],Table1[[#This Row],[Sales]])</f>
        <v>1</v>
      </c>
    </row>
    <row r="2650" spans="1:19" x14ac:dyDescent="0.3">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c r="S2650">
        <f>COUNTIFS(Table1[Order ID],Table1[[#This Row],[Order ID]],Table1[Product ID],Table1[[#This Row],[Product ID]],Table1[Sales],Table1[[#This Row],[Sales]])</f>
        <v>1</v>
      </c>
    </row>
    <row r="2651" spans="1:19" x14ac:dyDescent="0.3">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c r="S2651">
        <f>COUNTIFS(Table1[Order ID],Table1[[#This Row],[Order ID]],Table1[Product ID],Table1[[#This Row],[Product ID]],Table1[Sales],Table1[[#This Row],[Sales]])</f>
        <v>1</v>
      </c>
    </row>
    <row r="2652" spans="1:19" x14ac:dyDescent="0.3">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c r="S2652">
        <f>COUNTIFS(Table1[Order ID],Table1[[#This Row],[Order ID]],Table1[Product ID],Table1[[#This Row],[Product ID]],Table1[Sales],Table1[[#This Row],[Sales]])</f>
        <v>1</v>
      </c>
    </row>
    <row r="2653" spans="1:19" x14ac:dyDescent="0.3">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c r="S2653">
        <f>COUNTIFS(Table1[Order ID],Table1[[#This Row],[Order ID]],Table1[Product ID],Table1[[#This Row],[Product ID]],Table1[Sales],Table1[[#This Row],[Sales]])</f>
        <v>1</v>
      </c>
    </row>
    <row r="2654" spans="1:19" x14ac:dyDescent="0.3">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c r="S2654">
        <f>COUNTIFS(Table1[Order ID],Table1[[#This Row],[Order ID]],Table1[Product ID],Table1[[#This Row],[Product ID]],Table1[Sales],Table1[[#This Row],[Sales]])</f>
        <v>1</v>
      </c>
    </row>
    <row r="2655" spans="1:19" x14ac:dyDescent="0.3">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c r="S2655">
        <f>COUNTIFS(Table1[Order ID],Table1[[#This Row],[Order ID]],Table1[Product ID],Table1[[#This Row],[Product ID]],Table1[Sales],Table1[[#This Row],[Sales]])</f>
        <v>1</v>
      </c>
    </row>
    <row r="2656" spans="1:19" x14ac:dyDescent="0.3">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c r="S2656">
        <f>COUNTIFS(Table1[Order ID],Table1[[#This Row],[Order ID]],Table1[Product ID],Table1[[#This Row],[Product ID]],Table1[Sales],Table1[[#This Row],[Sales]])</f>
        <v>1</v>
      </c>
    </row>
    <row r="2657" spans="1:19" x14ac:dyDescent="0.3">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c r="S2657">
        <f>COUNTIFS(Table1[Order ID],Table1[[#This Row],[Order ID]],Table1[Product ID],Table1[[#This Row],[Product ID]],Table1[Sales],Table1[[#This Row],[Sales]])</f>
        <v>1</v>
      </c>
    </row>
    <row r="2658" spans="1:19" x14ac:dyDescent="0.3">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c r="S2658">
        <f>COUNTIFS(Table1[Order ID],Table1[[#This Row],[Order ID]],Table1[Product ID],Table1[[#This Row],[Product ID]],Table1[Sales],Table1[[#This Row],[Sales]])</f>
        <v>1</v>
      </c>
    </row>
    <row r="2659" spans="1:19" x14ac:dyDescent="0.3">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c r="S2659">
        <f>COUNTIFS(Table1[Order ID],Table1[[#This Row],[Order ID]],Table1[Product ID],Table1[[#This Row],[Product ID]],Table1[Sales],Table1[[#This Row],[Sales]])</f>
        <v>1</v>
      </c>
    </row>
    <row r="2660" spans="1:19" x14ac:dyDescent="0.3">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c r="S2660">
        <f>COUNTIFS(Table1[Order ID],Table1[[#This Row],[Order ID]],Table1[Product ID],Table1[[#This Row],[Product ID]],Table1[Sales],Table1[[#This Row],[Sales]])</f>
        <v>1</v>
      </c>
    </row>
    <row r="2661" spans="1:19" x14ac:dyDescent="0.3">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c r="S2661">
        <f>COUNTIFS(Table1[Order ID],Table1[[#This Row],[Order ID]],Table1[Product ID],Table1[[#This Row],[Product ID]],Table1[Sales],Table1[[#This Row],[Sales]])</f>
        <v>1</v>
      </c>
    </row>
    <row r="2662" spans="1:19" x14ac:dyDescent="0.3">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c r="S2662">
        <f>COUNTIFS(Table1[Order ID],Table1[[#This Row],[Order ID]],Table1[Product ID],Table1[[#This Row],[Product ID]],Table1[Sales],Table1[[#This Row],[Sales]])</f>
        <v>1</v>
      </c>
    </row>
    <row r="2663" spans="1:19" x14ac:dyDescent="0.3">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c r="S2663">
        <f>COUNTIFS(Table1[Order ID],Table1[[#This Row],[Order ID]],Table1[Product ID],Table1[[#This Row],[Product ID]],Table1[Sales],Table1[[#This Row],[Sales]])</f>
        <v>1</v>
      </c>
    </row>
    <row r="2664" spans="1:19" x14ac:dyDescent="0.3">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c r="S2664">
        <f>COUNTIFS(Table1[Order ID],Table1[[#This Row],[Order ID]],Table1[Product ID],Table1[[#This Row],[Product ID]],Table1[Sales],Table1[[#This Row],[Sales]])</f>
        <v>1</v>
      </c>
    </row>
    <row r="2665" spans="1:19" x14ac:dyDescent="0.3">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c r="S2665">
        <f>COUNTIFS(Table1[Order ID],Table1[[#This Row],[Order ID]],Table1[Product ID],Table1[[#This Row],[Product ID]],Table1[Sales],Table1[[#This Row],[Sales]])</f>
        <v>1</v>
      </c>
    </row>
    <row r="2666" spans="1:19" x14ac:dyDescent="0.3">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c r="S2666">
        <f>COUNTIFS(Table1[Order ID],Table1[[#This Row],[Order ID]],Table1[Product ID],Table1[[#This Row],[Product ID]],Table1[Sales],Table1[[#This Row],[Sales]])</f>
        <v>1</v>
      </c>
    </row>
    <row r="2667" spans="1:19" x14ac:dyDescent="0.3">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c r="S2667">
        <f>COUNTIFS(Table1[Order ID],Table1[[#This Row],[Order ID]],Table1[Product ID],Table1[[#This Row],[Product ID]],Table1[Sales],Table1[[#This Row],[Sales]])</f>
        <v>1</v>
      </c>
    </row>
    <row r="2668" spans="1:19" x14ac:dyDescent="0.3">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c r="S2668">
        <f>COUNTIFS(Table1[Order ID],Table1[[#This Row],[Order ID]],Table1[Product ID],Table1[[#This Row],[Product ID]],Table1[Sales],Table1[[#This Row],[Sales]])</f>
        <v>1</v>
      </c>
    </row>
    <row r="2669" spans="1:19" x14ac:dyDescent="0.3">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c r="S2669">
        <f>COUNTIFS(Table1[Order ID],Table1[[#This Row],[Order ID]],Table1[Product ID],Table1[[#This Row],[Product ID]],Table1[Sales],Table1[[#This Row],[Sales]])</f>
        <v>1</v>
      </c>
    </row>
    <row r="2670" spans="1:19" x14ac:dyDescent="0.3">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c r="S2670">
        <f>COUNTIFS(Table1[Order ID],Table1[[#This Row],[Order ID]],Table1[Product ID],Table1[[#This Row],[Product ID]],Table1[Sales],Table1[[#This Row],[Sales]])</f>
        <v>1</v>
      </c>
    </row>
    <row r="2671" spans="1:19" x14ac:dyDescent="0.3">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c r="S2671">
        <f>COUNTIFS(Table1[Order ID],Table1[[#This Row],[Order ID]],Table1[Product ID],Table1[[#This Row],[Product ID]],Table1[Sales],Table1[[#This Row],[Sales]])</f>
        <v>1</v>
      </c>
    </row>
    <row r="2672" spans="1:19" x14ac:dyDescent="0.3">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c r="S2672">
        <f>COUNTIFS(Table1[Order ID],Table1[[#This Row],[Order ID]],Table1[Product ID],Table1[[#This Row],[Product ID]],Table1[Sales],Table1[[#This Row],[Sales]])</f>
        <v>1</v>
      </c>
    </row>
    <row r="2673" spans="1:19" x14ac:dyDescent="0.3">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c r="S2673">
        <f>COUNTIFS(Table1[Order ID],Table1[[#This Row],[Order ID]],Table1[Product ID],Table1[[#This Row],[Product ID]],Table1[Sales],Table1[[#This Row],[Sales]])</f>
        <v>1</v>
      </c>
    </row>
    <row r="2674" spans="1:19" x14ac:dyDescent="0.3">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c r="S2674">
        <f>COUNTIFS(Table1[Order ID],Table1[[#This Row],[Order ID]],Table1[Product ID],Table1[[#This Row],[Product ID]],Table1[Sales],Table1[[#This Row],[Sales]])</f>
        <v>1</v>
      </c>
    </row>
    <row r="2675" spans="1:19" x14ac:dyDescent="0.3">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c r="S2675">
        <f>COUNTIFS(Table1[Order ID],Table1[[#This Row],[Order ID]],Table1[Product ID],Table1[[#This Row],[Product ID]],Table1[Sales],Table1[[#This Row],[Sales]])</f>
        <v>1</v>
      </c>
    </row>
    <row r="2676" spans="1:19" x14ac:dyDescent="0.3">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c r="S2676">
        <f>COUNTIFS(Table1[Order ID],Table1[[#This Row],[Order ID]],Table1[Product ID],Table1[[#This Row],[Product ID]],Table1[Sales],Table1[[#This Row],[Sales]])</f>
        <v>1</v>
      </c>
    </row>
    <row r="2677" spans="1:19" x14ac:dyDescent="0.3">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c r="S2677">
        <f>COUNTIFS(Table1[Order ID],Table1[[#This Row],[Order ID]],Table1[Product ID],Table1[[#This Row],[Product ID]],Table1[Sales],Table1[[#This Row],[Sales]])</f>
        <v>1</v>
      </c>
    </row>
    <row r="2678" spans="1:19" x14ac:dyDescent="0.3">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c r="S2678">
        <f>COUNTIFS(Table1[Order ID],Table1[[#This Row],[Order ID]],Table1[Product ID],Table1[[#This Row],[Product ID]],Table1[Sales],Table1[[#This Row],[Sales]])</f>
        <v>1</v>
      </c>
    </row>
    <row r="2679" spans="1:19" x14ac:dyDescent="0.3">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c r="S2679">
        <f>COUNTIFS(Table1[Order ID],Table1[[#This Row],[Order ID]],Table1[Product ID],Table1[[#This Row],[Product ID]],Table1[Sales],Table1[[#This Row],[Sales]])</f>
        <v>1</v>
      </c>
    </row>
    <row r="2680" spans="1:19" x14ac:dyDescent="0.3">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c r="S2680">
        <f>COUNTIFS(Table1[Order ID],Table1[[#This Row],[Order ID]],Table1[Product ID],Table1[[#This Row],[Product ID]],Table1[Sales],Table1[[#This Row],[Sales]])</f>
        <v>1</v>
      </c>
    </row>
    <row r="2681" spans="1:19" x14ac:dyDescent="0.3">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c r="S2681">
        <f>COUNTIFS(Table1[Order ID],Table1[[#This Row],[Order ID]],Table1[Product ID],Table1[[#This Row],[Product ID]],Table1[Sales],Table1[[#This Row],[Sales]])</f>
        <v>1</v>
      </c>
    </row>
    <row r="2682" spans="1:19" x14ac:dyDescent="0.3">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c r="S2682">
        <f>COUNTIFS(Table1[Order ID],Table1[[#This Row],[Order ID]],Table1[Product ID],Table1[[#This Row],[Product ID]],Table1[Sales],Table1[[#This Row],[Sales]])</f>
        <v>1</v>
      </c>
    </row>
    <row r="2683" spans="1:19" x14ac:dyDescent="0.3">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c r="S2683">
        <f>COUNTIFS(Table1[Order ID],Table1[[#This Row],[Order ID]],Table1[Product ID],Table1[[#This Row],[Product ID]],Table1[Sales],Table1[[#This Row],[Sales]])</f>
        <v>1</v>
      </c>
    </row>
    <row r="2684" spans="1:19" x14ac:dyDescent="0.3">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c r="S2684">
        <f>COUNTIFS(Table1[Order ID],Table1[[#This Row],[Order ID]],Table1[Product ID],Table1[[#This Row],[Product ID]],Table1[Sales],Table1[[#This Row],[Sales]])</f>
        <v>1</v>
      </c>
    </row>
    <row r="2685" spans="1:19" x14ac:dyDescent="0.3">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c r="S2685">
        <f>COUNTIFS(Table1[Order ID],Table1[[#This Row],[Order ID]],Table1[Product ID],Table1[[#This Row],[Product ID]],Table1[Sales],Table1[[#This Row],[Sales]])</f>
        <v>1</v>
      </c>
    </row>
    <row r="2686" spans="1:19" x14ac:dyDescent="0.3">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c r="S2686">
        <f>COUNTIFS(Table1[Order ID],Table1[[#This Row],[Order ID]],Table1[Product ID],Table1[[#This Row],[Product ID]],Table1[Sales],Table1[[#This Row],[Sales]])</f>
        <v>1</v>
      </c>
    </row>
    <row r="2687" spans="1:19" x14ac:dyDescent="0.3">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c r="S2687">
        <f>COUNTIFS(Table1[Order ID],Table1[[#This Row],[Order ID]],Table1[Product ID],Table1[[#This Row],[Product ID]],Table1[Sales],Table1[[#This Row],[Sales]])</f>
        <v>1</v>
      </c>
    </row>
    <row r="2688" spans="1:19" x14ac:dyDescent="0.3">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c r="S2688">
        <f>COUNTIFS(Table1[Order ID],Table1[[#This Row],[Order ID]],Table1[Product ID],Table1[[#This Row],[Product ID]],Table1[Sales],Table1[[#This Row],[Sales]])</f>
        <v>1</v>
      </c>
    </row>
    <row r="2689" spans="1:19" x14ac:dyDescent="0.3">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c r="S2689">
        <f>COUNTIFS(Table1[Order ID],Table1[[#This Row],[Order ID]],Table1[Product ID],Table1[[#This Row],[Product ID]],Table1[Sales],Table1[[#This Row],[Sales]])</f>
        <v>1</v>
      </c>
    </row>
    <row r="2690" spans="1:19" x14ac:dyDescent="0.3">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c r="S2690">
        <f>COUNTIFS(Table1[Order ID],Table1[[#This Row],[Order ID]],Table1[Product ID],Table1[[#This Row],[Product ID]],Table1[Sales],Table1[[#This Row],[Sales]])</f>
        <v>1</v>
      </c>
    </row>
    <row r="2691" spans="1:19" x14ac:dyDescent="0.3">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c r="S2691">
        <f>COUNTIFS(Table1[Order ID],Table1[[#This Row],[Order ID]],Table1[Product ID],Table1[[#This Row],[Product ID]],Table1[Sales],Table1[[#This Row],[Sales]])</f>
        <v>1</v>
      </c>
    </row>
    <row r="2692" spans="1:19" x14ac:dyDescent="0.3">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c r="S2692">
        <f>COUNTIFS(Table1[Order ID],Table1[[#This Row],[Order ID]],Table1[Product ID],Table1[[#This Row],[Product ID]],Table1[Sales],Table1[[#This Row],[Sales]])</f>
        <v>1</v>
      </c>
    </row>
    <row r="2693" spans="1:19" x14ac:dyDescent="0.3">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c r="S2693">
        <f>COUNTIFS(Table1[Order ID],Table1[[#This Row],[Order ID]],Table1[Product ID],Table1[[#This Row],[Product ID]],Table1[Sales],Table1[[#This Row],[Sales]])</f>
        <v>1</v>
      </c>
    </row>
    <row r="2694" spans="1:19" x14ac:dyDescent="0.3">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c r="S2694">
        <f>COUNTIFS(Table1[Order ID],Table1[[#This Row],[Order ID]],Table1[Product ID],Table1[[#This Row],[Product ID]],Table1[Sales],Table1[[#This Row],[Sales]])</f>
        <v>1</v>
      </c>
    </row>
    <row r="2695" spans="1:19" x14ac:dyDescent="0.3">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c r="S2695">
        <f>COUNTIFS(Table1[Order ID],Table1[[#This Row],[Order ID]],Table1[Product ID],Table1[[#This Row],[Product ID]],Table1[Sales],Table1[[#This Row],[Sales]])</f>
        <v>1</v>
      </c>
    </row>
    <row r="2696" spans="1:19" x14ac:dyDescent="0.3">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c r="S2696">
        <f>COUNTIFS(Table1[Order ID],Table1[[#This Row],[Order ID]],Table1[Product ID],Table1[[#This Row],[Product ID]],Table1[Sales],Table1[[#This Row],[Sales]])</f>
        <v>1</v>
      </c>
    </row>
    <row r="2697" spans="1:19" x14ac:dyDescent="0.3">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c r="S2697">
        <f>COUNTIFS(Table1[Order ID],Table1[[#This Row],[Order ID]],Table1[Product ID],Table1[[#This Row],[Product ID]],Table1[Sales],Table1[[#This Row],[Sales]])</f>
        <v>1</v>
      </c>
    </row>
    <row r="2698" spans="1:19" x14ac:dyDescent="0.3">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c r="S2698">
        <f>COUNTIFS(Table1[Order ID],Table1[[#This Row],[Order ID]],Table1[Product ID],Table1[[#This Row],[Product ID]],Table1[Sales],Table1[[#This Row],[Sales]])</f>
        <v>1</v>
      </c>
    </row>
    <row r="2699" spans="1:19" x14ac:dyDescent="0.3">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c r="S2699">
        <f>COUNTIFS(Table1[Order ID],Table1[[#This Row],[Order ID]],Table1[Product ID],Table1[[#This Row],[Product ID]],Table1[Sales],Table1[[#This Row],[Sales]])</f>
        <v>1</v>
      </c>
    </row>
    <row r="2700" spans="1:19" x14ac:dyDescent="0.3">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c r="S2700">
        <f>COUNTIFS(Table1[Order ID],Table1[[#This Row],[Order ID]],Table1[Product ID],Table1[[#This Row],[Product ID]],Table1[Sales],Table1[[#This Row],[Sales]])</f>
        <v>1</v>
      </c>
    </row>
    <row r="2701" spans="1:19" x14ac:dyDescent="0.3">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c r="S2701">
        <f>COUNTIFS(Table1[Order ID],Table1[[#This Row],[Order ID]],Table1[Product ID],Table1[[#This Row],[Product ID]],Table1[Sales],Table1[[#This Row],[Sales]])</f>
        <v>1</v>
      </c>
    </row>
    <row r="2702" spans="1:19" x14ac:dyDescent="0.3">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c r="S2702">
        <f>COUNTIFS(Table1[Order ID],Table1[[#This Row],[Order ID]],Table1[Product ID],Table1[[#This Row],[Product ID]],Table1[Sales],Table1[[#This Row],[Sales]])</f>
        <v>1</v>
      </c>
    </row>
    <row r="2703" spans="1:19" x14ac:dyDescent="0.3">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c r="S2703">
        <f>COUNTIFS(Table1[Order ID],Table1[[#This Row],[Order ID]],Table1[Product ID],Table1[[#This Row],[Product ID]],Table1[Sales],Table1[[#This Row],[Sales]])</f>
        <v>1</v>
      </c>
    </row>
    <row r="2704" spans="1:19" x14ac:dyDescent="0.3">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c r="S2704">
        <f>COUNTIFS(Table1[Order ID],Table1[[#This Row],[Order ID]],Table1[Product ID],Table1[[#This Row],[Product ID]],Table1[Sales],Table1[[#This Row],[Sales]])</f>
        <v>1</v>
      </c>
    </row>
    <row r="2705" spans="1:19" x14ac:dyDescent="0.3">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c r="S2705">
        <f>COUNTIFS(Table1[Order ID],Table1[[#This Row],[Order ID]],Table1[Product ID],Table1[[#This Row],[Product ID]],Table1[Sales],Table1[[#This Row],[Sales]])</f>
        <v>1</v>
      </c>
    </row>
    <row r="2706" spans="1:19" x14ac:dyDescent="0.3">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c r="S2706">
        <f>COUNTIFS(Table1[Order ID],Table1[[#This Row],[Order ID]],Table1[Product ID],Table1[[#This Row],[Product ID]],Table1[Sales],Table1[[#This Row],[Sales]])</f>
        <v>1</v>
      </c>
    </row>
    <row r="2707" spans="1:19" x14ac:dyDescent="0.3">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c r="S2707">
        <f>COUNTIFS(Table1[Order ID],Table1[[#This Row],[Order ID]],Table1[Product ID],Table1[[#This Row],[Product ID]],Table1[Sales],Table1[[#This Row],[Sales]])</f>
        <v>1</v>
      </c>
    </row>
    <row r="2708" spans="1:19" x14ac:dyDescent="0.3">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c r="S2708">
        <f>COUNTIFS(Table1[Order ID],Table1[[#This Row],[Order ID]],Table1[Product ID],Table1[[#This Row],[Product ID]],Table1[Sales],Table1[[#This Row],[Sales]])</f>
        <v>1</v>
      </c>
    </row>
    <row r="2709" spans="1:19" x14ac:dyDescent="0.3">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c r="S2709">
        <f>COUNTIFS(Table1[Order ID],Table1[[#This Row],[Order ID]],Table1[Product ID],Table1[[#This Row],[Product ID]],Table1[Sales],Table1[[#This Row],[Sales]])</f>
        <v>1</v>
      </c>
    </row>
    <row r="2710" spans="1:19" x14ac:dyDescent="0.3">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c r="S2710">
        <f>COUNTIFS(Table1[Order ID],Table1[[#This Row],[Order ID]],Table1[Product ID],Table1[[#This Row],[Product ID]],Table1[Sales],Table1[[#This Row],[Sales]])</f>
        <v>1</v>
      </c>
    </row>
    <row r="2711" spans="1:19" x14ac:dyDescent="0.3">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c r="S2711">
        <f>COUNTIFS(Table1[Order ID],Table1[[#This Row],[Order ID]],Table1[Product ID],Table1[[#This Row],[Product ID]],Table1[Sales],Table1[[#This Row],[Sales]])</f>
        <v>1</v>
      </c>
    </row>
    <row r="2712" spans="1:19" x14ac:dyDescent="0.3">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c r="S2712">
        <f>COUNTIFS(Table1[Order ID],Table1[[#This Row],[Order ID]],Table1[Product ID],Table1[[#This Row],[Product ID]],Table1[Sales],Table1[[#This Row],[Sales]])</f>
        <v>1</v>
      </c>
    </row>
    <row r="2713" spans="1:19" x14ac:dyDescent="0.3">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c r="S2713">
        <f>COUNTIFS(Table1[Order ID],Table1[[#This Row],[Order ID]],Table1[Product ID],Table1[[#This Row],[Product ID]],Table1[Sales],Table1[[#This Row],[Sales]])</f>
        <v>1</v>
      </c>
    </row>
    <row r="2714" spans="1:19" x14ac:dyDescent="0.3">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c r="S2714">
        <f>COUNTIFS(Table1[Order ID],Table1[[#This Row],[Order ID]],Table1[Product ID],Table1[[#This Row],[Product ID]],Table1[Sales],Table1[[#This Row],[Sales]])</f>
        <v>1</v>
      </c>
    </row>
    <row r="2715" spans="1:19" x14ac:dyDescent="0.3">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c r="S2715">
        <f>COUNTIFS(Table1[Order ID],Table1[[#This Row],[Order ID]],Table1[Product ID],Table1[[#This Row],[Product ID]],Table1[Sales],Table1[[#This Row],[Sales]])</f>
        <v>1</v>
      </c>
    </row>
    <row r="2716" spans="1:19" x14ac:dyDescent="0.3">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c r="S2716">
        <f>COUNTIFS(Table1[Order ID],Table1[[#This Row],[Order ID]],Table1[Product ID],Table1[[#This Row],[Product ID]],Table1[Sales],Table1[[#This Row],[Sales]])</f>
        <v>1</v>
      </c>
    </row>
    <row r="2717" spans="1:19" x14ac:dyDescent="0.3">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c r="S2717">
        <f>COUNTIFS(Table1[Order ID],Table1[[#This Row],[Order ID]],Table1[Product ID],Table1[[#This Row],[Product ID]],Table1[Sales],Table1[[#This Row],[Sales]])</f>
        <v>1</v>
      </c>
    </row>
    <row r="2718" spans="1:19" x14ac:dyDescent="0.3">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c r="S2718">
        <f>COUNTIFS(Table1[Order ID],Table1[[#This Row],[Order ID]],Table1[Product ID],Table1[[#This Row],[Product ID]],Table1[Sales],Table1[[#This Row],[Sales]])</f>
        <v>1</v>
      </c>
    </row>
    <row r="2719" spans="1:19" x14ac:dyDescent="0.3">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c r="S2719">
        <f>COUNTIFS(Table1[Order ID],Table1[[#This Row],[Order ID]],Table1[Product ID],Table1[[#This Row],[Product ID]],Table1[Sales],Table1[[#This Row],[Sales]])</f>
        <v>1</v>
      </c>
    </row>
    <row r="2720" spans="1:19" x14ac:dyDescent="0.3">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c r="S2720">
        <f>COUNTIFS(Table1[Order ID],Table1[[#This Row],[Order ID]],Table1[Product ID],Table1[[#This Row],[Product ID]],Table1[Sales],Table1[[#This Row],[Sales]])</f>
        <v>1</v>
      </c>
    </row>
    <row r="2721" spans="1:19" x14ac:dyDescent="0.3">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c r="S2721">
        <f>COUNTIFS(Table1[Order ID],Table1[[#This Row],[Order ID]],Table1[Product ID],Table1[[#This Row],[Product ID]],Table1[Sales],Table1[[#This Row],[Sales]])</f>
        <v>1</v>
      </c>
    </row>
    <row r="2722" spans="1:19" x14ac:dyDescent="0.3">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c r="S2722">
        <f>COUNTIFS(Table1[Order ID],Table1[[#This Row],[Order ID]],Table1[Product ID],Table1[[#This Row],[Product ID]],Table1[Sales],Table1[[#This Row],[Sales]])</f>
        <v>1</v>
      </c>
    </row>
    <row r="2723" spans="1:19" x14ac:dyDescent="0.3">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c r="S2723">
        <f>COUNTIFS(Table1[Order ID],Table1[[#This Row],[Order ID]],Table1[Product ID],Table1[[#This Row],[Product ID]],Table1[Sales],Table1[[#This Row],[Sales]])</f>
        <v>1</v>
      </c>
    </row>
    <row r="2724" spans="1:19" x14ac:dyDescent="0.3">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c r="S2724">
        <f>COUNTIFS(Table1[Order ID],Table1[[#This Row],[Order ID]],Table1[Product ID],Table1[[#This Row],[Product ID]],Table1[Sales],Table1[[#This Row],[Sales]])</f>
        <v>1</v>
      </c>
    </row>
    <row r="2725" spans="1:19" x14ac:dyDescent="0.3">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c r="S2725">
        <f>COUNTIFS(Table1[Order ID],Table1[[#This Row],[Order ID]],Table1[Product ID],Table1[[#This Row],[Product ID]],Table1[Sales],Table1[[#This Row],[Sales]])</f>
        <v>1</v>
      </c>
    </row>
    <row r="2726" spans="1:19" x14ac:dyDescent="0.3">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c r="S2726">
        <f>COUNTIFS(Table1[Order ID],Table1[[#This Row],[Order ID]],Table1[Product ID],Table1[[#This Row],[Product ID]],Table1[Sales],Table1[[#This Row],[Sales]])</f>
        <v>1</v>
      </c>
    </row>
    <row r="2727" spans="1:19" x14ac:dyDescent="0.3">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c r="S2727">
        <f>COUNTIFS(Table1[Order ID],Table1[[#This Row],[Order ID]],Table1[Product ID],Table1[[#This Row],[Product ID]],Table1[Sales],Table1[[#This Row],[Sales]])</f>
        <v>1</v>
      </c>
    </row>
    <row r="2728" spans="1:19" x14ac:dyDescent="0.3">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c r="S2728">
        <f>COUNTIFS(Table1[Order ID],Table1[[#This Row],[Order ID]],Table1[Product ID],Table1[[#This Row],[Product ID]],Table1[Sales],Table1[[#This Row],[Sales]])</f>
        <v>1</v>
      </c>
    </row>
    <row r="2729" spans="1:19" x14ac:dyDescent="0.3">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c r="S2729">
        <f>COUNTIFS(Table1[Order ID],Table1[[#This Row],[Order ID]],Table1[Product ID],Table1[[#This Row],[Product ID]],Table1[Sales],Table1[[#This Row],[Sales]])</f>
        <v>1</v>
      </c>
    </row>
    <row r="2730" spans="1:19" x14ac:dyDescent="0.3">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c r="S2730">
        <f>COUNTIFS(Table1[Order ID],Table1[[#This Row],[Order ID]],Table1[Product ID],Table1[[#This Row],[Product ID]],Table1[Sales],Table1[[#This Row],[Sales]])</f>
        <v>1</v>
      </c>
    </row>
    <row r="2731" spans="1:19" x14ac:dyDescent="0.3">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c r="S2731">
        <f>COUNTIFS(Table1[Order ID],Table1[[#This Row],[Order ID]],Table1[Product ID],Table1[[#This Row],[Product ID]],Table1[Sales],Table1[[#This Row],[Sales]])</f>
        <v>1</v>
      </c>
    </row>
    <row r="2732" spans="1:19" x14ac:dyDescent="0.3">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c r="S2732">
        <f>COUNTIFS(Table1[Order ID],Table1[[#This Row],[Order ID]],Table1[Product ID],Table1[[#This Row],[Product ID]],Table1[Sales],Table1[[#This Row],[Sales]])</f>
        <v>1</v>
      </c>
    </row>
    <row r="2733" spans="1:19" x14ac:dyDescent="0.3">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c r="S2733">
        <f>COUNTIFS(Table1[Order ID],Table1[[#This Row],[Order ID]],Table1[Product ID],Table1[[#This Row],[Product ID]],Table1[Sales],Table1[[#This Row],[Sales]])</f>
        <v>1</v>
      </c>
    </row>
    <row r="2734" spans="1:19" x14ac:dyDescent="0.3">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c r="S2734">
        <f>COUNTIFS(Table1[Order ID],Table1[[#This Row],[Order ID]],Table1[Product ID],Table1[[#This Row],[Product ID]],Table1[Sales],Table1[[#This Row],[Sales]])</f>
        <v>1</v>
      </c>
    </row>
    <row r="2735" spans="1:19" x14ac:dyDescent="0.3">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c r="S2735">
        <f>COUNTIFS(Table1[Order ID],Table1[[#This Row],[Order ID]],Table1[Product ID],Table1[[#This Row],[Product ID]],Table1[Sales],Table1[[#This Row],[Sales]])</f>
        <v>1</v>
      </c>
    </row>
    <row r="2736" spans="1:19" x14ac:dyDescent="0.3">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c r="S2736">
        <f>COUNTIFS(Table1[Order ID],Table1[[#This Row],[Order ID]],Table1[Product ID],Table1[[#This Row],[Product ID]],Table1[Sales],Table1[[#This Row],[Sales]])</f>
        <v>1</v>
      </c>
    </row>
    <row r="2737" spans="1:19" x14ac:dyDescent="0.3">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c r="S2737">
        <f>COUNTIFS(Table1[Order ID],Table1[[#This Row],[Order ID]],Table1[Product ID],Table1[[#This Row],[Product ID]],Table1[Sales],Table1[[#This Row],[Sales]])</f>
        <v>1</v>
      </c>
    </row>
    <row r="2738" spans="1:19" x14ac:dyDescent="0.3">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c r="S2738">
        <f>COUNTIFS(Table1[Order ID],Table1[[#This Row],[Order ID]],Table1[Product ID],Table1[[#This Row],[Product ID]],Table1[Sales],Table1[[#This Row],[Sales]])</f>
        <v>1</v>
      </c>
    </row>
    <row r="2739" spans="1:19" x14ac:dyDescent="0.3">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c r="S2739">
        <f>COUNTIFS(Table1[Order ID],Table1[[#This Row],[Order ID]],Table1[Product ID],Table1[[#This Row],[Product ID]],Table1[Sales],Table1[[#This Row],[Sales]])</f>
        <v>1</v>
      </c>
    </row>
    <row r="2740" spans="1:19" x14ac:dyDescent="0.3">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c r="S2740">
        <f>COUNTIFS(Table1[Order ID],Table1[[#This Row],[Order ID]],Table1[Product ID],Table1[[#This Row],[Product ID]],Table1[Sales],Table1[[#This Row],[Sales]])</f>
        <v>1</v>
      </c>
    </row>
    <row r="2741" spans="1:19" x14ac:dyDescent="0.3">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c r="S2741">
        <f>COUNTIFS(Table1[Order ID],Table1[[#This Row],[Order ID]],Table1[Product ID],Table1[[#This Row],[Product ID]],Table1[Sales],Table1[[#This Row],[Sales]])</f>
        <v>1</v>
      </c>
    </row>
    <row r="2742" spans="1:19" x14ac:dyDescent="0.3">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c r="S2742">
        <f>COUNTIFS(Table1[Order ID],Table1[[#This Row],[Order ID]],Table1[Product ID],Table1[[#This Row],[Product ID]],Table1[Sales],Table1[[#This Row],[Sales]])</f>
        <v>1</v>
      </c>
    </row>
    <row r="2743" spans="1:19" x14ac:dyDescent="0.3">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c r="S2743">
        <f>COUNTIFS(Table1[Order ID],Table1[[#This Row],[Order ID]],Table1[Product ID],Table1[[#This Row],[Product ID]],Table1[Sales],Table1[[#This Row],[Sales]])</f>
        <v>1</v>
      </c>
    </row>
    <row r="2744" spans="1:19" x14ac:dyDescent="0.3">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c r="S2744">
        <f>COUNTIFS(Table1[Order ID],Table1[[#This Row],[Order ID]],Table1[Product ID],Table1[[#This Row],[Product ID]],Table1[Sales],Table1[[#This Row],[Sales]])</f>
        <v>1</v>
      </c>
    </row>
    <row r="2745" spans="1:19" x14ac:dyDescent="0.3">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c r="S2745">
        <f>COUNTIFS(Table1[Order ID],Table1[[#This Row],[Order ID]],Table1[Product ID],Table1[[#This Row],[Product ID]],Table1[Sales],Table1[[#This Row],[Sales]])</f>
        <v>1</v>
      </c>
    </row>
    <row r="2746" spans="1:19" x14ac:dyDescent="0.3">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c r="S2746">
        <f>COUNTIFS(Table1[Order ID],Table1[[#This Row],[Order ID]],Table1[Product ID],Table1[[#This Row],[Product ID]],Table1[Sales],Table1[[#This Row],[Sales]])</f>
        <v>1</v>
      </c>
    </row>
    <row r="2747" spans="1:19" x14ac:dyDescent="0.3">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c r="S2747">
        <f>COUNTIFS(Table1[Order ID],Table1[[#This Row],[Order ID]],Table1[Product ID],Table1[[#This Row],[Product ID]],Table1[Sales],Table1[[#This Row],[Sales]])</f>
        <v>1</v>
      </c>
    </row>
    <row r="2748" spans="1:19" x14ac:dyDescent="0.3">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c r="S2748">
        <f>COUNTIFS(Table1[Order ID],Table1[[#This Row],[Order ID]],Table1[Product ID],Table1[[#This Row],[Product ID]],Table1[Sales],Table1[[#This Row],[Sales]])</f>
        <v>1</v>
      </c>
    </row>
    <row r="2749" spans="1:19" x14ac:dyDescent="0.3">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c r="S2749">
        <f>COUNTIFS(Table1[Order ID],Table1[[#This Row],[Order ID]],Table1[Product ID],Table1[[#This Row],[Product ID]],Table1[Sales],Table1[[#This Row],[Sales]])</f>
        <v>1</v>
      </c>
    </row>
    <row r="2750" spans="1:19" x14ac:dyDescent="0.3">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c r="S2750">
        <f>COUNTIFS(Table1[Order ID],Table1[[#This Row],[Order ID]],Table1[Product ID],Table1[[#This Row],[Product ID]],Table1[Sales],Table1[[#This Row],[Sales]])</f>
        <v>1</v>
      </c>
    </row>
    <row r="2751" spans="1:19" x14ac:dyDescent="0.3">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c r="S2751">
        <f>COUNTIFS(Table1[Order ID],Table1[[#This Row],[Order ID]],Table1[Product ID],Table1[[#This Row],[Product ID]],Table1[Sales],Table1[[#This Row],[Sales]])</f>
        <v>1</v>
      </c>
    </row>
    <row r="2752" spans="1:19" x14ac:dyDescent="0.3">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c r="S2752">
        <f>COUNTIFS(Table1[Order ID],Table1[[#This Row],[Order ID]],Table1[Product ID],Table1[[#This Row],[Product ID]],Table1[Sales],Table1[[#This Row],[Sales]])</f>
        <v>1</v>
      </c>
    </row>
    <row r="2753" spans="1:19" x14ac:dyDescent="0.3">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c r="S2753">
        <f>COUNTIFS(Table1[Order ID],Table1[[#This Row],[Order ID]],Table1[Product ID],Table1[[#This Row],[Product ID]],Table1[Sales],Table1[[#This Row],[Sales]])</f>
        <v>1</v>
      </c>
    </row>
    <row r="2754" spans="1:19" x14ac:dyDescent="0.3">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c r="S2754">
        <f>COUNTIFS(Table1[Order ID],Table1[[#This Row],[Order ID]],Table1[Product ID],Table1[[#This Row],[Product ID]],Table1[Sales],Table1[[#This Row],[Sales]])</f>
        <v>1</v>
      </c>
    </row>
    <row r="2755" spans="1:19" x14ac:dyDescent="0.3">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c r="S2755">
        <f>COUNTIFS(Table1[Order ID],Table1[[#This Row],[Order ID]],Table1[Product ID],Table1[[#This Row],[Product ID]],Table1[Sales],Table1[[#This Row],[Sales]])</f>
        <v>1</v>
      </c>
    </row>
    <row r="2756" spans="1:19" x14ac:dyDescent="0.3">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c r="S2756">
        <f>COUNTIFS(Table1[Order ID],Table1[[#This Row],[Order ID]],Table1[Product ID],Table1[[#This Row],[Product ID]],Table1[Sales],Table1[[#This Row],[Sales]])</f>
        <v>1</v>
      </c>
    </row>
    <row r="2757" spans="1:19" x14ac:dyDescent="0.3">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c r="S2757">
        <f>COUNTIFS(Table1[Order ID],Table1[[#This Row],[Order ID]],Table1[Product ID],Table1[[#This Row],[Product ID]],Table1[Sales],Table1[[#This Row],[Sales]])</f>
        <v>1</v>
      </c>
    </row>
    <row r="2758" spans="1:19" x14ac:dyDescent="0.3">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c r="S2758">
        <f>COUNTIFS(Table1[Order ID],Table1[[#This Row],[Order ID]],Table1[Product ID],Table1[[#This Row],[Product ID]],Table1[Sales],Table1[[#This Row],[Sales]])</f>
        <v>1</v>
      </c>
    </row>
    <row r="2759" spans="1:19" x14ac:dyDescent="0.3">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c r="S2759">
        <f>COUNTIFS(Table1[Order ID],Table1[[#This Row],[Order ID]],Table1[Product ID],Table1[[#This Row],[Product ID]],Table1[Sales],Table1[[#This Row],[Sales]])</f>
        <v>1</v>
      </c>
    </row>
    <row r="2760" spans="1:19" x14ac:dyDescent="0.3">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c r="S2760">
        <f>COUNTIFS(Table1[Order ID],Table1[[#This Row],[Order ID]],Table1[Product ID],Table1[[#This Row],[Product ID]],Table1[Sales],Table1[[#This Row],[Sales]])</f>
        <v>1</v>
      </c>
    </row>
    <row r="2761" spans="1:19" x14ac:dyDescent="0.3">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c r="S2761">
        <f>COUNTIFS(Table1[Order ID],Table1[[#This Row],[Order ID]],Table1[Product ID],Table1[[#This Row],[Product ID]],Table1[Sales],Table1[[#This Row],[Sales]])</f>
        <v>1</v>
      </c>
    </row>
    <row r="2762" spans="1:19" x14ac:dyDescent="0.3">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c r="S2762">
        <f>COUNTIFS(Table1[Order ID],Table1[[#This Row],[Order ID]],Table1[Product ID],Table1[[#This Row],[Product ID]],Table1[Sales],Table1[[#This Row],[Sales]])</f>
        <v>1</v>
      </c>
    </row>
    <row r="2763" spans="1:19" x14ac:dyDescent="0.3">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c r="S2763">
        <f>COUNTIFS(Table1[Order ID],Table1[[#This Row],[Order ID]],Table1[Product ID],Table1[[#This Row],[Product ID]],Table1[Sales],Table1[[#This Row],[Sales]])</f>
        <v>1</v>
      </c>
    </row>
    <row r="2764" spans="1:19" x14ac:dyDescent="0.3">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c r="S2764">
        <f>COUNTIFS(Table1[Order ID],Table1[[#This Row],[Order ID]],Table1[Product ID],Table1[[#This Row],[Product ID]],Table1[Sales],Table1[[#This Row],[Sales]])</f>
        <v>1</v>
      </c>
    </row>
    <row r="2765" spans="1:19" x14ac:dyDescent="0.3">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c r="S2765">
        <f>COUNTIFS(Table1[Order ID],Table1[[#This Row],[Order ID]],Table1[Product ID],Table1[[#This Row],[Product ID]],Table1[Sales],Table1[[#This Row],[Sales]])</f>
        <v>1</v>
      </c>
    </row>
    <row r="2766" spans="1:19" x14ac:dyDescent="0.3">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c r="S2766">
        <f>COUNTIFS(Table1[Order ID],Table1[[#This Row],[Order ID]],Table1[Product ID],Table1[[#This Row],[Product ID]],Table1[Sales],Table1[[#This Row],[Sales]])</f>
        <v>1</v>
      </c>
    </row>
    <row r="2767" spans="1:19" x14ac:dyDescent="0.3">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c r="S2767">
        <f>COUNTIFS(Table1[Order ID],Table1[[#This Row],[Order ID]],Table1[Product ID],Table1[[#This Row],[Product ID]],Table1[Sales],Table1[[#This Row],[Sales]])</f>
        <v>1</v>
      </c>
    </row>
    <row r="2768" spans="1:19" x14ac:dyDescent="0.3">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c r="S2768">
        <f>COUNTIFS(Table1[Order ID],Table1[[#This Row],[Order ID]],Table1[Product ID],Table1[[#This Row],[Product ID]],Table1[Sales],Table1[[#This Row],[Sales]])</f>
        <v>1</v>
      </c>
    </row>
    <row r="2769" spans="1:19" x14ac:dyDescent="0.3">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c r="S2769">
        <f>COUNTIFS(Table1[Order ID],Table1[[#This Row],[Order ID]],Table1[Product ID],Table1[[#This Row],[Product ID]],Table1[Sales],Table1[[#This Row],[Sales]])</f>
        <v>1</v>
      </c>
    </row>
    <row r="2770" spans="1:19" x14ac:dyDescent="0.3">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c r="S2770">
        <f>COUNTIFS(Table1[Order ID],Table1[[#This Row],[Order ID]],Table1[Product ID],Table1[[#This Row],[Product ID]],Table1[Sales],Table1[[#This Row],[Sales]])</f>
        <v>1</v>
      </c>
    </row>
    <row r="2771" spans="1:19" x14ac:dyDescent="0.3">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c r="S2771">
        <f>COUNTIFS(Table1[Order ID],Table1[[#This Row],[Order ID]],Table1[Product ID],Table1[[#This Row],[Product ID]],Table1[Sales],Table1[[#This Row],[Sales]])</f>
        <v>1</v>
      </c>
    </row>
    <row r="2772" spans="1:19" x14ac:dyDescent="0.3">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c r="S2772">
        <f>COUNTIFS(Table1[Order ID],Table1[[#This Row],[Order ID]],Table1[Product ID],Table1[[#This Row],[Product ID]],Table1[Sales],Table1[[#This Row],[Sales]])</f>
        <v>1</v>
      </c>
    </row>
    <row r="2773" spans="1:19" x14ac:dyDescent="0.3">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c r="S2773">
        <f>COUNTIFS(Table1[Order ID],Table1[[#This Row],[Order ID]],Table1[Product ID],Table1[[#This Row],[Product ID]],Table1[Sales],Table1[[#This Row],[Sales]])</f>
        <v>1</v>
      </c>
    </row>
    <row r="2774" spans="1:19" x14ac:dyDescent="0.3">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c r="S2774">
        <f>COUNTIFS(Table1[Order ID],Table1[[#This Row],[Order ID]],Table1[Product ID],Table1[[#This Row],[Product ID]],Table1[Sales],Table1[[#This Row],[Sales]])</f>
        <v>1</v>
      </c>
    </row>
    <row r="2775" spans="1:19" x14ac:dyDescent="0.3">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c r="S2775">
        <f>COUNTIFS(Table1[Order ID],Table1[[#This Row],[Order ID]],Table1[Product ID],Table1[[#This Row],[Product ID]],Table1[Sales],Table1[[#This Row],[Sales]])</f>
        <v>1</v>
      </c>
    </row>
    <row r="2776" spans="1:19" x14ac:dyDescent="0.3">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c r="S2776">
        <f>COUNTIFS(Table1[Order ID],Table1[[#This Row],[Order ID]],Table1[Product ID],Table1[[#This Row],[Product ID]],Table1[Sales],Table1[[#This Row],[Sales]])</f>
        <v>1</v>
      </c>
    </row>
    <row r="2777" spans="1:19" x14ac:dyDescent="0.3">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c r="S2777">
        <f>COUNTIFS(Table1[Order ID],Table1[[#This Row],[Order ID]],Table1[Product ID],Table1[[#This Row],[Product ID]],Table1[Sales],Table1[[#This Row],[Sales]])</f>
        <v>1</v>
      </c>
    </row>
    <row r="2778" spans="1:19" x14ac:dyDescent="0.3">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c r="S2778">
        <f>COUNTIFS(Table1[Order ID],Table1[[#This Row],[Order ID]],Table1[Product ID],Table1[[#This Row],[Product ID]],Table1[Sales],Table1[[#This Row],[Sales]])</f>
        <v>1</v>
      </c>
    </row>
    <row r="2779" spans="1:19" x14ac:dyDescent="0.3">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c r="S2779">
        <f>COUNTIFS(Table1[Order ID],Table1[[#This Row],[Order ID]],Table1[Product ID],Table1[[#This Row],[Product ID]],Table1[Sales],Table1[[#This Row],[Sales]])</f>
        <v>1</v>
      </c>
    </row>
    <row r="2780" spans="1:19" x14ac:dyDescent="0.3">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c r="S2780">
        <f>COUNTIFS(Table1[Order ID],Table1[[#This Row],[Order ID]],Table1[Product ID],Table1[[#This Row],[Product ID]],Table1[Sales],Table1[[#This Row],[Sales]])</f>
        <v>1</v>
      </c>
    </row>
    <row r="2781" spans="1:19" x14ac:dyDescent="0.3">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c r="S2781">
        <f>COUNTIFS(Table1[Order ID],Table1[[#This Row],[Order ID]],Table1[Product ID],Table1[[#This Row],[Product ID]],Table1[Sales],Table1[[#This Row],[Sales]])</f>
        <v>1</v>
      </c>
    </row>
    <row r="2782" spans="1:19" x14ac:dyDescent="0.3">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c r="S2782">
        <f>COUNTIFS(Table1[Order ID],Table1[[#This Row],[Order ID]],Table1[Product ID],Table1[[#This Row],[Product ID]],Table1[Sales],Table1[[#This Row],[Sales]])</f>
        <v>1</v>
      </c>
    </row>
    <row r="2783" spans="1:19" x14ac:dyDescent="0.3">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c r="S2783">
        <f>COUNTIFS(Table1[Order ID],Table1[[#This Row],[Order ID]],Table1[Product ID],Table1[[#This Row],[Product ID]],Table1[Sales],Table1[[#This Row],[Sales]])</f>
        <v>1</v>
      </c>
    </row>
    <row r="2784" spans="1:19" x14ac:dyDescent="0.3">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c r="S2784">
        <f>COUNTIFS(Table1[Order ID],Table1[[#This Row],[Order ID]],Table1[Product ID],Table1[[#This Row],[Product ID]],Table1[Sales],Table1[[#This Row],[Sales]])</f>
        <v>1</v>
      </c>
    </row>
    <row r="2785" spans="1:19" x14ac:dyDescent="0.3">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c r="S2785">
        <f>COUNTIFS(Table1[Order ID],Table1[[#This Row],[Order ID]],Table1[Product ID],Table1[[#This Row],[Product ID]],Table1[Sales],Table1[[#This Row],[Sales]])</f>
        <v>1</v>
      </c>
    </row>
    <row r="2786" spans="1:19" x14ac:dyDescent="0.3">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c r="S2786">
        <f>COUNTIFS(Table1[Order ID],Table1[[#This Row],[Order ID]],Table1[Product ID],Table1[[#This Row],[Product ID]],Table1[Sales],Table1[[#This Row],[Sales]])</f>
        <v>1</v>
      </c>
    </row>
    <row r="2787" spans="1:19" x14ac:dyDescent="0.3">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c r="S2787">
        <f>COUNTIFS(Table1[Order ID],Table1[[#This Row],[Order ID]],Table1[Product ID],Table1[[#This Row],[Product ID]],Table1[Sales],Table1[[#This Row],[Sales]])</f>
        <v>1</v>
      </c>
    </row>
    <row r="2788" spans="1:19" x14ac:dyDescent="0.3">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c r="S2788">
        <f>COUNTIFS(Table1[Order ID],Table1[[#This Row],[Order ID]],Table1[Product ID],Table1[[#This Row],[Product ID]],Table1[Sales],Table1[[#This Row],[Sales]])</f>
        <v>1</v>
      </c>
    </row>
    <row r="2789" spans="1:19" x14ac:dyDescent="0.3">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c r="S2789">
        <f>COUNTIFS(Table1[Order ID],Table1[[#This Row],[Order ID]],Table1[Product ID],Table1[[#This Row],[Product ID]],Table1[Sales],Table1[[#This Row],[Sales]])</f>
        <v>1</v>
      </c>
    </row>
    <row r="2790" spans="1:19" x14ac:dyDescent="0.3">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c r="S2790">
        <f>COUNTIFS(Table1[Order ID],Table1[[#This Row],[Order ID]],Table1[Product ID],Table1[[#This Row],[Product ID]],Table1[Sales],Table1[[#This Row],[Sales]])</f>
        <v>1</v>
      </c>
    </row>
    <row r="2791" spans="1:19" x14ac:dyDescent="0.3">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c r="S2791">
        <f>COUNTIFS(Table1[Order ID],Table1[[#This Row],[Order ID]],Table1[Product ID],Table1[[#This Row],[Product ID]],Table1[Sales],Table1[[#This Row],[Sales]])</f>
        <v>1</v>
      </c>
    </row>
    <row r="2792" spans="1:19" x14ac:dyDescent="0.3">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c r="S2792">
        <f>COUNTIFS(Table1[Order ID],Table1[[#This Row],[Order ID]],Table1[Product ID],Table1[[#This Row],[Product ID]],Table1[Sales],Table1[[#This Row],[Sales]])</f>
        <v>1</v>
      </c>
    </row>
    <row r="2793" spans="1:19" x14ac:dyDescent="0.3">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c r="S2793">
        <f>COUNTIFS(Table1[Order ID],Table1[[#This Row],[Order ID]],Table1[Product ID],Table1[[#This Row],[Product ID]],Table1[Sales],Table1[[#This Row],[Sales]])</f>
        <v>1</v>
      </c>
    </row>
    <row r="2794" spans="1:19" x14ac:dyDescent="0.3">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c r="S2794">
        <f>COUNTIFS(Table1[Order ID],Table1[[#This Row],[Order ID]],Table1[Product ID],Table1[[#This Row],[Product ID]],Table1[Sales],Table1[[#This Row],[Sales]])</f>
        <v>1</v>
      </c>
    </row>
    <row r="2795" spans="1:19" x14ac:dyDescent="0.3">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c r="S2795">
        <f>COUNTIFS(Table1[Order ID],Table1[[#This Row],[Order ID]],Table1[Product ID],Table1[[#This Row],[Product ID]],Table1[Sales],Table1[[#This Row],[Sales]])</f>
        <v>1</v>
      </c>
    </row>
    <row r="2796" spans="1:19" x14ac:dyDescent="0.3">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c r="S2796">
        <f>COUNTIFS(Table1[Order ID],Table1[[#This Row],[Order ID]],Table1[Product ID],Table1[[#This Row],[Product ID]],Table1[Sales],Table1[[#This Row],[Sales]])</f>
        <v>1</v>
      </c>
    </row>
    <row r="2797" spans="1:19" x14ac:dyDescent="0.3">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c r="S2797">
        <f>COUNTIFS(Table1[Order ID],Table1[[#This Row],[Order ID]],Table1[Product ID],Table1[[#This Row],[Product ID]],Table1[Sales],Table1[[#This Row],[Sales]])</f>
        <v>1</v>
      </c>
    </row>
    <row r="2798" spans="1:19" x14ac:dyDescent="0.3">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c r="S2798">
        <f>COUNTIFS(Table1[Order ID],Table1[[#This Row],[Order ID]],Table1[Product ID],Table1[[#This Row],[Product ID]],Table1[Sales],Table1[[#This Row],[Sales]])</f>
        <v>1</v>
      </c>
    </row>
    <row r="2799" spans="1:19" x14ac:dyDescent="0.3">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c r="S2799">
        <f>COUNTIFS(Table1[Order ID],Table1[[#This Row],[Order ID]],Table1[Product ID],Table1[[#This Row],[Product ID]],Table1[Sales],Table1[[#This Row],[Sales]])</f>
        <v>1</v>
      </c>
    </row>
    <row r="2800" spans="1:19" x14ac:dyDescent="0.3">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c r="S2800">
        <f>COUNTIFS(Table1[Order ID],Table1[[#This Row],[Order ID]],Table1[Product ID],Table1[[#This Row],[Product ID]],Table1[Sales],Table1[[#This Row],[Sales]])</f>
        <v>1</v>
      </c>
    </row>
    <row r="2801" spans="1:19" x14ac:dyDescent="0.3">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c r="S2801">
        <f>COUNTIFS(Table1[Order ID],Table1[[#This Row],[Order ID]],Table1[Product ID],Table1[[#This Row],[Product ID]],Table1[Sales],Table1[[#This Row],[Sales]])</f>
        <v>1</v>
      </c>
    </row>
    <row r="2802" spans="1:19" x14ac:dyDescent="0.3">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c r="S2802">
        <f>COUNTIFS(Table1[Order ID],Table1[[#This Row],[Order ID]],Table1[Product ID],Table1[[#This Row],[Product ID]],Table1[Sales],Table1[[#This Row],[Sales]])</f>
        <v>1</v>
      </c>
    </row>
    <row r="2803" spans="1:19" x14ac:dyDescent="0.3">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c r="S2803">
        <f>COUNTIFS(Table1[Order ID],Table1[[#This Row],[Order ID]],Table1[Product ID],Table1[[#This Row],[Product ID]],Table1[Sales],Table1[[#This Row],[Sales]])</f>
        <v>1</v>
      </c>
    </row>
    <row r="2804" spans="1:19" x14ac:dyDescent="0.3">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c r="S2804">
        <f>COUNTIFS(Table1[Order ID],Table1[[#This Row],[Order ID]],Table1[Product ID],Table1[[#This Row],[Product ID]],Table1[Sales],Table1[[#This Row],[Sales]])</f>
        <v>1</v>
      </c>
    </row>
    <row r="2805" spans="1:19" x14ac:dyDescent="0.3">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c r="S2805">
        <f>COUNTIFS(Table1[Order ID],Table1[[#This Row],[Order ID]],Table1[Product ID],Table1[[#This Row],[Product ID]],Table1[Sales],Table1[[#This Row],[Sales]])</f>
        <v>1</v>
      </c>
    </row>
    <row r="2806" spans="1:19" x14ac:dyDescent="0.3">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c r="S2806">
        <f>COUNTIFS(Table1[Order ID],Table1[[#This Row],[Order ID]],Table1[Product ID],Table1[[#This Row],[Product ID]],Table1[Sales],Table1[[#This Row],[Sales]])</f>
        <v>1</v>
      </c>
    </row>
    <row r="2807" spans="1:19" x14ac:dyDescent="0.3">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c r="S2807">
        <f>COUNTIFS(Table1[Order ID],Table1[[#This Row],[Order ID]],Table1[Product ID],Table1[[#This Row],[Product ID]],Table1[Sales],Table1[[#This Row],[Sales]])</f>
        <v>1</v>
      </c>
    </row>
    <row r="2808" spans="1:19" x14ac:dyDescent="0.3">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c r="S2808">
        <f>COUNTIFS(Table1[Order ID],Table1[[#This Row],[Order ID]],Table1[Product ID],Table1[[#This Row],[Product ID]],Table1[Sales],Table1[[#This Row],[Sales]])</f>
        <v>1</v>
      </c>
    </row>
    <row r="2809" spans="1:19" x14ac:dyDescent="0.3">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c r="S2809">
        <f>COUNTIFS(Table1[Order ID],Table1[[#This Row],[Order ID]],Table1[Product ID],Table1[[#This Row],[Product ID]],Table1[Sales],Table1[[#This Row],[Sales]])</f>
        <v>1</v>
      </c>
    </row>
    <row r="2810" spans="1:19" x14ac:dyDescent="0.3">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c r="S2810">
        <f>COUNTIFS(Table1[Order ID],Table1[[#This Row],[Order ID]],Table1[Product ID],Table1[[#This Row],[Product ID]],Table1[Sales],Table1[[#This Row],[Sales]])</f>
        <v>1</v>
      </c>
    </row>
    <row r="2811" spans="1:19" x14ac:dyDescent="0.3">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c r="S2811">
        <f>COUNTIFS(Table1[Order ID],Table1[[#This Row],[Order ID]],Table1[Product ID],Table1[[#This Row],[Product ID]],Table1[Sales],Table1[[#This Row],[Sales]])</f>
        <v>1</v>
      </c>
    </row>
    <row r="2812" spans="1:19" x14ac:dyDescent="0.3">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c r="S2812">
        <f>COUNTIFS(Table1[Order ID],Table1[[#This Row],[Order ID]],Table1[Product ID],Table1[[#This Row],[Product ID]],Table1[Sales],Table1[[#This Row],[Sales]])</f>
        <v>1</v>
      </c>
    </row>
    <row r="2813" spans="1:19" x14ac:dyDescent="0.3">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c r="S2813">
        <f>COUNTIFS(Table1[Order ID],Table1[[#This Row],[Order ID]],Table1[Product ID],Table1[[#This Row],[Product ID]],Table1[Sales],Table1[[#This Row],[Sales]])</f>
        <v>1</v>
      </c>
    </row>
    <row r="2814" spans="1:19" x14ac:dyDescent="0.3">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c r="S2814">
        <f>COUNTIFS(Table1[Order ID],Table1[[#This Row],[Order ID]],Table1[Product ID],Table1[[#This Row],[Product ID]],Table1[Sales],Table1[[#This Row],[Sales]])</f>
        <v>1</v>
      </c>
    </row>
    <row r="2815" spans="1:19" x14ac:dyDescent="0.3">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c r="S2815">
        <f>COUNTIFS(Table1[Order ID],Table1[[#This Row],[Order ID]],Table1[Product ID],Table1[[#This Row],[Product ID]],Table1[Sales],Table1[[#This Row],[Sales]])</f>
        <v>1</v>
      </c>
    </row>
    <row r="2816" spans="1:19" x14ac:dyDescent="0.3">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c r="S2816">
        <f>COUNTIFS(Table1[Order ID],Table1[[#This Row],[Order ID]],Table1[Product ID],Table1[[#This Row],[Product ID]],Table1[Sales],Table1[[#This Row],[Sales]])</f>
        <v>1</v>
      </c>
    </row>
    <row r="2817" spans="1:19" x14ac:dyDescent="0.3">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c r="S2817">
        <f>COUNTIFS(Table1[Order ID],Table1[[#This Row],[Order ID]],Table1[Product ID],Table1[[#This Row],[Product ID]],Table1[Sales],Table1[[#This Row],[Sales]])</f>
        <v>1</v>
      </c>
    </row>
    <row r="2818" spans="1:19" x14ac:dyDescent="0.3">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c r="S2818">
        <f>COUNTIFS(Table1[Order ID],Table1[[#This Row],[Order ID]],Table1[Product ID],Table1[[#This Row],[Product ID]],Table1[Sales],Table1[[#This Row],[Sales]])</f>
        <v>1</v>
      </c>
    </row>
    <row r="2819" spans="1:19" x14ac:dyDescent="0.3">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c r="S2819">
        <f>COUNTIFS(Table1[Order ID],Table1[[#This Row],[Order ID]],Table1[Product ID],Table1[[#This Row],[Product ID]],Table1[Sales],Table1[[#This Row],[Sales]])</f>
        <v>1</v>
      </c>
    </row>
    <row r="2820" spans="1:19" x14ac:dyDescent="0.3">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c r="S2820">
        <f>COUNTIFS(Table1[Order ID],Table1[[#This Row],[Order ID]],Table1[Product ID],Table1[[#This Row],[Product ID]],Table1[Sales],Table1[[#This Row],[Sales]])</f>
        <v>1</v>
      </c>
    </row>
    <row r="2821" spans="1:19" x14ac:dyDescent="0.3">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c r="S2821">
        <f>COUNTIFS(Table1[Order ID],Table1[[#This Row],[Order ID]],Table1[Product ID],Table1[[#This Row],[Product ID]],Table1[Sales],Table1[[#This Row],[Sales]])</f>
        <v>1</v>
      </c>
    </row>
    <row r="2822" spans="1:19" x14ac:dyDescent="0.3">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c r="S2822">
        <f>COUNTIFS(Table1[Order ID],Table1[[#This Row],[Order ID]],Table1[Product ID],Table1[[#This Row],[Product ID]],Table1[Sales],Table1[[#This Row],[Sales]])</f>
        <v>1</v>
      </c>
    </row>
    <row r="2823" spans="1:19" x14ac:dyDescent="0.3">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c r="S2823">
        <f>COUNTIFS(Table1[Order ID],Table1[[#This Row],[Order ID]],Table1[Product ID],Table1[[#This Row],[Product ID]],Table1[Sales],Table1[[#This Row],[Sales]])</f>
        <v>1</v>
      </c>
    </row>
    <row r="2824" spans="1:19" x14ac:dyDescent="0.3">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c r="S2824">
        <f>COUNTIFS(Table1[Order ID],Table1[[#This Row],[Order ID]],Table1[Product ID],Table1[[#This Row],[Product ID]],Table1[Sales],Table1[[#This Row],[Sales]])</f>
        <v>1</v>
      </c>
    </row>
    <row r="2825" spans="1:19" x14ac:dyDescent="0.3">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c r="S2825">
        <f>COUNTIFS(Table1[Order ID],Table1[[#This Row],[Order ID]],Table1[Product ID],Table1[[#This Row],[Product ID]],Table1[Sales],Table1[[#This Row],[Sales]])</f>
        <v>1</v>
      </c>
    </row>
    <row r="2826" spans="1:19" x14ac:dyDescent="0.3">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c r="S2826">
        <f>COUNTIFS(Table1[Order ID],Table1[[#This Row],[Order ID]],Table1[Product ID],Table1[[#This Row],[Product ID]],Table1[Sales],Table1[[#This Row],[Sales]])</f>
        <v>1</v>
      </c>
    </row>
    <row r="2827" spans="1:19" x14ac:dyDescent="0.3">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c r="S2827">
        <f>COUNTIFS(Table1[Order ID],Table1[[#This Row],[Order ID]],Table1[Product ID],Table1[[#This Row],[Product ID]],Table1[Sales],Table1[[#This Row],[Sales]])</f>
        <v>1</v>
      </c>
    </row>
    <row r="2828" spans="1:19" x14ac:dyDescent="0.3">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c r="S2828">
        <f>COUNTIFS(Table1[Order ID],Table1[[#This Row],[Order ID]],Table1[Product ID],Table1[[#This Row],[Product ID]],Table1[Sales],Table1[[#This Row],[Sales]])</f>
        <v>1</v>
      </c>
    </row>
    <row r="2829" spans="1:19" x14ac:dyDescent="0.3">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c r="S2829">
        <f>COUNTIFS(Table1[Order ID],Table1[[#This Row],[Order ID]],Table1[Product ID],Table1[[#This Row],[Product ID]],Table1[Sales],Table1[[#This Row],[Sales]])</f>
        <v>1</v>
      </c>
    </row>
    <row r="2830" spans="1:19" x14ac:dyDescent="0.3">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c r="S2830">
        <f>COUNTIFS(Table1[Order ID],Table1[[#This Row],[Order ID]],Table1[Product ID],Table1[[#This Row],[Product ID]],Table1[Sales],Table1[[#This Row],[Sales]])</f>
        <v>1</v>
      </c>
    </row>
    <row r="2831" spans="1:19" x14ac:dyDescent="0.3">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c r="S2831">
        <f>COUNTIFS(Table1[Order ID],Table1[[#This Row],[Order ID]],Table1[Product ID],Table1[[#This Row],[Product ID]],Table1[Sales],Table1[[#This Row],[Sales]])</f>
        <v>1</v>
      </c>
    </row>
    <row r="2832" spans="1:19" x14ac:dyDescent="0.3">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c r="S2832">
        <f>COUNTIFS(Table1[Order ID],Table1[[#This Row],[Order ID]],Table1[Product ID],Table1[[#This Row],[Product ID]],Table1[Sales],Table1[[#This Row],[Sales]])</f>
        <v>1</v>
      </c>
    </row>
    <row r="2833" spans="1:19" x14ac:dyDescent="0.3">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c r="S2833">
        <f>COUNTIFS(Table1[Order ID],Table1[[#This Row],[Order ID]],Table1[Product ID],Table1[[#This Row],[Product ID]],Table1[Sales],Table1[[#This Row],[Sales]])</f>
        <v>1</v>
      </c>
    </row>
    <row r="2834" spans="1:19" x14ac:dyDescent="0.3">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c r="S2834">
        <f>COUNTIFS(Table1[Order ID],Table1[[#This Row],[Order ID]],Table1[Product ID],Table1[[#This Row],[Product ID]],Table1[Sales],Table1[[#This Row],[Sales]])</f>
        <v>1</v>
      </c>
    </row>
    <row r="2835" spans="1:19" x14ac:dyDescent="0.3">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c r="S2835">
        <f>COUNTIFS(Table1[Order ID],Table1[[#This Row],[Order ID]],Table1[Product ID],Table1[[#This Row],[Product ID]],Table1[Sales],Table1[[#This Row],[Sales]])</f>
        <v>1</v>
      </c>
    </row>
    <row r="2836" spans="1:19" x14ac:dyDescent="0.3">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c r="S2836">
        <f>COUNTIFS(Table1[Order ID],Table1[[#This Row],[Order ID]],Table1[Product ID],Table1[[#This Row],[Product ID]],Table1[Sales],Table1[[#This Row],[Sales]])</f>
        <v>1</v>
      </c>
    </row>
    <row r="2837" spans="1:19" x14ac:dyDescent="0.3">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c r="S2837">
        <f>COUNTIFS(Table1[Order ID],Table1[[#This Row],[Order ID]],Table1[Product ID],Table1[[#This Row],[Product ID]],Table1[Sales],Table1[[#This Row],[Sales]])</f>
        <v>1</v>
      </c>
    </row>
    <row r="2838" spans="1:19" x14ac:dyDescent="0.3">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c r="S2838">
        <f>COUNTIFS(Table1[Order ID],Table1[[#This Row],[Order ID]],Table1[Product ID],Table1[[#This Row],[Product ID]],Table1[Sales],Table1[[#This Row],[Sales]])</f>
        <v>1</v>
      </c>
    </row>
    <row r="2839" spans="1:19" x14ac:dyDescent="0.3">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c r="S2839">
        <f>COUNTIFS(Table1[Order ID],Table1[[#This Row],[Order ID]],Table1[Product ID],Table1[[#This Row],[Product ID]],Table1[Sales],Table1[[#This Row],[Sales]])</f>
        <v>1</v>
      </c>
    </row>
    <row r="2840" spans="1:19" x14ac:dyDescent="0.3">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c r="S2840">
        <f>COUNTIFS(Table1[Order ID],Table1[[#This Row],[Order ID]],Table1[Product ID],Table1[[#This Row],[Product ID]],Table1[Sales],Table1[[#This Row],[Sales]])</f>
        <v>1</v>
      </c>
    </row>
    <row r="2841" spans="1:19" x14ac:dyDescent="0.3">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c r="S2841">
        <f>COUNTIFS(Table1[Order ID],Table1[[#This Row],[Order ID]],Table1[Product ID],Table1[[#This Row],[Product ID]],Table1[Sales],Table1[[#This Row],[Sales]])</f>
        <v>1</v>
      </c>
    </row>
    <row r="2842" spans="1:19" x14ac:dyDescent="0.3">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c r="S2842">
        <f>COUNTIFS(Table1[Order ID],Table1[[#This Row],[Order ID]],Table1[Product ID],Table1[[#This Row],[Product ID]],Table1[Sales],Table1[[#This Row],[Sales]])</f>
        <v>1</v>
      </c>
    </row>
    <row r="2843" spans="1:19" x14ac:dyDescent="0.3">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c r="S2843">
        <f>COUNTIFS(Table1[Order ID],Table1[[#This Row],[Order ID]],Table1[Product ID],Table1[[#This Row],[Product ID]],Table1[Sales],Table1[[#This Row],[Sales]])</f>
        <v>1</v>
      </c>
    </row>
    <row r="2844" spans="1:19" x14ac:dyDescent="0.3">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c r="S2844">
        <f>COUNTIFS(Table1[Order ID],Table1[[#This Row],[Order ID]],Table1[Product ID],Table1[[#This Row],[Product ID]],Table1[Sales],Table1[[#This Row],[Sales]])</f>
        <v>1</v>
      </c>
    </row>
    <row r="2845" spans="1:19" x14ac:dyDescent="0.3">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c r="S2845">
        <f>COUNTIFS(Table1[Order ID],Table1[[#This Row],[Order ID]],Table1[Product ID],Table1[[#This Row],[Product ID]],Table1[Sales],Table1[[#This Row],[Sales]])</f>
        <v>1</v>
      </c>
    </row>
    <row r="2846" spans="1:19" x14ac:dyDescent="0.3">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c r="S2846">
        <f>COUNTIFS(Table1[Order ID],Table1[[#This Row],[Order ID]],Table1[Product ID],Table1[[#This Row],[Product ID]],Table1[Sales],Table1[[#This Row],[Sales]])</f>
        <v>1</v>
      </c>
    </row>
    <row r="2847" spans="1:19" x14ac:dyDescent="0.3">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c r="S2847">
        <f>COUNTIFS(Table1[Order ID],Table1[[#This Row],[Order ID]],Table1[Product ID],Table1[[#This Row],[Product ID]],Table1[Sales],Table1[[#This Row],[Sales]])</f>
        <v>1</v>
      </c>
    </row>
    <row r="2848" spans="1:19" x14ac:dyDescent="0.3">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c r="S2848">
        <f>COUNTIFS(Table1[Order ID],Table1[[#This Row],[Order ID]],Table1[Product ID],Table1[[#This Row],[Product ID]],Table1[Sales],Table1[[#This Row],[Sales]])</f>
        <v>1</v>
      </c>
    </row>
    <row r="2849" spans="1:19" x14ac:dyDescent="0.3">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c r="S2849">
        <f>COUNTIFS(Table1[Order ID],Table1[[#This Row],[Order ID]],Table1[Product ID],Table1[[#This Row],[Product ID]],Table1[Sales],Table1[[#This Row],[Sales]])</f>
        <v>1</v>
      </c>
    </row>
    <row r="2850" spans="1:19" x14ac:dyDescent="0.3">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c r="S2850">
        <f>COUNTIFS(Table1[Order ID],Table1[[#This Row],[Order ID]],Table1[Product ID],Table1[[#This Row],[Product ID]],Table1[Sales],Table1[[#This Row],[Sales]])</f>
        <v>1</v>
      </c>
    </row>
    <row r="2851" spans="1:19" x14ac:dyDescent="0.3">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c r="S2851">
        <f>COUNTIFS(Table1[Order ID],Table1[[#This Row],[Order ID]],Table1[Product ID],Table1[[#This Row],[Product ID]],Table1[Sales],Table1[[#This Row],[Sales]])</f>
        <v>1</v>
      </c>
    </row>
    <row r="2852" spans="1:19" x14ac:dyDescent="0.3">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c r="S2852">
        <f>COUNTIFS(Table1[Order ID],Table1[[#This Row],[Order ID]],Table1[Product ID],Table1[[#This Row],[Product ID]],Table1[Sales],Table1[[#This Row],[Sales]])</f>
        <v>1</v>
      </c>
    </row>
    <row r="2853" spans="1:19" x14ac:dyDescent="0.3">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c r="S2853">
        <f>COUNTIFS(Table1[Order ID],Table1[[#This Row],[Order ID]],Table1[Product ID],Table1[[#This Row],[Product ID]],Table1[Sales],Table1[[#This Row],[Sales]])</f>
        <v>1</v>
      </c>
    </row>
    <row r="2854" spans="1:19" x14ac:dyDescent="0.3">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c r="S2854">
        <f>COUNTIFS(Table1[Order ID],Table1[[#This Row],[Order ID]],Table1[Product ID],Table1[[#This Row],[Product ID]],Table1[Sales],Table1[[#This Row],[Sales]])</f>
        <v>1</v>
      </c>
    </row>
    <row r="2855" spans="1:19" x14ac:dyDescent="0.3">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c r="S2855">
        <f>COUNTIFS(Table1[Order ID],Table1[[#This Row],[Order ID]],Table1[Product ID],Table1[[#This Row],[Product ID]],Table1[Sales],Table1[[#This Row],[Sales]])</f>
        <v>1</v>
      </c>
    </row>
    <row r="2856" spans="1:19" x14ac:dyDescent="0.3">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c r="S2856">
        <f>COUNTIFS(Table1[Order ID],Table1[[#This Row],[Order ID]],Table1[Product ID],Table1[[#This Row],[Product ID]],Table1[Sales],Table1[[#This Row],[Sales]])</f>
        <v>1</v>
      </c>
    </row>
    <row r="2857" spans="1:19" x14ac:dyDescent="0.3">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c r="S2857">
        <f>COUNTIFS(Table1[Order ID],Table1[[#This Row],[Order ID]],Table1[Product ID],Table1[[#This Row],[Product ID]],Table1[Sales],Table1[[#This Row],[Sales]])</f>
        <v>1</v>
      </c>
    </row>
    <row r="2858" spans="1:19" x14ac:dyDescent="0.3">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c r="S2858">
        <f>COUNTIFS(Table1[Order ID],Table1[[#This Row],[Order ID]],Table1[Product ID],Table1[[#This Row],[Product ID]],Table1[Sales],Table1[[#This Row],[Sales]])</f>
        <v>1</v>
      </c>
    </row>
    <row r="2859" spans="1:19" x14ac:dyDescent="0.3">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c r="S2859">
        <f>COUNTIFS(Table1[Order ID],Table1[[#This Row],[Order ID]],Table1[Product ID],Table1[[#This Row],[Product ID]],Table1[Sales],Table1[[#This Row],[Sales]])</f>
        <v>1</v>
      </c>
    </row>
    <row r="2860" spans="1:19" x14ac:dyDescent="0.3">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c r="S2860">
        <f>COUNTIFS(Table1[Order ID],Table1[[#This Row],[Order ID]],Table1[Product ID],Table1[[#This Row],[Product ID]],Table1[Sales],Table1[[#This Row],[Sales]])</f>
        <v>1</v>
      </c>
    </row>
    <row r="2861" spans="1:19" x14ac:dyDescent="0.3">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c r="S2861">
        <f>COUNTIFS(Table1[Order ID],Table1[[#This Row],[Order ID]],Table1[Product ID],Table1[[#This Row],[Product ID]],Table1[Sales],Table1[[#This Row],[Sales]])</f>
        <v>1</v>
      </c>
    </row>
    <row r="2862" spans="1:19" x14ac:dyDescent="0.3">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c r="S2862">
        <f>COUNTIFS(Table1[Order ID],Table1[[#This Row],[Order ID]],Table1[Product ID],Table1[[#This Row],[Product ID]],Table1[Sales],Table1[[#This Row],[Sales]])</f>
        <v>1</v>
      </c>
    </row>
    <row r="2863" spans="1:19" x14ac:dyDescent="0.3">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c r="S2863">
        <f>COUNTIFS(Table1[Order ID],Table1[[#This Row],[Order ID]],Table1[Product ID],Table1[[#This Row],[Product ID]],Table1[Sales],Table1[[#This Row],[Sales]])</f>
        <v>1</v>
      </c>
    </row>
    <row r="2864" spans="1:19" x14ac:dyDescent="0.3">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c r="S2864">
        <f>COUNTIFS(Table1[Order ID],Table1[[#This Row],[Order ID]],Table1[Product ID],Table1[[#This Row],[Product ID]],Table1[Sales],Table1[[#This Row],[Sales]])</f>
        <v>1</v>
      </c>
    </row>
    <row r="2865" spans="1:19" x14ac:dyDescent="0.3">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c r="S2865">
        <f>COUNTIFS(Table1[Order ID],Table1[[#This Row],[Order ID]],Table1[Product ID],Table1[[#This Row],[Product ID]],Table1[Sales],Table1[[#This Row],[Sales]])</f>
        <v>1</v>
      </c>
    </row>
    <row r="2866" spans="1:19" x14ac:dyDescent="0.3">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c r="S2866">
        <f>COUNTIFS(Table1[Order ID],Table1[[#This Row],[Order ID]],Table1[Product ID],Table1[[#This Row],[Product ID]],Table1[Sales],Table1[[#This Row],[Sales]])</f>
        <v>1</v>
      </c>
    </row>
    <row r="2867" spans="1:19" x14ac:dyDescent="0.3">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c r="S2867">
        <f>COUNTIFS(Table1[Order ID],Table1[[#This Row],[Order ID]],Table1[Product ID],Table1[[#This Row],[Product ID]],Table1[Sales],Table1[[#This Row],[Sales]])</f>
        <v>1</v>
      </c>
    </row>
    <row r="2868" spans="1:19" x14ac:dyDescent="0.3">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c r="S2868">
        <f>COUNTIFS(Table1[Order ID],Table1[[#This Row],[Order ID]],Table1[Product ID],Table1[[#This Row],[Product ID]],Table1[Sales],Table1[[#This Row],[Sales]])</f>
        <v>1</v>
      </c>
    </row>
    <row r="2869" spans="1:19" x14ac:dyDescent="0.3">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c r="S2869">
        <f>COUNTIFS(Table1[Order ID],Table1[[#This Row],[Order ID]],Table1[Product ID],Table1[[#This Row],[Product ID]],Table1[Sales],Table1[[#This Row],[Sales]])</f>
        <v>1</v>
      </c>
    </row>
    <row r="2870" spans="1:19" x14ac:dyDescent="0.3">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c r="S2870">
        <f>COUNTIFS(Table1[Order ID],Table1[[#This Row],[Order ID]],Table1[Product ID],Table1[[#This Row],[Product ID]],Table1[Sales],Table1[[#This Row],[Sales]])</f>
        <v>1</v>
      </c>
    </row>
    <row r="2871" spans="1:19" x14ac:dyDescent="0.3">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c r="S2871">
        <f>COUNTIFS(Table1[Order ID],Table1[[#This Row],[Order ID]],Table1[Product ID],Table1[[#This Row],[Product ID]],Table1[Sales],Table1[[#This Row],[Sales]])</f>
        <v>1</v>
      </c>
    </row>
    <row r="2872" spans="1:19" x14ac:dyDescent="0.3">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c r="S2872">
        <f>COUNTIFS(Table1[Order ID],Table1[[#This Row],[Order ID]],Table1[Product ID],Table1[[#This Row],[Product ID]],Table1[Sales],Table1[[#This Row],[Sales]])</f>
        <v>1</v>
      </c>
    </row>
    <row r="2873" spans="1:19" x14ac:dyDescent="0.3">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c r="S2873">
        <f>COUNTIFS(Table1[Order ID],Table1[[#This Row],[Order ID]],Table1[Product ID],Table1[[#This Row],[Product ID]],Table1[Sales],Table1[[#This Row],[Sales]])</f>
        <v>1</v>
      </c>
    </row>
    <row r="2874" spans="1:19" x14ac:dyDescent="0.3">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c r="S2874">
        <f>COUNTIFS(Table1[Order ID],Table1[[#This Row],[Order ID]],Table1[Product ID],Table1[[#This Row],[Product ID]],Table1[Sales],Table1[[#This Row],[Sales]])</f>
        <v>1</v>
      </c>
    </row>
    <row r="2875" spans="1:19" x14ac:dyDescent="0.3">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c r="S2875">
        <f>COUNTIFS(Table1[Order ID],Table1[[#This Row],[Order ID]],Table1[Product ID],Table1[[#This Row],[Product ID]],Table1[Sales],Table1[[#This Row],[Sales]])</f>
        <v>1</v>
      </c>
    </row>
    <row r="2876" spans="1:19" x14ac:dyDescent="0.3">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c r="S2876">
        <f>COUNTIFS(Table1[Order ID],Table1[[#This Row],[Order ID]],Table1[Product ID],Table1[[#This Row],[Product ID]],Table1[Sales],Table1[[#This Row],[Sales]])</f>
        <v>1</v>
      </c>
    </row>
    <row r="2877" spans="1:19" x14ac:dyDescent="0.3">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c r="S2877">
        <f>COUNTIFS(Table1[Order ID],Table1[[#This Row],[Order ID]],Table1[Product ID],Table1[[#This Row],[Product ID]],Table1[Sales],Table1[[#This Row],[Sales]])</f>
        <v>1</v>
      </c>
    </row>
    <row r="2878" spans="1:19" x14ac:dyDescent="0.3">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c r="S2878">
        <f>COUNTIFS(Table1[Order ID],Table1[[#This Row],[Order ID]],Table1[Product ID],Table1[[#This Row],[Product ID]],Table1[Sales],Table1[[#This Row],[Sales]])</f>
        <v>1</v>
      </c>
    </row>
    <row r="2879" spans="1:19" x14ac:dyDescent="0.3">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c r="S2879">
        <f>COUNTIFS(Table1[Order ID],Table1[[#This Row],[Order ID]],Table1[Product ID],Table1[[#This Row],[Product ID]],Table1[Sales],Table1[[#This Row],[Sales]])</f>
        <v>1</v>
      </c>
    </row>
    <row r="2880" spans="1:19" x14ac:dyDescent="0.3">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c r="S2880">
        <f>COUNTIFS(Table1[Order ID],Table1[[#This Row],[Order ID]],Table1[Product ID],Table1[[#This Row],[Product ID]],Table1[Sales],Table1[[#This Row],[Sales]])</f>
        <v>1</v>
      </c>
    </row>
    <row r="2881" spans="1:19" x14ac:dyDescent="0.3">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c r="S2881">
        <f>COUNTIFS(Table1[Order ID],Table1[[#This Row],[Order ID]],Table1[Product ID],Table1[[#This Row],[Product ID]],Table1[Sales],Table1[[#This Row],[Sales]])</f>
        <v>1</v>
      </c>
    </row>
    <row r="2882" spans="1:19" x14ac:dyDescent="0.3">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c r="S2882">
        <f>COUNTIFS(Table1[Order ID],Table1[[#This Row],[Order ID]],Table1[Product ID],Table1[[#This Row],[Product ID]],Table1[Sales],Table1[[#This Row],[Sales]])</f>
        <v>1</v>
      </c>
    </row>
    <row r="2883" spans="1:19" x14ac:dyDescent="0.3">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c r="S2883">
        <f>COUNTIFS(Table1[Order ID],Table1[[#This Row],[Order ID]],Table1[Product ID],Table1[[#This Row],[Product ID]],Table1[Sales],Table1[[#This Row],[Sales]])</f>
        <v>1</v>
      </c>
    </row>
    <row r="2884" spans="1:19" x14ac:dyDescent="0.3">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c r="S2884">
        <f>COUNTIFS(Table1[Order ID],Table1[[#This Row],[Order ID]],Table1[Product ID],Table1[[#This Row],[Product ID]],Table1[Sales],Table1[[#This Row],[Sales]])</f>
        <v>1</v>
      </c>
    </row>
    <row r="2885" spans="1:19" x14ac:dyDescent="0.3">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c r="S2885">
        <f>COUNTIFS(Table1[Order ID],Table1[[#This Row],[Order ID]],Table1[Product ID],Table1[[#This Row],[Product ID]],Table1[Sales],Table1[[#This Row],[Sales]])</f>
        <v>1</v>
      </c>
    </row>
    <row r="2886" spans="1:19" x14ac:dyDescent="0.3">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c r="S2886">
        <f>COUNTIFS(Table1[Order ID],Table1[[#This Row],[Order ID]],Table1[Product ID],Table1[[#This Row],[Product ID]],Table1[Sales],Table1[[#This Row],[Sales]])</f>
        <v>1</v>
      </c>
    </row>
    <row r="2887" spans="1:19" x14ac:dyDescent="0.3">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c r="S2887">
        <f>COUNTIFS(Table1[Order ID],Table1[[#This Row],[Order ID]],Table1[Product ID],Table1[[#This Row],[Product ID]],Table1[Sales],Table1[[#This Row],[Sales]])</f>
        <v>1</v>
      </c>
    </row>
    <row r="2888" spans="1:19" x14ac:dyDescent="0.3">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c r="S2888">
        <f>COUNTIFS(Table1[Order ID],Table1[[#This Row],[Order ID]],Table1[Product ID],Table1[[#This Row],[Product ID]],Table1[Sales],Table1[[#This Row],[Sales]])</f>
        <v>1</v>
      </c>
    </row>
    <row r="2889" spans="1:19" x14ac:dyDescent="0.3">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c r="S2889">
        <f>COUNTIFS(Table1[Order ID],Table1[[#This Row],[Order ID]],Table1[Product ID],Table1[[#This Row],[Product ID]],Table1[Sales],Table1[[#This Row],[Sales]])</f>
        <v>1</v>
      </c>
    </row>
    <row r="2890" spans="1:19" x14ac:dyDescent="0.3">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c r="S2890">
        <f>COUNTIFS(Table1[Order ID],Table1[[#This Row],[Order ID]],Table1[Product ID],Table1[[#This Row],[Product ID]],Table1[Sales],Table1[[#This Row],[Sales]])</f>
        <v>1</v>
      </c>
    </row>
    <row r="2891" spans="1:19" x14ac:dyDescent="0.3">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c r="S2891">
        <f>COUNTIFS(Table1[Order ID],Table1[[#This Row],[Order ID]],Table1[Product ID],Table1[[#This Row],[Product ID]],Table1[Sales],Table1[[#This Row],[Sales]])</f>
        <v>1</v>
      </c>
    </row>
    <row r="2892" spans="1:19" x14ac:dyDescent="0.3">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c r="S2892">
        <f>COUNTIFS(Table1[Order ID],Table1[[#This Row],[Order ID]],Table1[Product ID],Table1[[#This Row],[Product ID]],Table1[Sales],Table1[[#This Row],[Sales]])</f>
        <v>1</v>
      </c>
    </row>
    <row r="2893" spans="1:19" x14ac:dyDescent="0.3">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c r="S2893">
        <f>COUNTIFS(Table1[Order ID],Table1[[#This Row],[Order ID]],Table1[Product ID],Table1[[#This Row],[Product ID]],Table1[Sales],Table1[[#This Row],[Sales]])</f>
        <v>1</v>
      </c>
    </row>
    <row r="2894" spans="1:19" x14ac:dyDescent="0.3">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c r="S2894">
        <f>COUNTIFS(Table1[Order ID],Table1[[#This Row],[Order ID]],Table1[Product ID],Table1[[#This Row],[Product ID]],Table1[Sales],Table1[[#This Row],[Sales]])</f>
        <v>1</v>
      </c>
    </row>
    <row r="2895" spans="1:19" x14ac:dyDescent="0.3">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c r="S2895">
        <f>COUNTIFS(Table1[Order ID],Table1[[#This Row],[Order ID]],Table1[Product ID],Table1[[#This Row],[Product ID]],Table1[Sales],Table1[[#This Row],[Sales]])</f>
        <v>1</v>
      </c>
    </row>
    <row r="2896" spans="1:19" x14ac:dyDescent="0.3">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c r="S2896">
        <f>COUNTIFS(Table1[Order ID],Table1[[#This Row],[Order ID]],Table1[Product ID],Table1[[#This Row],[Product ID]],Table1[Sales],Table1[[#This Row],[Sales]])</f>
        <v>1</v>
      </c>
    </row>
    <row r="2897" spans="1:19" x14ac:dyDescent="0.3">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c r="S2897">
        <f>COUNTIFS(Table1[Order ID],Table1[[#This Row],[Order ID]],Table1[Product ID],Table1[[#This Row],[Product ID]],Table1[Sales],Table1[[#This Row],[Sales]])</f>
        <v>1</v>
      </c>
    </row>
    <row r="2898" spans="1:19" x14ac:dyDescent="0.3">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c r="S2898">
        <f>COUNTIFS(Table1[Order ID],Table1[[#This Row],[Order ID]],Table1[Product ID],Table1[[#This Row],[Product ID]],Table1[Sales],Table1[[#This Row],[Sales]])</f>
        <v>1</v>
      </c>
    </row>
    <row r="2899" spans="1:19" x14ac:dyDescent="0.3">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c r="S2899">
        <f>COUNTIFS(Table1[Order ID],Table1[[#This Row],[Order ID]],Table1[Product ID],Table1[[#This Row],[Product ID]],Table1[Sales],Table1[[#This Row],[Sales]])</f>
        <v>1</v>
      </c>
    </row>
    <row r="2900" spans="1:19" x14ac:dyDescent="0.3">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c r="S2900">
        <f>COUNTIFS(Table1[Order ID],Table1[[#This Row],[Order ID]],Table1[Product ID],Table1[[#This Row],[Product ID]],Table1[Sales],Table1[[#This Row],[Sales]])</f>
        <v>1</v>
      </c>
    </row>
    <row r="2901" spans="1:19" x14ac:dyDescent="0.3">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c r="S2901">
        <f>COUNTIFS(Table1[Order ID],Table1[[#This Row],[Order ID]],Table1[Product ID],Table1[[#This Row],[Product ID]],Table1[Sales],Table1[[#This Row],[Sales]])</f>
        <v>1</v>
      </c>
    </row>
    <row r="2902" spans="1:19" x14ac:dyDescent="0.3">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c r="S2902">
        <f>COUNTIFS(Table1[Order ID],Table1[[#This Row],[Order ID]],Table1[Product ID],Table1[[#This Row],[Product ID]],Table1[Sales],Table1[[#This Row],[Sales]])</f>
        <v>1</v>
      </c>
    </row>
    <row r="2903" spans="1:19" x14ac:dyDescent="0.3">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c r="S2903">
        <f>COUNTIFS(Table1[Order ID],Table1[[#This Row],[Order ID]],Table1[Product ID],Table1[[#This Row],[Product ID]],Table1[Sales],Table1[[#This Row],[Sales]])</f>
        <v>1</v>
      </c>
    </row>
    <row r="2904" spans="1:19" x14ac:dyDescent="0.3">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c r="S2904">
        <f>COUNTIFS(Table1[Order ID],Table1[[#This Row],[Order ID]],Table1[Product ID],Table1[[#This Row],[Product ID]],Table1[Sales],Table1[[#This Row],[Sales]])</f>
        <v>1</v>
      </c>
    </row>
    <row r="2905" spans="1:19" x14ac:dyDescent="0.3">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c r="S2905">
        <f>COUNTIFS(Table1[Order ID],Table1[[#This Row],[Order ID]],Table1[Product ID],Table1[[#This Row],[Product ID]],Table1[Sales],Table1[[#This Row],[Sales]])</f>
        <v>1</v>
      </c>
    </row>
    <row r="2906" spans="1:19" x14ac:dyDescent="0.3">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c r="S2906">
        <f>COUNTIFS(Table1[Order ID],Table1[[#This Row],[Order ID]],Table1[Product ID],Table1[[#This Row],[Product ID]],Table1[Sales],Table1[[#This Row],[Sales]])</f>
        <v>1</v>
      </c>
    </row>
    <row r="2907" spans="1:19" x14ac:dyDescent="0.3">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c r="S2907">
        <f>COUNTIFS(Table1[Order ID],Table1[[#This Row],[Order ID]],Table1[Product ID],Table1[[#This Row],[Product ID]],Table1[Sales],Table1[[#This Row],[Sales]])</f>
        <v>1</v>
      </c>
    </row>
    <row r="2908" spans="1:19" x14ac:dyDescent="0.3">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c r="S2908">
        <f>COUNTIFS(Table1[Order ID],Table1[[#This Row],[Order ID]],Table1[Product ID],Table1[[#This Row],[Product ID]],Table1[Sales],Table1[[#This Row],[Sales]])</f>
        <v>1</v>
      </c>
    </row>
    <row r="2909" spans="1:19" x14ac:dyDescent="0.3">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c r="S2909">
        <f>COUNTIFS(Table1[Order ID],Table1[[#This Row],[Order ID]],Table1[Product ID],Table1[[#This Row],[Product ID]],Table1[Sales],Table1[[#This Row],[Sales]])</f>
        <v>1</v>
      </c>
    </row>
    <row r="2910" spans="1:19" x14ac:dyDescent="0.3">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c r="S2910">
        <f>COUNTIFS(Table1[Order ID],Table1[[#This Row],[Order ID]],Table1[Product ID],Table1[[#This Row],[Product ID]],Table1[Sales],Table1[[#This Row],[Sales]])</f>
        <v>1</v>
      </c>
    </row>
    <row r="2911" spans="1:19" x14ac:dyDescent="0.3">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c r="S2911">
        <f>COUNTIFS(Table1[Order ID],Table1[[#This Row],[Order ID]],Table1[Product ID],Table1[[#This Row],[Product ID]],Table1[Sales],Table1[[#This Row],[Sales]])</f>
        <v>1</v>
      </c>
    </row>
    <row r="2912" spans="1:19" x14ac:dyDescent="0.3">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c r="S2912">
        <f>COUNTIFS(Table1[Order ID],Table1[[#This Row],[Order ID]],Table1[Product ID],Table1[[#This Row],[Product ID]],Table1[Sales],Table1[[#This Row],[Sales]])</f>
        <v>1</v>
      </c>
    </row>
    <row r="2913" spans="1:19" x14ac:dyDescent="0.3">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c r="S2913">
        <f>COUNTIFS(Table1[Order ID],Table1[[#This Row],[Order ID]],Table1[Product ID],Table1[[#This Row],[Product ID]],Table1[Sales],Table1[[#This Row],[Sales]])</f>
        <v>1</v>
      </c>
    </row>
    <row r="2914" spans="1:19" x14ac:dyDescent="0.3">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c r="S2914">
        <f>COUNTIFS(Table1[Order ID],Table1[[#This Row],[Order ID]],Table1[Product ID],Table1[[#This Row],[Product ID]],Table1[Sales],Table1[[#This Row],[Sales]])</f>
        <v>1</v>
      </c>
    </row>
    <row r="2915" spans="1:19" x14ac:dyDescent="0.3">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c r="S2915">
        <f>COUNTIFS(Table1[Order ID],Table1[[#This Row],[Order ID]],Table1[Product ID],Table1[[#This Row],[Product ID]],Table1[Sales],Table1[[#This Row],[Sales]])</f>
        <v>1</v>
      </c>
    </row>
    <row r="2916" spans="1:19" x14ac:dyDescent="0.3">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c r="S2916">
        <f>COUNTIFS(Table1[Order ID],Table1[[#This Row],[Order ID]],Table1[Product ID],Table1[[#This Row],[Product ID]],Table1[Sales],Table1[[#This Row],[Sales]])</f>
        <v>1</v>
      </c>
    </row>
    <row r="2917" spans="1:19" x14ac:dyDescent="0.3">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c r="S2917">
        <f>COUNTIFS(Table1[Order ID],Table1[[#This Row],[Order ID]],Table1[Product ID],Table1[[#This Row],[Product ID]],Table1[Sales],Table1[[#This Row],[Sales]])</f>
        <v>1</v>
      </c>
    </row>
    <row r="2918" spans="1:19" x14ac:dyDescent="0.3">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c r="S2918">
        <f>COUNTIFS(Table1[Order ID],Table1[[#This Row],[Order ID]],Table1[Product ID],Table1[[#This Row],[Product ID]],Table1[Sales],Table1[[#This Row],[Sales]])</f>
        <v>1</v>
      </c>
    </row>
    <row r="2919" spans="1:19" x14ac:dyDescent="0.3">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c r="S2919">
        <f>COUNTIFS(Table1[Order ID],Table1[[#This Row],[Order ID]],Table1[Product ID],Table1[[#This Row],[Product ID]],Table1[Sales],Table1[[#This Row],[Sales]])</f>
        <v>1</v>
      </c>
    </row>
    <row r="2920" spans="1:19" x14ac:dyDescent="0.3">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c r="S2920">
        <f>COUNTIFS(Table1[Order ID],Table1[[#This Row],[Order ID]],Table1[Product ID],Table1[[#This Row],[Product ID]],Table1[Sales],Table1[[#This Row],[Sales]])</f>
        <v>1</v>
      </c>
    </row>
    <row r="2921" spans="1:19" x14ac:dyDescent="0.3">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c r="S2921">
        <f>COUNTIFS(Table1[Order ID],Table1[[#This Row],[Order ID]],Table1[Product ID],Table1[[#This Row],[Product ID]],Table1[Sales],Table1[[#This Row],[Sales]])</f>
        <v>1</v>
      </c>
    </row>
    <row r="2922" spans="1:19" x14ac:dyDescent="0.3">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c r="S2922">
        <f>COUNTIFS(Table1[Order ID],Table1[[#This Row],[Order ID]],Table1[Product ID],Table1[[#This Row],[Product ID]],Table1[Sales],Table1[[#This Row],[Sales]])</f>
        <v>1</v>
      </c>
    </row>
    <row r="2923" spans="1:19" x14ac:dyDescent="0.3">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c r="S2923">
        <f>COUNTIFS(Table1[Order ID],Table1[[#This Row],[Order ID]],Table1[Product ID],Table1[[#This Row],[Product ID]],Table1[Sales],Table1[[#This Row],[Sales]])</f>
        <v>1</v>
      </c>
    </row>
    <row r="2924" spans="1:19" x14ac:dyDescent="0.3">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c r="S2924">
        <f>COUNTIFS(Table1[Order ID],Table1[[#This Row],[Order ID]],Table1[Product ID],Table1[[#This Row],[Product ID]],Table1[Sales],Table1[[#This Row],[Sales]])</f>
        <v>1</v>
      </c>
    </row>
    <row r="2925" spans="1:19" x14ac:dyDescent="0.3">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c r="S2925">
        <f>COUNTIFS(Table1[Order ID],Table1[[#This Row],[Order ID]],Table1[Product ID],Table1[[#This Row],[Product ID]],Table1[Sales],Table1[[#This Row],[Sales]])</f>
        <v>1</v>
      </c>
    </row>
    <row r="2926" spans="1:19" x14ac:dyDescent="0.3">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c r="S2926">
        <f>COUNTIFS(Table1[Order ID],Table1[[#This Row],[Order ID]],Table1[Product ID],Table1[[#This Row],[Product ID]],Table1[Sales],Table1[[#This Row],[Sales]])</f>
        <v>1</v>
      </c>
    </row>
    <row r="2927" spans="1:19" x14ac:dyDescent="0.3">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c r="S2927">
        <f>COUNTIFS(Table1[Order ID],Table1[[#This Row],[Order ID]],Table1[Product ID],Table1[[#This Row],[Product ID]],Table1[Sales],Table1[[#This Row],[Sales]])</f>
        <v>1</v>
      </c>
    </row>
    <row r="2928" spans="1:19" x14ac:dyDescent="0.3">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c r="S2928">
        <f>COUNTIFS(Table1[Order ID],Table1[[#This Row],[Order ID]],Table1[Product ID],Table1[[#This Row],[Product ID]],Table1[Sales],Table1[[#This Row],[Sales]])</f>
        <v>1</v>
      </c>
    </row>
    <row r="2929" spans="1:19" x14ac:dyDescent="0.3">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c r="S2929">
        <f>COUNTIFS(Table1[Order ID],Table1[[#This Row],[Order ID]],Table1[Product ID],Table1[[#This Row],[Product ID]],Table1[Sales],Table1[[#This Row],[Sales]])</f>
        <v>1</v>
      </c>
    </row>
    <row r="2930" spans="1:19" x14ac:dyDescent="0.3">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c r="S2930">
        <f>COUNTIFS(Table1[Order ID],Table1[[#This Row],[Order ID]],Table1[Product ID],Table1[[#This Row],[Product ID]],Table1[Sales],Table1[[#This Row],[Sales]])</f>
        <v>1</v>
      </c>
    </row>
    <row r="2931" spans="1:19" x14ac:dyDescent="0.3">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c r="S2931">
        <f>COUNTIFS(Table1[Order ID],Table1[[#This Row],[Order ID]],Table1[Product ID],Table1[[#This Row],[Product ID]],Table1[Sales],Table1[[#This Row],[Sales]])</f>
        <v>1</v>
      </c>
    </row>
    <row r="2932" spans="1:19" x14ac:dyDescent="0.3">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c r="S2932">
        <f>COUNTIFS(Table1[Order ID],Table1[[#This Row],[Order ID]],Table1[Product ID],Table1[[#This Row],[Product ID]],Table1[Sales],Table1[[#This Row],[Sales]])</f>
        <v>1</v>
      </c>
    </row>
    <row r="2933" spans="1:19" x14ac:dyDescent="0.3">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c r="S2933">
        <f>COUNTIFS(Table1[Order ID],Table1[[#This Row],[Order ID]],Table1[Product ID],Table1[[#This Row],[Product ID]],Table1[Sales],Table1[[#This Row],[Sales]])</f>
        <v>1</v>
      </c>
    </row>
    <row r="2934" spans="1:19" x14ac:dyDescent="0.3">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c r="S2934">
        <f>COUNTIFS(Table1[Order ID],Table1[[#This Row],[Order ID]],Table1[Product ID],Table1[[#This Row],[Product ID]],Table1[Sales],Table1[[#This Row],[Sales]])</f>
        <v>1</v>
      </c>
    </row>
    <row r="2935" spans="1:19" x14ac:dyDescent="0.3">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c r="S2935">
        <f>COUNTIFS(Table1[Order ID],Table1[[#This Row],[Order ID]],Table1[Product ID],Table1[[#This Row],[Product ID]],Table1[Sales],Table1[[#This Row],[Sales]])</f>
        <v>1</v>
      </c>
    </row>
    <row r="2936" spans="1:19" x14ac:dyDescent="0.3">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c r="S2936">
        <f>COUNTIFS(Table1[Order ID],Table1[[#This Row],[Order ID]],Table1[Product ID],Table1[[#This Row],[Product ID]],Table1[Sales],Table1[[#This Row],[Sales]])</f>
        <v>1</v>
      </c>
    </row>
    <row r="2937" spans="1:19" x14ac:dyDescent="0.3">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c r="S2937">
        <f>COUNTIFS(Table1[Order ID],Table1[[#This Row],[Order ID]],Table1[Product ID],Table1[[#This Row],[Product ID]],Table1[Sales],Table1[[#This Row],[Sales]])</f>
        <v>1</v>
      </c>
    </row>
    <row r="2938" spans="1:19" x14ac:dyDescent="0.3">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c r="S2938">
        <f>COUNTIFS(Table1[Order ID],Table1[[#This Row],[Order ID]],Table1[Product ID],Table1[[#This Row],[Product ID]],Table1[Sales],Table1[[#This Row],[Sales]])</f>
        <v>1</v>
      </c>
    </row>
    <row r="2939" spans="1:19" x14ac:dyDescent="0.3">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c r="S2939">
        <f>COUNTIFS(Table1[Order ID],Table1[[#This Row],[Order ID]],Table1[Product ID],Table1[[#This Row],[Product ID]],Table1[Sales],Table1[[#This Row],[Sales]])</f>
        <v>1</v>
      </c>
    </row>
    <row r="2940" spans="1:19" x14ac:dyDescent="0.3">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c r="S2940">
        <f>COUNTIFS(Table1[Order ID],Table1[[#This Row],[Order ID]],Table1[Product ID],Table1[[#This Row],[Product ID]],Table1[Sales],Table1[[#This Row],[Sales]])</f>
        <v>1</v>
      </c>
    </row>
    <row r="2941" spans="1:19" x14ac:dyDescent="0.3">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c r="S2941">
        <f>COUNTIFS(Table1[Order ID],Table1[[#This Row],[Order ID]],Table1[Product ID],Table1[[#This Row],[Product ID]],Table1[Sales],Table1[[#This Row],[Sales]])</f>
        <v>1</v>
      </c>
    </row>
    <row r="2942" spans="1:19" x14ac:dyDescent="0.3">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c r="S2942">
        <f>COUNTIFS(Table1[Order ID],Table1[[#This Row],[Order ID]],Table1[Product ID],Table1[[#This Row],[Product ID]],Table1[Sales],Table1[[#This Row],[Sales]])</f>
        <v>1</v>
      </c>
    </row>
    <row r="2943" spans="1:19" x14ac:dyDescent="0.3">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c r="S2943">
        <f>COUNTIFS(Table1[Order ID],Table1[[#This Row],[Order ID]],Table1[Product ID],Table1[[#This Row],[Product ID]],Table1[Sales],Table1[[#This Row],[Sales]])</f>
        <v>1</v>
      </c>
    </row>
    <row r="2944" spans="1:19" x14ac:dyDescent="0.3">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c r="S2944">
        <f>COUNTIFS(Table1[Order ID],Table1[[#This Row],[Order ID]],Table1[Product ID],Table1[[#This Row],[Product ID]],Table1[Sales],Table1[[#This Row],[Sales]])</f>
        <v>1</v>
      </c>
    </row>
    <row r="2945" spans="1:19" x14ac:dyDescent="0.3">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c r="S2945">
        <f>COUNTIFS(Table1[Order ID],Table1[[#This Row],[Order ID]],Table1[Product ID],Table1[[#This Row],[Product ID]],Table1[Sales],Table1[[#This Row],[Sales]])</f>
        <v>1</v>
      </c>
    </row>
    <row r="2946" spans="1:19" x14ac:dyDescent="0.3">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c r="S2946">
        <f>COUNTIFS(Table1[Order ID],Table1[[#This Row],[Order ID]],Table1[Product ID],Table1[[#This Row],[Product ID]],Table1[Sales],Table1[[#This Row],[Sales]])</f>
        <v>1</v>
      </c>
    </row>
    <row r="2947" spans="1:19" x14ac:dyDescent="0.3">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c r="S2947">
        <f>COUNTIFS(Table1[Order ID],Table1[[#This Row],[Order ID]],Table1[Product ID],Table1[[#This Row],[Product ID]],Table1[Sales],Table1[[#This Row],[Sales]])</f>
        <v>1</v>
      </c>
    </row>
    <row r="2948" spans="1:19" x14ac:dyDescent="0.3">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c r="S2948">
        <f>COUNTIFS(Table1[Order ID],Table1[[#This Row],[Order ID]],Table1[Product ID],Table1[[#This Row],[Product ID]],Table1[Sales],Table1[[#This Row],[Sales]])</f>
        <v>1</v>
      </c>
    </row>
    <row r="2949" spans="1:19" x14ac:dyDescent="0.3">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c r="S2949">
        <f>COUNTIFS(Table1[Order ID],Table1[[#This Row],[Order ID]],Table1[Product ID],Table1[[#This Row],[Product ID]],Table1[Sales],Table1[[#This Row],[Sales]])</f>
        <v>1</v>
      </c>
    </row>
    <row r="2950" spans="1:19" x14ac:dyDescent="0.3">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c r="S2950">
        <f>COUNTIFS(Table1[Order ID],Table1[[#This Row],[Order ID]],Table1[Product ID],Table1[[#This Row],[Product ID]],Table1[Sales],Table1[[#This Row],[Sales]])</f>
        <v>1</v>
      </c>
    </row>
    <row r="2951" spans="1:19" x14ac:dyDescent="0.3">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c r="S2951">
        <f>COUNTIFS(Table1[Order ID],Table1[[#This Row],[Order ID]],Table1[Product ID],Table1[[#This Row],[Product ID]],Table1[Sales],Table1[[#This Row],[Sales]])</f>
        <v>1</v>
      </c>
    </row>
    <row r="2952" spans="1:19" x14ac:dyDescent="0.3">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c r="S2952">
        <f>COUNTIFS(Table1[Order ID],Table1[[#This Row],[Order ID]],Table1[Product ID],Table1[[#This Row],[Product ID]],Table1[Sales],Table1[[#This Row],[Sales]])</f>
        <v>1</v>
      </c>
    </row>
    <row r="2953" spans="1:19" x14ac:dyDescent="0.3">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c r="S2953">
        <f>COUNTIFS(Table1[Order ID],Table1[[#This Row],[Order ID]],Table1[Product ID],Table1[[#This Row],[Product ID]],Table1[Sales],Table1[[#This Row],[Sales]])</f>
        <v>1</v>
      </c>
    </row>
    <row r="2954" spans="1:19" x14ac:dyDescent="0.3">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c r="S2954">
        <f>COUNTIFS(Table1[Order ID],Table1[[#This Row],[Order ID]],Table1[Product ID],Table1[[#This Row],[Product ID]],Table1[Sales],Table1[[#This Row],[Sales]])</f>
        <v>1</v>
      </c>
    </row>
    <row r="2955" spans="1:19" x14ac:dyDescent="0.3">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c r="S2955">
        <f>COUNTIFS(Table1[Order ID],Table1[[#This Row],[Order ID]],Table1[Product ID],Table1[[#This Row],[Product ID]],Table1[Sales],Table1[[#This Row],[Sales]])</f>
        <v>1</v>
      </c>
    </row>
    <row r="2956" spans="1:19" x14ac:dyDescent="0.3">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c r="S2956">
        <f>COUNTIFS(Table1[Order ID],Table1[[#This Row],[Order ID]],Table1[Product ID],Table1[[#This Row],[Product ID]],Table1[Sales],Table1[[#This Row],[Sales]])</f>
        <v>1</v>
      </c>
    </row>
    <row r="2957" spans="1:19" x14ac:dyDescent="0.3">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c r="S2957">
        <f>COUNTIFS(Table1[Order ID],Table1[[#This Row],[Order ID]],Table1[Product ID],Table1[[#This Row],[Product ID]],Table1[Sales],Table1[[#This Row],[Sales]])</f>
        <v>1</v>
      </c>
    </row>
    <row r="2958" spans="1:19" x14ac:dyDescent="0.3">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c r="S2958">
        <f>COUNTIFS(Table1[Order ID],Table1[[#This Row],[Order ID]],Table1[Product ID],Table1[[#This Row],[Product ID]],Table1[Sales],Table1[[#This Row],[Sales]])</f>
        <v>1</v>
      </c>
    </row>
    <row r="2959" spans="1:19" x14ac:dyDescent="0.3">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c r="S2959">
        <f>COUNTIFS(Table1[Order ID],Table1[[#This Row],[Order ID]],Table1[Product ID],Table1[[#This Row],[Product ID]],Table1[Sales],Table1[[#This Row],[Sales]])</f>
        <v>1</v>
      </c>
    </row>
    <row r="2960" spans="1:19" x14ac:dyDescent="0.3">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c r="S2960">
        <f>COUNTIFS(Table1[Order ID],Table1[[#This Row],[Order ID]],Table1[Product ID],Table1[[#This Row],[Product ID]],Table1[Sales],Table1[[#This Row],[Sales]])</f>
        <v>1</v>
      </c>
    </row>
    <row r="2961" spans="1:19" x14ac:dyDescent="0.3">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c r="S2961">
        <f>COUNTIFS(Table1[Order ID],Table1[[#This Row],[Order ID]],Table1[Product ID],Table1[[#This Row],[Product ID]],Table1[Sales],Table1[[#This Row],[Sales]])</f>
        <v>1</v>
      </c>
    </row>
    <row r="2962" spans="1:19" x14ac:dyDescent="0.3">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c r="S2962">
        <f>COUNTIFS(Table1[Order ID],Table1[[#This Row],[Order ID]],Table1[Product ID],Table1[[#This Row],[Product ID]],Table1[Sales],Table1[[#This Row],[Sales]])</f>
        <v>1</v>
      </c>
    </row>
    <row r="2963" spans="1:19" x14ac:dyDescent="0.3">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c r="S2963">
        <f>COUNTIFS(Table1[Order ID],Table1[[#This Row],[Order ID]],Table1[Product ID],Table1[[#This Row],[Product ID]],Table1[Sales],Table1[[#This Row],[Sales]])</f>
        <v>1</v>
      </c>
    </row>
    <row r="2964" spans="1:19" x14ac:dyDescent="0.3">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c r="S2964">
        <f>COUNTIFS(Table1[Order ID],Table1[[#This Row],[Order ID]],Table1[Product ID],Table1[[#This Row],[Product ID]],Table1[Sales],Table1[[#This Row],[Sales]])</f>
        <v>1</v>
      </c>
    </row>
    <row r="2965" spans="1:19" x14ac:dyDescent="0.3">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c r="S2965">
        <f>COUNTIFS(Table1[Order ID],Table1[[#This Row],[Order ID]],Table1[Product ID],Table1[[#This Row],[Product ID]],Table1[Sales],Table1[[#This Row],[Sales]])</f>
        <v>1</v>
      </c>
    </row>
    <row r="2966" spans="1:19" x14ac:dyDescent="0.3">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c r="S2966">
        <f>COUNTIFS(Table1[Order ID],Table1[[#This Row],[Order ID]],Table1[Product ID],Table1[[#This Row],[Product ID]],Table1[Sales],Table1[[#This Row],[Sales]])</f>
        <v>1</v>
      </c>
    </row>
    <row r="2967" spans="1:19" x14ac:dyDescent="0.3">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c r="S2967">
        <f>COUNTIFS(Table1[Order ID],Table1[[#This Row],[Order ID]],Table1[Product ID],Table1[[#This Row],[Product ID]],Table1[Sales],Table1[[#This Row],[Sales]])</f>
        <v>1</v>
      </c>
    </row>
    <row r="2968" spans="1:19" x14ac:dyDescent="0.3">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c r="S2968">
        <f>COUNTIFS(Table1[Order ID],Table1[[#This Row],[Order ID]],Table1[Product ID],Table1[[#This Row],[Product ID]],Table1[Sales],Table1[[#This Row],[Sales]])</f>
        <v>1</v>
      </c>
    </row>
    <row r="2969" spans="1:19" x14ac:dyDescent="0.3">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c r="S2969">
        <f>COUNTIFS(Table1[Order ID],Table1[[#This Row],[Order ID]],Table1[Product ID],Table1[[#This Row],[Product ID]],Table1[Sales],Table1[[#This Row],[Sales]])</f>
        <v>1</v>
      </c>
    </row>
    <row r="2970" spans="1:19" x14ac:dyDescent="0.3">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c r="S2970">
        <f>COUNTIFS(Table1[Order ID],Table1[[#This Row],[Order ID]],Table1[Product ID],Table1[[#This Row],[Product ID]],Table1[Sales],Table1[[#This Row],[Sales]])</f>
        <v>1</v>
      </c>
    </row>
    <row r="2971" spans="1:19" x14ac:dyDescent="0.3">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c r="S2971">
        <f>COUNTIFS(Table1[Order ID],Table1[[#This Row],[Order ID]],Table1[Product ID],Table1[[#This Row],[Product ID]],Table1[Sales],Table1[[#This Row],[Sales]])</f>
        <v>1</v>
      </c>
    </row>
    <row r="2972" spans="1:19" x14ac:dyDescent="0.3">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c r="S2972">
        <f>COUNTIFS(Table1[Order ID],Table1[[#This Row],[Order ID]],Table1[Product ID],Table1[[#This Row],[Product ID]],Table1[Sales],Table1[[#This Row],[Sales]])</f>
        <v>1</v>
      </c>
    </row>
    <row r="2973" spans="1:19" x14ac:dyDescent="0.3">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c r="S2973">
        <f>COUNTIFS(Table1[Order ID],Table1[[#This Row],[Order ID]],Table1[Product ID],Table1[[#This Row],[Product ID]],Table1[Sales],Table1[[#This Row],[Sales]])</f>
        <v>1</v>
      </c>
    </row>
    <row r="2974" spans="1:19" x14ac:dyDescent="0.3">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c r="S2974">
        <f>COUNTIFS(Table1[Order ID],Table1[[#This Row],[Order ID]],Table1[Product ID],Table1[[#This Row],[Product ID]],Table1[Sales],Table1[[#This Row],[Sales]])</f>
        <v>1</v>
      </c>
    </row>
    <row r="2975" spans="1:19" x14ac:dyDescent="0.3">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c r="S2975">
        <f>COUNTIFS(Table1[Order ID],Table1[[#This Row],[Order ID]],Table1[Product ID],Table1[[#This Row],[Product ID]],Table1[Sales],Table1[[#This Row],[Sales]])</f>
        <v>1</v>
      </c>
    </row>
    <row r="2976" spans="1:19" x14ac:dyDescent="0.3">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c r="S2976">
        <f>COUNTIFS(Table1[Order ID],Table1[[#This Row],[Order ID]],Table1[Product ID],Table1[[#This Row],[Product ID]],Table1[Sales],Table1[[#This Row],[Sales]])</f>
        <v>1</v>
      </c>
    </row>
    <row r="2977" spans="1:19" x14ac:dyDescent="0.3">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c r="S2977">
        <f>COUNTIFS(Table1[Order ID],Table1[[#This Row],[Order ID]],Table1[Product ID],Table1[[#This Row],[Product ID]],Table1[Sales],Table1[[#This Row],[Sales]])</f>
        <v>1</v>
      </c>
    </row>
    <row r="2978" spans="1:19" x14ac:dyDescent="0.3">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c r="S2978">
        <f>COUNTIFS(Table1[Order ID],Table1[[#This Row],[Order ID]],Table1[Product ID],Table1[[#This Row],[Product ID]],Table1[Sales],Table1[[#This Row],[Sales]])</f>
        <v>1</v>
      </c>
    </row>
    <row r="2979" spans="1:19" x14ac:dyDescent="0.3">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c r="S2979">
        <f>COUNTIFS(Table1[Order ID],Table1[[#This Row],[Order ID]],Table1[Product ID],Table1[[#This Row],[Product ID]],Table1[Sales],Table1[[#This Row],[Sales]])</f>
        <v>1</v>
      </c>
    </row>
    <row r="2980" spans="1:19" x14ac:dyDescent="0.3">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c r="S2980">
        <f>COUNTIFS(Table1[Order ID],Table1[[#This Row],[Order ID]],Table1[Product ID],Table1[[#This Row],[Product ID]],Table1[Sales],Table1[[#This Row],[Sales]])</f>
        <v>1</v>
      </c>
    </row>
    <row r="2981" spans="1:19" x14ac:dyDescent="0.3">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c r="S2981">
        <f>COUNTIFS(Table1[Order ID],Table1[[#This Row],[Order ID]],Table1[Product ID],Table1[[#This Row],[Product ID]],Table1[Sales],Table1[[#This Row],[Sales]])</f>
        <v>1</v>
      </c>
    </row>
    <row r="2982" spans="1:19" x14ac:dyDescent="0.3">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c r="S2982">
        <f>COUNTIFS(Table1[Order ID],Table1[[#This Row],[Order ID]],Table1[Product ID],Table1[[#This Row],[Product ID]],Table1[Sales],Table1[[#This Row],[Sales]])</f>
        <v>1</v>
      </c>
    </row>
    <row r="2983" spans="1:19" x14ac:dyDescent="0.3">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c r="S2983">
        <f>COUNTIFS(Table1[Order ID],Table1[[#This Row],[Order ID]],Table1[Product ID],Table1[[#This Row],[Product ID]],Table1[Sales],Table1[[#This Row],[Sales]])</f>
        <v>1</v>
      </c>
    </row>
    <row r="2984" spans="1:19" x14ac:dyDescent="0.3">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c r="S2984">
        <f>COUNTIFS(Table1[Order ID],Table1[[#This Row],[Order ID]],Table1[Product ID],Table1[[#This Row],[Product ID]],Table1[Sales],Table1[[#This Row],[Sales]])</f>
        <v>1</v>
      </c>
    </row>
    <row r="2985" spans="1:19" x14ac:dyDescent="0.3">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c r="S2985">
        <f>COUNTIFS(Table1[Order ID],Table1[[#This Row],[Order ID]],Table1[Product ID],Table1[[#This Row],[Product ID]],Table1[Sales],Table1[[#This Row],[Sales]])</f>
        <v>1</v>
      </c>
    </row>
    <row r="2986" spans="1:19" x14ac:dyDescent="0.3">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c r="S2986">
        <f>COUNTIFS(Table1[Order ID],Table1[[#This Row],[Order ID]],Table1[Product ID],Table1[[#This Row],[Product ID]],Table1[Sales],Table1[[#This Row],[Sales]])</f>
        <v>1</v>
      </c>
    </row>
    <row r="2987" spans="1:19" x14ac:dyDescent="0.3">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c r="S2987">
        <f>COUNTIFS(Table1[Order ID],Table1[[#This Row],[Order ID]],Table1[Product ID],Table1[[#This Row],[Product ID]],Table1[Sales],Table1[[#This Row],[Sales]])</f>
        <v>1</v>
      </c>
    </row>
    <row r="2988" spans="1:19" x14ac:dyDescent="0.3">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c r="S2988">
        <f>COUNTIFS(Table1[Order ID],Table1[[#This Row],[Order ID]],Table1[Product ID],Table1[[#This Row],[Product ID]],Table1[Sales],Table1[[#This Row],[Sales]])</f>
        <v>1</v>
      </c>
    </row>
    <row r="2989" spans="1:19" x14ac:dyDescent="0.3">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c r="S2989">
        <f>COUNTIFS(Table1[Order ID],Table1[[#This Row],[Order ID]],Table1[Product ID],Table1[[#This Row],[Product ID]],Table1[Sales],Table1[[#This Row],[Sales]])</f>
        <v>1</v>
      </c>
    </row>
    <row r="2990" spans="1:19" x14ac:dyDescent="0.3">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c r="S2990">
        <f>COUNTIFS(Table1[Order ID],Table1[[#This Row],[Order ID]],Table1[Product ID],Table1[[#This Row],[Product ID]],Table1[Sales],Table1[[#This Row],[Sales]])</f>
        <v>1</v>
      </c>
    </row>
    <row r="2991" spans="1:19" x14ac:dyDescent="0.3">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c r="S2991">
        <f>COUNTIFS(Table1[Order ID],Table1[[#This Row],[Order ID]],Table1[Product ID],Table1[[#This Row],[Product ID]],Table1[Sales],Table1[[#This Row],[Sales]])</f>
        <v>1</v>
      </c>
    </row>
    <row r="2992" spans="1:19" x14ac:dyDescent="0.3">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c r="S2992">
        <f>COUNTIFS(Table1[Order ID],Table1[[#This Row],[Order ID]],Table1[Product ID],Table1[[#This Row],[Product ID]],Table1[Sales],Table1[[#This Row],[Sales]])</f>
        <v>1</v>
      </c>
    </row>
    <row r="2993" spans="1:19" x14ac:dyDescent="0.3">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c r="S2993">
        <f>COUNTIFS(Table1[Order ID],Table1[[#This Row],[Order ID]],Table1[Product ID],Table1[[#This Row],[Product ID]],Table1[Sales],Table1[[#This Row],[Sales]])</f>
        <v>1</v>
      </c>
    </row>
    <row r="2994" spans="1:19" x14ac:dyDescent="0.3">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c r="S2994">
        <f>COUNTIFS(Table1[Order ID],Table1[[#This Row],[Order ID]],Table1[Product ID],Table1[[#This Row],[Product ID]],Table1[Sales],Table1[[#This Row],[Sales]])</f>
        <v>1</v>
      </c>
    </row>
    <row r="2995" spans="1:19" x14ac:dyDescent="0.3">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c r="S2995">
        <f>COUNTIFS(Table1[Order ID],Table1[[#This Row],[Order ID]],Table1[Product ID],Table1[[#This Row],[Product ID]],Table1[Sales],Table1[[#This Row],[Sales]])</f>
        <v>1</v>
      </c>
    </row>
    <row r="2996" spans="1:19" x14ac:dyDescent="0.3">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c r="S2996">
        <f>COUNTIFS(Table1[Order ID],Table1[[#This Row],[Order ID]],Table1[Product ID],Table1[[#This Row],[Product ID]],Table1[Sales],Table1[[#This Row],[Sales]])</f>
        <v>1</v>
      </c>
    </row>
    <row r="2997" spans="1:19" x14ac:dyDescent="0.3">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c r="S2997">
        <f>COUNTIFS(Table1[Order ID],Table1[[#This Row],[Order ID]],Table1[Product ID],Table1[[#This Row],[Product ID]],Table1[Sales],Table1[[#This Row],[Sales]])</f>
        <v>1</v>
      </c>
    </row>
    <row r="2998" spans="1:19" x14ac:dyDescent="0.3">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c r="S2998">
        <f>COUNTIFS(Table1[Order ID],Table1[[#This Row],[Order ID]],Table1[Product ID],Table1[[#This Row],[Product ID]],Table1[Sales],Table1[[#This Row],[Sales]])</f>
        <v>1</v>
      </c>
    </row>
    <row r="2999" spans="1:19" x14ac:dyDescent="0.3">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c r="S2999">
        <f>COUNTIFS(Table1[Order ID],Table1[[#This Row],[Order ID]],Table1[Product ID],Table1[[#This Row],[Product ID]],Table1[Sales],Table1[[#This Row],[Sales]])</f>
        <v>1</v>
      </c>
    </row>
    <row r="3000" spans="1:19" x14ac:dyDescent="0.3">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c r="S3000">
        <f>COUNTIFS(Table1[Order ID],Table1[[#This Row],[Order ID]],Table1[Product ID],Table1[[#This Row],[Product ID]],Table1[Sales],Table1[[#This Row],[Sales]])</f>
        <v>1</v>
      </c>
    </row>
    <row r="3001" spans="1:19" x14ac:dyDescent="0.3">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c r="S3001">
        <f>COUNTIFS(Table1[Order ID],Table1[[#This Row],[Order ID]],Table1[Product ID],Table1[[#This Row],[Product ID]],Table1[Sales],Table1[[#This Row],[Sales]])</f>
        <v>1</v>
      </c>
    </row>
    <row r="3002" spans="1:19" x14ac:dyDescent="0.3">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c r="S3002">
        <f>COUNTIFS(Table1[Order ID],Table1[[#This Row],[Order ID]],Table1[Product ID],Table1[[#This Row],[Product ID]],Table1[Sales],Table1[[#This Row],[Sales]])</f>
        <v>1</v>
      </c>
    </row>
    <row r="3003" spans="1:19" x14ac:dyDescent="0.3">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c r="S3003">
        <f>COUNTIFS(Table1[Order ID],Table1[[#This Row],[Order ID]],Table1[Product ID],Table1[[#This Row],[Product ID]],Table1[Sales],Table1[[#This Row],[Sales]])</f>
        <v>1</v>
      </c>
    </row>
    <row r="3004" spans="1:19" x14ac:dyDescent="0.3">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c r="S3004">
        <f>COUNTIFS(Table1[Order ID],Table1[[#This Row],[Order ID]],Table1[Product ID],Table1[[#This Row],[Product ID]],Table1[Sales],Table1[[#This Row],[Sales]])</f>
        <v>1</v>
      </c>
    </row>
    <row r="3005" spans="1:19" x14ac:dyDescent="0.3">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c r="S3005">
        <f>COUNTIFS(Table1[Order ID],Table1[[#This Row],[Order ID]],Table1[Product ID],Table1[[#This Row],[Product ID]],Table1[Sales],Table1[[#This Row],[Sales]])</f>
        <v>1</v>
      </c>
    </row>
    <row r="3006" spans="1:19" x14ac:dyDescent="0.3">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c r="S3006">
        <f>COUNTIFS(Table1[Order ID],Table1[[#This Row],[Order ID]],Table1[Product ID],Table1[[#This Row],[Product ID]],Table1[Sales],Table1[[#This Row],[Sales]])</f>
        <v>1</v>
      </c>
    </row>
    <row r="3007" spans="1:19" x14ac:dyDescent="0.3">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c r="S3007">
        <f>COUNTIFS(Table1[Order ID],Table1[[#This Row],[Order ID]],Table1[Product ID],Table1[[#This Row],[Product ID]],Table1[Sales],Table1[[#This Row],[Sales]])</f>
        <v>1</v>
      </c>
    </row>
    <row r="3008" spans="1:19" x14ac:dyDescent="0.3">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c r="S3008">
        <f>COUNTIFS(Table1[Order ID],Table1[[#This Row],[Order ID]],Table1[Product ID],Table1[[#This Row],[Product ID]],Table1[Sales],Table1[[#This Row],[Sales]])</f>
        <v>1</v>
      </c>
    </row>
    <row r="3009" spans="1:19" x14ac:dyDescent="0.3">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c r="S3009">
        <f>COUNTIFS(Table1[Order ID],Table1[[#This Row],[Order ID]],Table1[Product ID],Table1[[#This Row],[Product ID]],Table1[Sales],Table1[[#This Row],[Sales]])</f>
        <v>1</v>
      </c>
    </row>
    <row r="3010" spans="1:19" x14ac:dyDescent="0.3">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c r="S3010">
        <f>COUNTIFS(Table1[Order ID],Table1[[#This Row],[Order ID]],Table1[Product ID],Table1[[#This Row],[Product ID]],Table1[Sales],Table1[[#This Row],[Sales]])</f>
        <v>1</v>
      </c>
    </row>
    <row r="3011" spans="1:19" x14ac:dyDescent="0.3">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c r="S3011">
        <f>COUNTIFS(Table1[Order ID],Table1[[#This Row],[Order ID]],Table1[Product ID],Table1[[#This Row],[Product ID]],Table1[Sales],Table1[[#This Row],[Sales]])</f>
        <v>1</v>
      </c>
    </row>
    <row r="3012" spans="1:19" x14ac:dyDescent="0.3">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c r="S3012">
        <f>COUNTIFS(Table1[Order ID],Table1[[#This Row],[Order ID]],Table1[Product ID],Table1[[#This Row],[Product ID]],Table1[Sales],Table1[[#This Row],[Sales]])</f>
        <v>1</v>
      </c>
    </row>
    <row r="3013" spans="1:19" x14ac:dyDescent="0.3">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c r="S3013">
        <f>COUNTIFS(Table1[Order ID],Table1[[#This Row],[Order ID]],Table1[Product ID],Table1[[#This Row],[Product ID]],Table1[Sales],Table1[[#This Row],[Sales]])</f>
        <v>1</v>
      </c>
    </row>
    <row r="3014" spans="1:19" x14ac:dyDescent="0.3">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c r="S3014">
        <f>COUNTIFS(Table1[Order ID],Table1[[#This Row],[Order ID]],Table1[Product ID],Table1[[#This Row],[Product ID]],Table1[Sales],Table1[[#This Row],[Sales]])</f>
        <v>1</v>
      </c>
    </row>
    <row r="3015" spans="1:19" x14ac:dyDescent="0.3">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c r="S3015">
        <f>COUNTIFS(Table1[Order ID],Table1[[#This Row],[Order ID]],Table1[Product ID],Table1[[#This Row],[Product ID]],Table1[Sales],Table1[[#This Row],[Sales]])</f>
        <v>1</v>
      </c>
    </row>
    <row r="3016" spans="1:19" x14ac:dyDescent="0.3">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c r="S3016">
        <f>COUNTIFS(Table1[Order ID],Table1[[#This Row],[Order ID]],Table1[Product ID],Table1[[#This Row],[Product ID]],Table1[Sales],Table1[[#This Row],[Sales]])</f>
        <v>1</v>
      </c>
    </row>
    <row r="3017" spans="1:19" x14ac:dyDescent="0.3">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c r="S3017">
        <f>COUNTIFS(Table1[Order ID],Table1[[#This Row],[Order ID]],Table1[Product ID],Table1[[#This Row],[Product ID]],Table1[Sales],Table1[[#This Row],[Sales]])</f>
        <v>1</v>
      </c>
    </row>
    <row r="3018" spans="1:19" x14ac:dyDescent="0.3">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c r="S3018">
        <f>COUNTIFS(Table1[Order ID],Table1[[#This Row],[Order ID]],Table1[Product ID],Table1[[#This Row],[Product ID]],Table1[Sales],Table1[[#This Row],[Sales]])</f>
        <v>1</v>
      </c>
    </row>
    <row r="3019" spans="1:19" x14ac:dyDescent="0.3">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c r="S3019">
        <f>COUNTIFS(Table1[Order ID],Table1[[#This Row],[Order ID]],Table1[Product ID],Table1[[#This Row],[Product ID]],Table1[Sales],Table1[[#This Row],[Sales]])</f>
        <v>1</v>
      </c>
    </row>
    <row r="3020" spans="1:19" x14ac:dyDescent="0.3">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c r="S3020">
        <f>COUNTIFS(Table1[Order ID],Table1[[#This Row],[Order ID]],Table1[Product ID],Table1[[#This Row],[Product ID]],Table1[Sales],Table1[[#This Row],[Sales]])</f>
        <v>1</v>
      </c>
    </row>
    <row r="3021" spans="1:19" x14ac:dyDescent="0.3">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c r="S3021">
        <f>COUNTIFS(Table1[Order ID],Table1[[#This Row],[Order ID]],Table1[Product ID],Table1[[#This Row],[Product ID]],Table1[Sales],Table1[[#This Row],[Sales]])</f>
        <v>1</v>
      </c>
    </row>
    <row r="3022" spans="1:19" x14ac:dyDescent="0.3">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c r="S3022">
        <f>COUNTIFS(Table1[Order ID],Table1[[#This Row],[Order ID]],Table1[Product ID],Table1[[#This Row],[Product ID]],Table1[Sales],Table1[[#This Row],[Sales]])</f>
        <v>1</v>
      </c>
    </row>
    <row r="3023" spans="1:19" x14ac:dyDescent="0.3">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c r="S3023">
        <f>COUNTIFS(Table1[Order ID],Table1[[#This Row],[Order ID]],Table1[Product ID],Table1[[#This Row],[Product ID]],Table1[Sales],Table1[[#This Row],[Sales]])</f>
        <v>1</v>
      </c>
    </row>
    <row r="3024" spans="1:19" x14ac:dyDescent="0.3">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c r="S3024">
        <f>COUNTIFS(Table1[Order ID],Table1[[#This Row],[Order ID]],Table1[Product ID],Table1[[#This Row],[Product ID]],Table1[Sales],Table1[[#This Row],[Sales]])</f>
        <v>1</v>
      </c>
    </row>
    <row r="3025" spans="1:19" x14ac:dyDescent="0.3">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c r="S3025">
        <f>COUNTIFS(Table1[Order ID],Table1[[#This Row],[Order ID]],Table1[Product ID],Table1[[#This Row],[Product ID]],Table1[Sales],Table1[[#This Row],[Sales]])</f>
        <v>1</v>
      </c>
    </row>
    <row r="3026" spans="1:19" x14ac:dyDescent="0.3">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c r="S3026">
        <f>COUNTIFS(Table1[Order ID],Table1[[#This Row],[Order ID]],Table1[Product ID],Table1[[#This Row],[Product ID]],Table1[Sales],Table1[[#This Row],[Sales]])</f>
        <v>1</v>
      </c>
    </row>
    <row r="3027" spans="1:19" x14ac:dyDescent="0.3">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c r="S3027">
        <f>COUNTIFS(Table1[Order ID],Table1[[#This Row],[Order ID]],Table1[Product ID],Table1[[#This Row],[Product ID]],Table1[Sales],Table1[[#This Row],[Sales]])</f>
        <v>1</v>
      </c>
    </row>
    <row r="3028" spans="1:19" x14ac:dyDescent="0.3">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c r="S3028">
        <f>COUNTIFS(Table1[Order ID],Table1[[#This Row],[Order ID]],Table1[Product ID],Table1[[#This Row],[Product ID]],Table1[Sales],Table1[[#This Row],[Sales]])</f>
        <v>1</v>
      </c>
    </row>
    <row r="3029" spans="1:19" x14ac:dyDescent="0.3">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c r="S3029">
        <f>COUNTIFS(Table1[Order ID],Table1[[#This Row],[Order ID]],Table1[Product ID],Table1[[#This Row],[Product ID]],Table1[Sales],Table1[[#This Row],[Sales]])</f>
        <v>1</v>
      </c>
    </row>
    <row r="3030" spans="1:19" x14ac:dyDescent="0.3">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c r="S3030">
        <f>COUNTIFS(Table1[Order ID],Table1[[#This Row],[Order ID]],Table1[Product ID],Table1[[#This Row],[Product ID]],Table1[Sales],Table1[[#This Row],[Sales]])</f>
        <v>1</v>
      </c>
    </row>
    <row r="3031" spans="1:19" x14ac:dyDescent="0.3">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c r="S3031">
        <f>COUNTIFS(Table1[Order ID],Table1[[#This Row],[Order ID]],Table1[Product ID],Table1[[#This Row],[Product ID]],Table1[Sales],Table1[[#This Row],[Sales]])</f>
        <v>1</v>
      </c>
    </row>
    <row r="3032" spans="1:19" x14ac:dyDescent="0.3">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c r="S3032">
        <f>COUNTIFS(Table1[Order ID],Table1[[#This Row],[Order ID]],Table1[Product ID],Table1[[#This Row],[Product ID]],Table1[Sales],Table1[[#This Row],[Sales]])</f>
        <v>1</v>
      </c>
    </row>
    <row r="3033" spans="1:19" x14ac:dyDescent="0.3">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c r="S3033">
        <f>COUNTIFS(Table1[Order ID],Table1[[#This Row],[Order ID]],Table1[Product ID],Table1[[#This Row],[Product ID]],Table1[Sales],Table1[[#This Row],[Sales]])</f>
        <v>1</v>
      </c>
    </row>
    <row r="3034" spans="1:19" x14ac:dyDescent="0.3">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c r="S3034">
        <f>COUNTIFS(Table1[Order ID],Table1[[#This Row],[Order ID]],Table1[Product ID],Table1[[#This Row],[Product ID]],Table1[Sales],Table1[[#This Row],[Sales]])</f>
        <v>1</v>
      </c>
    </row>
    <row r="3035" spans="1:19" x14ac:dyDescent="0.3">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c r="S3035">
        <f>COUNTIFS(Table1[Order ID],Table1[[#This Row],[Order ID]],Table1[Product ID],Table1[[#This Row],[Product ID]],Table1[Sales],Table1[[#This Row],[Sales]])</f>
        <v>1</v>
      </c>
    </row>
    <row r="3036" spans="1:19" x14ac:dyDescent="0.3">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c r="S3036">
        <f>COUNTIFS(Table1[Order ID],Table1[[#This Row],[Order ID]],Table1[Product ID],Table1[[#This Row],[Product ID]],Table1[Sales],Table1[[#This Row],[Sales]])</f>
        <v>1</v>
      </c>
    </row>
    <row r="3037" spans="1:19" x14ac:dyDescent="0.3">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c r="S3037">
        <f>COUNTIFS(Table1[Order ID],Table1[[#This Row],[Order ID]],Table1[Product ID],Table1[[#This Row],[Product ID]],Table1[Sales],Table1[[#This Row],[Sales]])</f>
        <v>1</v>
      </c>
    </row>
    <row r="3038" spans="1:19" x14ac:dyDescent="0.3">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c r="S3038">
        <f>COUNTIFS(Table1[Order ID],Table1[[#This Row],[Order ID]],Table1[Product ID],Table1[[#This Row],[Product ID]],Table1[Sales],Table1[[#This Row],[Sales]])</f>
        <v>1</v>
      </c>
    </row>
    <row r="3039" spans="1:19" x14ac:dyDescent="0.3">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c r="S3039">
        <f>COUNTIFS(Table1[Order ID],Table1[[#This Row],[Order ID]],Table1[Product ID],Table1[[#This Row],[Product ID]],Table1[Sales],Table1[[#This Row],[Sales]])</f>
        <v>1</v>
      </c>
    </row>
    <row r="3040" spans="1:19" x14ac:dyDescent="0.3">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c r="S3040">
        <f>COUNTIFS(Table1[Order ID],Table1[[#This Row],[Order ID]],Table1[Product ID],Table1[[#This Row],[Product ID]],Table1[Sales],Table1[[#This Row],[Sales]])</f>
        <v>1</v>
      </c>
    </row>
    <row r="3041" spans="1:19" x14ac:dyDescent="0.3">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c r="S3041">
        <f>COUNTIFS(Table1[Order ID],Table1[[#This Row],[Order ID]],Table1[Product ID],Table1[[#This Row],[Product ID]],Table1[Sales],Table1[[#This Row],[Sales]])</f>
        <v>1</v>
      </c>
    </row>
    <row r="3042" spans="1:19" x14ac:dyDescent="0.3">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c r="S3042">
        <f>COUNTIFS(Table1[Order ID],Table1[[#This Row],[Order ID]],Table1[Product ID],Table1[[#This Row],[Product ID]],Table1[Sales],Table1[[#This Row],[Sales]])</f>
        <v>1</v>
      </c>
    </row>
    <row r="3043" spans="1:19" x14ac:dyDescent="0.3">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c r="S3043">
        <f>COUNTIFS(Table1[Order ID],Table1[[#This Row],[Order ID]],Table1[Product ID],Table1[[#This Row],[Product ID]],Table1[Sales],Table1[[#This Row],[Sales]])</f>
        <v>1</v>
      </c>
    </row>
    <row r="3044" spans="1:19" x14ac:dyDescent="0.3">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c r="S3044">
        <f>COUNTIFS(Table1[Order ID],Table1[[#This Row],[Order ID]],Table1[Product ID],Table1[[#This Row],[Product ID]],Table1[Sales],Table1[[#This Row],[Sales]])</f>
        <v>1</v>
      </c>
    </row>
    <row r="3045" spans="1:19" x14ac:dyDescent="0.3">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c r="S3045">
        <f>COUNTIFS(Table1[Order ID],Table1[[#This Row],[Order ID]],Table1[Product ID],Table1[[#This Row],[Product ID]],Table1[Sales],Table1[[#This Row],[Sales]])</f>
        <v>1</v>
      </c>
    </row>
    <row r="3046" spans="1:19" x14ac:dyDescent="0.3">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c r="S3046">
        <f>COUNTIFS(Table1[Order ID],Table1[[#This Row],[Order ID]],Table1[Product ID],Table1[[#This Row],[Product ID]],Table1[Sales],Table1[[#This Row],[Sales]])</f>
        <v>1</v>
      </c>
    </row>
    <row r="3047" spans="1:19" x14ac:dyDescent="0.3">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c r="S3047">
        <f>COUNTIFS(Table1[Order ID],Table1[[#This Row],[Order ID]],Table1[Product ID],Table1[[#This Row],[Product ID]],Table1[Sales],Table1[[#This Row],[Sales]])</f>
        <v>1</v>
      </c>
    </row>
    <row r="3048" spans="1:19" x14ac:dyDescent="0.3">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c r="S3048">
        <f>COUNTIFS(Table1[Order ID],Table1[[#This Row],[Order ID]],Table1[Product ID],Table1[[#This Row],[Product ID]],Table1[Sales],Table1[[#This Row],[Sales]])</f>
        <v>1</v>
      </c>
    </row>
    <row r="3049" spans="1:19" x14ac:dyDescent="0.3">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c r="S3049">
        <f>COUNTIFS(Table1[Order ID],Table1[[#This Row],[Order ID]],Table1[Product ID],Table1[[#This Row],[Product ID]],Table1[Sales],Table1[[#This Row],[Sales]])</f>
        <v>1</v>
      </c>
    </row>
    <row r="3050" spans="1:19" x14ac:dyDescent="0.3">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c r="S3050">
        <f>COUNTIFS(Table1[Order ID],Table1[[#This Row],[Order ID]],Table1[Product ID],Table1[[#This Row],[Product ID]],Table1[Sales],Table1[[#This Row],[Sales]])</f>
        <v>1</v>
      </c>
    </row>
    <row r="3051" spans="1:19" x14ac:dyDescent="0.3">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c r="S3051">
        <f>COUNTIFS(Table1[Order ID],Table1[[#This Row],[Order ID]],Table1[Product ID],Table1[[#This Row],[Product ID]],Table1[Sales],Table1[[#This Row],[Sales]])</f>
        <v>1</v>
      </c>
    </row>
    <row r="3052" spans="1:19" x14ac:dyDescent="0.3">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c r="S3052">
        <f>COUNTIFS(Table1[Order ID],Table1[[#This Row],[Order ID]],Table1[Product ID],Table1[[#This Row],[Product ID]],Table1[Sales],Table1[[#This Row],[Sales]])</f>
        <v>1</v>
      </c>
    </row>
    <row r="3053" spans="1:19" x14ac:dyDescent="0.3">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c r="S3053">
        <f>COUNTIFS(Table1[Order ID],Table1[[#This Row],[Order ID]],Table1[Product ID],Table1[[#This Row],[Product ID]],Table1[Sales],Table1[[#This Row],[Sales]])</f>
        <v>1</v>
      </c>
    </row>
    <row r="3054" spans="1:19" x14ac:dyDescent="0.3">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c r="S3054">
        <f>COUNTIFS(Table1[Order ID],Table1[[#This Row],[Order ID]],Table1[Product ID],Table1[[#This Row],[Product ID]],Table1[Sales],Table1[[#This Row],[Sales]])</f>
        <v>1</v>
      </c>
    </row>
    <row r="3055" spans="1:19" x14ac:dyDescent="0.3">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c r="S3055">
        <f>COUNTIFS(Table1[Order ID],Table1[[#This Row],[Order ID]],Table1[Product ID],Table1[[#This Row],[Product ID]],Table1[Sales],Table1[[#This Row],[Sales]])</f>
        <v>1</v>
      </c>
    </row>
    <row r="3056" spans="1:19" x14ac:dyDescent="0.3">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c r="S3056">
        <f>COUNTIFS(Table1[Order ID],Table1[[#This Row],[Order ID]],Table1[Product ID],Table1[[#This Row],[Product ID]],Table1[Sales],Table1[[#This Row],[Sales]])</f>
        <v>1</v>
      </c>
    </row>
    <row r="3057" spans="1:19" x14ac:dyDescent="0.3">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c r="S3057">
        <f>COUNTIFS(Table1[Order ID],Table1[[#This Row],[Order ID]],Table1[Product ID],Table1[[#This Row],[Product ID]],Table1[Sales],Table1[[#This Row],[Sales]])</f>
        <v>1</v>
      </c>
    </row>
    <row r="3058" spans="1:19" x14ac:dyDescent="0.3">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c r="S3058">
        <f>COUNTIFS(Table1[Order ID],Table1[[#This Row],[Order ID]],Table1[Product ID],Table1[[#This Row],[Product ID]],Table1[Sales],Table1[[#This Row],[Sales]])</f>
        <v>1</v>
      </c>
    </row>
    <row r="3059" spans="1:19" x14ac:dyDescent="0.3">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c r="S3059">
        <f>COUNTIFS(Table1[Order ID],Table1[[#This Row],[Order ID]],Table1[Product ID],Table1[[#This Row],[Product ID]],Table1[Sales],Table1[[#This Row],[Sales]])</f>
        <v>1</v>
      </c>
    </row>
    <row r="3060" spans="1:19" x14ac:dyDescent="0.3">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c r="S3060">
        <f>COUNTIFS(Table1[Order ID],Table1[[#This Row],[Order ID]],Table1[Product ID],Table1[[#This Row],[Product ID]],Table1[Sales],Table1[[#This Row],[Sales]])</f>
        <v>1</v>
      </c>
    </row>
    <row r="3061" spans="1:19" x14ac:dyDescent="0.3">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c r="S3061">
        <f>COUNTIFS(Table1[Order ID],Table1[[#This Row],[Order ID]],Table1[Product ID],Table1[[#This Row],[Product ID]],Table1[Sales],Table1[[#This Row],[Sales]])</f>
        <v>1</v>
      </c>
    </row>
    <row r="3062" spans="1:19" x14ac:dyDescent="0.3">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c r="S3062">
        <f>COUNTIFS(Table1[Order ID],Table1[[#This Row],[Order ID]],Table1[Product ID],Table1[[#This Row],[Product ID]],Table1[Sales],Table1[[#This Row],[Sales]])</f>
        <v>1</v>
      </c>
    </row>
    <row r="3063" spans="1:19" x14ac:dyDescent="0.3">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c r="S3063">
        <f>COUNTIFS(Table1[Order ID],Table1[[#This Row],[Order ID]],Table1[Product ID],Table1[[#This Row],[Product ID]],Table1[Sales],Table1[[#This Row],[Sales]])</f>
        <v>1</v>
      </c>
    </row>
    <row r="3064" spans="1:19" x14ac:dyDescent="0.3">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c r="S3064">
        <f>COUNTIFS(Table1[Order ID],Table1[[#This Row],[Order ID]],Table1[Product ID],Table1[[#This Row],[Product ID]],Table1[Sales],Table1[[#This Row],[Sales]])</f>
        <v>1</v>
      </c>
    </row>
    <row r="3065" spans="1:19" x14ac:dyDescent="0.3">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c r="S3065">
        <f>COUNTIFS(Table1[Order ID],Table1[[#This Row],[Order ID]],Table1[Product ID],Table1[[#This Row],[Product ID]],Table1[Sales],Table1[[#This Row],[Sales]])</f>
        <v>1</v>
      </c>
    </row>
    <row r="3066" spans="1:19" x14ac:dyDescent="0.3">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c r="S3066">
        <f>COUNTIFS(Table1[Order ID],Table1[[#This Row],[Order ID]],Table1[Product ID],Table1[[#This Row],[Product ID]],Table1[Sales],Table1[[#This Row],[Sales]])</f>
        <v>1</v>
      </c>
    </row>
    <row r="3067" spans="1:19" x14ac:dyDescent="0.3">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c r="S3067">
        <f>COUNTIFS(Table1[Order ID],Table1[[#This Row],[Order ID]],Table1[Product ID],Table1[[#This Row],[Product ID]],Table1[Sales],Table1[[#This Row],[Sales]])</f>
        <v>1</v>
      </c>
    </row>
    <row r="3068" spans="1:19" x14ac:dyDescent="0.3">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c r="S3068">
        <f>COUNTIFS(Table1[Order ID],Table1[[#This Row],[Order ID]],Table1[Product ID],Table1[[#This Row],[Product ID]],Table1[Sales],Table1[[#This Row],[Sales]])</f>
        <v>1</v>
      </c>
    </row>
    <row r="3069" spans="1:19" x14ac:dyDescent="0.3">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c r="S3069">
        <f>COUNTIFS(Table1[Order ID],Table1[[#This Row],[Order ID]],Table1[Product ID],Table1[[#This Row],[Product ID]],Table1[Sales],Table1[[#This Row],[Sales]])</f>
        <v>1</v>
      </c>
    </row>
    <row r="3070" spans="1:19" x14ac:dyDescent="0.3">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c r="S3070">
        <f>COUNTIFS(Table1[Order ID],Table1[[#This Row],[Order ID]],Table1[Product ID],Table1[[#This Row],[Product ID]],Table1[Sales],Table1[[#This Row],[Sales]])</f>
        <v>1</v>
      </c>
    </row>
    <row r="3071" spans="1:19" x14ac:dyDescent="0.3">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c r="S3071">
        <f>COUNTIFS(Table1[Order ID],Table1[[#This Row],[Order ID]],Table1[Product ID],Table1[[#This Row],[Product ID]],Table1[Sales],Table1[[#This Row],[Sales]])</f>
        <v>1</v>
      </c>
    </row>
    <row r="3072" spans="1:19" x14ac:dyDescent="0.3">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c r="S3072">
        <f>COUNTIFS(Table1[Order ID],Table1[[#This Row],[Order ID]],Table1[Product ID],Table1[[#This Row],[Product ID]],Table1[Sales],Table1[[#This Row],[Sales]])</f>
        <v>1</v>
      </c>
    </row>
    <row r="3073" spans="1:19" x14ac:dyDescent="0.3">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c r="S3073">
        <f>COUNTIFS(Table1[Order ID],Table1[[#This Row],[Order ID]],Table1[Product ID],Table1[[#This Row],[Product ID]],Table1[Sales],Table1[[#This Row],[Sales]])</f>
        <v>1</v>
      </c>
    </row>
    <row r="3074" spans="1:19" x14ac:dyDescent="0.3">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c r="S3074">
        <f>COUNTIFS(Table1[Order ID],Table1[[#This Row],[Order ID]],Table1[Product ID],Table1[[#This Row],[Product ID]],Table1[Sales],Table1[[#This Row],[Sales]])</f>
        <v>1</v>
      </c>
    </row>
    <row r="3075" spans="1:19" x14ac:dyDescent="0.3">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c r="S3075">
        <f>COUNTIFS(Table1[Order ID],Table1[[#This Row],[Order ID]],Table1[Product ID],Table1[[#This Row],[Product ID]],Table1[Sales],Table1[[#This Row],[Sales]])</f>
        <v>1</v>
      </c>
    </row>
    <row r="3076" spans="1:19" x14ac:dyDescent="0.3">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c r="S3076">
        <f>COUNTIFS(Table1[Order ID],Table1[[#This Row],[Order ID]],Table1[Product ID],Table1[[#This Row],[Product ID]],Table1[Sales],Table1[[#This Row],[Sales]])</f>
        <v>1</v>
      </c>
    </row>
    <row r="3077" spans="1:19" x14ac:dyDescent="0.3">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c r="S3077">
        <f>COUNTIFS(Table1[Order ID],Table1[[#This Row],[Order ID]],Table1[Product ID],Table1[[#This Row],[Product ID]],Table1[Sales],Table1[[#This Row],[Sales]])</f>
        <v>1</v>
      </c>
    </row>
    <row r="3078" spans="1:19" x14ac:dyDescent="0.3">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c r="S3078">
        <f>COUNTIFS(Table1[Order ID],Table1[[#This Row],[Order ID]],Table1[Product ID],Table1[[#This Row],[Product ID]],Table1[Sales],Table1[[#This Row],[Sales]])</f>
        <v>1</v>
      </c>
    </row>
    <row r="3079" spans="1:19" x14ac:dyDescent="0.3">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c r="S3079">
        <f>COUNTIFS(Table1[Order ID],Table1[[#This Row],[Order ID]],Table1[Product ID],Table1[[#This Row],[Product ID]],Table1[Sales],Table1[[#This Row],[Sales]])</f>
        <v>1</v>
      </c>
    </row>
    <row r="3080" spans="1:19" x14ac:dyDescent="0.3">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c r="S3080">
        <f>COUNTIFS(Table1[Order ID],Table1[[#This Row],[Order ID]],Table1[Product ID],Table1[[#This Row],[Product ID]],Table1[Sales],Table1[[#This Row],[Sales]])</f>
        <v>1</v>
      </c>
    </row>
    <row r="3081" spans="1:19" x14ac:dyDescent="0.3">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c r="S3081">
        <f>COUNTIFS(Table1[Order ID],Table1[[#This Row],[Order ID]],Table1[Product ID],Table1[[#This Row],[Product ID]],Table1[Sales],Table1[[#This Row],[Sales]])</f>
        <v>1</v>
      </c>
    </row>
    <row r="3082" spans="1:19" x14ac:dyDescent="0.3">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c r="S3082">
        <f>COUNTIFS(Table1[Order ID],Table1[[#This Row],[Order ID]],Table1[Product ID],Table1[[#This Row],[Product ID]],Table1[Sales],Table1[[#This Row],[Sales]])</f>
        <v>1</v>
      </c>
    </row>
    <row r="3083" spans="1:19" x14ac:dyDescent="0.3">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c r="S3083">
        <f>COUNTIFS(Table1[Order ID],Table1[[#This Row],[Order ID]],Table1[Product ID],Table1[[#This Row],[Product ID]],Table1[Sales],Table1[[#This Row],[Sales]])</f>
        <v>1</v>
      </c>
    </row>
    <row r="3084" spans="1:19" x14ac:dyDescent="0.3">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c r="S3084">
        <f>COUNTIFS(Table1[Order ID],Table1[[#This Row],[Order ID]],Table1[Product ID],Table1[[#This Row],[Product ID]],Table1[Sales],Table1[[#This Row],[Sales]])</f>
        <v>1</v>
      </c>
    </row>
    <row r="3085" spans="1:19" x14ac:dyDescent="0.3">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c r="S3085">
        <f>COUNTIFS(Table1[Order ID],Table1[[#This Row],[Order ID]],Table1[Product ID],Table1[[#This Row],[Product ID]],Table1[Sales],Table1[[#This Row],[Sales]])</f>
        <v>1</v>
      </c>
    </row>
    <row r="3086" spans="1:19" x14ac:dyDescent="0.3">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c r="S3086">
        <f>COUNTIFS(Table1[Order ID],Table1[[#This Row],[Order ID]],Table1[Product ID],Table1[[#This Row],[Product ID]],Table1[Sales],Table1[[#This Row],[Sales]])</f>
        <v>1</v>
      </c>
    </row>
    <row r="3087" spans="1:19" x14ac:dyDescent="0.3">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c r="S3087">
        <f>COUNTIFS(Table1[Order ID],Table1[[#This Row],[Order ID]],Table1[Product ID],Table1[[#This Row],[Product ID]],Table1[Sales],Table1[[#This Row],[Sales]])</f>
        <v>1</v>
      </c>
    </row>
    <row r="3088" spans="1:19" x14ac:dyDescent="0.3">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c r="S3088">
        <f>COUNTIFS(Table1[Order ID],Table1[[#This Row],[Order ID]],Table1[Product ID],Table1[[#This Row],[Product ID]],Table1[Sales],Table1[[#This Row],[Sales]])</f>
        <v>1</v>
      </c>
    </row>
    <row r="3089" spans="1:19" x14ac:dyDescent="0.3">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c r="S3089">
        <f>COUNTIFS(Table1[Order ID],Table1[[#This Row],[Order ID]],Table1[Product ID],Table1[[#This Row],[Product ID]],Table1[Sales],Table1[[#This Row],[Sales]])</f>
        <v>1</v>
      </c>
    </row>
    <row r="3090" spans="1:19" x14ac:dyDescent="0.3">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c r="S3090">
        <f>COUNTIFS(Table1[Order ID],Table1[[#This Row],[Order ID]],Table1[Product ID],Table1[[#This Row],[Product ID]],Table1[Sales],Table1[[#This Row],[Sales]])</f>
        <v>1</v>
      </c>
    </row>
    <row r="3091" spans="1:19" x14ac:dyDescent="0.3">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c r="S3091">
        <f>COUNTIFS(Table1[Order ID],Table1[[#This Row],[Order ID]],Table1[Product ID],Table1[[#This Row],[Product ID]],Table1[Sales],Table1[[#This Row],[Sales]])</f>
        <v>1</v>
      </c>
    </row>
    <row r="3092" spans="1:19" x14ac:dyDescent="0.3">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c r="S3092">
        <f>COUNTIFS(Table1[Order ID],Table1[[#This Row],[Order ID]],Table1[Product ID],Table1[[#This Row],[Product ID]],Table1[Sales],Table1[[#This Row],[Sales]])</f>
        <v>1</v>
      </c>
    </row>
    <row r="3093" spans="1:19" x14ac:dyDescent="0.3">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c r="S3093">
        <f>COUNTIFS(Table1[Order ID],Table1[[#This Row],[Order ID]],Table1[Product ID],Table1[[#This Row],[Product ID]],Table1[Sales],Table1[[#This Row],[Sales]])</f>
        <v>1</v>
      </c>
    </row>
    <row r="3094" spans="1:19" x14ac:dyDescent="0.3">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c r="S3094">
        <f>COUNTIFS(Table1[Order ID],Table1[[#This Row],[Order ID]],Table1[Product ID],Table1[[#This Row],[Product ID]],Table1[Sales],Table1[[#This Row],[Sales]])</f>
        <v>1</v>
      </c>
    </row>
    <row r="3095" spans="1:19" x14ac:dyDescent="0.3">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c r="S3095">
        <f>COUNTIFS(Table1[Order ID],Table1[[#This Row],[Order ID]],Table1[Product ID],Table1[[#This Row],[Product ID]],Table1[Sales],Table1[[#This Row],[Sales]])</f>
        <v>1</v>
      </c>
    </row>
    <row r="3096" spans="1:19" x14ac:dyDescent="0.3">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c r="S3096">
        <f>COUNTIFS(Table1[Order ID],Table1[[#This Row],[Order ID]],Table1[Product ID],Table1[[#This Row],[Product ID]],Table1[Sales],Table1[[#This Row],[Sales]])</f>
        <v>1</v>
      </c>
    </row>
    <row r="3097" spans="1:19" x14ac:dyDescent="0.3">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c r="S3097">
        <f>COUNTIFS(Table1[Order ID],Table1[[#This Row],[Order ID]],Table1[Product ID],Table1[[#This Row],[Product ID]],Table1[Sales],Table1[[#This Row],[Sales]])</f>
        <v>1</v>
      </c>
    </row>
    <row r="3098" spans="1:19" x14ac:dyDescent="0.3">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c r="S3098">
        <f>COUNTIFS(Table1[Order ID],Table1[[#This Row],[Order ID]],Table1[Product ID],Table1[[#This Row],[Product ID]],Table1[Sales],Table1[[#This Row],[Sales]])</f>
        <v>1</v>
      </c>
    </row>
    <row r="3099" spans="1:19" x14ac:dyDescent="0.3">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c r="S3099">
        <f>COUNTIFS(Table1[Order ID],Table1[[#This Row],[Order ID]],Table1[Product ID],Table1[[#This Row],[Product ID]],Table1[Sales],Table1[[#This Row],[Sales]])</f>
        <v>1</v>
      </c>
    </row>
    <row r="3100" spans="1:19" x14ac:dyDescent="0.3">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c r="S3100">
        <f>COUNTIFS(Table1[Order ID],Table1[[#This Row],[Order ID]],Table1[Product ID],Table1[[#This Row],[Product ID]],Table1[Sales],Table1[[#This Row],[Sales]])</f>
        <v>1</v>
      </c>
    </row>
    <row r="3101" spans="1:19" x14ac:dyDescent="0.3">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c r="S3101">
        <f>COUNTIFS(Table1[Order ID],Table1[[#This Row],[Order ID]],Table1[Product ID],Table1[[#This Row],[Product ID]],Table1[Sales],Table1[[#This Row],[Sales]])</f>
        <v>1</v>
      </c>
    </row>
    <row r="3102" spans="1:19" x14ac:dyDescent="0.3">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c r="S3102">
        <f>COUNTIFS(Table1[Order ID],Table1[[#This Row],[Order ID]],Table1[Product ID],Table1[[#This Row],[Product ID]],Table1[Sales],Table1[[#This Row],[Sales]])</f>
        <v>1</v>
      </c>
    </row>
    <row r="3103" spans="1:19" x14ac:dyDescent="0.3">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c r="S3103">
        <f>COUNTIFS(Table1[Order ID],Table1[[#This Row],[Order ID]],Table1[Product ID],Table1[[#This Row],[Product ID]],Table1[Sales],Table1[[#This Row],[Sales]])</f>
        <v>1</v>
      </c>
    </row>
    <row r="3104" spans="1:19" x14ac:dyDescent="0.3">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c r="S3104">
        <f>COUNTIFS(Table1[Order ID],Table1[[#This Row],[Order ID]],Table1[Product ID],Table1[[#This Row],[Product ID]],Table1[Sales],Table1[[#This Row],[Sales]])</f>
        <v>1</v>
      </c>
    </row>
    <row r="3105" spans="1:19" x14ac:dyDescent="0.3">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c r="S3105">
        <f>COUNTIFS(Table1[Order ID],Table1[[#This Row],[Order ID]],Table1[Product ID],Table1[[#This Row],[Product ID]],Table1[Sales],Table1[[#This Row],[Sales]])</f>
        <v>1</v>
      </c>
    </row>
    <row r="3106" spans="1:19" x14ac:dyDescent="0.3">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c r="S3106">
        <f>COUNTIFS(Table1[Order ID],Table1[[#This Row],[Order ID]],Table1[Product ID],Table1[[#This Row],[Product ID]],Table1[Sales],Table1[[#This Row],[Sales]])</f>
        <v>1</v>
      </c>
    </row>
    <row r="3107" spans="1:19" x14ac:dyDescent="0.3">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c r="S3107">
        <f>COUNTIFS(Table1[Order ID],Table1[[#This Row],[Order ID]],Table1[Product ID],Table1[[#This Row],[Product ID]],Table1[Sales],Table1[[#This Row],[Sales]])</f>
        <v>1</v>
      </c>
    </row>
    <row r="3108" spans="1:19" x14ac:dyDescent="0.3">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c r="S3108">
        <f>COUNTIFS(Table1[Order ID],Table1[[#This Row],[Order ID]],Table1[Product ID],Table1[[#This Row],[Product ID]],Table1[Sales],Table1[[#This Row],[Sales]])</f>
        <v>1</v>
      </c>
    </row>
    <row r="3109" spans="1:19" x14ac:dyDescent="0.3">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c r="S3109">
        <f>COUNTIFS(Table1[Order ID],Table1[[#This Row],[Order ID]],Table1[Product ID],Table1[[#This Row],[Product ID]],Table1[Sales],Table1[[#This Row],[Sales]])</f>
        <v>1</v>
      </c>
    </row>
    <row r="3110" spans="1:19" x14ac:dyDescent="0.3">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c r="S3110">
        <f>COUNTIFS(Table1[Order ID],Table1[[#This Row],[Order ID]],Table1[Product ID],Table1[[#This Row],[Product ID]],Table1[Sales],Table1[[#This Row],[Sales]])</f>
        <v>1</v>
      </c>
    </row>
    <row r="3111" spans="1:19" x14ac:dyDescent="0.3">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c r="S3111">
        <f>COUNTIFS(Table1[Order ID],Table1[[#This Row],[Order ID]],Table1[Product ID],Table1[[#This Row],[Product ID]],Table1[Sales],Table1[[#This Row],[Sales]])</f>
        <v>1</v>
      </c>
    </row>
    <row r="3112" spans="1:19" x14ac:dyDescent="0.3">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c r="S3112">
        <f>COUNTIFS(Table1[Order ID],Table1[[#This Row],[Order ID]],Table1[Product ID],Table1[[#This Row],[Product ID]],Table1[Sales],Table1[[#This Row],[Sales]])</f>
        <v>1</v>
      </c>
    </row>
    <row r="3113" spans="1:19" x14ac:dyDescent="0.3">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c r="S3113">
        <f>COUNTIFS(Table1[Order ID],Table1[[#This Row],[Order ID]],Table1[Product ID],Table1[[#This Row],[Product ID]],Table1[Sales],Table1[[#This Row],[Sales]])</f>
        <v>1</v>
      </c>
    </row>
    <row r="3114" spans="1:19" x14ac:dyDescent="0.3">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c r="S3114">
        <f>COUNTIFS(Table1[Order ID],Table1[[#This Row],[Order ID]],Table1[Product ID],Table1[[#This Row],[Product ID]],Table1[Sales],Table1[[#This Row],[Sales]])</f>
        <v>1</v>
      </c>
    </row>
    <row r="3115" spans="1:19" x14ac:dyDescent="0.3">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c r="S3115">
        <f>COUNTIFS(Table1[Order ID],Table1[[#This Row],[Order ID]],Table1[Product ID],Table1[[#This Row],[Product ID]],Table1[Sales],Table1[[#This Row],[Sales]])</f>
        <v>1</v>
      </c>
    </row>
    <row r="3116" spans="1:19" x14ac:dyDescent="0.3">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c r="S3116">
        <f>COUNTIFS(Table1[Order ID],Table1[[#This Row],[Order ID]],Table1[Product ID],Table1[[#This Row],[Product ID]],Table1[Sales],Table1[[#This Row],[Sales]])</f>
        <v>1</v>
      </c>
    </row>
    <row r="3117" spans="1:19" x14ac:dyDescent="0.3">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c r="S3117">
        <f>COUNTIFS(Table1[Order ID],Table1[[#This Row],[Order ID]],Table1[Product ID],Table1[[#This Row],[Product ID]],Table1[Sales],Table1[[#This Row],[Sales]])</f>
        <v>1</v>
      </c>
    </row>
    <row r="3118" spans="1:19" x14ac:dyDescent="0.3">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c r="S3118">
        <f>COUNTIFS(Table1[Order ID],Table1[[#This Row],[Order ID]],Table1[Product ID],Table1[[#This Row],[Product ID]],Table1[Sales],Table1[[#This Row],[Sales]])</f>
        <v>1</v>
      </c>
    </row>
    <row r="3119" spans="1:19" x14ac:dyDescent="0.3">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c r="S3119">
        <f>COUNTIFS(Table1[Order ID],Table1[[#This Row],[Order ID]],Table1[Product ID],Table1[[#This Row],[Product ID]],Table1[Sales],Table1[[#This Row],[Sales]])</f>
        <v>1</v>
      </c>
    </row>
    <row r="3120" spans="1:19" x14ac:dyDescent="0.3">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c r="S3120">
        <f>COUNTIFS(Table1[Order ID],Table1[[#This Row],[Order ID]],Table1[Product ID],Table1[[#This Row],[Product ID]],Table1[Sales],Table1[[#This Row],[Sales]])</f>
        <v>1</v>
      </c>
    </row>
    <row r="3121" spans="1:19" x14ac:dyDescent="0.3">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c r="S3121">
        <f>COUNTIFS(Table1[Order ID],Table1[[#This Row],[Order ID]],Table1[Product ID],Table1[[#This Row],[Product ID]],Table1[Sales],Table1[[#This Row],[Sales]])</f>
        <v>1</v>
      </c>
    </row>
    <row r="3122" spans="1:19" x14ac:dyDescent="0.3">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c r="S3122">
        <f>COUNTIFS(Table1[Order ID],Table1[[#This Row],[Order ID]],Table1[Product ID],Table1[[#This Row],[Product ID]],Table1[Sales],Table1[[#This Row],[Sales]])</f>
        <v>1</v>
      </c>
    </row>
    <row r="3123" spans="1:19" x14ac:dyDescent="0.3">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c r="S3123">
        <f>COUNTIFS(Table1[Order ID],Table1[[#This Row],[Order ID]],Table1[Product ID],Table1[[#This Row],[Product ID]],Table1[Sales],Table1[[#This Row],[Sales]])</f>
        <v>1</v>
      </c>
    </row>
    <row r="3124" spans="1:19" x14ac:dyDescent="0.3">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c r="S3124">
        <f>COUNTIFS(Table1[Order ID],Table1[[#This Row],[Order ID]],Table1[Product ID],Table1[[#This Row],[Product ID]],Table1[Sales],Table1[[#This Row],[Sales]])</f>
        <v>1</v>
      </c>
    </row>
    <row r="3125" spans="1:19" x14ac:dyDescent="0.3">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c r="S3125">
        <f>COUNTIFS(Table1[Order ID],Table1[[#This Row],[Order ID]],Table1[Product ID],Table1[[#This Row],[Product ID]],Table1[Sales],Table1[[#This Row],[Sales]])</f>
        <v>1</v>
      </c>
    </row>
    <row r="3126" spans="1:19" x14ac:dyDescent="0.3">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c r="S3126">
        <f>COUNTIFS(Table1[Order ID],Table1[[#This Row],[Order ID]],Table1[Product ID],Table1[[#This Row],[Product ID]],Table1[Sales],Table1[[#This Row],[Sales]])</f>
        <v>1</v>
      </c>
    </row>
    <row r="3127" spans="1:19" x14ac:dyDescent="0.3">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c r="S3127">
        <f>COUNTIFS(Table1[Order ID],Table1[[#This Row],[Order ID]],Table1[Product ID],Table1[[#This Row],[Product ID]],Table1[Sales],Table1[[#This Row],[Sales]])</f>
        <v>1</v>
      </c>
    </row>
    <row r="3128" spans="1:19" x14ac:dyDescent="0.3">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c r="S3128">
        <f>COUNTIFS(Table1[Order ID],Table1[[#This Row],[Order ID]],Table1[Product ID],Table1[[#This Row],[Product ID]],Table1[Sales],Table1[[#This Row],[Sales]])</f>
        <v>1</v>
      </c>
    </row>
    <row r="3129" spans="1:19" x14ac:dyDescent="0.3">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c r="S3129">
        <f>COUNTIFS(Table1[Order ID],Table1[[#This Row],[Order ID]],Table1[Product ID],Table1[[#This Row],[Product ID]],Table1[Sales],Table1[[#This Row],[Sales]])</f>
        <v>1</v>
      </c>
    </row>
    <row r="3130" spans="1:19" x14ac:dyDescent="0.3">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c r="S3130">
        <f>COUNTIFS(Table1[Order ID],Table1[[#This Row],[Order ID]],Table1[Product ID],Table1[[#This Row],[Product ID]],Table1[Sales],Table1[[#This Row],[Sales]])</f>
        <v>1</v>
      </c>
    </row>
    <row r="3131" spans="1:19" x14ac:dyDescent="0.3">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c r="S3131">
        <f>COUNTIFS(Table1[Order ID],Table1[[#This Row],[Order ID]],Table1[Product ID],Table1[[#This Row],[Product ID]],Table1[Sales],Table1[[#This Row],[Sales]])</f>
        <v>1</v>
      </c>
    </row>
    <row r="3132" spans="1:19" x14ac:dyDescent="0.3">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c r="S3132">
        <f>COUNTIFS(Table1[Order ID],Table1[[#This Row],[Order ID]],Table1[Product ID],Table1[[#This Row],[Product ID]],Table1[Sales],Table1[[#This Row],[Sales]])</f>
        <v>1</v>
      </c>
    </row>
    <row r="3133" spans="1:19" x14ac:dyDescent="0.3">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c r="S3133">
        <f>COUNTIFS(Table1[Order ID],Table1[[#This Row],[Order ID]],Table1[Product ID],Table1[[#This Row],[Product ID]],Table1[Sales],Table1[[#This Row],[Sales]])</f>
        <v>1</v>
      </c>
    </row>
    <row r="3134" spans="1:19" x14ac:dyDescent="0.3">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c r="S3134">
        <f>COUNTIFS(Table1[Order ID],Table1[[#This Row],[Order ID]],Table1[Product ID],Table1[[#This Row],[Product ID]],Table1[Sales],Table1[[#This Row],[Sales]])</f>
        <v>1</v>
      </c>
    </row>
    <row r="3135" spans="1:19" x14ac:dyDescent="0.3">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c r="S3135">
        <f>COUNTIFS(Table1[Order ID],Table1[[#This Row],[Order ID]],Table1[Product ID],Table1[[#This Row],[Product ID]],Table1[Sales],Table1[[#This Row],[Sales]])</f>
        <v>1</v>
      </c>
    </row>
    <row r="3136" spans="1:19" x14ac:dyDescent="0.3">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c r="S3136">
        <f>COUNTIFS(Table1[Order ID],Table1[[#This Row],[Order ID]],Table1[Product ID],Table1[[#This Row],[Product ID]],Table1[Sales],Table1[[#This Row],[Sales]])</f>
        <v>1</v>
      </c>
    </row>
    <row r="3137" spans="1:19" x14ac:dyDescent="0.3">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c r="S3137">
        <f>COUNTIFS(Table1[Order ID],Table1[[#This Row],[Order ID]],Table1[Product ID],Table1[[#This Row],[Product ID]],Table1[Sales],Table1[[#This Row],[Sales]])</f>
        <v>1</v>
      </c>
    </row>
    <row r="3138" spans="1:19" x14ac:dyDescent="0.3">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c r="S3138">
        <f>COUNTIFS(Table1[Order ID],Table1[[#This Row],[Order ID]],Table1[Product ID],Table1[[#This Row],[Product ID]],Table1[Sales],Table1[[#This Row],[Sales]])</f>
        <v>1</v>
      </c>
    </row>
    <row r="3139" spans="1:19" x14ac:dyDescent="0.3">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c r="S3139">
        <f>COUNTIFS(Table1[Order ID],Table1[[#This Row],[Order ID]],Table1[Product ID],Table1[[#This Row],[Product ID]],Table1[Sales],Table1[[#This Row],[Sales]])</f>
        <v>1</v>
      </c>
    </row>
    <row r="3140" spans="1:19" x14ac:dyDescent="0.3">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c r="S3140">
        <f>COUNTIFS(Table1[Order ID],Table1[[#This Row],[Order ID]],Table1[Product ID],Table1[[#This Row],[Product ID]],Table1[Sales],Table1[[#This Row],[Sales]])</f>
        <v>1</v>
      </c>
    </row>
    <row r="3141" spans="1:19" x14ac:dyDescent="0.3">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c r="S3141">
        <f>COUNTIFS(Table1[Order ID],Table1[[#This Row],[Order ID]],Table1[Product ID],Table1[[#This Row],[Product ID]],Table1[Sales],Table1[[#This Row],[Sales]])</f>
        <v>1</v>
      </c>
    </row>
    <row r="3142" spans="1:19" x14ac:dyDescent="0.3">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c r="S3142">
        <f>COUNTIFS(Table1[Order ID],Table1[[#This Row],[Order ID]],Table1[Product ID],Table1[[#This Row],[Product ID]],Table1[Sales],Table1[[#This Row],[Sales]])</f>
        <v>1</v>
      </c>
    </row>
    <row r="3143" spans="1:19" x14ac:dyDescent="0.3">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c r="S3143">
        <f>COUNTIFS(Table1[Order ID],Table1[[#This Row],[Order ID]],Table1[Product ID],Table1[[#This Row],[Product ID]],Table1[Sales],Table1[[#This Row],[Sales]])</f>
        <v>1</v>
      </c>
    </row>
    <row r="3144" spans="1:19" x14ac:dyDescent="0.3">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c r="S3144">
        <f>COUNTIFS(Table1[Order ID],Table1[[#This Row],[Order ID]],Table1[Product ID],Table1[[#This Row],[Product ID]],Table1[Sales],Table1[[#This Row],[Sales]])</f>
        <v>1</v>
      </c>
    </row>
    <row r="3145" spans="1:19" x14ac:dyDescent="0.3">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c r="S3145">
        <f>COUNTIFS(Table1[Order ID],Table1[[#This Row],[Order ID]],Table1[Product ID],Table1[[#This Row],[Product ID]],Table1[Sales],Table1[[#This Row],[Sales]])</f>
        <v>1</v>
      </c>
    </row>
    <row r="3146" spans="1:19" x14ac:dyDescent="0.3">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c r="S3146">
        <f>COUNTIFS(Table1[Order ID],Table1[[#This Row],[Order ID]],Table1[Product ID],Table1[[#This Row],[Product ID]],Table1[Sales],Table1[[#This Row],[Sales]])</f>
        <v>1</v>
      </c>
    </row>
    <row r="3147" spans="1:19" x14ac:dyDescent="0.3">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c r="S3147">
        <f>COUNTIFS(Table1[Order ID],Table1[[#This Row],[Order ID]],Table1[Product ID],Table1[[#This Row],[Product ID]],Table1[Sales],Table1[[#This Row],[Sales]])</f>
        <v>1</v>
      </c>
    </row>
    <row r="3148" spans="1:19" x14ac:dyDescent="0.3">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c r="S3148">
        <f>COUNTIFS(Table1[Order ID],Table1[[#This Row],[Order ID]],Table1[Product ID],Table1[[#This Row],[Product ID]],Table1[Sales],Table1[[#This Row],[Sales]])</f>
        <v>1</v>
      </c>
    </row>
    <row r="3149" spans="1:19" x14ac:dyDescent="0.3">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c r="S3149">
        <f>COUNTIFS(Table1[Order ID],Table1[[#This Row],[Order ID]],Table1[Product ID],Table1[[#This Row],[Product ID]],Table1[Sales],Table1[[#This Row],[Sales]])</f>
        <v>1</v>
      </c>
    </row>
    <row r="3150" spans="1:19" x14ac:dyDescent="0.3">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c r="S3150">
        <f>COUNTIFS(Table1[Order ID],Table1[[#This Row],[Order ID]],Table1[Product ID],Table1[[#This Row],[Product ID]],Table1[Sales],Table1[[#This Row],[Sales]])</f>
        <v>1</v>
      </c>
    </row>
    <row r="3151" spans="1:19" x14ac:dyDescent="0.3">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c r="S3151">
        <f>COUNTIFS(Table1[Order ID],Table1[[#This Row],[Order ID]],Table1[Product ID],Table1[[#This Row],[Product ID]],Table1[Sales],Table1[[#This Row],[Sales]])</f>
        <v>1</v>
      </c>
    </row>
    <row r="3152" spans="1:19" x14ac:dyDescent="0.3">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c r="S3152">
        <f>COUNTIFS(Table1[Order ID],Table1[[#This Row],[Order ID]],Table1[Product ID],Table1[[#This Row],[Product ID]],Table1[Sales],Table1[[#This Row],[Sales]])</f>
        <v>1</v>
      </c>
    </row>
    <row r="3153" spans="1:19" x14ac:dyDescent="0.3">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c r="S3153">
        <f>COUNTIFS(Table1[Order ID],Table1[[#This Row],[Order ID]],Table1[Product ID],Table1[[#This Row],[Product ID]],Table1[Sales],Table1[[#This Row],[Sales]])</f>
        <v>1</v>
      </c>
    </row>
    <row r="3154" spans="1:19" x14ac:dyDescent="0.3">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c r="S3154">
        <f>COUNTIFS(Table1[Order ID],Table1[[#This Row],[Order ID]],Table1[Product ID],Table1[[#This Row],[Product ID]],Table1[Sales],Table1[[#This Row],[Sales]])</f>
        <v>1</v>
      </c>
    </row>
    <row r="3155" spans="1:19" x14ac:dyDescent="0.3">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c r="S3155">
        <f>COUNTIFS(Table1[Order ID],Table1[[#This Row],[Order ID]],Table1[Product ID],Table1[[#This Row],[Product ID]],Table1[Sales],Table1[[#This Row],[Sales]])</f>
        <v>1</v>
      </c>
    </row>
    <row r="3156" spans="1:19" x14ac:dyDescent="0.3">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c r="S3156">
        <f>COUNTIFS(Table1[Order ID],Table1[[#This Row],[Order ID]],Table1[Product ID],Table1[[#This Row],[Product ID]],Table1[Sales],Table1[[#This Row],[Sales]])</f>
        <v>1</v>
      </c>
    </row>
    <row r="3157" spans="1:19" x14ac:dyDescent="0.3">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c r="S3157">
        <f>COUNTIFS(Table1[Order ID],Table1[[#This Row],[Order ID]],Table1[Product ID],Table1[[#This Row],[Product ID]],Table1[Sales],Table1[[#This Row],[Sales]])</f>
        <v>1</v>
      </c>
    </row>
    <row r="3158" spans="1:19" x14ac:dyDescent="0.3">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c r="S3158">
        <f>COUNTIFS(Table1[Order ID],Table1[[#This Row],[Order ID]],Table1[Product ID],Table1[[#This Row],[Product ID]],Table1[Sales],Table1[[#This Row],[Sales]])</f>
        <v>1</v>
      </c>
    </row>
    <row r="3159" spans="1:19" x14ac:dyDescent="0.3">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c r="S3159">
        <f>COUNTIFS(Table1[Order ID],Table1[[#This Row],[Order ID]],Table1[Product ID],Table1[[#This Row],[Product ID]],Table1[Sales],Table1[[#This Row],[Sales]])</f>
        <v>1</v>
      </c>
    </row>
    <row r="3160" spans="1:19" x14ac:dyDescent="0.3">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c r="S3160">
        <f>COUNTIFS(Table1[Order ID],Table1[[#This Row],[Order ID]],Table1[Product ID],Table1[[#This Row],[Product ID]],Table1[Sales],Table1[[#This Row],[Sales]])</f>
        <v>1</v>
      </c>
    </row>
    <row r="3161" spans="1:19" x14ac:dyDescent="0.3">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c r="S3161">
        <f>COUNTIFS(Table1[Order ID],Table1[[#This Row],[Order ID]],Table1[Product ID],Table1[[#This Row],[Product ID]],Table1[Sales],Table1[[#This Row],[Sales]])</f>
        <v>1</v>
      </c>
    </row>
    <row r="3162" spans="1:19" x14ac:dyDescent="0.3">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c r="S3162">
        <f>COUNTIFS(Table1[Order ID],Table1[[#This Row],[Order ID]],Table1[Product ID],Table1[[#This Row],[Product ID]],Table1[Sales],Table1[[#This Row],[Sales]])</f>
        <v>1</v>
      </c>
    </row>
    <row r="3163" spans="1:19" x14ac:dyDescent="0.3">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c r="S3163">
        <f>COUNTIFS(Table1[Order ID],Table1[[#This Row],[Order ID]],Table1[Product ID],Table1[[#This Row],[Product ID]],Table1[Sales],Table1[[#This Row],[Sales]])</f>
        <v>1</v>
      </c>
    </row>
    <row r="3164" spans="1:19" x14ac:dyDescent="0.3">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c r="S3164">
        <f>COUNTIFS(Table1[Order ID],Table1[[#This Row],[Order ID]],Table1[Product ID],Table1[[#This Row],[Product ID]],Table1[Sales],Table1[[#This Row],[Sales]])</f>
        <v>1</v>
      </c>
    </row>
    <row r="3165" spans="1:19" x14ac:dyDescent="0.3">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c r="S3165">
        <f>COUNTIFS(Table1[Order ID],Table1[[#This Row],[Order ID]],Table1[Product ID],Table1[[#This Row],[Product ID]],Table1[Sales],Table1[[#This Row],[Sales]])</f>
        <v>1</v>
      </c>
    </row>
    <row r="3166" spans="1:19" x14ac:dyDescent="0.3">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c r="S3166">
        <f>COUNTIFS(Table1[Order ID],Table1[[#This Row],[Order ID]],Table1[Product ID],Table1[[#This Row],[Product ID]],Table1[Sales],Table1[[#This Row],[Sales]])</f>
        <v>1</v>
      </c>
    </row>
    <row r="3167" spans="1:19" x14ac:dyDescent="0.3">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c r="S3167">
        <f>COUNTIFS(Table1[Order ID],Table1[[#This Row],[Order ID]],Table1[Product ID],Table1[[#This Row],[Product ID]],Table1[Sales],Table1[[#This Row],[Sales]])</f>
        <v>1</v>
      </c>
    </row>
    <row r="3168" spans="1:19" x14ac:dyDescent="0.3">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c r="S3168">
        <f>COUNTIFS(Table1[Order ID],Table1[[#This Row],[Order ID]],Table1[Product ID],Table1[[#This Row],[Product ID]],Table1[Sales],Table1[[#This Row],[Sales]])</f>
        <v>1</v>
      </c>
    </row>
    <row r="3169" spans="1:19" x14ac:dyDescent="0.3">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c r="S3169">
        <f>COUNTIFS(Table1[Order ID],Table1[[#This Row],[Order ID]],Table1[Product ID],Table1[[#This Row],[Product ID]],Table1[Sales],Table1[[#This Row],[Sales]])</f>
        <v>1</v>
      </c>
    </row>
    <row r="3170" spans="1:19" x14ac:dyDescent="0.3">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c r="S3170">
        <f>COUNTIFS(Table1[Order ID],Table1[[#This Row],[Order ID]],Table1[Product ID],Table1[[#This Row],[Product ID]],Table1[Sales],Table1[[#This Row],[Sales]])</f>
        <v>1</v>
      </c>
    </row>
    <row r="3171" spans="1:19" x14ac:dyDescent="0.3">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c r="S3171">
        <f>COUNTIFS(Table1[Order ID],Table1[[#This Row],[Order ID]],Table1[Product ID],Table1[[#This Row],[Product ID]],Table1[Sales],Table1[[#This Row],[Sales]])</f>
        <v>1</v>
      </c>
    </row>
    <row r="3172" spans="1:19" x14ac:dyDescent="0.3">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c r="S3172">
        <f>COUNTIFS(Table1[Order ID],Table1[[#This Row],[Order ID]],Table1[Product ID],Table1[[#This Row],[Product ID]],Table1[Sales],Table1[[#This Row],[Sales]])</f>
        <v>1</v>
      </c>
    </row>
    <row r="3173" spans="1:19" x14ac:dyDescent="0.3">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c r="S3173">
        <f>COUNTIFS(Table1[Order ID],Table1[[#This Row],[Order ID]],Table1[Product ID],Table1[[#This Row],[Product ID]],Table1[Sales],Table1[[#This Row],[Sales]])</f>
        <v>1</v>
      </c>
    </row>
    <row r="3174" spans="1:19" x14ac:dyDescent="0.3">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c r="S3174">
        <f>COUNTIFS(Table1[Order ID],Table1[[#This Row],[Order ID]],Table1[Product ID],Table1[[#This Row],[Product ID]],Table1[Sales],Table1[[#This Row],[Sales]])</f>
        <v>1</v>
      </c>
    </row>
    <row r="3175" spans="1:19" x14ac:dyDescent="0.3">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c r="S3175">
        <f>COUNTIFS(Table1[Order ID],Table1[[#This Row],[Order ID]],Table1[Product ID],Table1[[#This Row],[Product ID]],Table1[Sales],Table1[[#This Row],[Sales]])</f>
        <v>1</v>
      </c>
    </row>
    <row r="3176" spans="1:19" x14ac:dyDescent="0.3">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c r="S3176">
        <f>COUNTIFS(Table1[Order ID],Table1[[#This Row],[Order ID]],Table1[Product ID],Table1[[#This Row],[Product ID]],Table1[Sales],Table1[[#This Row],[Sales]])</f>
        <v>1</v>
      </c>
    </row>
    <row r="3177" spans="1:19" x14ac:dyDescent="0.3">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c r="S3177">
        <f>COUNTIFS(Table1[Order ID],Table1[[#This Row],[Order ID]],Table1[Product ID],Table1[[#This Row],[Product ID]],Table1[Sales],Table1[[#This Row],[Sales]])</f>
        <v>1</v>
      </c>
    </row>
    <row r="3178" spans="1:19" x14ac:dyDescent="0.3">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c r="S3178">
        <f>COUNTIFS(Table1[Order ID],Table1[[#This Row],[Order ID]],Table1[Product ID],Table1[[#This Row],[Product ID]],Table1[Sales],Table1[[#This Row],[Sales]])</f>
        <v>1</v>
      </c>
    </row>
    <row r="3179" spans="1:19" x14ac:dyDescent="0.3">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c r="S3179">
        <f>COUNTIFS(Table1[Order ID],Table1[[#This Row],[Order ID]],Table1[Product ID],Table1[[#This Row],[Product ID]],Table1[Sales],Table1[[#This Row],[Sales]])</f>
        <v>1</v>
      </c>
    </row>
    <row r="3180" spans="1:19" x14ac:dyDescent="0.3">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c r="S3180">
        <f>COUNTIFS(Table1[Order ID],Table1[[#This Row],[Order ID]],Table1[Product ID],Table1[[#This Row],[Product ID]],Table1[Sales],Table1[[#This Row],[Sales]])</f>
        <v>1</v>
      </c>
    </row>
    <row r="3181" spans="1:19" x14ac:dyDescent="0.3">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c r="S3181">
        <f>COUNTIFS(Table1[Order ID],Table1[[#This Row],[Order ID]],Table1[Product ID],Table1[[#This Row],[Product ID]],Table1[Sales],Table1[[#This Row],[Sales]])</f>
        <v>1</v>
      </c>
    </row>
    <row r="3182" spans="1:19" x14ac:dyDescent="0.3">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c r="S3182">
        <f>COUNTIFS(Table1[Order ID],Table1[[#This Row],[Order ID]],Table1[Product ID],Table1[[#This Row],[Product ID]],Table1[Sales],Table1[[#This Row],[Sales]])</f>
        <v>1</v>
      </c>
    </row>
    <row r="3183" spans="1:19" x14ac:dyDescent="0.3">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c r="S3183">
        <f>COUNTIFS(Table1[Order ID],Table1[[#This Row],[Order ID]],Table1[Product ID],Table1[[#This Row],[Product ID]],Table1[Sales],Table1[[#This Row],[Sales]])</f>
        <v>1</v>
      </c>
    </row>
    <row r="3184" spans="1:19" x14ac:dyDescent="0.3">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c r="S3184">
        <f>COUNTIFS(Table1[Order ID],Table1[[#This Row],[Order ID]],Table1[Product ID],Table1[[#This Row],[Product ID]],Table1[Sales],Table1[[#This Row],[Sales]])</f>
        <v>1</v>
      </c>
    </row>
    <row r="3185" spans="1:19" x14ac:dyDescent="0.3">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c r="S3185">
        <f>COUNTIFS(Table1[Order ID],Table1[[#This Row],[Order ID]],Table1[Product ID],Table1[[#This Row],[Product ID]],Table1[Sales],Table1[[#This Row],[Sales]])</f>
        <v>1</v>
      </c>
    </row>
    <row r="3186" spans="1:19" x14ac:dyDescent="0.3">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c r="S3186">
        <f>COUNTIFS(Table1[Order ID],Table1[[#This Row],[Order ID]],Table1[Product ID],Table1[[#This Row],[Product ID]],Table1[Sales],Table1[[#This Row],[Sales]])</f>
        <v>1</v>
      </c>
    </row>
    <row r="3187" spans="1:19" x14ac:dyDescent="0.3">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c r="S3187">
        <f>COUNTIFS(Table1[Order ID],Table1[[#This Row],[Order ID]],Table1[Product ID],Table1[[#This Row],[Product ID]],Table1[Sales],Table1[[#This Row],[Sales]])</f>
        <v>1</v>
      </c>
    </row>
    <row r="3188" spans="1:19" x14ac:dyDescent="0.3">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c r="S3188">
        <f>COUNTIFS(Table1[Order ID],Table1[[#This Row],[Order ID]],Table1[Product ID],Table1[[#This Row],[Product ID]],Table1[Sales],Table1[[#This Row],[Sales]])</f>
        <v>1</v>
      </c>
    </row>
    <row r="3189" spans="1:19" x14ac:dyDescent="0.3">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c r="S3189">
        <f>COUNTIFS(Table1[Order ID],Table1[[#This Row],[Order ID]],Table1[Product ID],Table1[[#This Row],[Product ID]],Table1[Sales],Table1[[#This Row],[Sales]])</f>
        <v>1</v>
      </c>
    </row>
    <row r="3190" spans="1:19" x14ac:dyDescent="0.3">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c r="S3190">
        <f>COUNTIFS(Table1[Order ID],Table1[[#This Row],[Order ID]],Table1[Product ID],Table1[[#This Row],[Product ID]],Table1[Sales],Table1[[#This Row],[Sales]])</f>
        <v>1</v>
      </c>
    </row>
    <row r="3191" spans="1:19" x14ac:dyDescent="0.3">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c r="S3191">
        <f>COUNTIFS(Table1[Order ID],Table1[[#This Row],[Order ID]],Table1[Product ID],Table1[[#This Row],[Product ID]],Table1[Sales],Table1[[#This Row],[Sales]])</f>
        <v>1</v>
      </c>
    </row>
    <row r="3192" spans="1:19" x14ac:dyDescent="0.3">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c r="S3192">
        <f>COUNTIFS(Table1[Order ID],Table1[[#This Row],[Order ID]],Table1[Product ID],Table1[[#This Row],[Product ID]],Table1[Sales],Table1[[#This Row],[Sales]])</f>
        <v>1</v>
      </c>
    </row>
    <row r="3193" spans="1:19" x14ac:dyDescent="0.3">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c r="S3193">
        <f>COUNTIFS(Table1[Order ID],Table1[[#This Row],[Order ID]],Table1[Product ID],Table1[[#This Row],[Product ID]],Table1[Sales],Table1[[#This Row],[Sales]])</f>
        <v>1</v>
      </c>
    </row>
    <row r="3194" spans="1:19" x14ac:dyDescent="0.3">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c r="S3194">
        <f>COUNTIFS(Table1[Order ID],Table1[[#This Row],[Order ID]],Table1[Product ID],Table1[[#This Row],[Product ID]],Table1[Sales],Table1[[#This Row],[Sales]])</f>
        <v>1</v>
      </c>
    </row>
    <row r="3195" spans="1:19" x14ac:dyDescent="0.3">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c r="S3195">
        <f>COUNTIFS(Table1[Order ID],Table1[[#This Row],[Order ID]],Table1[Product ID],Table1[[#This Row],[Product ID]],Table1[Sales],Table1[[#This Row],[Sales]])</f>
        <v>1</v>
      </c>
    </row>
    <row r="3196" spans="1:19" x14ac:dyDescent="0.3">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c r="S3196">
        <f>COUNTIFS(Table1[Order ID],Table1[[#This Row],[Order ID]],Table1[Product ID],Table1[[#This Row],[Product ID]],Table1[Sales],Table1[[#This Row],[Sales]])</f>
        <v>1</v>
      </c>
    </row>
    <row r="3197" spans="1:19" x14ac:dyDescent="0.3">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c r="S3197">
        <f>COUNTIFS(Table1[Order ID],Table1[[#This Row],[Order ID]],Table1[Product ID],Table1[[#This Row],[Product ID]],Table1[Sales],Table1[[#This Row],[Sales]])</f>
        <v>1</v>
      </c>
    </row>
    <row r="3198" spans="1:19" x14ac:dyDescent="0.3">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c r="S3198">
        <f>COUNTIFS(Table1[Order ID],Table1[[#This Row],[Order ID]],Table1[Product ID],Table1[[#This Row],[Product ID]],Table1[Sales],Table1[[#This Row],[Sales]])</f>
        <v>1</v>
      </c>
    </row>
    <row r="3199" spans="1:19" x14ac:dyDescent="0.3">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c r="S3199">
        <f>COUNTIFS(Table1[Order ID],Table1[[#This Row],[Order ID]],Table1[Product ID],Table1[[#This Row],[Product ID]],Table1[Sales],Table1[[#This Row],[Sales]])</f>
        <v>1</v>
      </c>
    </row>
    <row r="3200" spans="1:19" x14ac:dyDescent="0.3">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c r="S3200">
        <f>COUNTIFS(Table1[Order ID],Table1[[#This Row],[Order ID]],Table1[Product ID],Table1[[#This Row],[Product ID]],Table1[Sales],Table1[[#This Row],[Sales]])</f>
        <v>1</v>
      </c>
    </row>
    <row r="3201" spans="1:19" x14ac:dyDescent="0.3">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c r="S3201">
        <f>COUNTIFS(Table1[Order ID],Table1[[#This Row],[Order ID]],Table1[Product ID],Table1[[#This Row],[Product ID]],Table1[Sales],Table1[[#This Row],[Sales]])</f>
        <v>1</v>
      </c>
    </row>
    <row r="3202" spans="1:19" x14ac:dyDescent="0.3">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c r="S3202">
        <f>COUNTIFS(Table1[Order ID],Table1[[#This Row],[Order ID]],Table1[Product ID],Table1[[#This Row],[Product ID]],Table1[Sales],Table1[[#This Row],[Sales]])</f>
        <v>1</v>
      </c>
    </row>
    <row r="3203" spans="1:19" x14ac:dyDescent="0.3">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c r="S3203">
        <f>COUNTIFS(Table1[Order ID],Table1[[#This Row],[Order ID]],Table1[Product ID],Table1[[#This Row],[Product ID]],Table1[Sales],Table1[[#This Row],[Sales]])</f>
        <v>1</v>
      </c>
    </row>
    <row r="3204" spans="1:19" x14ac:dyDescent="0.3">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c r="S3204">
        <f>COUNTIFS(Table1[Order ID],Table1[[#This Row],[Order ID]],Table1[Product ID],Table1[[#This Row],[Product ID]],Table1[Sales],Table1[[#This Row],[Sales]])</f>
        <v>1</v>
      </c>
    </row>
    <row r="3205" spans="1:19" x14ac:dyDescent="0.3">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c r="S3205">
        <f>COUNTIFS(Table1[Order ID],Table1[[#This Row],[Order ID]],Table1[Product ID],Table1[[#This Row],[Product ID]],Table1[Sales],Table1[[#This Row],[Sales]])</f>
        <v>1</v>
      </c>
    </row>
    <row r="3206" spans="1:19" x14ac:dyDescent="0.3">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c r="S3206">
        <f>COUNTIFS(Table1[Order ID],Table1[[#This Row],[Order ID]],Table1[Product ID],Table1[[#This Row],[Product ID]],Table1[Sales],Table1[[#This Row],[Sales]])</f>
        <v>1</v>
      </c>
    </row>
    <row r="3207" spans="1:19" x14ac:dyDescent="0.3">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c r="S3207">
        <f>COUNTIFS(Table1[Order ID],Table1[[#This Row],[Order ID]],Table1[Product ID],Table1[[#This Row],[Product ID]],Table1[Sales],Table1[[#This Row],[Sales]])</f>
        <v>1</v>
      </c>
    </row>
    <row r="3208" spans="1:19" x14ac:dyDescent="0.3">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c r="S3208">
        <f>COUNTIFS(Table1[Order ID],Table1[[#This Row],[Order ID]],Table1[Product ID],Table1[[#This Row],[Product ID]],Table1[Sales],Table1[[#This Row],[Sales]])</f>
        <v>1</v>
      </c>
    </row>
    <row r="3209" spans="1:19" x14ac:dyDescent="0.3">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c r="S3209">
        <f>COUNTIFS(Table1[Order ID],Table1[[#This Row],[Order ID]],Table1[Product ID],Table1[[#This Row],[Product ID]],Table1[Sales],Table1[[#This Row],[Sales]])</f>
        <v>1</v>
      </c>
    </row>
    <row r="3210" spans="1:19" x14ac:dyDescent="0.3">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c r="S3210">
        <f>COUNTIFS(Table1[Order ID],Table1[[#This Row],[Order ID]],Table1[Product ID],Table1[[#This Row],[Product ID]],Table1[Sales],Table1[[#This Row],[Sales]])</f>
        <v>1</v>
      </c>
    </row>
    <row r="3211" spans="1:19" x14ac:dyDescent="0.3">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c r="S3211">
        <f>COUNTIFS(Table1[Order ID],Table1[[#This Row],[Order ID]],Table1[Product ID],Table1[[#This Row],[Product ID]],Table1[Sales],Table1[[#This Row],[Sales]])</f>
        <v>1</v>
      </c>
    </row>
    <row r="3212" spans="1:19" x14ac:dyDescent="0.3">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c r="S3212">
        <f>COUNTIFS(Table1[Order ID],Table1[[#This Row],[Order ID]],Table1[Product ID],Table1[[#This Row],[Product ID]],Table1[Sales],Table1[[#This Row],[Sales]])</f>
        <v>1</v>
      </c>
    </row>
    <row r="3213" spans="1:19" x14ac:dyDescent="0.3">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c r="S3213">
        <f>COUNTIFS(Table1[Order ID],Table1[[#This Row],[Order ID]],Table1[Product ID],Table1[[#This Row],[Product ID]],Table1[Sales],Table1[[#This Row],[Sales]])</f>
        <v>1</v>
      </c>
    </row>
    <row r="3214" spans="1:19" x14ac:dyDescent="0.3">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c r="S3214">
        <f>COUNTIFS(Table1[Order ID],Table1[[#This Row],[Order ID]],Table1[Product ID],Table1[[#This Row],[Product ID]],Table1[Sales],Table1[[#This Row],[Sales]])</f>
        <v>1</v>
      </c>
    </row>
    <row r="3215" spans="1:19" x14ac:dyDescent="0.3">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c r="S3215">
        <f>COUNTIFS(Table1[Order ID],Table1[[#This Row],[Order ID]],Table1[Product ID],Table1[[#This Row],[Product ID]],Table1[Sales],Table1[[#This Row],[Sales]])</f>
        <v>1</v>
      </c>
    </row>
    <row r="3216" spans="1:19" x14ac:dyDescent="0.3">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c r="S3216">
        <f>COUNTIFS(Table1[Order ID],Table1[[#This Row],[Order ID]],Table1[Product ID],Table1[[#This Row],[Product ID]],Table1[Sales],Table1[[#This Row],[Sales]])</f>
        <v>1</v>
      </c>
    </row>
    <row r="3217" spans="1:19" x14ac:dyDescent="0.3">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c r="S3217">
        <f>COUNTIFS(Table1[Order ID],Table1[[#This Row],[Order ID]],Table1[Product ID],Table1[[#This Row],[Product ID]],Table1[Sales],Table1[[#This Row],[Sales]])</f>
        <v>1</v>
      </c>
    </row>
    <row r="3218" spans="1:19" x14ac:dyDescent="0.3">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c r="S3218">
        <f>COUNTIFS(Table1[Order ID],Table1[[#This Row],[Order ID]],Table1[Product ID],Table1[[#This Row],[Product ID]],Table1[Sales],Table1[[#This Row],[Sales]])</f>
        <v>1</v>
      </c>
    </row>
    <row r="3219" spans="1:19" x14ac:dyDescent="0.3">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c r="S3219">
        <f>COUNTIFS(Table1[Order ID],Table1[[#This Row],[Order ID]],Table1[Product ID],Table1[[#This Row],[Product ID]],Table1[Sales],Table1[[#This Row],[Sales]])</f>
        <v>1</v>
      </c>
    </row>
    <row r="3220" spans="1:19" x14ac:dyDescent="0.3">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c r="S3220">
        <f>COUNTIFS(Table1[Order ID],Table1[[#This Row],[Order ID]],Table1[Product ID],Table1[[#This Row],[Product ID]],Table1[Sales],Table1[[#This Row],[Sales]])</f>
        <v>1</v>
      </c>
    </row>
    <row r="3221" spans="1:19" x14ac:dyDescent="0.3">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c r="S3221">
        <f>COUNTIFS(Table1[Order ID],Table1[[#This Row],[Order ID]],Table1[Product ID],Table1[[#This Row],[Product ID]],Table1[Sales],Table1[[#This Row],[Sales]])</f>
        <v>1</v>
      </c>
    </row>
    <row r="3222" spans="1:19" x14ac:dyDescent="0.3">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c r="S3222">
        <f>COUNTIFS(Table1[Order ID],Table1[[#This Row],[Order ID]],Table1[Product ID],Table1[[#This Row],[Product ID]],Table1[Sales],Table1[[#This Row],[Sales]])</f>
        <v>1</v>
      </c>
    </row>
    <row r="3223" spans="1:19" x14ac:dyDescent="0.3">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c r="S3223">
        <f>COUNTIFS(Table1[Order ID],Table1[[#This Row],[Order ID]],Table1[Product ID],Table1[[#This Row],[Product ID]],Table1[Sales],Table1[[#This Row],[Sales]])</f>
        <v>1</v>
      </c>
    </row>
    <row r="3224" spans="1:19" x14ac:dyDescent="0.3">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c r="S3224">
        <f>COUNTIFS(Table1[Order ID],Table1[[#This Row],[Order ID]],Table1[Product ID],Table1[[#This Row],[Product ID]],Table1[Sales],Table1[[#This Row],[Sales]])</f>
        <v>1</v>
      </c>
    </row>
    <row r="3225" spans="1:19" x14ac:dyDescent="0.3">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c r="S3225">
        <f>COUNTIFS(Table1[Order ID],Table1[[#This Row],[Order ID]],Table1[Product ID],Table1[[#This Row],[Product ID]],Table1[Sales],Table1[[#This Row],[Sales]])</f>
        <v>1</v>
      </c>
    </row>
    <row r="3226" spans="1:19" x14ac:dyDescent="0.3">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c r="S3226">
        <f>COUNTIFS(Table1[Order ID],Table1[[#This Row],[Order ID]],Table1[Product ID],Table1[[#This Row],[Product ID]],Table1[Sales],Table1[[#This Row],[Sales]])</f>
        <v>1</v>
      </c>
    </row>
    <row r="3227" spans="1:19" x14ac:dyDescent="0.3">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c r="S3227">
        <f>COUNTIFS(Table1[Order ID],Table1[[#This Row],[Order ID]],Table1[Product ID],Table1[[#This Row],[Product ID]],Table1[Sales],Table1[[#This Row],[Sales]])</f>
        <v>1</v>
      </c>
    </row>
    <row r="3228" spans="1:19" x14ac:dyDescent="0.3">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c r="S3228">
        <f>COUNTIFS(Table1[Order ID],Table1[[#This Row],[Order ID]],Table1[Product ID],Table1[[#This Row],[Product ID]],Table1[Sales],Table1[[#This Row],[Sales]])</f>
        <v>1</v>
      </c>
    </row>
    <row r="3229" spans="1:19" x14ac:dyDescent="0.3">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c r="S3229">
        <f>COUNTIFS(Table1[Order ID],Table1[[#This Row],[Order ID]],Table1[Product ID],Table1[[#This Row],[Product ID]],Table1[Sales],Table1[[#This Row],[Sales]])</f>
        <v>1</v>
      </c>
    </row>
    <row r="3230" spans="1:19" x14ac:dyDescent="0.3">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c r="S3230">
        <f>COUNTIFS(Table1[Order ID],Table1[[#This Row],[Order ID]],Table1[Product ID],Table1[[#This Row],[Product ID]],Table1[Sales],Table1[[#This Row],[Sales]])</f>
        <v>1</v>
      </c>
    </row>
    <row r="3231" spans="1:19" x14ac:dyDescent="0.3">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c r="S3231">
        <f>COUNTIFS(Table1[Order ID],Table1[[#This Row],[Order ID]],Table1[Product ID],Table1[[#This Row],[Product ID]],Table1[Sales],Table1[[#This Row],[Sales]])</f>
        <v>1</v>
      </c>
    </row>
    <row r="3232" spans="1:19" x14ac:dyDescent="0.3">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c r="S3232">
        <f>COUNTIFS(Table1[Order ID],Table1[[#This Row],[Order ID]],Table1[Product ID],Table1[[#This Row],[Product ID]],Table1[Sales],Table1[[#This Row],[Sales]])</f>
        <v>1</v>
      </c>
    </row>
    <row r="3233" spans="1:19" x14ac:dyDescent="0.3">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c r="S3233">
        <f>COUNTIFS(Table1[Order ID],Table1[[#This Row],[Order ID]],Table1[Product ID],Table1[[#This Row],[Product ID]],Table1[Sales],Table1[[#This Row],[Sales]])</f>
        <v>1</v>
      </c>
    </row>
    <row r="3234" spans="1:19" x14ac:dyDescent="0.3">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c r="S3234">
        <f>COUNTIFS(Table1[Order ID],Table1[[#This Row],[Order ID]],Table1[Product ID],Table1[[#This Row],[Product ID]],Table1[Sales],Table1[[#This Row],[Sales]])</f>
        <v>1</v>
      </c>
    </row>
    <row r="3235" spans="1:19" x14ac:dyDescent="0.3">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c r="S3235">
        <f>COUNTIFS(Table1[Order ID],Table1[[#This Row],[Order ID]],Table1[Product ID],Table1[[#This Row],[Product ID]],Table1[Sales],Table1[[#This Row],[Sales]])</f>
        <v>1</v>
      </c>
    </row>
    <row r="3236" spans="1:19" x14ac:dyDescent="0.3">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c r="S3236">
        <f>COUNTIFS(Table1[Order ID],Table1[[#This Row],[Order ID]],Table1[Product ID],Table1[[#This Row],[Product ID]],Table1[Sales],Table1[[#This Row],[Sales]])</f>
        <v>1</v>
      </c>
    </row>
    <row r="3237" spans="1:19" x14ac:dyDescent="0.3">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c r="S3237">
        <f>COUNTIFS(Table1[Order ID],Table1[[#This Row],[Order ID]],Table1[Product ID],Table1[[#This Row],[Product ID]],Table1[Sales],Table1[[#This Row],[Sales]])</f>
        <v>1</v>
      </c>
    </row>
    <row r="3238" spans="1:19" x14ac:dyDescent="0.3">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c r="S3238">
        <f>COUNTIFS(Table1[Order ID],Table1[[#This Row],[Order ID]],Table1[Product ID],Table1[[#This Row],[Product ID]],Table1[Sales],Table1[[#This Row],[Sales]])</f>
        <v>1</v>
      </c>
    </row>
    <row r="3239" spans="1:19" x14ac:dyDescent="0.3">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c r="S3239">
        <f>COUNTIFS(Table1[Order ID],Table1[[#This Row],[Order ID]],Table1[Product ID],Table1[[#This Row],[Product ID]],Table1[Sales],Table1[[#This Row],[Sales]])</f>
        <v>1</v>
      </c>
    </row>
    <row r="3240" spans="1:19" x14ac:dyDescent="0.3">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c r="S3240">
        <f>COUNTIFS(Table1[Order ID],Table1[[#This Row],[Order ID]],Table1[Product ID],Table1[[#This Row],[Product ID]],Table1[Sales],Table1[[#This Row],[Sales]])</f>
        <v>1</v>
      </c>
    </row>
    <row r="3241" spans="1:19" x14ac:dyDescent="0.3">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c r="S3241">
        <f>COUNTIFS(Table1[Order ID],Table1[[#This Row],[Order ID]],Table1[Product ID],Table1[[#This Row],[Product ID]],Table1[Sales],Table1[[#This Row],[Sales]])</f>
        <v>1</v>
      </c>
    </row>
    <row r="3242" spans="1:19" x14ac:dyDescent="0.3">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c r="S3242">
        <f>COUNTIFS(Table1[Order ID],Table1[[#This Row],[Order ID]],Table1[Product ID],Table1[[#This Row],[Product ID]],Table1[Sales],Table1[[#This Row],[Sales]])</f>
        <v>1</v>
      </c>
    </row>
    <row r="3243" spans="1:19" x14ac:dyDescent="0.3">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c r="S3243">
        <f>COUNTIFS(Table1[Order ID],Table1[[#This Row],[Order ID]],Table1[Product ID],Table1[[#This Row],[Product ID]],Table1[Sales],Table1[[#This Row],[Sales]])</f>
        <v>1</v>
      </c>
    </row>
    <row r="3244" spans="1:19" x14ac:dyDescent="0.3">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c r="S3244">
        <f>COUNTIFS(Table1[Order ID],Table1[[#This Row],[Order ID]],Table1[Product ID],Table1[[#This Row],[Product ID]],Table1[Sales],Table1[[#This Row],[Sales]])</f>
        <v>1</v>
      </c>
    </row>
    <row r="3245" spans="1:19" x14ac:dyDescent="0.3">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c r="S3245">
        <f>COUNTIFS(Table1[Order ID],Table1[[#This Row],[Order ID]],Table1[Product ID],Table1[[#This Row],[Product ID]],Table1[Sales],Table1[[#This Row],[Sales]])</f>
        <v>1</v>
      </c>
    </row>
    <row r="3246" spans="1:19" x14ac:dyDescent="0.3">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c r="S3246">
        <f>COUNTIFS(Table1[Order ID],Table1[[#This Row],[Order ID]],Table1[Product ID],Table1[[#This Row],[Product ID]],Table1[Sales],Table1[[#This Row],[Sales]])</f>
        <v>1</v>
      </c>
    </row>
    <row r="3247" spans="1:19" x14ac:dyDescent="0.3">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c r="S3247">
        <f>COUNTIFS(Table1[Order ID],Table1[[#This Row],[Order ID]],Table1[Product ID],Table1[[#This Row],[Product ID]],Table1[Sales],Table1[[#This Row],[Sales]])</f>
        <v>1</v>
      </c>
    </row>
    <row r="3248" spans="1:19" x14ac:dyDescent="0.3">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c r="S3248">
        <f>COUNTIFS(Table1[Order ID],Table1[[#This Row],[Order ID]],Table1[Product ID],Table1[[#This Row],[Product ID]],Table1[Sales],Table1[[#This Row],[Sales]])</f>
        <v>1</v>
      </c>
    </row>
    <row r="3249" spans="1:19" x14ac:dyDescent="0.3">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c r="S3249">
        <f>COUNTIFS(Table1[Order ID],Table1[[#This Row],[Order ID]],Table1[Product ID],Table1[[#This Row],[Product ID]],Table1[Sales],Table1[[#This Row],[Sales]])</f>
        <v>1</v>
      </c>
    </row>
    <row r="3250" spans="1:19" x14ac:dyDescent="0.3">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c r="S3250">
        <f>COUNTIFS(Table1[Order ID],Table1[[#This Row],[Order ID]],Table1[Product ID],Table1[[#This Row],[Product ID]],Table1[Sales],Table1[[#This Row],[Sales]])</f>
        <v>1</v>
      </c>
    </row>
    <row r="3251" spans="1:19" x14ac:dyDescent="0.3">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c r="S3251">
        <f>COUNTIFS(Table1[Order ID],Table1[[#This Row],[Order ID]],Table1[Product ID],Table1[[#This Row],[Product ID]],Table1[Sales],Table1[[#This Row],[Sales]])</f>
        <v>1</v>
      </c>
    </row>
    <row r="3252" spans="1:19" x14ac:dyDescent="0.3">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c r="S3252">
        <f>COUNTIFS(Table1[Order ID],Table1[[#This Row],[Order ID]],Table1[Product ID],Table1[[#This Row],[Product ID]],Table1[Sales],Table1[[#This Row],[Sales]])</f>
        <v>1</v>
      </c>
    </row>
    <row r="3253" spans="1:19" x14ac:dyDescent="0.3">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c r="S3253">
        <f>COUNTIFS(Table1[Order ID],Table1[[#This Row],[Order ID]],Table1[Product ID],Table1[[#This Row],[Product ID]],Table1[Sales],Table1[[#This Row],[Sales]])</f>
        <v>1</v>
      </c>
    </row>
    <row r="3254" spans="1:19" x14ac:dyDescent="0.3">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c r="S3254">
        <f>COUNTIFS(Table1[Order ID],Table1[[#This Row],[Order ID]],Table1[Product ID],Table1[[#This Row],[Product ID]],Table1[Sales],Table1[[#This Row],[Sales]])</f>
        <v>1</v>
      </c>
    </row>
    <row r="3255" spans="1:19" x14ac:dyDescent="0.3">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c r="S3255">
        <f>COUNTIFS(Table1[Order ID],Table1[[#This Row],[Order ID]],Table1[Product ID],Table1[[#This Row],[Product ID]],Table1[Sales],Table1[[#This Row],[Sales]])</f>
        <v>1</v>
      </c>
    </row>
    <row r="3256" spans="1:19" x14ac:dyDescent="0.3">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c r="S3256">
        <f>COUNTIFS(Table1[Order ID],Table1[[#This Row],[Order ID]],Table1[Product ID],Table1[[#This Row],[Product ID]],Table1[Sales],Table1[[#This Row],[Sales]])</f>
        <v>1</v>
      </c>
    </row>
    <row r="3257" spans="1:19" x14ac:dyDescent="0.3">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c r="S3257">
        <f>COUNTIFS(Table1[Order ID],Table1[[#This Row],[Order ID]],Table1[Product ID],Table1[[#This Row],[Product ID]],Table1[Sales],Table1[[#This Row],[Sales]])</f>
        <v>1</v>
      </c>
    </row>
    <row r="3258" spans="1:19" x14ac:dyDescent="0.3">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c r="S3258">
        <f>COUNTIFS(Table1[Order ID],Table1[[#This Row],[Order ID]],Table1[Product ID],Table1[[#This Row],[Product ID]],Table1[Sales],Table1[[#This Row],[Sales]])</f>
        <v>1</v>
      </c>
    </row>
    <row r="3259" spans="1:19" x14ac:dyDescent="0.3">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c r="S3259">
        <f>COUNTIFS(Table1[Order ID],Table1[[#This Row],[Order ID]],Table1[Product ID],Table1[[#This Row],[Product ID]],Table1[Sales],Table1[[#This Row],[Sales]])</f>
        <v>1</v>
      </c>
    </row>
    <row r="3260" spans="1:19" x14ac:dyDescent="0.3">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c r="S3260">
        <f>COUNTIFS(Table1[Order ID],Table1[[#This Row],[Order ID]],Table1[Product ID],Table1[[#This Row],[Product ID]],Table1[Sales],Table1[[#This Row],[Sales]])</f>
        <v>1</v>
      </c>
    </row>
    <row r="3261" spans="1:19" x14ac:dyDescent="0.3">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c r="S3261">
        <f>COUNTIFS(Table1[Order ID],Table1[[#This Row],[Order ID]],Table1[Product ID],Table1[[#This Row],[Product ID]],Table1[Sales],Table1[[#This Row],[Sales]])</f>
        <v>1</v>
      </c>
    </row>
    <row r="3262" spans="1:19" x14ac:dyDescent="0.3">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c r="S3262">
        <f>COUNTIFS(Table1[Order ID],Table1[[#This Row],[Order ID]],Table1[Product ID],Table1[[#This Row],[Product ID]],Table1[Sales],Table1[[#This Row],[Sales]])</f>
        <v>1</v>
      </c>
    </row>
    <row r="3263" spans="1:19" x14ac:dyDescent="0.3">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c r="S3263">
        <f>COUNTIFS(Table1[Order ID],Table1[[#This Row],[Order ID]],Table1[Product ID],Table1[[#This Row],[Product ID]],Table1[Sales],Table1[[#This Row],[Sales]])</f>
        <v>1</v>
      </c>
    </row>
    <row r="3264" spans="1:19" x14ac:dyDescent="0.3">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c r="S3264">
        <f>COUNTIFS(Table1[Order ID],Table1[[#This Row],[Order ID]],Table1[Product ID],Table1[[#This Row],[Product ID]],Table1[Sales],Table1[[#This Row],[Sales]])</f>
        <v>1</v>
      </c>
    </row>
    <row r="3265" spans="1:19" x14ac:dyDescent="0.3">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c r="S3265">
        <f>COUNTIFS(Table1[Order ID],Table1[[#This Row],[Order ID]],Table1[Product ID],Table1[[#This Row],[Product ID]],Table1[Sales],Table1[[#This Row],[Sales]])</f>
        <v>1</v>
      </c>
    </row>
    <row r="3266" spans="1:19" x14ac:dyDescent="0.3">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c r="S3266">
        <f>COUNTIFS(Table1[Order ID],Table1[[#This Row],[Order ID]],Table1[Product ID],Table1[[#This Row],[Product ID]],Table1[Sales],Table1[[#This Row],[Sales]])</f>
        <v>1</v>
      </c>
    </row>
    <row r="3267" spans="1:19" x14ac:dyDescent="0.3">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c r="S3267">
        <f>COUNTIFS(Table1[Order ID],Table1[[#This Row],[Order ID]],Table1[Product ID],Table1[[#This Row],[Product ID]],Table1[Sales],Table1[[#This Row],[Sales]])</f>
        <v>1</v>
      </c>
    </row>
    <row r="3268" spans="1:19" x14ac:dyDescent="0.3">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c r="S3268">
        <f>COUNTIFS(Table1[Order ID],Table1[[#This Row],[Order ID]],Table1[Product ID],Table1[[#This Row],[Product ID]],Table1[Sales],Table1[[#This Row],[Sales]])</f>
        <v>1</v>
      </c>
    </row>
    <row r="3269" spans="1:19" x14ac:dyDescent="0.3">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c r="S3269">
        <f>COUNTIFS(Table1[Order ID],Table1[[#This Row],[Order ID]],Table1[Product ID],Table1[[#This Row],[Product ID]],Table1[Sales],Table1[[#This Row],[Sales]])</f>
        <v>1</v>
      </c>
    </row>
    <row r="3270" spans="1:19" x14ac:dyDescent="0.3">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c r="S3270">
        <f>COUNTIFS(Table1[Order ID],Table1[[#This Row],[Order ID]],Table1[Product ID],Table1[[#This Row],[Product ID]],Table1[Sales],Table1[[#This Row],[Sales]])</f>
        <v>1</v>
      </c>
    </row>
    <row r="3271" spans="1:19" x14ac:dyDescent="0.3">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c r="S3271">
        <f>COUNTIFS(Table1[Order ID],Table1[[#This Row],[Order ID]],Table1[Product ID],Table1[[#This Row],[Product ID]],Table1[Sales],Table1[[#This Row],[Sales]])</f>
        <v>1</v>
      </c>
    </row>
    <row r="3272" spans="1:19" x14ac:dyDescent="0.3">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c r="S3272">
        <f>COUNTIFS(Table1[Order ID],Table1[[#This Row],[Order ID]],Table1[Product ID],Table1[[#This Row],[Product ID]],Table1[Sales],Table1[[#This Row],[Sales]])</f>
        <v>1</v>
      </c>
    </row>
    <row r="3273" spans="1:19" x14ac:dyDescent="0.3">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c r="S3273">
        <f>COUNTIFS(Table1[Order ID],Table1[[#This Row],[Order ID]],Table1[Product ID],Table1[[#This Row],[Product ID]],Table1[Sales],Table1[[#This Row],[Sales]])</f>
        <v>1</v>
      </c>
    </row>
    <row r="3274" spans="1:19" x14ac:dyDescent="0.3">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c r="S3274">
        <f>COUNTIFS(Table1[Order ID],Table1[[#This Row],[Order ID]],Table1[Product ID],Table1[[#This Row],[Product ID]],Table1[Sales],Table1[[#This Row],[Sales]])</f>
        <v>1</v>
      </c>
    </row>
    <row r="3275" spans="1:19" x14ac:dyDescent="0.3">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c r="S3275">
        <f>COUNTIFS(Table1[Order ID],Table1[[#This Row],[Order ID]],Table1[Product ID],Table1[[#This Row],[Product ID]],Table1[Sales],Table1[[#This Row],[Sales]])</f>
        <v>1</v>
      </c>
    </row>
    <row r="3276" spans="1:19" x14ac:dyDescent="0.3">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c r="S3276">
        <f>COUNTIFS(Table1[Order ID],Table1[[#This Row],[Order ID]],Table1[Product ID],Table1[[#This Row],[Product ID]],Table1[Sales],Table1[[#This Row],[Sales]])</f>
        <v>1</v>
      </c>
    </row>
    <row r="3277" spans="1:19" x14ac:dyDescent="0.3">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c r="S3277">
        <f>COUNTIFS(Table1[Order ID],Table1[[#This Row],[Order ID]],Table1[Product ID],Table1[[#This Row],[Product ID]],Table1[Sales],Table1[[#This Row],[Sales]])</f>
        <v>1</v>
      </c>
    </row>
    <row r="3278" spans="1:19" x14ac:dyDescent="0.3">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c r="S3278">
        <f>COUNTIFS(Table1[Order ID],Table1[[#This Row],[Order ID]],Table1[Product ID],Table1[[#This Row],[Product ID]],Table1[Sales],Table1[[#This Row],[Sales]])</f>
        <v>1</v>
      </c>
    </row>
    <row r="3279" spans="1:19" x14ac:dyDescent="0.3">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c r="S3279">
        <f>COUNTIFS(Table1[Order ID],Table1[[#This Row],[Order ID]],Table1[Product ID],Table1[[#This Row],[Product ID]],Table1[Sales],Table1[[#This Row],[Sales]])</f>
        <v>1</v>
      </c>
    </row>
    <row r="3280" spans="1:19" x14ac:dyDescent="0.3">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c r="S3280">
        <f>COUNTIFS(Table1[Order ID],Table1[[#This Row],[Order ID]],Table1[Product ID],Table1[[#This Row],[Product ID]],Table1[Sales],Table1[[#This Row],[Sales]])</f>
        <v>1</v>
      </c>
    </row>
    <row r="3281" spans="1:19" x14ac:dyDescent="0.3">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c r="S3281">
        <f>COUNTIFS(Table1[Order ID],Table1[[#This Row],[Order ID]],Table1[Product ID],Table1[[#This Row],[Product ID]],Table1[Sales],Table1[[#This Row],[Sales]])</f>
        <v>1</v>
      </c>
    </row>
    <row r="3282" spans="1:19" x14ac:dyDescent="0.3">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c r="S3282">
        <f>COUNTIFS(Table1[Order ID],Table1[[#This Row],[Order ID]],Table1[Product ID],Table1[[#This Row],[Product ID]],Table1[Sales],Table1[[#This Row],[Sales]])</f>
        <v>1</v>
      </c>
    </row>
    <row r="3283" spans="1:19" x14ac:dyDescent="0.3">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c r="S3283">
        <f>COUNTIFS(Table1[Order ID],Table1[[#This Row],[Order ID]],Table1[Product ID],Table1[[#This Row],[Product ID]],Table1[Sales],Table1[[#This Row],[Sales]])</f>
        <v>1</v>
      </c>
    </row>
    <row r="3284" spans="1:19" x14ac:dyDescent="0.3">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c r="S3284">
        <f>COUNTIFS(Table1[Order ID],Table1[[#This Row],[Order ID]],Table1[Product ID],Table1[[#This Row],[Product ID]],Table1[Sales],Table1[[#This Row],[Sales]])</f>
        <v>1</v>
      </c>
    </row>
    <row r="3285" spans="1:19" x14ac:dyDescent="0.3">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c r="S3285">
        <f>COUNTIFS(Table1[Order ID],Table1[[#This Row],[Order ID]],Table1[Product ID],Table1[[#This Row],[Product ID]],Table1[Sales],Table1[[#This Row],[Sales]])</f>
        <v>1</v>
      </c>
    </row>
    <row r="3286" spans="1:19" x14ac:dyDescent="0.3">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c r="S3286">
        <f>COUNTIFS(Table1[Order ID],Table1[[#This Row],[Order ID]],Table1[Product ID],Table1[[#This Row],[Product ID]],Table1[Sales],Table1[[#This Row],[Sales]])</f>
        <v>1</v>
      </c>
    </row>
    <row r="3287" spans="1:19" x14ac:dyDescent="0.3">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c r="S3287">
        <f>COUNTIFS(Table1[Order ID],Table1[[#This Row],[Order ID]],Table1[Product ID],Table1[[#This Row],[Product ID]],Table1[Sales],Table1[[#This Row],[Sales]])</f>
        <v>1</v>
      </c>
    </row>
    <row r="3288" spans="1:19" x14ac:dyDescent="0.3">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c r="S3288">
        <f>COUNTIFS(Table1[Order ID],Table1[[#This Row],[Order ID]],Table1[Product ID],Table1[[#This Row],[Product ID]],Table1[Sales],Table1[[#This Row],[Sales]])</f>
        <v>1</v>
      </c>
    </row>
    <row r="3289" spans="1:19" x14ac:dyDescent="0.3">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c r="S3289">
        <f>COUNTIFS(Table1[Order ID],Table1[[#This Row],[Order ID]],Table1[Product ID],Table1[[#This Row],[Product ID]],Table1[Sales],Table1[[#This Row],[Sales]])</f>
        <v>1</v>
      </c>
    </row>
    <row r="3290" spans="1:19" x14ac:dyDescent="0.3">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c r="S3290">
        <f>COUNTIFS(Table1[Order ID],Table1[[#This Row],[Order ID]],Table1[Product ID],Table1[[#This Row],[Product ID]],Table1[Sales],Table1[[#This Row],[Sales]])</f>
        <v>1</v>
      </c>
    </row>
    <row r="3291" spans="1:19" x14ac:dyDescent="0.3">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c r="S3291">
        <f>COUNTIFS(Table1[Order ID],Table1[[#This Row],[Order ID]],Table1[Product ID],Table1[[#This Row],[Product ID]],Table1[Sales],Table1[[#This Row],[Sales]])</f>
        <v>1</v>
      </c>
    </row>
    <row r="3292" spans="1:19" x14ac:dyDescent="0.3">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c r="S3292">
        <f>COUNTIFS(Table1[Order ID],Table1[[#This Row],[Order ID]],Table1[Product ID],Table1[[#This Row],[Product ID]],Table1[Sales],Table1[[#This Row],[Sales]])</f>
        <v>1</v>
      </c>
    </row>
    <row r="3293" spans="1:19" x14ac:dyDescent="0.3">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c r="S3293">
        <f>COUNTIFS(Table1[Order ID],Table1[[#This Row],[Order ID]],Table1[Product ID],Table1[[#This Row],[Product ID]],Table1[Sales],Table1[[#This Row],[Sales]])</f>
        <v>1</v>
      </c>
    </row>
    <row r="3294" spans="1:19" x14ac:dyDescent="0.3">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c r="S3294">
        <f>COUNTIFS(Table1[Order ID],Table1[[#This Row],[Order ID]],Table1[Product ID],Table1[[#This Row],[Product ID]],Table1[Sales],Table1[[#This Row],[Sales]])</f>
        <v>1</v>
      </c>
    </row>
    <row r="3295" spans="1:19" x14ac:dyDescent="0.3">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c r="S3295">
        <f>COUNTIFS(Table1[Order ID],Table1[[#This Row],[Order ID]],Table1[Product ID],Table1[[#This Row],[Product ID]],Table1[Sales],Table1[[#This Row],[Sales]])</f>
        <v>1</v>
      </c>
    </row>
    <row r="3296" spans="1:19" x14ac:dyDescent="0.3">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c r="S3296">
        <f>COUNTIFS(Table1[Order ID],Table1[[#This Row],[Order ID]],Table1[Product ID],Table1[[#This Row],[Product ID]],Table1[Sales],Table1[[#This Row],[Sales]])</f>
        <v>1</v>
      </c>
    </row>
    <row r="3297" spans="1:19" x14ac:dyDescent="0.3">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c r="S3297">
        <f>COUNTIFS(Table1[Order ID],Table1[[#This Row],[Order ID]],Table1[Product ID],Table1[[#This Row],[Product ID]],Table1[Sales],Table1[[#This Row],[Sales]])</f>
        <v>1</v>
      </c>
    </row>
    <row r="3298" spans="1:19" x14ac:dyDescent="0.3">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c r="S3298">
        <f>COUNTIFS(Table1[Order ID],Table1[[#This Row],[Order ID]],Table1[Product ID],Table1[[#This Row],[Product ID]],Table1[Sales],Table1[[#This Row],[Sales]])</f>
        <v>1</v>
      </c>
    </row>
    <row r="3299" spans="1:19" x14ac:dyDescent="0.3">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c r="S3299">
        <f>COUNTIFS(Table1[Order ID],Table1[[#This Row],[Order ID]],Table1[Product ID],Table1[[#This Row],[Product ID]],Table1[Sales],Table1[[#This Row],[Sales]])</f>
        <v>1</v>
      </c>
    </row>
    <row r="3300" spans="1:19" x14ac:dyDescent="0.3">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c r="S3300">
        <f>COUNTIFS(Table1[Order ID],Table1[[#This Row],[Order ID]],Table1[Product ID],Table1[[#This Row],[Product ID]],Table1[Sales],Table1[[#This Row],[Sales]])</f>
        <v>1</v>
      </c>
    </row>
    <row r="3301" spans="1:19" x14ac:dyDescent="0.3">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c r="S3301">
        <f>COUNTIFS(Table1[Order ID],Table1[[#This Row],[Order ID]],Table1[Product ID],Table1[[#This Row],[Product ID]],Table1[Sales],Table1[[#This Row],[Sales]])</f>
        <v>1</v>
      </c>
    </row>
    <row r="3302" spans="1:19" x14ac:dyDescent="0.3">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c r="S3302">
        <f>COUNTIFS(Table1[Order ID],Table1[[#This Row],[Order ID]],Table1[Product ID],Table1[[#This Row],[Product ID]],Table1[Sales],Table1[[#This Row],[Sales]])</f>
        <v>1</v>
      </c>
    </row>
    <row r="3303" spans="1:19" x14ac:dyDescent="0.3">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c r="S3303">
        <f>COUNTIFS(Table1[Order ID],Table1[[#This Row],[Order ID]],Table1[Product ID],Table1[[#This Row],[Product ID]],Table1[Sales],Table1[[#This Row],[Sales]])</f>
        <v>1</v>
      </c>
    </row>
    <row r="3304" spans="1:19" x14ac:dyDescent="0.3">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c r="S3304">
        <f>COUNTIFS(Table1[Order ID],Table1[[#This Row],[Order ID]],Table1[Product ID],Table1[[#This Row],[Product ID]],Table1[Sales],Table1[[#This Row],[Sales]])</f>
        <v>1</v>
      </c>
    </row>
    <row r="3305" spans="1:19" x14ac:dyDescent="0.3">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c r="S3305">
        <f>COUNTIFS(Table1[Order ID],Table1[[#This Row],[Order ID]],Table1[Product ID],Table1[[#This Row],[Product ID]],Table1[Sales],Table1[[#This Row],[Sales]])</f>
        <v>1</v>
      </c>
    </row>
    <row r="3306" spans="1:19" x14ac:dyDescent="0.3">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c r="S3306">
        <f>COUNTIFS(Table1[Order ID],Table1[[#This Row],[Order ID]],Table1[Product ID],Table1[[#This Row],[Product ID]],Table1[Sales],Table1[[#This Row],[Sales]])</f>
        <v>1</v>
      </c>
    </row>
    <row r="3307" spans="1:19" x14ac:dyDescent="0.3">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c r="S3307">
        <f>COUNTIFS(Table1[Order ID],Table1[[#This Row],[Order ID]],Table1[Product ID],Table1[[#This Row],[Product ID]],Table1[Sales],Table1[[#This Row],[Sales]])</f>
        <v>1</v>
      </c>
    </row>
    <row r="3308" spans="1:19" x14ac:dyDescent="0.3">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c r="S3308">
        <f>COUNTIFS(Table1[Order ID],Table1[[#This Row],[Order ID]],Table1[Product ID],Table1[[#This Row],[Product ID]],Table1[Sales],Table1[[#This Row],[Sales]])</f>
        <v>1</v>
      </c>
    </row>
    <row r="3309" spans="1:19" x14ac:dyDescent="0.3">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c r="S3309">
        <f>COUNTIFS(Table1[Order ID],Table1[[#This Row],[Order ID]],Table1[Product ID],Table1[[#This Row],[Product ID]],Table1[Sales],Table1[[#This Row],[Sales]])</f>
        <v>1</v>
      </c>
    </row>
    <row r="3310" spans="1:19" x14ac:dyDescent="0.3">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c r="S3310">
        <f>COUNTIFS(Table1[Order ID],Table1[[#This Row],[Order ID]],Table1[Product ID],Table1[[#This Row],[Product ID]],Table1[Sales],Table1[[#This Row],[Sales]])</f>
        <v>1</v>
      </c>
    </row>
    <row r="3311" spans="1:19" x14ac:dyDescent="0.3">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c r="S3311">
        <f>COUNTIFS(Table1[Order ID],Table1[[#This Row],[Order ID]],Table1[Product ID],Table1[[#This Row],[Product ID]],Table1[Sales],Table1[[#This Row],[Sales]])</f>
        <v>1</v>
      </c>
    </row>
    <row r="3312" spans="1:19" x14ac:dyDescent="0.3">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c r="S3312">
        <f>COUNTIFS(Table1[Order ID],Table1[[#This Row],[Order ID]],Table1[Product ID],Table1[[#This Row],[Product ID]],Table1[Sales],Table1[[#This Row],[Sales]])</f>
        <v>1</v>
      </c>
    </row>
    <row r="3313" spans="1:19" x14ac:dyDescent="0.3">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c r="S3313">
        <f>COUNTIFS(Table1[Order ID],Table1[[#This Row],[Order ID]],Table1[Product ID],Table1[[#This Row],[Product ID]],Table1[Sales],Table1[[#This Row],[Sales]])</f>
        <v>1</v>
      </c>
    </row>
    <row r="3314" spans="1:19" x14ac:dyDescent="0.3">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c r="S3314">
        <f>COUNTIFS(Table1[Order ID],Table1[[#This Row],[Order ID]],Table1[Product ID],Table1[[#This Row],[Product ID]],Table1[Sales],Table1[[#This Row],[Sales]])</f>
        <v>1</v>
      </c>
    </row>
    <row r="3315" spans="1:19" x14ac:dyDescent="0.3">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c r="S3315">
        <f>COUNTIFS(Table1[Order ID],Table1[[#This Row],[Order ID]],Table1[Product ID],Table1[[#This Row],[Product ID]],Table1[Sales],Table1[[#This Row],[Sales]])</f>
        <v>1</v>
      </c>
    </row>
    <row r="3316" spans="1:19" x14ac:dyDescent="0.3">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c r="S3316">
        <f>COUNTIFS(Table1[Order ID],Table1[[#This Row],[Order ID]],Table1[Product ID],Table1[[#This Row],[Product ID]],Table1[Sales],Table1[[#This Row],[Sales]])</f>
        <v>1</v>
      </c>
    </row>
    <row r="3317" spans="1:19" x14ac:dyDescent="0.3">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c r="S3317">
        <f>COUNTIFS(Table1[Order ID],Table1[[#This Row],[Order ID]],Table1[Product ID],Table1[[#This Row],[Product ID]],Table1[Sales],Table1[[#This Row],[Sales]])</f>
        <v>1</v>
      </c>
    </row>
    <row r="3318" spans="1:19" x14ac:dyDescent="0.3">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c r="S3318">
        <f>COUNTIFS(Table1[Order ID],Table1[[#This Row],[Order ID]],Table1[Product ID],Table1[[#This Row],[Product ID]],Table1[Sales],Table1[[#This Row],[Sales]])</f>
        <v>1</v>
      </c>
    </row>
    <row r="3319" spans="1:19" x14ac:dyDescent="0.3">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c r="S3319">
        <f>COUNTIFS(Table1[Order ID],Table1[[#This Row],[Order ID]],Table1[Product ID],Table1[[#This Row],[Product ID]],Table1[Sales],Table1[[#This Row],[Sales]])</f>
        <v>1</v>
      </c>
    </row>
    <row r="3320" spans="1:19" x14ac:dyDescent="0.3">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c r="S3320">
        <f>COUNTIFS(Table1[Order ID],Table1[[#This Row],[Order ID]],Table1[Product ID],Table1[[#This Row],[Product ID]],Table1[Sales],Table1[[#This Row],[Sales]])</f>
        <v>1</v>
      </c>
    </row>
    <row r="3321" spans="1:19" x14ac:dyDescent="0.3">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c r="S3321">
        <f>COUNTIFS(Table1[Order ID],Table1[[#This Row],[Order ID]],Table1[Product ID],Table1[[#This Row],[Product ID]],Table1[Sales],Table1[[#This Row],[Sales]])</f>
        <v>1</v>
      </c>
    </row>
    <row r="3322" spans="1:19" x14ac:dyDescent="0.3">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c r="S3322">
        <f>COUNTIFS(Table1[Order ID],Table1[[#This Row],[Order ID]],Table1[Product ID],Table1[[#This Row],[Product ID]],Table1[Sales],Table1[[#This Row],[Sales]])</f>
        <v>1</v>
      </c>
    </row>
    <row r="3323" spans="1:19" x14ac:dyDescent="0.3">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c r="S3323">
        <f>COUNTIFS(Table1[Order ID],Table1[[#This Row],[Order ID]],Table1[Product ID],Table1[[#This Row],[Product ID]],Table1[Sales],Table1[[#This Row],[Sales]])</f>
        <v>1</v>
      </c>
    </row>
    <row r="3324" spans="1:19" x14ac:dyDescent="0.3">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c r="S3324">
        <f>COUNTIFS(Table1[Order ID],Table1[[#This Row],[Order ID]],Table1[Product ID],Table1[[#This Row],[Product ID]],Table1[Sales],Table1[[#This Row],[Sales]])</f>
        <v>1</v>
      </c>
    </row>
    <row r="3325" spans="1:19" x14ac:dyDescent="0.3">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c r="S3325">
        <f>COUNTIFS(Table1[Order ID],Table1[[#This Row],[Order ID]],Table1[Product ID],Table1[[#This Row],[Product ID]],Table1[Sales],Table1[[#This Row],[Sales]])</f>
        <v>1</v>
      </c>
    </row>
    <row r="3326" spans="1:19" x14ac:dyDescent="0.3">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c r="S3326">
        <f>COUNTIFS(Table1[Order ID],Table1[[#This Row],[Order ID]],Table1[Product ID],Table1[[#This Row],[Product ID]],Table1[Sales],Table1[[#This Row],[Sales]])</f>
        <v>1</v>
      </c>
    </row>
    <row r="3327" spans="1:19" x14ac:dyDescent="0.3">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c r="S3327">
        <f>COUNTIFS(Table1[Order ID],Table1[[#This Row],[Order ID]],Table1[Product ID],Table1[[#This Row],[Product ID]],Table1[Sales],Table1[[#This Row],[Sales]])</f>
        <v>1</v>
      </c>
    </row>
    <row r="3328" spans="1:19" x14ac:dyDescent="0.3">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c r="S3328">
        <f>COUNTIFS(Table1[Order ID],Table1[[#This Row],[Order ID]],Table1[Product ID],Table1[[#This Row],[Product ID]],Table1[Sales],Table1[[#This Row],[Sales]])</f>
        <v>1</v>
      </c>
    </row>
    <row r="3329" spans="1:19" x14ac:dyDescent="0.3">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c r="S3329">
        <f>COUNTIFS(Table1[Order ID],Table1[[#This Row],[Order ID]],Table1[Product ID],Table1[[#This Row],[Product ID]],Table1[Sales],Table1[[#This Row],[Sales]])</f>
        <v>1</v>
      </c>
    </row>
    <row r="3330" spans="1:19" x14ac:dyDescent="0.3">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c r="S3330">
        <f>COUNTIFS(Table1[Order ID],Table1[[#This Row],[Order ID]],Table1[Product ID],Table1[[#This Row],[Product ID]],Table1[Sales],Table1[[#This Row],[Sales]])</f>
        <v>1</v>
      </c>
    </row>
    <row r="3331" spans="1:19" x14ac:dyDescent="0.3">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c r="S3331">
        <f>COUNTIFS(Table1[Order ID],Table1[[#This Row],[Order ID]],Table1[Product ID],Table1[[#This Row],[Product ID]],Table1[Sales],Table1[[#This Row],[Sales]])</f>
        <v>1</v>
      </c>
    </row>
    <row r="3332" spans="1:19" x14ac:dyDescent="0.3">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c r="S3332">
        <f>COUNTIFS(Table1[Order ID],Table1[[#This Row],[Order ID]],Table1[Product ID],Table1[[#This Row],[Product ID]],Table1[Sales],Table1[[#This Row],[Sales]])</f>
        <v>1</v>
      </c>
    </row>
    <row r="3333" spans="1:19" x14ac:dyDescent="0.3">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c r="S3333">
        <f>COUNTIFS(Table1[Order ID],Table1[[#This Row],[Order ID]],Table1[Product ID],Table1[[#This Row],[Product ID]],Table1[Sales],Table1[[#This Row],[Sales]])</f>
        <v>1</v>
      </c>
    </row>
    <row r="3334" spans="1:19" x14ac:dyDescent="0.3">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c r="S3334">
        <f>COUNTIFS(Table1[Order ID],Table1[[#This Row],[Order ID]],Table1[Product ID],Table1[[#This Row],[Product ID]],Table1[Sales],Table1[[#This Row],[Sales]])</f>
        <v>1</v>
      </c>
    </row>
    <row r="3335" spans="1:19" x14ac:dyDescent="0.3">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c r="S3335">
        <f>COUNTIFS(Table1[Order ID],Table1[[#This Row],[Order ID]],Table1[Product ID],Table1[[#This Row],[Product ID]],Table1[Sales],Table1[[#This Row],[Sales]])</f>
        <v>1</v>
      </c>
    </row>
    <row r="3336" spans="1:19" x14ac:dyDescent="0.3">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c r="S3336">
        <f>COUNTIFS(Table1[Order ID],Table1[[#This Row],[Order ID]],Table1[Product ID],Table1[[#This Row],[Product ID]],Table1[Sales],Table1[[#This Row],[Sales]])</f>
        <v>1</v>
      </c>
    </row>
    <row r="3337" spans="1:19" x14ac:dyDescent="0.3">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c r="S3337">
        <f>COUNTIFS(Table1[Order ID],Table1[[#This Row],[Order ID]],Table1[Product ID],Table1[[#This Row],[Product ID]],Table1[Sales],Table1[[#This Row],[Sales]])</f>
        <v>1</v>
      </c>
    </row>
    <row r="3338" spans="1:19" x14ac:dyDescent="0.3">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c r="S3338">
        <f>COUNTIFS(Table1[Order ID],Table1[[#This Row],[Order ID]],Table1[Product ID],Table1[[#This Row],[Product ID]],Table1[Sales],Table1[[#This Row],[Sales]])</f>
        <v>1</v>
      </c>
    </row>
    <row r="3339" spans="1:19" x14ac:dyDescent="0.3">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c r="S3339">
        <f>COUNTIFS(Table1[Order ID],Table1[[#This Row],[Order ID]],Table1[Product ID],Table1[[#This Row],[Product ID]],Table1[Sales],Table1[[#This Row],[Sales]])</f>
        <v>1</v>
      </c>
    </row>
    <row r="3340" spans="1:19" x14ac:dyDescent="0.3">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c r="S3340">
        <f>COUNTIFS(Table1[Order ID],Table1[[#This Row],[Order ID]],Table1[Product ID],Table1[[#This Row],[Product ID]],Table1[Sales],Table1[[#This Row],[Sales]])</f>
        <v>1</v>
      </c>
    </row>
    <row r="3341" spans="1:19" x14ac:dyDescent="0.3">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c r="S3341">
        <f>COUNTIFS(Table1[Order ID],Table1[[#This Row],[Order ID]],Table1[Product ID],Table1[[#This Row],[Product ID]],Table1[Sales],Table1[[#This Row],[Sales]])</f>
        <v>1</v>
      </c>
    </row>
    <row r="3342" spans="1:19" x14ac:dyDescent="0.3">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c r="S3342">
        <f>COUNTIFS(Table1[Order ID],Table1[[#This Row],[Order ID]],Table1[Product ID],Table1[[#This Row],[Product ID]],Table1[Sales],Table1[[#This Row],[Sales]])</f>
        <v>1</v>
      </c>
    </row>
    <row r="3343" spans="1:19" x14ac:dyDescent="0.3">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c r="S3343">
        <f>COUNTIFS(Table1[Order ID],Table1[[#This Row],[Order ID]],Table1[Product ID],Table1[[#This Row],[Product ID]],Table1[Sales],Table1[[#This Row],[Sales]])</f>
        <v>1</v>
      </c>
    </row>
    <row r="3344" spans="1:19" x14ac:dyDescent="0.3">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c r="S3344">
        <f>COUNTIFS(Table1[Order ID],Table1[[#This Row],[Order ID]],Table1[Product ID],Table1[[#This Row],[Product ID]],Table1[Sales],Table1[[#This Row],[Sales]])</f>
        <v>1</v>
      </c>
    </row>
    <row r="3345" spans="1:19" x14ac:dyDescent="0.3">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c r="S3345">
        <f>COUNTIFS(Table1[Order ID],Table1[[#This Row],[Order ID]],Table1[Product ID],Table1[[#This Row],[Product ID]],Table1[Sales],Table1[[#This Row],[Sales]])</f>
        <v>1</v>
      </c>
    </row>
    <row r="3346" spans="1:19" x14ac:dyDescent="0.3">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c r="S3346">
        <f>COUNTIFS(Table1[Order ID],Table1[[#This Row],[Order ID]],Table1[Product ID],Table1[[#This Row],[Product ID]],Table1[Sales],Table1[[#This Row],[Sales]])</f>
        <v>1</v>
      </c>
    </row>
    <row r="3347" spans="1:19" x14ac:dyDescent="0.3">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c r="S3347">
        <f>COUNTIFS(Table1[Order ID],Table1[[#This Row],[Order ID]],Table1[Product ID],Table1[[#This Row],[Product ID]],Table1[Sales],Table1[[#This Row],[Sales]])</f>
        <v>1</v>
      </c>
    </row>
    <row r="3348" spans="1:19" x14ac:dyDescent="0.3">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c r="S3348">
        <f>COUNTIFS(Table1[Order ID],Table1[[#This Row],[Order ID]],Table1[Product ID],Table1[[#This Row],[Product ID]],Table1[Sales],Table1[[#This Row],[Sales]])</f>
        <v>1</v>
      </c>
    </row>
    <row r="3349" spans="1:19" x14ac:dyDescent="0.3">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c r="S3349">
        <f>COUNTIFS(Table1[Order ID],Table1[[#This Row],[Order ID]],Table1[Product ID],Table1[[#This Row],[Product ID]],Table1[Sales],Table1[[#This Row],[Sales]])</f>
        <v>1</v>
      </c>
    </row>
    <row r="3350" spans="1:19" x14ac:dyDescent="0.3">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c r="S3350">
        <f>COUNTIFS(Table1[Order ID],Table1[[#This Row],[Order ID]],Table1[Product ID],Table1[[#This Row],[Product ID]],Table1[Sales],Table1[[#This Row],[Sales]])</f>
        <v>1</v>
      </c>
    </row>
    <row r="3351" spans="1:19" x14ac:dyDescent="0.3">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c r="S3351">
        <f>COUNTIFS(Table1[Order ID],Table1[[#This Row],[Order ID]],Table1[Product ID],Table1[[#This Row],[Product ID]],Table1[Sales],Table1[[#This Row],[Sales]])</f>
        <v>1</v>
      </c>
    </row>
    <row r="3352" spans="1:19" x14ac:dyDescent="0.3">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c r="S3352">
        <f>COUNTIFS(Table1[Order ID],Table1[[#This Row],[Order ID]],Table1[Product ID],Table1[[#This Row],[Product ID]],Table1[Sales],Table1[[#This Row],[Sales]])</f>
        <v>1</v>
      </c>
    </row>
    <row r="3353" spans="1:19" x14ac:dyDescent="0.3">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c r="S3353">
        <f>COUNTIFS(Table1[Order ID],Table1[[#This Row],[Order ID]],Table1[Product ID],Table1[[#This Row],[Product ID]],Table1[Sales],Table1[[#This Row],[Sales]])</f>
        <v>1</v>
      </c>
    </row>
    <row r="3354" spans="1:19" x14ac:dyDescent="0.3">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c r="S3354">
        <f>COUNTIFS(Table1[Order ID],Table1[[#This Row],[Order ID]],Table1[Product ID],Table1[[#This Row],[Product ID]],Table1[Sales],Table1[[#This Row],[Sales]])</f>
        <v>1</v>
      </c>
    </row>
    <row r="3355" spans="1:19" x14ac:dyDescent="0.3">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c r="S3355">
        <f>COUNTIFS(Table1[Order ID],Table1[[#This Row],[Order ID]],Table1[Product ID],Table1[[#This Row],[Product ID]],Table1[Sales],Table1[[#This Row],[Sales]])</f>
        <v>1</v>
      </c>
    </row>
    <row r="3356" spans="1:19" x14ac:dyDescent="0.3">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c r="S3356">
        <f>COUNTIFS(Table1[Order ID],Table1[[#This Row],[Order ID]],Table1[Product ID],Table1[[#This Row],[Product ID]],Table1[Sales],Table1[[#This Row],[Sales]])</f>
        <v>1</v>
      </c>
    </row>
    <row r="3357" spans="1:19" x14ac:dyDescent="0.3">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c r="S3357">
        <f>COUNTIFS(Table1[Order ID],Table1[[#This Row],[Order ID]],Table1[Product ID],Table1[[#This Row],[Product ID]],Table1[Sales],Table1[[#This Row],[Sales]])</f>
        <v>1</v>
      </c>
    </row>
    <row r="3358" spans="1:19" x14ac:dyDescent="0.3">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c r="S3358">
        <f>COUNTIFS(Table1[Order ID],Table1[[#This Row],[Order ID]],Table1[Product ID],Table1[[#This Row],[Product ID]],Table1[Sales],Table1[[#This Row],[Sales]])</f>
        <v>1</v>
      </c>
    </row>
    <row r="3359" spans="1:19" x14ac:dyDescent="0.3">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c r="S3359">
        <f>COUNTIFS(Table1[Order ID],Table1[[#This Row],[Order ID]],Table1[Product ID],Table1[[#This Row],[Product ID]],Table1[Sales],Table1[[#This Row],[Sales]])</f>
        <v>1</v>
      </c>
    </row>
    <row r="3360" spans="1:19" x14ac:dyDescent="0.3">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c r="S3360">
        <f>COUNTIFS(Table1[Order ID],Table1[[#This Row],[Order ID]],Table1[Product ID],Table1[[#This Row],[Product ID]],Table1[Sales],Table1[[#This Row],[Sales]])</f>
        <v>1</v>
      </c>
    </row>
    <row r="3361" spans="1:19" x14ac:dyDescent="0.3">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c r="S3361">
        <f>COUNTIFS(Table1[Order ID],Table1[[#This Row],[Order ID]],Table1[Product ID],Table1[[#This Row],[Product ID]],Table1[Sales],Table1[[#This Row],[Sales]])</f>
        <v>1</v>
      </c>
    </row>
    <row r="3362" spans="1:19" x14ac:dyDescent="0.3">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c r="S3362">
        <f>COUNTIFS(Table1[Order ID],Table1[[#This Row],[Order ID]],Table1[Product ID],Table1[[#This Row],[Product ID]],Table1[Sales],Table1[[#This Row],[Sales]])</f>
        <v>1</v>
      </c>
    </row>
    <row r="3363" spans="1:19" x14ac:dyDescent="0.3">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c r="S3363">
        <f>COUNTIFS(Table1[Order ID],Table1[[#This Row],[Order ID]],Table1[Product ID],Table1[[#This Row],[Product ID]],Table1[Sales],Table1[[#This Row],[Sales]])</f>
        <v>1</v>
      </c>
    </row>
    <row r="3364" spans="1:19" x14ac:dyDescent="0.3">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c r="S3364">
        <f>COUNTIFS(Table1[Order ID],Table1[[#This Row],[Order ID]],Table1[Product ID],Table1[[#This Row],[Product ID]],Table1[Sales],Table1[[#This Row],[Sales]])</f>
        <v>1</v>
      </c>
    </row>
    <row r="3365" spans="1:19" x14ac:dyDescent="0.3">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c r="S3365">
        <f>COUNTIFS(Table1[Order ID],Table1[[#This Row],[Order ID]],Table1[Product ID],Table1[[#This Row],[Product ID]],Table1[Sales],Table1[[#This Row],[Sales]])</f>
        <v>1</v>
      </c>
    </row>
    <row r="3366" spans="1:19" x14ac:dyDescent="0.3">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c r="S3366">
        <f>COUNTIFS(Table1[Order ID],Table1[[#This Row],[Order ID]],Table1[Product ID],Table1[[#This Row],[Product ID]],Table1[Sales],Table1[[#This Row],[Sales]])</f>
        <v>1</v>
      </c>
    </row>
    <row r="3367" spans="1:19" x14ac:dyDescent="0.3">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c r="S3367">
        <f>COUNTIFS(Table1[Order ID],Table1[[#This Row],[Order ID]],Table1[Product ID],Table1[[#This Row],[Product ID]],Table1[Sales],Table1[[#This Row],[Sales]])</f>
        <v>1</v>
      </c>
    </row>
    <row r="3368" spans="1:19" x14ac:dyDescent="0.3">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c r="S3368">
        <f>COUNTIFS(Table1[Order ID],Table1[[#This Row],[Order ID]],Table1[Product ID],Table1[[#This Row],[Product ID]],Table1[Sales],Table1[[#This Row],[Sales]])</f>
        <v>1</v>
      </c>
    </row>
    <row r="3369" spans="1:19" x14ac:dyDescent="0.3">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c r="S3369">
        <f>COUNTIFS(Table1[Order ID],Table1[[#This Row],[Order ID]],Table1[Product ID],Table1[[#This Row],[Product ID]],Table1[Sales],Table1[[#This Row],[Sales]])</f>
        <v>1</v>
      </c>
    </row>
    <row r="3370" spans="1:19" x14ac:dyDescent="0.3">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c r="S3370">
        <f>COUNTIFS(Table1[Order ID],Table1[[#This Row],[Order ID]],Table1[Product ID],Table1[[#This Row],[Product ID]],Table1[Sales],Table1[[#This Row],[Sales]])</f>
        <v>1</v>
      </c>
    </row>
    <row r="3371" spans="1:19" x14ac:dyDescent="0.3">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c r="S3371">
        <f>COUNTIFS(Table1[Order ID],Table1[[#This Row],[Order ID]],Table1[Product ID],Table1[[#This Row],[Product ID]],Table1[Sales],Table1[[#This Row],[Sales]])</f>
        <v>1</v>
      </c>
    </row>
    <row r="3372" spans="1:19" x14ac:dyDescent="0.3">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c r="S3372">
        <f>COUNTIFS(Table1[Order ID],Table1[[#This Row],[Order ID]],Table1[Product ID],Table1[[#This Row],[Product ID]],Table1[Sales],Table1[[#This Row],[Sales]])</f>
        <v>1</v>
      </c>
    </row>
    <row r="3373" spans="1:19" x14ac:dyDescent="0.3">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c r="S3373">
        <f>COUNTIFS(Table1[Order ID],Table1[[#This Row],[Order ID]],Table1[Product ID],Table1[[#This Row],[Product ID]],Table1[Sales],Table1[[#This Row],[Sales]])</f>
        <v>1</v>
      </c>
    </row>
    <row r="3374" spans="1:19" x14ac:dyDescent="0.3">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c r="S3374">
        <f>COUNTIFS(Table1[Order ID],Table1[[#This Row],[Order ID]],Table1[Product ID],Table1[[#This Row],[Product ID]],Table1[Sales],Table1[[#This Row],[Sales]])</f>
        <v>1</v>
      </c>
    </row>
    <row r="3375" spans="1:19" x14ac:dyDescent="0.3">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c r="S3375">
        <f>COUNTIFS(Table1[Order ID],Table1[[#This Row],[Order ID]],Table1[Product ID],Table1[[#This Row],[Product ID]],Table1[Sales],Table1[[#This Row],[Sales]])</f>
        <v>1</v>
      </c>
    </row>
    <row r="3376" spans="1:19" x14ac:dyDescent="0.3">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c r="S3376">
        <f>COUNTIFS(Table1[Order ID],Table1[[#This Row],[Order ID]],Table1[Product ID],Table1[[#This Row],[Product ID]],Table1[Sales],Table1[[#This Row],[Sales]])</f>
        <v>1</v>
      </c>
    </row>
    <row r="3377" spans="1:19" x14ac:dyDescent="0.3">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c r="S3377">
        <f>COUNTIFS(Table1[Order ID],Table1[[#This Row],[Order ID]],Table1[Product ID],Table1[[#This Row],[Product ID]],Table1[Sales],Table1[[#This Row],[Sales]])</f>
        <v>1</v>
      </c>
    </row>
    <row r="3378" spans="1:19" x14ac:dyDescent="0.3">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c r="S3378">
        <f>COUNTIFS(Table1[Order ID],Table1[[#This Row],[Order ID]],Table1[Product ID],Table1[[#This Row],[Product ID]],Table1[Sales],Table1[[#This Row],[Sales]])</f>
        <v>1</v>
      </c>
    </row>
    <row r="3379" spans="1:19" x14ac:dyDescent="0.3">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c r="S3379">
        <f>COUNTIFS(Table1[Order ID],Table1[[#This Row],[Order ID]],Table1[Product ID],Table1[[#This Row],[Product ID]],Table1[Sales],Table1[[#This Row],[Sales]])</f>
        <v>1</v>
      </c>
    </row>
    <row r="3380" spans="1:19" x14ac:dyDescent="0.3">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c r="S3380">
        <f>COUNTIFS(Table1[Order ID],Table1[[#This Row],[Order ID]],Table1[Product ID],Table1[[#This Row],[Product ID]],Table1[Sales],Table1[[#This Row],[Sales]])</f>
        <v>1</v>
      </c>
    </row>
    <row r="3381" spans="1:19" x14ac:dyDescent="0.3">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c r="S3381">
        <f>COUNTIFS(Table1[Order ID],Table1[[#This Row],[Order ID]],Table1[Product ID],Table1[[#This Row],[Product ID]],Table1[Sales],Table1[[#This Row],[Sales]])</f>
        <v>1</v>
      </c>
    </row>
    <row r="3382" spans="1:19" x14ac:dyDescent="0.3">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c r="S3382">
        <f>COUNTIFS(Table1[Order ID],Table1[[#This Row],[Order ID]],Table1[Product ID],Table1[[#This Row],[Product ID]],Table1[Sales],Table1[[#This Row],[Sales]])</f>
        <v>1</v>
      </c>
    </row>
    <row r="3383" spans="1:19" x14ac:dyDescent="0.3">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c r="S3383">
        <f>COUNTIFS(Table1[Order ID],Table1[[#This Row],[Order ID]],Table1[Product ID],Table1[[#This Row],[Product ID]],Table1[Sales],Table1[[#This Row],[Sales]])</f>
        <v>1</v>
      </c>
    </row>
    <row r="3384" spans="1:19" x14ac:dyDescent="0.3">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c r="S3384">
        <f>COUNTIFS(Table1[Order ID],Table1[[#This Row],[Order ID]],Table1[Product ID],Table1[[#This Row],[Product ID]],Table1[Sales],Table1[[#This Row],[Sales]])</f>
        <v>1</v>
      </c>
    </row>
    <row r="3385" spans="1:19" x14ac:dyDescent="0.3">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c r="S3385">
        <f>COUNTIFS(Table1[Order ID],Table1[[#This Row],[Order ID]],Table1[Product ID],Table1[[#This Row],[Product ID]],Table1[Sales],Table1[[#This Row],[Sales]])</f>
        <v>1</v>
      </c>
    </row>
    <row r="3386" spans="1:19" x14ac:dyDescent="0.3">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c r="S3386">
        <f>COUNTIFS(Table1[Order ID],Table1[[#This Row],[Order ID]],Table1[Product ID],Table1[[#This Row],[Product ID]],Table1[Sales],Table1[[#This Row],[Sales]])</f>
        <v>1</v>
      </c>
    </row>
    <row r="3387" spans="1:19" x14ac:dyDescent="0.3">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c r="S3387">
        <f>COUNTIFS(Table1[Order ID],Table1[[#This Row],[Order ID]],Table1[Product ID],Table1[[#This Row],[Product ID]],Table1[Sales],Table1[[#This Row],[Sales]])</f>
        <v>1</v>
      </c>
    </row>
    <row r="3388" spans="1:19" x14ac:dyDescent="0.3">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c r="S3388">
        <f>COUNTIFS(Table1[Order ID],Table1[[#This Row],[Order ID]],Table1[Product ID],Table1[[#This Row],[Product ID]],Table1[Sales],Table1[[#This Row],[Sales]])</f>
        <v>1</v>
      </c>
    </row>
    <row r="3389" spans="1:19" x14ac:dyDescent="0.3">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c r="S3389">
        <f>COUNTIFS(Table1[Order ID],Table1[[#This Row],[Order ID]],Table1[Product ID],Table1[[#This Row],[Product ID]],Table1[Sales],Table1[[#This Row],[Sales]])</f>
        <v>1</v>
      </c>
    </row>
    <row r="3390" spans="1:19" x14ac:dyDescent="0.3">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c r="S3390">
        <f>COUNTIFS(Table1[Order ID],Table1[[#This Row],[Order ID]],Table1[Product ID],Table1[[#This Row],[Product ID]],Table1[Sales],Table1[[#This Row],[Sales]])</f>
        <v>1</v>
      </c>
    </row>
    <row r="3391" spans="1:19" x14ac:dyDescent="0.3">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c r="S3391">
        <f>COUNTIFS(Table1[Order ID],Table1[[#This Row],[Order ID]],Table1[Product ID],Table1[[#This Row],[Product ID]],Table1[Sales],Table1[[#This Row],[Sales]])</f>
        <v>1</v>
      </c>
    </row>
    <row r="3392" spans="1:19" x14ac:dyDescent="0.3">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c r="S3392">
        <f>COUNTIFS(Table1[Order ID],Table1[[#This Row],[Order ID]],Table1[Product ID],Table1[[#This Row],[Product ID]],Table1[Sales],Table1[[#This Row],[Sales]])</f>
        <v>1</v>
      </c>
    </row>
    <row r="3393" spans="1:19" x14ac:dyDescent="0.3">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c r="S3393">
        <f>COUNTIFS(Table1[Order ID],Table1[[#This Row],[Order ID]],Table1[Product ID],Table1[[#This Row],[Product ID]],Table1[Sales],Table1[[#This Row],[Sales]])</f>
        <v>1</v>
      </c>
    </row>
    <row r="3394" spans="1:19" x14ac:dyDescent="0.3">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c r="S3394">
        <f>COUNTIFS(Table1[Order ID],Table1[[#This Row],[Order ID]],Table1[Product ID],Table1[[#This Row],[Product ID]],Table1[Sales],Table1[[#This Row],[Sales]])</f>
        <v>1</v>
      </c>
    </row>
    <row r="3395" spans="1:19" x14ac:dyDescent="0.3">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c r="S3395">
        <f>COUNTIFS(Table1[Order ID],Table1[[#This Row],[Order ID]],Table1[Product ID],Table1[[#This Row],[Product ID]],Table1[Sales],Table1[[#This Row],[Sales]])</f>
        <v>1</v>
      </c>
    </row>
    <row r="3396" spans="1:19" x14ac:dyDescent="0.3">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c r="S3396">
        <f>COUNTIFS(Table1[Order ID],Table1[[#This Row],[Order ID]],Table1[Product ID],Table1[[#This Row],[Product ID]],Table1[Sales],Table1[[#This Row],[Sales]])</f>
        <v>1</v>
      </c>
    </row>
    <row r="3397" spans="1:19" x14ac:dyDescent="0.3">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c r="S3397">
        <f>COUNTIFS(Table1[Order ID],Table1[[#This Row],[Order ID]],Table1[Product ID],Table1[[#This Row],[Product ID]],Table1[Sales],Table1[[#This Row],[Sales]])</f>
        <v>1</v>
      </c>
    </row>
    <row r="3398" spans="1:19" x14ac:dyDescent="0.3">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c r="S3398">
        <f>COUNTIFS(Table1[Order ID],Table1[[#This Row],[Order ID]],Table1[Product ID],Table1[[#This Row],[Product ID]],Table1[Sales],Table1[[#This Row],[Sales]])</f>
        <v>1</v>
      </c>
    </row>
    <row r="3399" spans="1:19" x14ac:dyDescent="0.3">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c r="S3399">
        <f>COUNTIFS(Table1[Order ID],Table1[[#This Row],[Order ID]],Table1[Product ID],Table1[[#This Row],[Product ID]],Table1[Sales],Table1[[#This Row],[Sales]])</f>
        <v>1</v>
      </c>
    </row>
    <row r="3400" spans="1:19" x14ac:dyDescent="0.3">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c r="S3400">
        <f>COUNTIFS(Table1[Order ID],Table1[[#This Row],[Order ID]],Table1[Product ID],Table1[[#This Row],[Product ID]],Table1[Sales],Table1[[#This Row],[Sales]])</f>
        <v>1</v>
      </c>
    </row>
    <row r="3401" spans="1:19" x14ac:dyDescent="0.3">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c r="S3401">
        <f>COUNTIFS(Table1[Order ID],Table1[[#This Row],[Order ID]],Table1[Product ID],Table1[[#This Row],[Product ID]],Table1[Sales],Table1[[#This Row],[Sales]])</f>
        <v>1</v>
      </c>
    </row>
    <row r="3402" spans="1:19" x14ac:dyDescent="0.3">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c r="S3402">
        <f>COUNTIFS(Table1[Order ID],Table1[[#This Row],[Order ID]],Table1[Product ID],Table1[[#This Row],[Product ID]],Table1[Sales],Table1[[#This Row],[Sales]])</f>
        <v>1</v>
      </c>
    </row>
    <row r="3403" spans="1:19" x14ac:dyDescent="0.3">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c r="S3403">
        <f>COUNTIFS(Table1[Order ID],Table1[[#This Row],[Order ID]],Table1[Product ID],Table1[[#This Row],[Product ID]],Table1[Sales],Table1[[#This Row],[Sales]])</f>
        <v>1</v>
      </c>
    </row>
    <row r="3404" spans="1:19" x14ac:dyDescent="0.3">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c r="S3404">
        <f>COUNTIFS(Table1[Order ID],Table1[[#This Row],[Order ID]],Table1[Product ID],Table1[[#This Row],[Product ID]],Table1[Sales],Table1[[#This Row],[Sales]])</f>
        <v>1</v>
      </c>
    </row>
    <row r="3405" spans="1:19" x14ac:dyDescent="0.3">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c r="S3405">
        <f>COUNTIFS(Table1[Order ID],Table1[[#This Row],[Order ID]],Table1[Product ID],Table1[[#This Row],[Product ID]],Table1[Sales],Table1[[#This Row],[Sales]])</f>
        <v>1</v>
      </c>
    </row>
    <row r="3406" spans="1:19" x14ac:dyDescent="0.3">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c r="S3406">
        <f>COUNTIFS(Table1[Order ID],Table1[[#This Row],[Order ID]],Table1[Product ID],Table1[[#This Row],[Product ID]],Table1[Sales],Table1[[#This Row],[Sales]])</f>
        <v>1</v>
      </c>
    </row>
    <row r="3407" spans="1:19" x14ac:dyDescent="0.3">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c r="S3407">
        <f>COUNTIFS(Table1[Order ID],Table1[[#This Row],[Order ID]],Table1[Product ID],Table1[[#This Row],[Product ID]],Table1[Sales],Table1[[#This Row],[Sales]])</f>
        <v>2</v>
      </c>
    </row>
    <row r="3408" spans="1:19" x14ac:dyDescent="0.3">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c r="S3408">
        <f>COUNTIFS(Table1[Order ID],Table1[[#This Row],[Order ID]],Table1[Product ID],Table1[[#This Row],[Product ID]],Table1[Sales],Table1[[#This Row],[Sales]])</f>
        <v>2</v>
      </c>
    </row>
    <row r="3409" spans="1:19" x14ac:dyDescent="0.3">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c r="S3409">
        <f>COUNTIFS(Table1[Order ID],Table1[[#This Row],[Order ID]],Table1[Product ID],Table1[[#This Row],[Product ID]],Table1[Sales],Table1[[#This Row],[Sales]])</f>
        <v>1</v>
      </c>
    </row>
    <row r="3410" spans="1:19" x14ac:dyDescent="0.3">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c r="S3410">
        <f>COUNTIFS(Table1[Order ID],Table1[[#This Row],[Order ID]],Table1[Product ID],Table1[[#This Row],[Product ID]],Table1[Sales],Table1[[#This Row],[Sales]])</f>
        <v>1</v>
      </c>
    </row>
    <row r="3411" spans="1:19" x14ac:dyDescent="0.3">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c r="S3411">
        <f>COUNTIFS(Table1[Order ID],Table1[[#This Row],[Order ID]],Table1[Product ID],Table1[[#This Row],[Product ID]],Table1[Sales],Table1[[#This Row],[Sales]])</f>
        <v>1</v>
      </c>
    </row>
    <row r="3412" spans="1:19" x14ac:dyDescent="0.3">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c r="S3412">
        <f>COUNTIFS(Table1[Order ID],Table1[[#This Row],[Order ID]],Table1[Product ID],Table1[[#This Row],[Product ID]],Table1[Sales],Table1[[#This Row],[Sales]])</f>
        <v>1</v>
      </c>
    </row>
    <row r="3413" spans="1:19" x14ac:dyDescent="0.3">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c r="S3413">
        <f>COUNTIFS(Table1[Order ID],Table1[[#This Row],[Order ID]],Table1[Product ID],Table1[[#This Row],[Product ID]],Table1[Sales],Table1[[#This Row],[Sales]])</f>
        <v>1</v>
      </c>
    </row>
    <row r="3414" spans="1:19" x14ac:dyDescent="0.3">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c r="S3414">
        <f>COUNTIFS(Table1[Order ID],Table1[[#This Row],[Order ID]],Table1[Product ID],Table1[[#This Row],[Product ID]],Table1[Sales],Table1[[#This Row],[Sales]])</f>
        <v>1</v>
      </c>
    </row>
    <row r="3415" spans="1:19" x14ac:dyDescent="0.3">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c r="S3415">
        <f>COUNTIFS(Table1[Order ID],Table1[[#This Row],[Order ID]],Table1[Product ID],Table1[[#This Row],[Product ID]],Table1[Sales],Table1[[#This Row],[Sales]])</f>
        <v>1</v>
      </c>
    </row>
    <row r="3416" spans="1:19" x14ac:dyDescent="0.3">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c r="S3416">
        <f>COUNTIFS(Table1[Order ID],Table1[[#This Row],[Order ID]],Table1[Product ID],Table1[[#This Row],[Product ID]],Table1[Sales],Table1[[#This Row],[Sales]])</f>
        <v>1</v>
      </c>
    </row>
    <row r="3417" spans="1:19" x14ac:dyDescent="0.3">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c r="S3417">
        <f>COUNTIFS(Table1[Order ID],Table1[[#This Row],[Order ID]],Table1[Product ID],Table1[[#This Row],[Product ID]],Table1[Sales],Table1[[#This Row],[Sales]])</f>
        <v>1</v>
      </c>
    </row>
    <row r="3418" spans="1:19" x14ac:dyDescent="0.3">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c r="S3418">
        <f>COUNTIFS(Table1[Order ID],Table1[[#This Row],[Order ID]],Table1[Product ID],Table1[[#This Row],[Product ID]],Table1[Sales],Table1[[#This Row],[Sales]])</f>
        <v>1</v>
      </c>
    </row>
    <row r="3419" spans="1:19" x14ac:dyDescent="0.3">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c r="S3419">
        <f>COUNTIFS(Table1[Order ID],Table1[[#This Row],[Order ID]],Table1[Product ID],Table1[[#This Row],[Product ID]],Table1[Sales],Table1[[#This Row],[Sales]])</f>
        <v>1</v>
      </c>
    </row>
    <row r="3420" spans="1:19" x14ac:dyDescent="0.3">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c r="S3420">
        <f>COUNTIFS(Table1[Order ID],Table1[[#This Row],[Order ID]],Table1[Product ID],Table1[[#This Row],[Product ID]],Table1[Sales],Table1[[#This Row],[Sales]])</f>
        <v>1</v>
      </c>
    </row>
    <row r="3421" spans="1:19" x14ac:dyDescent="0.3">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c r="S3421">
        <f>COUNTIFS(Table1[Order ID],Table1[[#This Row],[Order ID]],Table1[Product ID],Table1[[#This Row],[Product ID]],Table1[Sales],Table1[[#This Row],[Sales]])</f>
        <v>1</v>
      </c>
    </row>
    <row r="3422" spans="1:19" x14ac:dyDescent="0.3">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c r="S3422">
        <f>COUNTIFS(Table1[Order ID],Table1[[#This Row],[Order ID]],Table1[Product ID],Table1[[#This Row],[Product ID]],Table1[Sales],Table1[[#This Row],[Sales]])</f>
        <v>1</v>
      </c>
    </row>
    <row r="3423" spans="1:19" x14ac:dyDescent="0.3">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c r="S3423">
        <f>COUNTIFS(Table1[Order ID],Table1[[#This Row],[Order ID]],Table1[Product ID],Table1[[#This Row],[Product ID]],Table1[Sales],Table1[[#This Row],[Sales]])</f>
        <v>1</v>
      </c>
    </row>
    <row r="3424" spans="1:19" x14ac:dyDescent="0.3">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c r="S3424">
        <f>COUNTIFS(Table1[Order ID],Table1[[#This Row],[Order ID]],Table1[Product ID],Table1[[#This Row],[Product ID]],Table1[Sales],Table1[[#This Row],[Sales]])</f>
        <v>1</v>
      </c>
    </row>
    <row r="3425" spans="1:19" x14ac:dyDescent="0.3">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c r="S3425">
        <f>COUNTIFS(Table1[Order ID],Table1[[#This Row],[Order ID]],Table1[Product ID],Table1[[#This Row],[Product ID]],Table1[Sales],Table1[[#This Row],[Sales]])</f>
        <v>1</v>
      </c>
    </row>
    <row r="3426" spans="1:19" x14ac:dyDescent="0.3">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c r="S3426">
        <f>COUNTIFS(Table1[Order ID],Table1[[#This Row],[Order ID]],Table1[Product ID],Table1[[#This Row],[Product ID]],Table1[Sales],Table1[[#This Row],[Sales]])</f>
        <v>1</v>
      </c>
    </row>
    <row r="3427" spans="1:19" x14ac:dyDescent="0.3">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c r="S3427">
        <f>COUNTIFS(Table1[Order ID],Table1[[#This Row],[Order ID]],Table1[Product ID],Table1[[#This Row],[Product ID]],Table1[Sales],Table1[[#This Row],[Sales]])</f>
        <v>1</v>
      </c>
    </row>
    <row r="3428" spans="1:19" x14ac:dyDescent="0.3">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c r="S3428">
        <f>COUNTIFS(Table1[Order ID],Table1[[#This Row],[Order ID]],Table1[Product ID],Table1[[#This Row],[Product ID]],Table1[Sales],Table1[[#This Row],[Sales]])</f>
        <v>1</v>
      </c>
    </row>
    <row r="3429" spans="1:19" x14ac:dyDescent="0.3">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c r="S3429">
        <f>COUNTIFS(Table1[Order ID],Table1[[#This Row],[Order ID]],Table1[Product ID],Table1[[#This Row],[Product ID]],Table1[Sales],Table1[[#This Row],[Sales]])</f>
        <v>1</v>
      </c>
    </row>
    <row r="3430" spans="1:19" x14ac:dyDescent="0.3">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c r="S3430">
        <f>COUNTIFS(Table1[Order ID],Table1[[#This Row],[Order ID]],Table1[Product ID],Table1[[#This Row],[Product ID]],Table1[Sales],Table1[[#This Row],[Sales]])</f>
        <v>1</v>
      </c>
    </row>
    <row r="3431" spans="1:19" x14ac:dyDescent="0.3">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c r="S3431">
        <f>COUNTIFS(Table1[Order ID],Table1[[#This Row],[Order ID]],Table1[Product ID],Table1[[#This Row],[Product ID]],Table1[Sales],Table1[[#This Row],[Sales]])</f>
        <v>1</v>
      </c>
    </row>
    <row r="3432" spans="1:19" x14ac:dyDescent="0.3">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c r="S3432">
        <f>COUNTIFS(Table1[Order ID],Table1[[#This Row],[Order ID]],Table1[Product ID],Table1[[#This Row],[Product ID]],Table1[Sales],Table1[[#This Row],[Sales]])</f>
        <v>1</v>
      </c>
    </row>
    <row r="3433" spans="1:19" x14ac:dyDescent="0.3">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c r="S3433">
        <f>COUNTIFS(Table1[Order ID],Table1[[#This Row],[Order ID]],Table1[Product ID],Table1[[#This Row],[Product ID]],Table1[Sales],Table1[[#This Row],[Sales]])</f>
        <v>1</v>
      </c>
    </row>
    <row r="3434" spans="1:19" x14ac:dyDescent="0.3">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c r="S3434">
        <f>COUNTIFS(Table1[Order ID],Table1[[#This Row],[Order ID]],Table1[Product ID],Table1[[#This Row],[Product ID]],Table1[Sales],Table1[[#This Row],[Sales]])</f>
        <v>1</v>
      </c>
    </row>
    <row r="3435" spans="1:19" x14ac:dyDescent="0.3">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c r="S3435">
        <f>COUNTIFS(Table1[Order ID],Table1[[#This Row],[Order ID]],Table1[Product ID],Table1[[#This Row],[Product ID]],Table1[Sales],Table1[[#This Row],[Sales]])</f>
        <v>1</v>
      </c>
    </row>
    <row r="3436" spans="1:19" x14ac:dyDescent="0.3">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c r="S3436">
        <f>COUNTIFS(Table1[Order ID],Table1[[#This Row],[Order ID]],Table1[Product ID],Table1[[#This Row],[Product ID]],Table1[Sales],Table1[[#This Row],[Sales]])</f>
        <v>1</v>
      </c>
    </row>
    <row r="3437" spans="1:19" x14ac:dyDescent="0.3">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c r="S3437">
        <f>COUNTIFS(Table1[Order ID],Table1[[#This Row],[Order ID]],Table1[Product ID],Table1[[#This Row],[Product ID]],Table1[Sales],Table1[[#This Row],[Sales]])</f>
        <v>1</v>
      </c>
    </row>
    <row r="3438" spans="1:19" x14ac:dyDescent="0.3">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c r="S3438">
        <f>COUNTIFS(Table1[Order ID],Table1[[#This Row],[Order ID]],Table1[Product ID],Table1[[#This Row],[Product ID]],Table1[Sales],Table1[[#This Row],[Sales]])</f>
        <v>1</v>
      </c>
    </row>
    <row r="3439" spans="1:19" x14ac:dyDescent="0.3">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c r="S3439">
        <f>COUNTIFS(Table1[Order ID],Table1[[#This Row],[Order ID]],Table1[Product ID],Table1[[#This Row],[Product ID]],Table1[Sales],Table1[[#This Row],[Sales]])</f>
        <v>1</v>
      </c>
    </row>
    <row r="3440" spans="1:19" x14ac:dyDescent="0.3">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c r="S3440">
        <f>COUNTIFS(Table1[Order ID],Table1[[#This Row],[Order ID]],Table1[Product ID],Table1[[#This Row],[Product ID]],Table1[Sales],Table1[[#This Row],[Sales]])</f>
        <v>1</v>
      </c>
    </row>
    <row r="3441" spans="1:19" x14ac:dyDescent="0.3">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c r="S3441">
        <f>COUNTIFS(Table1[Order ID],Table1[[#This Row],[Order ID]],Table1[Product ID],Table1[[#This Row],[Product ID]],Table1[Sales],Table1[[#This Row],[Sales]])</f>
        <v>1</v>
      </c>
    </row>
    <row r="3442" spans="1:19" x14ac:dyDescent="0.3">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c r="S3442">
        <f>COUNTIFS(Table1[Order ID],Table1[[#This Row],[Order ID]],Table1[Product ID],Table1[[#This Row],[Product ID]],Table1[Sales],Table1[[#This Row],[Sales]])</f>
        <v>1</v>
      </c>
    </row>
    <row r="3443" spans="1:19" x14ac:dyDescent="0.3">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c r="S3443">
        <f>COUNTIFS(Table1[Order ID],Table1[[#This Row],[Order ID]],Table1[Product ID],Table1[[#This Row],[Product ID]],Table1[Sales],Table1[[#This Row],[Sales]])</f>
        <v>1</v>
      </c>
    </row>
    <row r="3444" spans="1:19" x14ac:dyDescent="0.3">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c r="S3444">
        <f>COUNTIFS(Table1[Order ID],Table1[[#This Row],[Order ID]],Table1[Product ID],Table1[[#This Row],[Product ID]],Table1[Sales],Table1[[#This Row],[Sales]])</f>
        <v>1</v>
      </c>
    </row>
    <row r="3445" spans="1:19" x14ac:dyDescent="0.3">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c r="S3445">
        <f>COUNTIFS(Table1[Order ID],Table1[[#This Row],[Order ID]],Table1[Product ID],Table1[[#This Row],[Product ID]],Table1[Sales],Table1[[#This Row],[Sales]])</f>
        <v>1</v>
      </c>
    </row>
    <row r="3446" spans="1:19" x14ac:dyDescent="0.3">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c r="S3446">
        <f>COUNTIFS(Table1[Order ID],Table1[[#This Row],[Order ID]],Table1[Product ID],Table1[[#This Row],[Product ID]],Table1[Sales],Table1[[#This Row],[Sales]])</f>
        <v>1</v>
      </c>
    </row>
    <row r="3447" spans="1:19" x14ac:dyDescent="0.3">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c r="S3447">
        <f>COUNTIFS(Table1[Order ID],Table1[[#This Row],[Order ID]],Table1[Product ID],Table1[[#This Row],[Product ID]],Table1[Sales],Table1[[#This Row],[Sales]])</f>
        <v>1</v>
      </c>
    </row>
    <row r="3448" spans="1:19" x14ac:dyDescent="0.3">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c r="S3448">
        <f>COUNTIFS(Table1[Order ID],Table1[[#This Row],[Order ID]],Table1[Product ID],Table1[[#This Row],[Product ID]],Table1[Sales],Table1[[#This Row],[Sales]])</f>
        <v>1</v>
      </c>
    </row>
    <row r="3449" spans="1:19" x14ac:dyDescent="0.3">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c r="S3449">
        <f>COUNTIFS(Table1[Order ID],Table1[[#This Row],[Order ID]],Table1[Product ID],Table1[[#This Row],[Product ID]],Table1[Sales],Table1[[#This Row],[Sales]])</f>
        <v>1</v>
      </c>
    </row>
    <row r="3450" spans="1:19" x14ac:dyDescent="0.3">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c r="S3450">
        <f>COUNTIFS(Table1[Order ID],Table1[[#This Row],[Order ID]],Table1[Product ID],Table1[[#This Row],[Product ID]],Table1[Sales],Table1[[#This Row],[Sales]])</f>
        <v>1</v>
      </c>
    </row>
    <row r="3451" spans="1:19" x14ac:dyDescent="0.3">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c r="S3451">
        <f>COUNTIFS(Table1[Order ID],Table1[[#This Row],[Order ID]],Table1[Product ID],Table1[[#This Row],[Product ID]],Table1[Sales],Table1[[#This Row],[Sales]])</f>
        <v>1</v>
      </c>
    </row>
    <row r="3452" spans="1:19" x14ac:dyDescent="0.3">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c r="S3452">
        <f>COUNTIFS(Table1[Order ID],Table1[[#This Row],[Order ID]],Table1[Product ID],Table1[[#This Row],[Product ID]],Table1[Sales],Table1[[#This Row],[Sales]])</f>
        <v>1</v>
      </c>
    </row>
    <row r="3453" spans="1:19" x14ac:dyDescent="0.3">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c r="S3453">
        <f>COUNTIFS(Table1[Order ID],Table1[[#This Row],[Order ID]],Table1[Product ID],Table1[[#This Row],[Product ID]],Table1[Sales],Table1[[#This Row],[Sales]])</f>
        <v>1</v>
      </c>
    </row>
    <row r="3454" spans="1:19" x14ac:dyDescent="0.3">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c r="S3454">
        <f>COUNTIFS(Table1[Order ID],Table1[[#This Row],[Order ID]],Table1[Product ID],Table1[[#This Row],[Product ID]],Table1[Sales],Table1[[#This Row],[Sales]])</f>
        <v>1</v>
      </c>
    </row>
    <row r="3455" spans="1:19" x14ac:dyDescent="0.3">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c r="S3455">
        <f>COUNTIFS(Table1[Order ID],Table1[[#This Row],[Order ID]],Table1[Product ID],Table1[[#This Row],[Product ID]],Table1[Sales],Table1[[#This Row],[Sales]])</f>
        <v>1</v>
      </c>
    </row>
    <row r="3456" spans="1:19" x14ac:dyDescent="0.3">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c r="S3456">
        <f>COUNTIFS(Table1[Order ID],Table1[[#This Row],[Order ID]],Table1[Product ID],Table1[[#This Row],[Product ID]],Table1[Sales],Table1[[#This Row],[Sales]])</f>
        <v>1</v>
      </c>
    </row>
    <row r="3457" spans="1:19" x14ac:dyDescent="0.3">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c r="S3457">
        <f>COUNTIFS(Table1[Order ID],Table1[[#This Row],[Order ID]],Table1[Product ID],Table1[[#This Row],[Product ID]],Table1[Sales],Table1[[#This Row],[Sales]])</f>
        <v>1</v>
      </c>
    </row>
    <row r="3458" spans="1:19" x14ac:dyDescent="0.3">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c r="S3458">
        <f>COUNTIFS(Table1[Order ID],Table1[[#This Row],[Order ID]],Table1[Product ID],Table1[[#This Row],[Product ID]],Table1[Sales],Table1[[#This Row],[Sales]])</f>
        <v>1</v>
      </c>
    </row>
    <row r="3459" spans="1:19" x14ac:dyDescent="0.3">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c r="S3459">
        <f>COUNTIFS(Table1[Order ID],Table1[[#This Row],[Order ID]],Table1[Product ID],Table1[[#This Row],[Product ID]],Table1[Sales],Table1[[#This Row],[Sales]])</f>
        <v>1</v>
      </c>
    </row>
    <row r="3460" spans="1:19" x14ac:dyDescent="0.3">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c r="S3460">
        <f>COUNTIFS(Table1[Order ID],Table1[[#This Row],[Order ID]],Table1[Product ID],Table1[[#This Row],[Product ID]],Table1[Sales],Table1[[#This Row],[Sales]])</f>
        <v>1</v>
      </c>
    </row>
    <row r="3461" spans="1:19" x14ac:dyDescent="0.3">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c r="S3461">
        <f>COUNTIFS(Table1[Order ID],Table1[[#This Row],[Order ID]],Table1[Product ID],Table1[[#This Row],[Product ID]],Table1[Sales],Table1[[#This Row],[Sales]])</f>
        <v>1</v>
      </c>
    </row>
    <row r="3462" spans="1:19" x14ac:dyDescent="0.3">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c r="S3462">
        <f>COUNTIFS(Table1[Order ID],Table1[[#This Row],[Order ID]],Table1[Product ID],Table1[[#This Row],[Product ID]],Table1[Sales],Table1[[#This Row],[Sales]])</f>
        <v>1</v>
      </c>
    </row>
    <row r="3463" spans="1:19" x14ac:dyDescent="0.3">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c r="S3463">
        <f>COUNTIFS(Table1[Order ID],Table1[[#This Row],[Order ID]],Table1[Product ID],Table1[[#This Row],[Product ID]],Table1[Sales],Table1[[#This Row],[Sales]])</f>
        <v>1</v>
      </c>
    </row>
    <row r="3464" spans="1:19" x14ac:dyDescent="0.3">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c r="S3464">
        <f>COUNTIFS(Table1[Order ID],Table1[[#This Row],[Order ID]],Table1[Product ID],Table1[[#This Row],[Product ID]],Table1[Sales],Table1[[#This Row],[Sales]])</f>
        <v>1</v>
      </c>
    </row>
    <row r="3465" spans="1:19" x14ac:dyDescent="0.3">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c r="S3465">
        <f>COUNTIFS(Table1[Order ID],Table1[[#This Row],[Order ID]],Table1[Product ID],Table1[[#This Row],[Product ID]],Table1[Sales],Table1[[#This Row],[Sales]])</f>
        <v>1</v>
      </c>
    </row>
    <row r="3466" spans="1:19" x14ac:dyDescent="0.3">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c r="S3466">
        <f>COUNTIFS(Table1[Order ID],Table1[[#This Row],[Order ID]],Table1[Product ID],Table1[[#This Row],[Product ID]],Table1[Sales],Table1[[#This Row],[Sales]])</f>
        <v>1</v>
      </c>
    </row>
    <row r="3467" spans="1:19" x14ac:dyDescent="0.3">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c r="S3467">
        <f>COUNTIFS(Table1[Order ID],Table1[[#This Row],[Order ID]],Table1[Product ID],Table1[[#This Row],[Product ID]],Table1[Sales],Table1[[#This Row],[Sales]])</f>
        <v>1</v>
      </c>
    </row>
    <row r="3468" spans="1:19" x14ac:dyDescent="0.3">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c r="S3468">
        <f>COUNTIFS(Table1[Order ID],Table1[[#This Row],[Order ID]],Table1[Product ID],Table1[[#This Row],[Product ID]],Table1[Sales],Table1[[#This Row],[Sales]])</f>
        <v>1</v>
      </c>
    </row>
    <row r="3469" spans="1:19" x14ac:dyDescent="0.3">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c r="S3469">
        <f>COUNTIFS(Table1[Order ID],Table1[[#This Row],[Order ID]],Table1[Product ID],Table1[[#This Row],[Product ID]],Table1[Sales],Table1[[#This Row],[Sales]])</f>
        <v>1</v>
      </c>
    </row>
    <row r="3470" spans="1:19" x14ac:dyDescent="0.3">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c r="S3470">
        <f>COUNTIFS(Table1[Order ID],Table1[[#This Row],[Order ID]],Table1[Product ID],Table1[[#This Row],[Product ID]],Table1[Sales],Table1[[#This Row],[Sales]])</f>
        <v>1</v>
      </c>
    </row>
    <row r="3471" spans="1:19" x14ac:dyDescent="0.3">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c r="S3471">
        <f>COUNTIFS(Table1[Order ID],Table1[[#This Row],[Order ID]],Table1[Product ID],Table1[[#This Row],[Product ID]],Table1[Sales],Table1[[#This Row],[Sales]])</f>
        <v>1</v>
      </c>
    </row>
    <row r="3472" spans="1:19" x14ac:dyDescent="0.3">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c r="S3472">
        <f>COUNTIFS(Table1[Order ID],Table1[[#This Row],[Order ID]],Table1[Product ID],Table1[[#This Row],[Product ID]],Table1[Sales],Table1[[#This Row],[Sales]])</f>
        <v>1</v>
      </c>
    </row>
    <row r="3473" spans="1:19" x14ac:dyDescent="0.3">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c r="S3473">
        <f>COUNTIFS(Table1[Order ID],Table1[[#This Row],[Order ID]],Table1[Product ID],Table1[[#This Row],[Product ID]],Table1[Sales],Table1[[#This Row],[Sales]])</f>
        <v>1</v>
      </c>
    </row>
    <row r="3474" spans="1:19" x14ac:dyDescent="0.3">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c r="S3474">
        <f>COUNTIFS(Table1[Order ID],Table1[[#This Row],[Order ID]],Table1[Product ID],Table1[[#This Row],[Product ID]],Table1[Sales],Table1[[#This Row],[Sales]])</f>
        <v>1</v>
      </c>
    </row>
    <row r="3475" spans="1:19" x14ac:dyDescent="0.3">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c r="S3475">
        <f>COUNTIFS(Table1[Order ID],Table1[[#This Row],[Order ID]],Table1[Product ID],Table1[[#This Row],[Product ID]],Table1[Sales],Table1[[#This Row],[Sales]])</f>
        <v>1</v>
      </c>
    </row>
    <row r="3476" spans="1:19" x14ac:dyDescent="0.3">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c r="S3476">
        <f>COUNTIFS(Table1[Order ID],Table1[[#This Row],[Order ID]],Table1[Product ID],Table1[[#This Row],[Product ID]],Table1[Sales],Table1[[#This Row],[Sales]])</f>
        <v>1</v>
      </c>
    </row>
    <row r="3477" spans="1:19" x14ac:dyDescent="0.3">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c r="S3477">
        <f>COUNTIFS(Table1[Order ID],Table1[[#This Row],[Order ID]],Table1[Product ID],Table1[[#This Row],[Product ID]],Table1[Sales],Table1[[#This Row],[Sales]])</f>
        <v>1</v>
      </c>
    </row>
    <row r="3478" spans="1:19" x14ac:dyDescent="0.3">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c r="S3478">
        <f>COUNTIFS(Table1[Order ID],Table1[[#This Row],[Order ID]],Table1[Product ID],Table1[[#This Row],[Product ID]],Table1[Sales],Table1[[#This Row],[Sales]])</f>
        <v>1</v>
      </c>
    </row>
    <row r="3479" spans="1:19" x14ac:dyDescent="0.3">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c r="S3479">
        <f>COUNTIFS(Table1[Order ID],Table1[[#This Row],[Order ID]],Table1[Product ID],Table1[[#This Row],[Product ID]],Table1[Sales],Table1[[#This Row],[Sales]])</f>
        <v>1</v>
      </c>
    </row>
    <row r="3480" spans="1:19" x14ac:dyDescent="0.3">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c r="S3480">
        <f>COUNTIFS(Table1[Order ID],Table1[[#This Row],[Order ID]],Table1[Product ID],Table1[[#This Row],[Product ID]],Table1[Sales],Table1[[#This Row],[Sales]])</f>
        <v>1</v>
      </c>
    </row>
    <row r="3481" spans="1:19" x14ac:dyDescent="0.3">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c r="S3481">
        <f>COUNTIFS(Table1[Order ID],Table1[[#This Row],[Order ID]],Table1[Product ID],Table1[[#This Row],[Product ID]],Table1[Sales],Table1[[#This Row],[Sales]])</f>
        <v>1</v>
      </c>
    </row>
    <row r="3482" spans="1:19" x14ac:dyDescent="0.3">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c r="S3482">
        <f>COUNTIFS(Table1[Order ID],Table1[[#This Row],[Order ID]],Table1[Product ID],Table1[[#This Row],[Product ID]],Table1[Sales],Table1[[#This Row],[Sales]])</f>
        <v>1</v>
      </c>
    </row>
    <row r="3483" spans="1:19" x14ac:dyDescent="0.3">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c r="S3483">
        <f>COUNTIFS(Table1[Order ID],Table1[[#This Row],[Order ID]],Table1[Product ID],Table1[[#This Row],[Product ID]],Table1[Sales],Table1[[#This Row],[Sales]])</f>
        <v>1</v>
      </c>
    </row>
    <row r="3484" spans="1:19" x14ac:dyDescent="0.3">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c r="S3484">
        <f>COUNTIFS(Table1[Order ID],Table1[[#This Row],[Order ID]],Table1[Product ID],Table1[[#This Row],[Product ID]],Table1[Sales],Table1[[#This Row],[Sales]])</f>
        <v>1</v>
      </c>
    </row>
    <row r="3485" spans="1:19" x14ac:dyDescent="0.3">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c r="S3485">
        <f>COUNTIFS(Table1[Order ID],Table1[[#This Row],[Order ID]],Table1[Product ID],Table1[[#This Row],[Product ID]],Table1[Sales],Table1[[#This Row],[Sales]])</f>
        <v>1</v>
      </c>
    </row>
    <row r="3486" spans="1:19" x14ac:dyDescent="0.3">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c r="S3486">
        <f>COUNTIFS(Table1[Order ID],Table1[[#This Row],[Order ID]],Table1[Product ID],Table1[[#This Row],[Product ID]],Table1[Sales],Table1[[#This Row],[Sales]])</f>
        <v>1</v>
      </c>
    </row>
    <row r="3487" spans="1:19" x14ac:dyDescent="0.3">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c r="S3487">
        <f>COUNTIFS(Table1[Order ID],Table1[[#This Row],[Order ID]],Table1[Product ID],Table1[[#This Row],[Product ID]],Table1[Sales],Table1[[#This Row],[Sales]])</f>
        <v>1</v>
      </c>
    </row>
    <row r="3488" spans="1:19" x14ac:dyDescent="0.3">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c r="S3488">
        <f>COUNTIFS(Table1[Order ID],Table1[[#This Row],[Order ID]],Table1[Product ID],Table1[[#This Row],[Product ID]],Table1[Sales],Table1[[#This Row],[Sales]])</f>
        <v>1</v>
      </c>
    </row>
    <row r="3489" spans="1:19" x14ac:dyDescent="0.3">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c r="S3489">
        <f>COUNTIFS(Table1[Order ID],Table1[[#This Row],[Order ID]],Table1[Product ID],Table1[[#This Row],[Product ID]],Table1[Sales],Table1[[#This Row],[Sales]])</f>
        <v>1</v>
      </c>
    </row>
    <row r="3490" spans="1:19" x14ac:dyDescent="0.3">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c r="S3490">
        <f>COUNTIFS(Table1[Order ID],Table1[[#This Row],[Order ID]],Table1[Product ID],Table1[[#This Row],[Product ID]],Table1[Sales],Table1[[#This Row],[Sales]])</f>
        <v>1</v>
      </c>
    </row>
    <row r="3491" spans="1:19" x14ac:dyDescent="0.3">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c r="S3491">
        <f>COUNTIFS(Table1[Order ID],Table1[[#This Row],[Order ID]],Table1[Product ID],Table1[[#This Row],[Product ID]],Table1[Sales],Table1[[#This Row],[Sales]])</f>
        <v>1</v>
      </c>
    </row>
    <row r="3492" spans="1:19" x14ac:dyDescent="0.3">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c r="S3492">
        <f>COUNTIFS(Table1[Order ID],Table1[[#This Row],[Order ID]],Table1[Product ID],Table1[[#This Row],[Product ID]],Table1[Sales],Table1[[#This Row],[Sales]])</f>
        <v>1</v>
      </c>
    </row>
    <row r="3493" spans="1:19" x14ac:dyDescent="0.3">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c r="S3493">
        <f>COUNTIFS(Table1[Order ID],Table1[[#This Row],[Order ID]],Table1[Product ID],Table1[[#This Row],[Product ID]],Table1[Sales],Table1[[#This Row],[Sales]])</f>
        <v>1</v>
      </c>
    </row>
    <row r="3494" spans="1:19" x14ac:dyDescent="0.3">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c r="S3494">
        <f>COUNTIFS(Table1[Order ID],Table1[[#This Row],[Order ID]],Table1[Product ID],Table1[[#This Row],[Product ID]],Table1[Sales],Table1[[#This Row],[Sales]])</f>
        <v>1</v>
      </c>
    </row>
    <row r="3495" spans="1:19" x14ac:dyDescent="0.3">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c r="S3495">
        <f>COUNTIFS(Table1[Order ID],Table1[[#This Row],[Order ID]],Table1[Product ID],Table1[[#This Row],[Product ID]],Table1[Sales],Table1[[#This Row],[Sales]])</f>
        <v>1</v>
      </c>
    </row>
    <row r="3496" spans="1:19" x14ac:dyDescent="0.3">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c r="S3496">
        <f>COUNTIFS(Table1[Order ID],Table1[[#This Row],[Order ID]],Table1[Product ID],Table1[[#This Row],[Product ID]],Table1[Sales],Table1[[#This Row],[Sales]])</f>
        <v>1</v>
      </c>
    </row>
    <row r="3497" spans="1:19" x14ac:dyDescent="0.3">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c r="S3497">
        <f>COUNTIFS(Table1[Order ID],Table1[[#This Row],[Order ID]],Table1[Product ID],Table1[[#This Row],[Product ID]],Table1[Sales],Table1[[#This Row],[Sales]])</f>
        <v>1</v>
      </c>
    </row>
    <row r="3498" spans="1:19" x14ac:dyDescent="0.3">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c r="S3498">
        <f>COUNTIFS(Table1[Order ID],Table1[[#This Row],[Order ID]],Table1[Product ID],Table1[[#This Row],[Product ID]],Table1[Sales],Table1[[#This Row],[Sales]])</f>
        <v>1</v>
      </c>
    </row>
    <row r="3499" spans="1:19" x14ac:dyDescent="0.3">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c r="S3499">
        <f>COUNTIFS(Table1[Order ID],Table1[[#This Row],[Order ID]],Table1[Product ID],Table1[[#This Row],[Product ID]],Table1[Sales],Table1[[#This Row],[Sales]])</f>
        <v>1</v>
      </c>
    </row>
    <row r="3500" spans="1:19" x14ac:dyDescent="0.3">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c r="S3500">
        <f>COUNTIFS(Table1[Order ID],Table1[[#This Row],[Order ID]],Table1[Product ID],Table1[[#This Row],[Product ID]],Table1[Sales],Table1[[#This Row],[Sales]])</f>
        <v>1</v>
      </c>
    </row>
    <row r="3501" spans="1:19" x14ac:dyDescent="0.3">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c r="S3501">
        <f>COUNTIFS(Table1[Order ID],Table1[[#This Row],[Order ID]],Table1[Product ID],Table1[[#This Row],[Product ID]],Table1[Sales],Table1[[#This Row],[Sales]])</f>
        <v>1</v>
      </c>
    </row>
    <row r="3502" spans="1:19" x14ac:dyDescent="0.3">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c r="S3502">
        <f>COUNTIFS(Table1[Order ID],Table1[[#This Row],[Order ID]],Table1[Product ID],Table1[[#This Row],[Product ID]],Table1[Sales],Table1[[#This Row],[Sales]])</f>
        <v>1</v>
      </c>
    </row>
    <row r="3503" spans="1:19" x14ac:dyDescent="0.3">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c r="S3503">
        <f>COUNTIFS(Table1[Order ID],Table1[[#This Row],[Order ID]],Table1[Product ID],Table1[[#This Row],[Product ID]],Table1[Sales],Table1[[#This Row],[Sales]])</f>
        <v>1</v>
      </c>
    </row>
    <row r="3504" spans="1:19" x14ac:dyDescent="0.3">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c r="S3504">
        <f>COUNTIFS(Table1[Order ID],Table1[[#This Row],[Order ID]],Table1[Product ID],Table1[[#This Row],[Product ID]],Table1[Sales],Table1[[#This Row],[Sales]])</f>
        <v>1</v>
      </c>
    </row>
    <row r="3505" spans="1:19" x14ac:dyDescent="0.3">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c r="S3505">
        <f>COUNTIFS(Table1[Order ID],Table1[[#This Row],[Order ID]],Table1[Product ID],Table1[[#This Row],[Product ID]],Table1[Sales],Table1[[#This Row],[Sales]])</f>
        <v>1</v>
      </c>
    </row>
    <row r="3506" spans="1:19" x14ac:dyDescent="0.3">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c r="S3506">
        <f>COUNTIFS(Table1[Order ID],Table1[[#This Row],[Order ID]],Table1[Product ID],Table1[[#This Row],[Product ID]],Table1[Sales],Table1[[#This Row],[Sales]])</f>
        <v>1</v>
      </c>
    </row>
    <row r="3507" spans="1:19" x14ac:dyDescent="0.3">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c r="S3507">
        <f>COUNTIFS(Table1[Order ID],Table1[[#This Row],[Order ID]],Table1[Product ID],Table1[[#This Row],[Product ID]],Table1[Sales],Table1[[#This Row],[Sales]])</f>
        <v>1</v>
      </c>
    </row>
    <row r="3508" spans="1:19" x14ac:dyDescent="0.3">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c r="S3508">
        <f>COUNTIFS(Table1[Order ID],Table1[[#This Row],[Order ID]],Table1[Product ID],Table1[[#This Row],[Product ID]],Table1[Sales],Table1[[#This Row],[Sales]])</f>
        <v>1</v>
      </c>
    </row>
    <row r="3509" spans="1:19" x14ac:dyDescent="0.3">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c r="S3509">
        <f>COUNTIFS(Table1[Order ID],Table1[[#This Row],[Order ID]],Table1[Product ID],Table1[[#This Row],[Product ID]],Table1[Sales],Table1[[#This Row],[Sales]])</f>
        <v>1</v>
      </c>
    </row>
    <row r="3510" spans="1:19" x14ac:dyDescent="0.3">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c r="S3510">
        <f>COUNTIFS(Table1[Order ID],Table1[[#This Row],[Order ID]],Table1[Product ID],Table1[[#This Row],[Product ID]],Table1[Sales],Table1[[#This Row],[Sales]])</f>
        <v>1</v>
      </c>
    </row>
    <row r="3511" spans="1:19" x14ac:dyDescent="0.3">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c r="S3511">
        <f>COUNTIFS(Table1[Order ID],Table1[[#This Row],[Order ID]],Table1[Product ID],Table1[[#This Row],[Product ID]],Table1[Sales],Table1[[#This Row],[Sales]])</f>
        <v>1</v>
      </c>
    </row>
    <row r="3512" spans="1:19" x14ac:dyDescent="0.3">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c r="S3512">
        <f>COUNTIFS(Table1[Order ID],Table1[[#This Row],[Order ID]],Table1[Product ID],Table1[[#This Row],[Product ID]],Table1[Sales],Table1[[#This Row],[Sales]])</f>
        <v>1</v>
      </c>
    </row>
    <row r="3513" spans="1:19" x14ac:dyDescent="0.3">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c r="S3513">
        <f>COUNTIFS(Table1[Order ID],Table1[[#This Row],[Order ID]],Table1[Product ID],Table1[[#This Row],[Product ID]],Table1[Sales],Table1[[#This Row],[Sales]])</f>
        <v>1</v>
      </c>
    </row>
    <row r="3514" spans="1:19" x14ac:dyDescent="0.3">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c r="S3514">
        <f>COUNTIFS(Table1[Order ID],Table1[[#This Row],[Order ID]],Table1[Product ID],Table1[[#This Row],[Product ID]],Table1[Sales],Table1[[#This Row],[Sales]])</f>
        <v>1</v>
      </c>
    </row>
    <row r="3515" spans="1:19" x14ac:dyDescent="0.3">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c r="S3515">
        <f>COUNTIFS(Table1[Order ID],Table1[[#This Row],[Order ID]],Table1[Product ID],Table1[[#This Row],[Product ID]],Table1[Sales],Table1[[#This Row],[Sales]])</f>
        <v>1</v>
      </c>
    </row>
    <row r="3516" spans="1:19" x14ac:dyDescent="0.3">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c r="S3516">
        <f>COUNTIFS(Table1[Order ID],Table1[[#This Row],[Order ID]],Table1[Product ID],Table1[[#This Row],[Product ID]],Table1[Sales],Table1[[#This Row],[Sales]])</f>
        <v>1</v>
      </c>
    </row>
    <row r="3517" spans="1:19" x14ac:dyDescent="0.3">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c r="S3517">
        <f>COUNTIFS(Table1[Order ID],Table1[[#This Row],[Order ID]],Table1[Product ID],Table1[[#This Row],[Product ID]],Table1[Sales],Table1[[#This Row],[Sales]])</f>
        <v>1</v>
      </c>
    </row>
    <row r="3518" spans="1:19" x14ac:dyDescent="0.3">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c r="S3518">
        <f>COUNTIFS(Table1[Order ID],Table1[[#This Row],[Order ID]],Table1[Product ID],Table1[[#This Row],[Product ID]],Table1[Sales],Table1[[#This Row],[Sales]])</f>
        <v>1</v>
      </c>
    </row>
    <row r="3519" spans="1:19" x14ac:dyDescent="0.3">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c r="S3519">
        <f>COUNTIFS(Table1[Order ID],Table1[[#This Row],[Order ID]],Table1[Product ID],Table1[[#This Row],[Product ID]],Table1[Sales],Table1[[#This Row],[Sales]])</f>
        <v>1</v>
      </c>
    </row>
    <row r="3520" spans="1:19" x14ac:dyDescent="0.3">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c r="S3520">
        <f>COUNTIFS(Table1[Order ID],Table1[[#This Row],[Order ID]],Table1[Product ID],Table1[[#This Row],[Product ID]],Table1[Sales],Table1[[#This Row],[Sales]])</f>
        <v>1</v>
      </c>
    </row>
    <row r="3521" spans="1:19" x14ac:dyDescent="0.3">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c r="S3521">
        <f>COUNTIFS(Table1[Order ID],Table1[[#This Row],[Order ID]],Table1[Product ID],Table1[[#This Row],[Product ID]],Table1[Sales],Table1[[#This Row],[Sales]])</f>
        <v>1</v>
      </c>
    </row>
    <row r="3522" spans="1:19" x14ac:dyDescent="0.3">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c r="S3522">
        <f>COUNTIFS(Table1[Order ID],Table1[[#This Row],[Order ID]],Table1[Product ID],Table1[[#This Row],[Product ID]],Table1[Sales],Table1[[#This Row],[Sales]])</f>
        <v>1</v>
      </c>
    </row>
    <row r="3523" spans="1:19" x14ac:dyDescent="0.3">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c r="S3523">
        <f>COUNTIFS(Table1[Order ID],Table1[[#This Row],[Order ID]],Table1[Product ID],Table1[[#This Row],[Product ID]],Table1[Sales],Table1[[#This Row],[Sales]])</f>
        <v>1</v>
      </c>
    </row>
    <row r="3524" spans="1:19" x14ac:dyDescent="0.3">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c r="S3524">
        <f>COUNTIFS(Table1[Order ID],Table1[[#This Row],[Order ID]],Table1[Product ID],Table1[[#This Row],[Product ID]],Table1[Sales],Table1[[#This Row],[Sales]])</f>
        <v>1</v>
      </c>
    </row>
    <row r="3525" spans="1:19" x14ac:dyDescent="0.3">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c r="S3525">
        <f>COUNTIFS(Table1[Order ID],Table1[[#This Row],[Order ID]],Table1[Product ID],Table1[[#This Row],[Product ID]],Table1[Sales],Table1[[#This Row],[Sales]])</f>
        <v>1</v>
      </c>
    </row>
    <row r="3526" spans="1:19" x14ac:dyDescent="0.3">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c r="S3526">
        <f>COUNTIFS(Table1[Order ID],Table1[[#This Row],[Order ID]],Table1[Product ID],Table1[[#This Row],[Product ID]],Table1[Sales],Table1[[#This Row],[Sales]])</f>
        <v>1</v>
      </c>
    </row>
    <row r="3527" spans="1:19" x14ac:dyDescent="0.3">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c r="S3527">
        <f>COUNTIFS(Table1[Order ID],Table1[[#This Row],[Order ID]],Table1[Product ID],Table1[[#This Row],[Product ID]],Table1[Sales],Table1[[#This Row],[Sales]])</f>
        <v>1</v>
      </c>
    </row>
    <row r="3528" spans="1:19" x14ac:dyDescent="0.3">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c r="S3528">
        <f>COUNTIFS(Table1[Order ID],Table1[[#This Row],[Order ID]],Table1[Product ID],Table1[[#This Row],[Product ID]],Table1[Sales],Table1[[#This Row],[Sales]])</f>
        <v>1</v>
      </c>
    </row>
    <row r="3529" spans="1:19" x14ac:dyDescent="0.3">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c r="S3529">
        <f>COUNTIFS(Table1[Order ID],Table1[[#This Row],[Order ID]],Table1[Product ID],Table1[[#This Row],[Product ID]],Table1[Sales],Table1[[#This Row],[Sales]])</f>
        <v>1</v>
      </c>
    </row>
    <row r="3530" spans="1:19" x14ac:dyDescent="0.3">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c r="S3530">
        <f>COUNTIFS(Table1[Order ID],Table1[[#This Row],[Order ID]],Table1[Product ID],Table1[[#This Row],[Product ID]],Table1[Sales],Table1[[#This Row],[Sales]])</f>
        <v>1</v>
      </c>
    </row>
    <row r="3531" spans="1:19" x14ac:dyDescent="0.3">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c r="S3531">
        <f>COUNTIFS(Table1[Order ID],Table1[[#This Row],[Order ID]],Table1[Product ID],Table1[[#This Row],[Product ID]],Table1[Sales],Table1[[#This Row],[Sales]])</f>
        <v>1</v>
      </c>
    </row>
    <row r="3532" spans="1:19" x14ac:dyDescent="0.3">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c r="S3532">
        <f>COUNTIFS(Table1[Order ID],Table1[[#This Row],[Order ID]],Table1[Product ID],Table1[[#This Row],[Product ID]],Table1[Sales],Table1[[#This Row],[Sales]])</f>
        <v>1</v>
      </c>
    </row>
    <row r="3533" spans="1:19" x14ac:dyDescent="0.3">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c r="S3533">
        <f>COUNTIFS(Table1[Order ID],Table1[[#This Row],[Order ID]],Table1[Product ID],Table1[[#This Row],[Product ID]],Table1[Sales],Table1[[#This Row],[Sales]])</f>
        <v>1</v>
      </c>
    </row>
    <row r="3534" spans="1:19" x14ac:dyDescent="0.3">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c r="S3534">
        <f>COUNTIFS(Table1[Order ID],Table1[[#This Row],[Order ID]],Table1[Product ID],Table1[[#This Row],[Product ID]],Table1[Sales],Table1[[#This Row],[Sales]])</f>
        <v>1</v>
      </c>
    </row>
    <row r="3535" spans="1:19" x14ac:dyDescent="0.3">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c r="S3535">
        <f>COUNTIFS(Table1[Order ID],Table1[[#This Row],[Order ID]],Table1[Product ID],Table1[[#This Row],[Product ID]],Table1[Sales],Table1[[#This Row],[Sales]])</f>
        <v>1</v>
      </c>
    </row>
    <row r="3536" spans="1:19" x14ac:dyDescent="0.3">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c r="S3536">
        <f>COUNTIFS(Table1[Order ID],Table1[[#This Row],[Order ID]],Table1[Product ID],Table1[[#This Row],[Product ID]],Table1[Sales],Table1[[#This Row],[Sales]])</f>
        <v>1</v>
      </c>
    </row>
    <row r="3537" spans="1:19" x14ac:dyDescent="0.3">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c r="S3537">
        <f>COUNTIFS(Table1[Order ID],Table1[[#This Row],[Order ID]],Table1[Product ID],Table1[[#This Row],[Product ID]],Table1[Sales],Table1[[#This Row],[Sales]])</f>
        <v>1</v>
      </c>
    </row>
    <row r="3538" spans="1:19" x14ac:dyDescent="0.3">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c r="S3538">
        <f>COUNTIFS(Table1[Order ID],Table1[[#This Row],[Order ID]],Table1[Product ID],Table1[[#This Row],[Product ID]],Table1[Sales],Table1[[#This Row],[Sales]])</f>
        <v>1</v>
      </c>
    </row>
    <row r="3539" spans="1:19" x14ac:dyDescent="0.3">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c r="S3539">
        <f>COUNTIFS(Table1[Order ID],Table1[[#This Row],[Order ID]],Table1[Product ID],Table1[[#This Row],[Product ID]],Table1[Sales],Table1[[#This Row],[Sales]])</f>
        <v>1</v>
      </c>
    </row>
    <row r="3540" spans="1:19" x14ac:dyDescent="0.3">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c r="S3540">
        <f>COUNTIFS(Table1[Order ID],Table1[[#This Row],[Order ID]],Table1[Product ID],Table1[[#This Row],[Product ID]],Table1[Sales],Table1[[#This Row],[Sales]])</f>
        <v>1</v>
      </c>
    </row>
    <row r="3541" spans="1:19" x14ac:dyDescent="0.3">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c r="S3541">
        <f>COUNTIFS(Table1[Order ID],Table1[[#This Row],[Order ID]],Table1[Product ID],Table1[[#This Row],[Product ID]],Table1[Sales],Table1[[#This Row],[Sales]])</f>
        <v>1</v>
      </c>
    </row>
    <row r="3542" spans="1:19" x14ac:dyDescent="0.3">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c r="S3542">
        <f>COUNTIFS(Table1[Order ID],Table1[[#This Row],[Order ID]],Table1[Product ID],Table1[[#This Row],[Product ID]],Table1[Sales],Table1[[#This Row],[Sales]])</f>
        <v>1</v>
      </c>
    </row>
    <row r="3543" spans="1:19" x14ac:dyDescent="0.3">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c r="S3543">
        <f>COUNTIFS(Table1[Order ID],Table1[[#This Row],[Order ID]],Table1[Product ID],Table1[[#This Row],[Product ID]],Table1[Sales],Table1[[#This Row],[Sales]])</f>
        <v>1</v>
      </c>
    </row>
    <row r="3544" spans="1:19" x14ac:dyDescent="0.3">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c r="S3544">
        <f>COUNTIFS(Table1[Order ID],Table1[[#This Row],[Order ID]],Table1[Product ID],Table1[[#This Row],[Product ID]],Table1[Sales],Table1[[#This Row],[Sales]])</f>
        <v>1</v>
      </c>
    </row>
    <row r="3545" spans="1:19" x14ac:dyDescent="0.3">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c r="S3545">
        <f>COUNTIFS(Table1[Order ID],Table1[[#This Row],[Order ID]],Table1[Product ID],Table1[[#This Row],[Product ID]],Table1[Sales],Table1[[#This Row],[Sales]])</f>
        <v>1</v>
      </c>
    </row>
    <row r="3546" spans="1:19" x14ac:dyDescent="0.3">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c r="S3546">
        <f>COUNTIFS(Table1[Order ID],Table1[[#This Row],[Order ID]],Table1[Product ID],Table1[[#This Row],[Product ID]],Table1[Sales],Table1[[#This Row],[Sales]])</f>
        <v>1</v>
      </c>
    </row>
    <row r="3547" spans="1:19" x14ac:dyDescent="0.3">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c r="S3547">
        <f>COUNTIFS(Table1[Order ID],Table1[[#This Row],[Order ID]],Table1[Product ID],Table1[[#This Row],[Product ID]],Table1[Sales],Table1[[#This Row],[Sales]])</f>
        <v>1</v>
      </c>
    </row>
    <row r="3548" spans="1:19" x14ac:dyDescent="0.3">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c r="S3548">
        <f>COUNTIFS(Table1[Order ID],Table1[[#This Row],[Order ID]],Table1[Product ID],Table1[[#This Row],[Product ID]],Table1[Sales],Table1[[#This Row],[Sales]])</f>
        <v>1</v>
      </c>
    </row>
    <row r="3549" spans="1:19" x14ac:dyDescent="0.3">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c r="S3549">
        <f>COUNTIFS(Table1[Order ID],Table1[[#This Row],[Order ID]],Table1[Product ID],Table1[[#This Row],[Product ID]],Table1[Sales],Table1[[#This Row],[Sales]])</f>
        <v>1</v>
      </c>
    </row>
    <row r="3550" spans="1:19" x14ac:dyDescent="0.3">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c r="S3550">
        <f>COUNTIFS(Table1[Order ID],Table1[[#This Row],[Order ID]],Table1[Product ID],Table1[[#This Row],[Product ID]],Table1[Sales],Table1[[#This Row],[Sales]])</f>
        <v>1</v>
      </c>
    </row>
    <row r="3551" spans="1:19" x14ac:dyDescent="0.3">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c r="S3551">
        <f>COUNTIFS(Table1[Order ID],Table1[[#This Row],[Order ID]],Table1[Product ID],Table1[[#This Row],[Product ID]],Table1[Sales],Table1[[#This Row],[Sales]])</f>
        <v>1</v>
      </c>
    </row>
    <row r="3552" spans="1:19" x14ac:dyDescent="0.3">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c r="S3552">
        <f>COUNTIFS(Table1[Order ID],Table1[[#This Row],[Order ID]],Table1[Product ID],Table1[[#This Row],[Product ID]],Table1[Sales],Table1[[#This Row],[Sales]])</f>
        <v>1</v>
      </c>
    </row>
    <row r="3553" spans="1:19" x14ac:dyDescent="0.3">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c r="S3553">
        <f>COUNTIFS(Table1[Order ID],Table1[[#This Row],[Order ID]],Table1[Product ID],Table1[[#This Row],[Product ID]],Table1[Sales],Table1[[#This Row],[Sales]])</f>
        <v>1</v>
      </c>
    </row>
    <row r="3554" spans="1:19" x14ac:dyDescent="0.3">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c r="S3554">
        <f>COUNTIFS(Table1[Order ID],Table1[[#This Row],[Order ID]],Table1[Product ID],Table1[[#This Row],[Product ID]],Table1[Sales],Table1[[#This Row],[Sales]])</f>
        <v>1</v>
      </c>
    </row>
    <row r="3555" spans="1:19" x14ac:dyDescent="0.3">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c r="S3555">
        <f>COUNTIFS(Table1[Order ID],Table1[[#This Row],[Order ID]],Table1[Product ID],Table1[[#This Row],[Product ID]],Table1[Sales],Table1[[#This Row],[Sales]])</f>
        <v>1</v>
      </c>
    </row>
    <row r="3556" spans="1:19" x14ac:dyDescent="0.3">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c r="S3556">
        <f>COUNTIFS(Table1[Order ID],Table1[[#This Row],[Order ID]],Table1[Product ID],Table1[[#This Row],[Product ID]],Table1[Sales],Table1[[#This Row],[Sales]])</f>
        <v>1</v>
      </c>
    </row>
    <row r="3557" spans="1:19" x14ac:dyDescent="0.3">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c r="S3557">
        <f>COUNTIFS(Table1[Order ID],Table1[[#This Row],[Order ID]],Table1[Product ID],Table1[[#This Row],[Product ID]],Table1[Sales],Table1[[#This Row],[Sales]])</f>
        <v>1</v>
      </c>
    </row>
    <row r="3558" spans="1:19" x14ac:dyDescent="0.3">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c r="S3558">
        <f>COUNTIFS(Table1[Order ID],Table1[[#This Row],[Order ID]],Table1[Product ID],Table1[[#This Row],[Product ID]],Table1[Sales],Table1[[#This Row],[Sales]])</f>
        <v>1</v>
      </c>
    </row>
    <row r="3559" spans="1:19" x14ac:dyDescent="0.3">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c r="S3559">
        <f>COUNTIFS(Table1[Order ID],Table1[[#This Row],[Order ID]],Table1[Product ID],Table1[[#This Row],[Product ID]],Table1[Sales],Table1[[#This Row],[Sales]])</f>
        <v>1</v>
      </c>
    </row>
    <row r="3560" spans="1:19" x14ac:dyDescent="0.3">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c r="S3560">
        <f>COUNTIFS(Table1[Order ID],Table1[[#This Row],[Order ID]],Table1[Product ID],Table1[[#This Row],[Product ID]],Table1[Sales],Table1[[#This Row],[Sales]])</f>
        <v>1</v>
      </c>
    </row>
    <row r="3561" spans="1:19" x14ac:dyDescent="0.3">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c r="S3561">
        <f>COUNTIFS(Table1[Order ID],Table1[[#This Row],[Order ID]],Table1[Product ID],Table1[[#This Row],[Product ID]],Table1[Sales],Table1[[#This Row],[Sales]])</f>
        <v>1</v>
      </c>
    </row>
    <row r="3562" spans="1:19" x14ac:dyDescent="0.3">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c r="S3562">
        <f>COUNTIFS(Table1[Order ID],Table1[[#This Row],[Order ID]],Table1[Product ID],Table1[[#This Row],[Product ID]],Table1[Sales],Table1[[#This Row],[Sales]])</f>
        <v>1</v>
      </c>
    </row>
    <row r="3563" spans="1:19" x14ac:dyDescent="0.3">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c r="S3563">
        <f>COUNTIFS(Table1[Order ID],Table1[[#This Row],[Order ID]],Table1[Product ID],Table1[[#This Row],[Product ID]],Table1[Sales],Table1[[#This Row],[Sales]])</f>
        <v>1</v>
      </c>
    </row>
    <row r="3564" spans="1:19" x14ac:dyDescent="0.3">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c r="S3564">
        <f>COUNTIFS(Table1[Order ID],Table1[[#This Row],[Order ID]],Table1[Product ID],Table1[[#This Row],[Product ID]],Table1[Sales],Table1[[#This Row],[Sales]])</f>
        <v>1</v>
      </c>
    </row>
    <row r="3565" spans="1:19" x14ac:dyDescent="0.3">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c r="S3565">
        <f>COUNTIFS(Table1[Order ID],Table1[[#This Row],[Order ID]],Table1[Product ID],Table1[[#This Row],[Product ID]],Table1[Sales],Table1[[#This Row],[Sales]])</f>
        <v>1</v>
      </c>
    </row>
    <row r="3566" spans="1:19" x14ac:dyDescent="0.3">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c r="S3566">
        <f>COUNTIFS(Table1[Order ID],Table1[[#This Row],[Order ID]],Table1[Product ID],Table1[[#This Row],[Product ID]],Table1[Sales],Table1[[#This Row],[Sales]])</f>
        <v>1</v>
      </c>
    </row>
    <row r="3567" spans="1:19" x14ac:dyDescent="0.3">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c r="S3567">
        <f>COUNTIFS(Table1[Order ID],Table1[[#This Row],[Order ID]],Table1[Product ID],Table1[[#This Row],[Product ID]],Table1[Sales],Table1[[#This Row],[Sales]])</f>
        <v>1</v>
      </c>
    </row>
    <row r="3568" spans="1:19" x14ac:dyDescent="0.3">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c r="S3568">
        <f>COUNTIFS(Table1[Order ID],Table1[[#This Row],[Order ID]],Table1[Product ID],Table1[[#This Row],[Product ID]],Table1[Sales],Table1[[#This Row],[Sales]])</f>
        <v>1</v>
      </c>
    </row>
    <row r="3569" spans="1:19" x14ac:dyDescent="0.3">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c r="S3569">
        <f>COUNTIFS(Table1[Order ID],Table1[[#This Row],[Order ID]],Table1[Product ID],Table1[[#This Row],[Product ID]],Table1[Sales],Table1[[#This Row],[Sales]])</f>
        <v>1</v>
      </c>
    </row>
    <row r="3570" spans="1:19" x14ac:dyDescent="0.3">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c r="S3570">
        <f>COUNTIFS(Table1[Order ID],Table1[[#This Row],[Order ID]],Table1[Product ID],Table1[[#This Row],[Product ID]],Table1[Sales],Table1[[#This Row],[Sales]])</f>
        <v>1</v>
      </c>
    </row>
    <row r="3571" spans="1:19" x14ac:dyDescent="0.3">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c r="S3571">
        <f>COUNTIFS(Table1[Order ID],Table1[[#This Row],[Order ID]],Table1[Product ID],Table1[[#This Row],[Product ID]],Table1[Sales],Table1[[#This Row],[Sales]])</f>
        <v>1</v>
      </c>
    </row>
    <row r="3572" spans="1:19" x14ac:dyDescent="0.3">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c r="S3572">
        <f>COUNTIFS(Table1[Order ID],Table1[[#This Row],[Order ID]],Table1[Product ID],Table1[[#This Row],[Product ID]],Table1[Sales],Table1[[#This Row],[Sales]])</f>
        <v>1</v>
      </c>
    </row>
    <row r="3573" spans="1:19" x14ac:dyDescent="0.3">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c r="S3573">
        <f>COUNTIFS(Table1[Order ID],Table1[[#This Row],[Order ID]],Table1[Product ID],Table1[[#This Row],[Product ID]],Table1[Sales],Table1[[#This Row],[Sales]])</f>
        <v>1</v>
      </c>
    </row>
    <row r="3574" spans="1:19" x14ac:dyDescent="0.3">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c r="S3574">
        <f>COUNTIFS(Table1[Order ID],Table1[[#This Row],[Order ID]],Table1[Product ID],Table1[[#This Row],[Product ID]],Table1[Sales],Table1[[#This Row],[Sales]])</f>
        <v>1</v>
      </c>
    </row>
    <row r="3575" spans="1:19" x14ac:dyDescent="0.3">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c r="S3575">
        <f>COUNTIFS(Table1[Order ID],Table1[[#This Row],[Order ID]],Table1[Product ID],Table1[[#This Row],[Product ID]],Table1[Sales],Table1[[#This Row],[Sales]])</f>
        <v>1</v>
      </c>
    </row>
    <row r="3576" spans="1:19" x14ac:dyDescent="0.3">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c r="S3576">
        <f>COUNTIFS(Table1[Order ID],Table1[[#This Row],[Order ID]],Table1[Product ID],Table1[[#This Row],[Product ID]],Table1[Sales],Table1[[#This Row],[Sales]])</f>
        <v>1</v>
      </c>
    </row>
    <row r="3577" spans="1:19" x14ac:dyDescent="0.3">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c r="S3577">
        <f>COUNTIFS(Table1[Order ID],Table1[[#This Row],[Order ID]],Table1[Product ID],Table1[[#This Row],[Product ID]],Table1[Sales],Table1[[#This Row],[Sales]])</f>
        <v>1</v>
      </c>
    </row>
    <row r="3578" spans="1:19" x14ac:dyDescent="0.3">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c r="S3578">
        <f>COUNTIFS(Table1[Order ID],Table1[[#This Row],[Order ID]],Table1[Product ID],Table1[[#This Row],[Product ID]],Table1[Sales],Table1[[#This Row],[Sales]])</f>
        <v>1</v>
      </c>
    </row>
    <row r="3579" spans="1:19" x14ac:dyDescent="0.3">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c r="S3579">
        <f>COUNTIFS(Table1[Order ID],Table1[[#This Row],[Order ID]],Table1[Product ID],Table1[[#This Row],[Product ID]],Table1[Sales],Table1[[#This Row],[Sales]])</f>
        <v>1</v>
      </c>
    </row>
    <row r="3580" spans="1:19" x14ac:dyDescent="0.3">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c r="S3580">
        <f>COUNTIFS(Table1[Order ID],Table1[[#This Row],[Order ID]],Table1[Product ID],Table1[[#This Row],[Product ID]],Table1[Sales],Table1[[#This Row],[Sales]])</f>
        <v>1</v>
      </c>
    </row>
    <row r="3581" spans="1:19" x14ac:dyDescent="0.3">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c r="S3581">
        <f>COUNTIFS(Table1[Order ID],Table1[[#This Row],[Order ID]],Table1[Product ID],Table1[[#This Row],[Product ID]],Table1[Sales],Table1[[#This Row],[Sales]])</f>
        <v>1</v>
      </c>
    </row>
    <row r="3582" spans="1:19" x14ac:dyDescent="0.3">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c r="S3582">
        <f>COUNTIFS(Table1[Order ID],Table1[[#This Row],[Order ID]],Table1[Product ID],Table1[[#This Row],[Product ID]],Table1[Sales],Table1[[#This Row],[Sales]])</f>
        <v>1</v>
      </c>
    </row>
    <row r="3583" spans="1:19" x14ac:dyDescent="0.3">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c r="S3583">
        <f>COUNTIFS(Table1[Order ID],Table1[[#This Row],[Order ID]],Table1[Product ID],Table1[[#This Row],[Product ID]],Table1[Sales],Table1[[#This Row],[Sales]])</f>
        <v>1</v>
      </c>
    </row>
    <row r="3584" spans="1:19" x14ac:dyDescent="0.3">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c r="S3584">
        <f>COUNTIFS(Table1[Order ID],Table1[[#This Row],[Order ID]],Table1[Product ID],Table1[[#This Row],[Product ID]],Table1[Sales],Table1[[#This Row],[Sales]])</f>
        <v>1</v>
      </c>
    </row>
    <row r="3585" spans="1:19" x14ac:dyDescent="0.3">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c r="S3585">
        <f>COUNTIFS(Table1[Order ID],Table1[[#This Row],[Order ID]],Table1[Product ID],Table1[[#This Row],[Product ID]],Table1[Sales],Table1[[#This Row],[Sales]])</f>
        <v>1</v>
      </c>
    </row>
    <row r="3586" spans="1:19" x14ac:dyDescent="0.3">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c r="S3586">
        <f>COUNTIFS(Table1[Order ID],Table1[[#This Row],[Order ID]],Table1[Product ID],Table1[[#This Row],[Product ID]],Table1[Sales],Table1[[#This Row],[Sales]])</f>
        <v>1</v>
      </c>
    </row>
    <row r="3587" spans="1:19" x14ac:dyDescent="0.3">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c r="S3587">
        <f>COUNTIFS(Table1[Order ID],Table1[[#This Row],[Order ID]],Table1[Product ID],Table1[[#This Row],[Product ID]],Table1[Sales],Table1[[#This Row],[Sales]])</f>
        <v>1</v>
      </c>
    </row>
    <row r="3588" spans="1:19" x14ac:dyDescent="0.3">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c r="S3588">
        <f>COUNTIFS(Table1[Order ID],Table1[[#This Row],[Order ID]],Table1[Product ID],Table1[[#This Row],[Product ID]],Table1[Sales],Table1[[#This Row],[Sales]])</f>
        <v>1</v>
      </c>
    </row>
    <row r="3589" spans="1:19" x14ac:dyDescent="0.3">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c r="S3589">
        <f>COUNTIFS(Table1[Order ID],Table1[[#This Row],[Order ID]],Table1[Product ID],Table1[[#This Row],[Product ID]],Table1[Sales],Table1[[#This Row],[Sales]])</f>
        <v>1</v>
      </c>
    </row>
    <row r="3590" spans="1:19" x14ac:dyDescent="0.3">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c r="S3590">
        <f>COUNTIFS(Table1[Order ID],Table1[[#This Row],[Order ID]],Table1[Product ID],Table1[[#This Row],[Product ID]],Table1[Sales],Table1[[#This Row],[Sales]])</f>
        <v>1</v>
      </c>
    </row>
    <row r="3591" spans="1:19" x14ac:dyDescent="0.3">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c r="S3591">
        <f>COUNTIFS(Table1[Order ID],Table1[[#This Row],[Order ID]],Table1[Product ID],Table1[[#This Row],[Product ID]],Table1[Sales],Table1[[#This Row],[Sales]])</f>
        <v>1</v>
      </c>
    </row>
    <row r="3592" spans="1:19" x14ac:dyDescent="0.3">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c r="S3592">
        <f>COUNTIFS(Table1[Order ID],Table1[[#This Row],[Order ID]],Table1[Product ID],Table1[[#This Row],[Product ID]],Table1[Sales],Table1[[#This Row],[Sales]])</f>
        <v>1</v>
      </c>
    </row>
    <row r="3593" spans="1:19" x14ac:dyDescent="0.3">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c r="S3593">
        <f>COUNTIFS(Table1[Order ID],Table1[[#This Row],[Order ID]],Table1[Product ID],Table1[[#This Row],[Product ID]],Table1[Sales],Table1[[#This Row],[Sales]])</f>
        <v>1</v>
      </c>
    </row>
    <row r="3594" spans="1:19" x14ac:dyDescent="0.3">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c r="S3594">
        <f>COUNTIFS(Table1[Order ID],Table1[[#This Row],[Order ID]],Table1[Product ID],Table1[[#This Row],[Product ID]],Table1[Sales],Table1[[#This Row],[Sales]])</f>
        <v>1</v>
      </c>
    </row>
    <row r="3595" spans="1:19" x14ac:dyDescent="0.3">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c r="S3595">
        <f>COUNTIFS(Table1[Order ID],Table1[[#This Row],[Order ID]],Table1[Product ID],Table1[[#This Row],[Product ID]],Table1[Sales],Table1[[#This Row],[Sales]])</f>
        <v>1</v>
      </c>
    </row>
    <row r="3596" spans="1:19" x14ac:dyDescent="0.3">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c r="S3596">
        <f>COUNTIFS(Table1[Order ID],Table1[[#This Row],[Order ID]],Table1[Product ID],Table1[[#This Row],[Product ID]],Table1[Sales],Table1[[#This Row],[Sales]])</f>
        <v>1</v>
      </c>
    </row>
    <row r="3597" spans="1:19" x14ac:dyDescent="0.3">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c r="S3597">
        <f>COUNTIFS(Table1[Order ID],Table1[[#This Row],[Order ID]],Table1[Product ID],Table1[[#This Row],[Product ID]],Table1[Sales],Table1[[#This Row],[Sales]])</f>
        <v>1</v>
      </c>
    </row>
    <row r="3598" spans="1:19" x14ac:dyDescent="0.3">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c r="S3598">
        <f>COUNTIFS(Table1[Order ID],Table1[[#This Row],[Order ID]],Table1[Product ID],Table1[[#This Row],[Product ID]],Table1[Sales],Table1[[#This Row],[Sales]])</f>
        <v>1</v>
      </c>
    </row>
    <row r="3599" spans="1:19" x14ac:dyDescent="0.3">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c r="S3599">
        <f>COUNTIFS(Table1[Order ID],Table1[[#This Row],[Order ID]],Table1[Product ID],Table1[[#This Row],[Product ID]],Table1[Sales],Table1[[#This Row],[Sales]])</f>
        <v>1</v>
      </c>
    </row>
    <row r="3600" spans="1:19" x14ac:dyDescent="0.3">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c r="S3600">
        <f>COUNTIFS(Table1[Order ID],Table1[[#This Row],[Order ID]],Table1[Product ID],Table1[[#This Row],[Product ID]],Table1[Sales],Table1[[#This Row],[Sales]])</f>
        <v>1</v>
      </c>
    </row>
    <row r="3601" spans="1:19" x14ac:dyDescent="0.3">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c r="S3601">
        <f>COUNTIFS(Table1[Order ID],Table1[[#This Row],[Order ID]],Table1[Product ID],Table1[[#This Row],[Product ID]],Table1[Sales],Table1[[#This Row],[Sales]])</f>
        <v>1</v>
      </c>
    </row>
    <row r="3602" spans="1:19" x14ac:dyDescent="0.3">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c r="S3602">
        <f>COUNTIFS(Table1[Order ID],Table1[[#This Row],[Order ID]],Table1[Product ID],Table1[[#This Row],[Product ID]],Table1[Sales],Table1[[#This Row],[Sales]])</f>
        <v>1</v>
      </c>
    </row>
    <row r="3603" spans="1:19" x14ac:dyDescent="0.3">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c r="S3603">
        <f>COUNTIFS(Table1[Order ID],Table1[[#This Row],[Order ID]],Table1[Product ID],Table1[[#This Row],[Product ID]],Table1[Sales],Table1[[#This Row],[Sales]])</f>
        <v>1</v>
      </c>
    </row>
    <row r="3604" spans="1:19" x14ac:dyDescent="0.3">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c r="S3604">
        <f>COUNTIFS(Table1[Order ID],Table1[[#This Row],[Order ID]],Table1[Product ID],Table1[[#This Row],[Product ID]],Table1[Sales],Table1[[#This Row],[Sales]])</f>
        <v>1</v>
      </c>
    </row>
    <row r="3605" spans="1:19" x14ac:dyDescent="0.3">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c r="S3605">
        <f>COUNTIFS(Table1[Order ID],Table1[[#This Row],[Order ID]],Table1[Product ID],Table1[[#This Row],[Product ID]],Table1[Sales],Table1[[#This Row],[Sales]])</f>
        <v>1</v>
      </c>
    </row>
    <row r="3606" spans="1:19" x14ac:dyDescent="0.3">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c r="S3606">
        <f>COUNTIFS(Table1[Order ID],Table1[[#This Row],[Order ID]],Table1[Product ID],Table1[[#This Row],[Product ID]],Table1[Sales],Table1[[#This Row],[Sales]])</f>
        <v>1</v>
      </c>
    </row>
    <row r="3607" spans="1:19" x14ac:dyDescent="0.3">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c r="S3607">
        <f>COUNTIFS(Table1[Order ID],Table1[[#This Row],[Order ID]],Table1[Product ID],Table1[[#This Row],[Product ID]],Table1[Sales],Table1[[#This Row],[Sales]])</f>
        <v>1</v>
      </c>
    </row>
    <row r="3608" spans="1:19" x14ac:dyDescent="0.3">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c r="S3608">
        <f>COUNTIFS(Table1[Order ID],Table1[[#This Row],[Order ID]],Table1[Product ID],Table1[[#This Row],[Product ID]],Table1[Sales],Table1[[#This Row],[Sales]])</f>
        <v>1</v>
      </c>
    </row>
    <row r="3609" spans="1:19" x14ac:dyDescent="0.3">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c r="S3609">
        <f>COUNTIFS(Table1[Order ID],Table1[[#This Row],[Order ID]],Table1[Product ID],Table1[[#This Row],[Product ID]],Table1[Sales],Table1[[#This Row],[Sales]])</f>
        <v>1</v>
      </c>
    </row>
    <row r="3610" spans="1:19" x14ac:dyDescent="0.3">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c r="S3610">
        <f>COUNTIFS(Table1[Order ID],Table1[[#This Row],[Order ID]],Table1[Product ID],Table1[[#This Row],[Product ID]],Table1[Sales],Table1[[#This Row],[Sales]])</f>
        <v>1</v>
      </c>
    </row>
    <row r="3611" spans="1:19" x14ac:dyDescent="0.3">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c r="S3611">
        <f>COUNTIFS(Table1[Order ID],Table1[[#This Row],[Order ID]],Table1[Product ID],Table1[[#This Row],[Product ID]],Table1[Sales],Table1[[#This Row],[Sales]])</f>
        <v>1</v>
      </c>
    </row>
    <row r="3612" spans="1:19" x14ac:dyDescent="0.3">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c r="S3612">
        <f>COUNTIFS(Table1[Order ID],Table1[[#This Row],[Order ID]],Table1[Product ID],Table1[[#This Row],[Product ID]],Table1[Sales],Table1[[#This Row],[Sales]])</f>
        <v>1</v>
      </c>
    </row>
    <row r="3613" spans="1:19" x14ac:dyDescent="0.3">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c r="S3613">
        <f>COUNTIFS(Table1[Order ID],Table1[[#This Row],[Order ID]],Table1[Product ID],Table1[[#This Row],[Product ID]],Table1[Sales],Table1[[#This Row],[Sales]])</f>
        <v>1</v>
      </c>
    </row>
    <row r="3614" spans="1:19" x14ac:dyDescent="0.3">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c r="S3614">
        <f>COUNTIFS(Table1[Order ID],Table1[[#This Row],[Order ID]],Table1[Product ID],Table1[[#This Row],[Product ID]],Table1[Sales],Table1[[#This Row],[Sales]])</f>
        <v>1</v>
      </c>
    </row>
    <row r="3615" spans="1:19" x14ac:dyDescent="0.3">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c r="S3615">
        <f>COUNTIFS(Table1[Order ID],Table1[[#This Row],[Order ID]],Table1[Product ID],Table1[[#This Row],[Product ID]],Table1[Sales],Table1[[#This Row],[Sales]])</f>
        <v>1</v>
      </c>
    </row>
    <row r="3616" spans="1:19" x14ac:dyDescent="0.3">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c r="S3616">
        <f>COUNTIFS(Table1[Order ID],Table1[[#This Row],[Order ID]],Table1[Product ID],Table1[[#This Row],[Product ID]],Table1[Sales],Table1[[#This Row],[Sales]])</f>
        <v>1</v>
      </c>
    </row>
    <row r="3617" spans="1:19" x14ac:dyDescent="0.3">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c r="S3617">
        <f>COUNTIFS(Table1[Order ID],Table1[[#This Row],[Order ID]],Table1[Product ID],Table1[[#This Row],[Product ID]],Table1[Sales],Table1[[#This Row],[Sales]])</f>
        <v>1</v>
      </c>
    </row>
    <row r="3618" spans="1:19" x14ac:dyDescent="0.3">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c r="S3618">
        <f>COUNTIFS(Table1[Order ID],Table1[[#This Row],[Order ID]],Table1[Product ID],Table1[[#This Row],[Product ID]],Table1[Sales],Table1[[#This Row],[Sales]])</f>
        <v>1</v>
      </c>
    </row>
    <row r="3619" spans="1:19" x14ac:dyDescent="0.3">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c r="S3619">
        <f>COUNTIFS(Table1[Order ID],Table1[[#This Row],[Order ID]],Table1[Product ID],Table1[[#This Row],[Product ID]],Table1[Sales],Table1[[#This Row],[Sales]])</f>
        <v>1</v>
      </c>
    </row>
    <row r="3620" spans="1:19" x14ac:dyDescent="0.3">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c r="S3620">
        <f>COUNTIFS(Table1[Order ID],Table1[[#This Row],[Order ID]],Table1[Product ID],Table1[[#This Row],[Product ID]],Table1[Sales],Table1[[#This Row],[Sales]])</f>
        <v>1</v>
      </c>
    </row>
    <row r="3621" spans="1:19" x14ac:dyDescent="0.3">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c r="S3621">
        <f>COUNTIFS(Table1[Order ID],Table1[[#This Row],[Order ID]],Table1[Product ID],Table1[[#This Row],[Product ID]],Table1[Sales],Table1[[#This Row],[Sales]])</f>
        <v>1</v>
      </c>
    </row>
    <row r="3622" spans="1:19" x14ac:dyDescent="0.3">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c r="S3622">
        <f>COUNTIFS(Table1[Order ID],Table1[[#This Row],[Order ID]],Table1[Product ID],Table1[[#This Row],[Product ID]],Table1[Sales],Table1[[#This Row],[Sales]])</f>
        <v>1</v>
      </c>
    </row>
    <row r="3623" spans="1:19" x14ac:dyDescent="0.3">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c r="S3623">
        <f>COUNTIFS(Table1[Order ID],Table1[[#This Row],[Order ID]],Table1[Product ID],Table1[[#This Row],[Product ID]],Table1[Sales],Table1[[#This Row],[Sales]])</f>
        <v>1</v>
      </c>
    </row>
    <row r="3624" spans="1:19" x14ac:dyDescent="0.3">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c r="S3624">
        <f>COUNTIFS(Table1[Order ID],Table1[[#This Row],[Order ID]],Table1[Product ID],Table1[[#This Row],[Product ID]],Table1[Sales],Table1[[#This Row],[Sales]])</f>
        <v>1</v>
      </c>
    </row>
    <row r="3625" spans="1:19" x14ac:dyDescent="0.3">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c r="S3625">
        <f>COUNTIFS(Table1[Order ID],Table1[[#This Row],[Order ID]],Table1[Product ID],Table1[[#This Row],[Product ID]],Table1[Sales],Table1[[#This Row],[Sales]])</f>
        <v>1</v>
      </c>
    </row>
    <row r="3626" spans="1:19" x14ac:dyDescent="0.3">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c r="S3626">
        <f>COUNTIFS(Table1[Order ID],Table1[[#This Row],[Order ID]],Table1[Product ID],Table1[[#This Row],[Product ID]],Table1[Sales],Table1[[#This Row],[Sales]])</f>
        <v>1</v>
      </c>
    </row>
    <row r="3627" spans="1:19" x14ac:dyDescent="0.3">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c r="S3627">
        <f>COUNTIFS(Table1[Order ID],Table1[[#This Row],[Order ID]],Table1[Product ID],Table1[[#This Row],[Product ID]],Table1[Sales],Table1[[#This Row],[Sales]])</f>
        <v>1</v>
      </c>
    </row>
    <row r="3628" spans="1:19" x14ac:dyDescent="0.3">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c r="S3628">
        <f>COUNTIFS(Table1[Order ID],Table1[[#This Row],[Order ID]],Table1[Product ID],Table1[[#This Row],[Product ID]],Table1[Sales],Table1[[#This Row],[Sales]])</f>
        <v>1</v>
      </c>
    </row>
    <row r="3629" spans="1:19" x14ac:dyDescent="0.3">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c r="S3629">
        <f>COUNTIFS(Table1[Order ID],Table1[[#This Row],[Order ID]],Table1[Product ID],Table1[[#This Row],[Product ID]],Table1[Sales],Table1[[#This Row],[Sales]])</f>
        <v>1</v>
      </c>
    </row>
    <row r="3630" spans="1:19" x14ac:dyDescent="0.3">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c r="S3630">
        <f>COUNTIFS(Table1[Order ID],Table1[[#This Row],[Order ID]],Table1[Product ID],Table1[[#This Row],[Product ID]],Table1[Sales],Table1[[#This Row],[Sales]])</f>
        <v>1</v>
      </c>
    </row>
    <row r="3631" spans="1:19" x14ac:dyDescent="0.3">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c r="S3631">
        <f>COUNTIFS(Table1[Order ID],Table1[[#This Row],[Order ID]],Table1[Product ID],Table1[[#This Row],[Product ID]],Table1[Sales],Table1[[#This Row],[Sales]])</f>
        <v>1</v>
      </c>
    </row>
    <row r="3632" spans="1:19" x14ac:dyDescent="0.3">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c r="S3632">
        <f>COUNTIFS(Table1[Order ID],Table1[[#This Row],[Order ID]],Table1[Product ID],Table1[[#This Row],[Product ID]],Table1[Sales],Table1[[#This Row],[Sales]])</f>
        <v>1</v>
      </c>
    </row>
    <row r="3633" spans="1:19" x14ac:dyDescent="0.3">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c r="S3633">
        <f>COUNTIFS(Table1[Order ID],Table1[[#This Row],[Order ID]],Table1[Product ID],Table1[[#This Row],[Product ID]],Table1[Sales],Table1[[#This Row],[Sales]])</f>
        <v>1</v>
      </c>
    </row>
    <row r="3634" spans="1:19" x14ac:dyDescent="0.3">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c r="S3634">
        <f>COUNTIFS(Table1[Order ID],Table1[[#This Row],[Order ID]],Table1[Product ID],Table1[[#This Row],[Product ID]],Table1[Sales],Table1[[#This Row],[Sales]])</f>
        <v>1</v>
      </c>
    </row>
    <row r="3635" spans="1:19" x14ac:dyDescent="0.3">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c r="S3635">
        <f>COUNTIFS(Table1[Order ID],Table1[[#This Row],[Order ID]],Table1[Product ID],Table1[[#This Row],[Product ID]],Table1[Sales],Table1[[#This Row],[Sales]])</f>
        <v>1</v>
      </c>
    </row>
    <row r="3636" spans="1:19" x14ac:dyDescent="0.3">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c r="S3636">
        <f>COUNTIFS(Table1[Order ID],Table1[[#This Row],[Order ID]],Table1[Product ID],Table1[[#This Row],[Product ID]],Table1[Sales],Table1[[#This Row],[Sales]])</f>
        <v>1</v>
      </c>
    </row>
    <row r="3637" spans="1:19" x14ac:dyDescent="0.3">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c r="S3637">
        <f>COUNTIFS(Table1[Order ID],Table1[[#This Row],[Order ID]],Table1[Product ID],Table1[[#This Row],[Product ID]],Table1[Sales],Table1[[#This Row],[Sales]])</f>
        <v>1</v>
      </c>
    </row>
    <row r="3638" spans="1:19" x14ac:dyDescent="0.3">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c r="S3638">
        <f>COUNTIFS(Table1[Order ID],Table1[[#This Row],[Order ID]],Table1[Product ID],Table1[[#This Row],[Product ID]],Table1[Sales],Table1[[#This Row],[Sales]])</f>
        <v>1</v>
      </c>
    </row>
    <row r="3639" spans="1:19" x14ac:dyDescent="0.3">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c r="S3639">
        <f>COUNTIFS(Table1[Order ID],Table1[[#This Row],[Order ID]],Table1[Product ID],Table1[[#This Row],[Product ID]],Table1[Sales],Table1[[#This Row],[Sales]])</f>
        <v>1</v>
      </c>
    </row>
    <row r="3640" spans="1:19" x14ac:dyDescent="0.3">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c r="S3640">
        <f>COUNTIFS(Table1[Order ID],Table1[[#This Row],[Order ID]],Table1[Product ID],Table1[[#This Row],[Product ID]],Table1[Sales],Table1[[#This Row],[Sales]])</f>
        <v>1</v>
      </c>
    </row>
    <row r="3641" spans="1:19" x14ac:dyDescent="0.3">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c r="S3641">
        <f>COUNTIFS(Table1[Order ID],Table1[[#This Row],[Order ID]],Table1[Product ID],Table1[[#This Row],[Product ID]],Table1[Sales],Table1[[#This Row],[Sales]])</f>
        <v>1</v>
      </c>
    </row>
    <row r="3642" spans="1:19" x14ac:dyDescent="0.3">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c r="S3642">
        <f>COUNTIFS(Table1[Order ID],Table1[[#This Row],[Order ID]],Table1[Product ID],Table1[[#This Row],[Product ID]],Table1[Sales],Table1[[#This Row],[Sales]])</f>
        <v>1</v>
      </c>
    </row>
    <row r="3643" spans="1:19" x14ac:dyDescent="0.3">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c r="S3643">
        <f>COUNTIFS(Table1[Order ID],Table1[[#This Row],[Order ID]],Table1[Product ID],Table1[[#This Row],[Product ID]],Table1[Sales],Table1[[#This Row],[Sales]])</f>
        <v>1</v>
      </c>
    </row>
    <row r="3644" spans="1:19" x14ac:dyDescent="0.3">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c r="S3644">
        <f>COUNTIFS(Table1[Order ID],Table1[[#This Row],[Order ID]],Table1[Product ID],Table1[[#This Row],[Product ID]],Table1[Sales],Table1[[#This Row],[Sales]])</f>
        <v>1</v>
      </c>
    </row>
    <row r="3645" spans="1:19" x14ac:dyDescent="0.3">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c r="S3645">
        <f>COUNTIFS(Table1[Order ID],Table1[[#This Row],[Order ID]],Table1[Product ID],Table1[[#This Row],[Product ID]],Table1[Sales],Table1[[#This Row],[Sales]])</f>
        <v>1</v>
      </c>
    </row>
    <row r="3646" spans="1:19" x14ac:dyDescent="0.3">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c r="S3646">
        <f>COUNTIFS(Table1[Order ID],Table1[[#This Row],[Order ID]],Table1[Product ID],Table1[[#This Row],[Product ID]],Table1[Sales],Table1[[#This Row],[Sales]])</f>
        <v>1</v>
      </c>
    </row>
    <row r="3647" spans="1:19" x14ac:dyDescent="0.3">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c r="S3647">
        <f>COUNTIFS(Table1[Order ID],Table1[[#This Row],[Order ID]],Table1[Product ID],Table1[[#This Row],[Product ID]],Table1[Sales],Table1[[#This Row],[Sales]])</f>
        <v>1</v>
      </c>
    </row>
    <row r="3648" spans="1:19" x14ac:dyDescent="0.3">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c r="S3648">
        <f>COUNTIFS(Table1[Order ID],Table1[[#This Row],[Order ID]],Table1[Product ID],Table1[[#This Row],[Product ID]],Table1[Sales],Table1[[#This Row],[Sales]])</f>
        <v>1</v>
      </c>
    </row>
    <row r="3649" spans="1:19" x14ac:dyDescent="0.3">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c r="S3649">
        <f>COUNTIFS(Table1[Order ID],Table1[[#This Row],[Order ID]],Table1[Product ID],Table1[[#This Row],[Product ID]],Table1[Sales],Table1[[#This Row],[Sales]])</f>
        <v>1</v>
      </c>
    </row>
    <row r="3650" spans="1:19" x14ac:dyDescent="0.3">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c r="S3650">
        <f>COUNTIFS(Table1[Order ID],Table1[[#This Row],[Order ID]],Table1[Product ID],Table1[[#This Row],[Product ID]],Table1[Sales],Table1[[#This Row],[Sales]])</f>
        <v>1</v>
      </c>
    </row>
    <row r="3651" spans="1:19" x14ac:dyDescent="0.3">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c r="S3651">
        <f>COUNTIFS(Table1[Order ID],Table1[[#This Row],[Order ID]],Table1[Product ID],Table1[[#This Row],[Product ID]],Table1[Sales],Table1[[#This Row],[Sales]])</f>
        <v>1</v>
      </c>
    </row>
    <row r="3652" spans="1:19" x14ac:dyDescent="0.3">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c r="S3652">
        <f>COUNTIFS(Table1[Order ID],Table1[[#This Row],[Order ID]],Table1[Product ID],Table1[[#This Row],[Product ID]],Table1[Sales],Table1[[#This Row],[Sales]])</f>
        <v>1</v>
      </c>
    </row>
    <row r="3653" spans="1:19" x14ac:dyDescent="0.3">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c r="S3653">
        <f>COUNTIFS(Table1[Order ID],Table1[[#This Row],[Order ID]],Table1[Product ID],Table1[[#This Row],[Product ID]],Table1[Sales],Table1[[#This Row],[Sales]])</f>
        <v>1</v>
      </c>
    </row>
    <row r="3654" spans="1:19" x14ac:dyDescent="0.3">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c r="S3654">
        <f>COUNTIFS(Table1[Order ID],Table1[[#This Row],[Order ID]],Table1[Product ID],Table1[[#This Row],[Product ID]],Table1[Sales],Table1[[#This Row],[Sales]])</f>
        <v>1</v>
      </c>
    </row>
    <row r="3655" spans="1:19" x14ac:dyDescent="0.3">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c r="S3655">
        <f>COUNTIFS(Table1[Order ID],Table1[[#This Row],[Order ID]],Table1[Product ID],Table1[[#This Row],[Product ID]],Table1[Sales],Table1[[#This Row],[Sales]])</f>
        <v>1</v>
      </c>
    </row>
    <row r="3656" spans="1:19" x14ac:dyDescent="0.3">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c r="S3656">
        <f>COUNTIFS(Table1[Order ID],Table1[[#This Row],[Order ID]],Table1[Product ID],Table1[[#This Row],[Product ID]],Table1[Sales],Table1[[#This Row],[Sales]])</f>
        <v>1</v>
      </c>
    </row>
    <row r="3657" spans="1:19" x14ac:dyDescent="0.3">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c r="S3657">
        <f>COUNTIFS(Table1[Order ID],Table1[[#This Row],[Order ID]],Table1[Product ID],Table1[[#This Row],[Product ID]],Table1[Sales],Table1[[#This Row],[Sales]])</f>
        <v>1</v>
      </c>
    </row>
    <row r="3658" spans="1:19" x14ac:dyDescent="0.3">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c r="S3658">
        <f>COUNTIFS(Table1[Order ID],Table1[[#This Row],[Order ID]],Table1[Product ID],Table1[[#This Row],[Product ID]],Table1[Sales],Table1[[#This Row],[Sales]])</f>
        <v>1</v>
      </c>
    </row>
    <row r="3659" spans="1:19" x14ac:dyDescent="0.3">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c r="S3659">
        <f>COUNTIFS(Table1[Order ID],Table1[[#This Row],[Order ID]],Table1[Product ID],Table1[[#This Row],[Product ID]],Table1[Sales],Table1[[#This Row],[Sales]])</f>
        <v>1</v>
      </c>
    </row>
    <row r="3660" spans="1:19" x14ac:dyDescent="0.3">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c r="S3660">
        <f>COUNTIFS(Table1[Order ID],Table1[[#This Row],[Order ID]],Table1[Product ID],Table1[[#This Row],[Product ID]],Table1[Sales],Table1[[#This Row],[Sales]])</f>
        <v>1</v>
      </c>
    </row>
    <row r="3661" spans="1:19" x14ac:dyDescent="0.3">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c r="S3661">
        <f>COUNTIFS(Table1[Order ID],Table1[[#This Row],[Order ID]],Table1[Product ID],Table1[[#This Row],[Product ID]],Table1[Sales],Table1[[#This Row],[Sales]])</f>
        <v>1</v>
      </c>
    </row>
    <row r="3662" spans="1:19" x14ac:dyDescent="0.3">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c r="S3662">
        <f>COUNTIFS(Table1[Order ID],Table1[[#This Row],[Order ID]],Table1[Product ID],Table1[[#This Row],[Product ID]],Table1[Sales],Table1[[#This Row],[Sales]])</f>
        <v>1</v>
      </c>
    </row>
    <row r="3663" spans="1:19" x14ac:dyDescent="0.3">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c r="S3663">
        <f>COUNTIFS(Table1[Order ID],Table1[[#This Row],[Order ID]],Table1[Product ID],Table1[[#This Row],[Product ID]],Table1[Sales],Table1[[#This Row],[Sales]])</f>
        <v>1</v>
      </c>
    </row>
    <row r="3664" spans="1:19" x14ac:dyDescent="0.3">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c r="S3664">
        <f>COUNTIFS(Table1[Order ID],Table1[[#This Row],[Order ID]],Table1[Product ID],Table1[[#This Row],[Product ID]],Table1[Sales],Table1[[#This Row],[Sales]])</f>
        <v>1</v>
      </c>
    </row>
    <row r="3665" spans="1:19" x14ac:dyDescent="0.3">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c r="S3665">
        <f>COUNTIFS(Table1[Order ID],Table1[[#This Row],[Order ID]],Table1[Product ID],Table1[[#This Row],[Product ID]],Table1[Sales],Table1[[#This Row],[Sales]])</f>
        <v>1</v>
      </c>
    </row>
    <row r="3666" spans="1:19" x14ac:dyDescent="0.3">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c r="S3666">
        <f>COUNTIFS(Table1[Order ID],Table1[[#This Row],[Order ID]],Table1[Product ID],Table1[[#This Row],[Product ID]],Table1[Sales],Table1[[#This Row],[Sales]])</f>
        <v>1</v>
      </c>
    </row>
    <row r="3667" spans="1:19" x14ac:dyDescent="0.3">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c r="S3667">
        <f>COUNTIFS(Table1[Order ID],Table1[[#This Row],[Order ID]],Table1[Product ID],Table1[[#This Row],[Product ID]],Table1[Sales],Table1[[#This Row],[Sales]])</f>
        <v>1</v>
      </c>
    </row>
    <row r="3668" spans="1:19" x14ac:dyDescent="0.3">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c r="S3668">
        <f>COUNTIFS(Table1[Order ID],Table1[[#This Row],[Order ID]],Table1[Product ID],Table1[[#This Row],[Product ID]],Table1[Sales],Table1[[#This Row],[Sales]])</f>
        <v>1</v>
      </c>
    </row>
    <row r="3669" spans="1:19" x14ac:dyDescent="0.3">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c r="S3669">
        <f>COUNTIFS(Table1[Order ID],Table1[[#This Row],[Order ID]],Table1[Product ID],Table1[[#This Row],[Product ID]],Table1[Sales],Table1[[#This Row],[Sales]])</f>
        <v>1</v>
      </c>
    </row>
    <row r="3670" spans="1:19" x14ac:dyDescent="0.3">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c r="S3670">
        <f>COUNTIFS(Table1[Order ID],Table1[[#This Row],[Order ID]],Table1[Product ID],Table1[[#This Row],[Product ID]],Table1[Sales],Table1[[#This Row],[Sales]])</f>
        <v>1</v>
      </c>
    </row>
    <row r="3671" spans="1:19" x14ac:dyDescent="0.3">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c r="S3671">
        <f>COUNTIFS(Table1[Order ID],Table1[[#This Row],[Order ID]],Table1[Product ID],Table1[[#This Row],[Product ID]],Table1[Sales],Table1[[#This Row],[Sales]])</f>
        <v>1</v>
      </c>
    </row>
    <row r="3672" spans="1:19" x14ac:dyDescent="0.3">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c r="S3672">
        <f>COUNTIFS(Table1[Order ID],Table1[[#This Row],[Order ID]],Table1[Product ID],Table1[[#This Row],[Product ID]],Table1[Sales],Table1[[#This Row],[Sales]])</f>
        <v>1</v>
      </c>
    </row>
    <row r="3673" spans="1:19" x14ac:dyDescent="0.3">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c r="S3673">
        <f>COUNTIFS(Table1[Order ID],Table1[[#This Row],[Order ID]],Table1[Product ID],Table1[[#This Row],[Product ID]],Table1[Sales],Table1[[#This Row],[Sales]])</f>
        <v>1</v>
      </c>
    </row>
    <row r="3674" spans="1:19" x14ac:dyDescent="0.3">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c r="S3674">
        <f>COUNTIFS(Table1[Order ID],Table1[[#This Row],[Order ID]],Table1[Product ID],Table1[[#This Row],[Product ID]],Table1[Sales],Table1[[#This Row],[Sales]])</f>
        <v>1</v>
      </c>
    </row>
    <row r="3675" spans="1:19" x14ac:dyDescent="0.3">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c r="S3675">
        <f>COUNTIFS(Table1[Order ID],Table1[[#This Row],[Order ID]],Table1[Product ID],Table1[[#This Row],[Product ID]],Table1[Sales],Table1[[#This Row],[Sales]])</f>
        <v>1</v>
      </c>
    </row>
    <row r="3676" spans="1:19" x14ac:dyDescent="0.3">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c r="S3676">
        <f>COUNTIFS(Table1[Order ID],Table1[[#This Row],[Order ID]],Table1[Product ID],Table1[[#This Row],[Product ID]],Table1[Sales],Table1[[#This Row],[Sales]])</f>
        <v>1</v>
      </c>
    </row>
    <row r="3677" spans="1:19" x14ac:dyDescent="0.3">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c r="S3677">
        <f>COUNTIFS(Table1[Order ID],Table1[[#This Row],[Order ID]],Table1[Product ID],Table1[[#This Row],[Product ID]],Table1[Sales],Table1[[#This Row],[Sales]])</f>
        <v>1</v>
      </c>
    </row>
    <row r="3678" spans="1:19" x14ac:dyDescent="0.3">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c r="S3678">
        <f>COUNTIFS(Table1[Order ID],Table1[[#This Row],[Order ID]],Table1[Product ID],Table1[[#This Row],[Product ID]],Table1[Sales],Table1[[#This Row],[Sales]])</f>
        <v>1</v>
      </c>
    </row>
    <row r="3679" spans="1:19" x14ac:dyDescent="0.3">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c r="S3679">
        <f>COUNTIFS(Table1[Order ID],Table1[[#This Row],[Order ID]],Table1[Product ID],Table1[[#This Row],[Product ID]],Table1[Sales],Table1[[#This Row],[Sales]])</f>
        <v>1</v>
      </c>
    </row>
    <row r="3680" spans="1:19" x14ac:dyDescent="0.3">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c r="S3680">
        <f>COUNTIFS(Table1[Order ID],Table1[[#This Row],[Order ID]],Table1[Product ID],Table1[[#This Row],[Product ID]],Table1[Sales],Table1[[#This Row],[Sales]])</f>
        <v>1</v>
      </c>
    </row>
    <row r="3681" spans="1:19" x14ac:dyDescent="0.3">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c r="S3681">
        <f>COUNTIFS(Table1[Order ID],Table1[[#This Row],[Order ID]],Table1[Product ID],Table1[[#This Row],[Product ID]],Table1[Sales],Table1[[#This Row],[Sales]])</f>
        <v>1</v>
      </c>
    </row>
    <row r="3682" spans="1:19" x14ac:dyDescent="0.3">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c r="S3682">
        <f>COUNTIFS(Table1[Order ID],Table1[[#This Row],[Order ID]],Table1[Product ID],Table1[[#This Row],[Product ID]],Table1[Sales],Table1[[#This Row],[Sales]])</f>
        <v>1</v>
      </c>
    </row>
    <row r="3683" spans="1:19" x14ac:dyDescent="0.3">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c r="S3683">
        <f>COUNTIFS(Table1[Order ID],Table1[[#This Row],[Order ID]],Table1[Product ID],Table1[[#This Row],[Product ID]],Table1[Sales],Table1[[#This Row],[Sales]])</f>
        <v>1</v>
      </c>
    </row>
    <row r="3684" spans="1:19" x14ac:dyDescent="0.3">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c r="S3684">
        <f>COUNTIFS(Table1[Order ID],Table1[[#This Row],[Order ID]],Table1[Product ID],Table1[[#This Row],[Product ID]],Table1[Sales],Table1[[#This Row],[Sales]])</f>
        <v>1</v>
      </c>
    </row>
    <row r="3685" spans="1:19" x14ac:dyDescent="0.3">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c r="S3685">
        <f>COUNTIFS(Table1[Order ID],Table1[[#This Row],[Order ID]],Table1[Product ID],Table1[[#This Row],[Product ID]],Table1[Sales],Table1[[#This Row],[Sales]])</f>
        <v>1</v>
      </c>
    </row>
    <row r="3686" spans="1:19" x14ac:dyDescent="0.3">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c r="S3686">
        <f>COUNTIFS(Table1[Order ID],Table1[[#This Row],[Order ID]],Table1[Product ID],Table1[[#This Row],[Product ID]],Table1[Sales],Table1[[#This Row],[Sales]])</f>
        <v>1</v>
      </c>
    </row>
    <row r="3687" spans="1:19" x14ac:dyDescent="0.3">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c r="S3687">
        <f>COUNTIFS(Table1[Order ID],Table1[[#This Row],[Order ID]],Table1[Product ID],Table1[[#This Row],[Product ID]],Table1[Sales],Table1[[#This Row],[Sales]])</f>
        <v>1</v>
      </c>
    </row>
    <row r="3688" spans="1:19" x14ac:dyDescent="0.3">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c r="S3688">
        <f>COUNTIFS(Table1[Order ID],Table1[[#This Row],[Order ID]],Table1[Product ID],Table1[[#This Row],[Product ID]],Table1[Sales],Table1[[#This Row],[Sales]])</f>
        <v>1</v>
      </c>
    </row>
    <row r="3689" spans="1:19" x14ac:dyDescent="0.3">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c r="S3689">
        <f>COUNTIFS(Table1[Order ID],Table1[[#This Row],[Order ID]],Table1[Product ID],Table1[[#This Row],[Product ID]],Table1[Sales],Table1[[#This Row],[Sales]])</f>
        <v>1</v>
      </c>
    </row>
    <row r="3690" spans="1:19" x14ac:dyDescent="0.3">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c r="S3690">
        <f>COUNTIFS(Table1[Order ID],Table1[[#This Row],[Order ID]],Table1[Product ID],Table1[[#This Row],[Product ID]],Table1[Sales],Table1[[#This Row],[Sales]])</f>
        <v>1</v>
      </c>
    </row>
    <row r="3691" spans="1:19" x14ac:dyDescent="0.3">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c r="S3691">
        <f>COUNTIFS(Table1[Order ID],Table1[[#This Row],[Order ID]],Table1[Product ID],Table1[[#This Row],[Product ID]],Table1[Sales],Table1[[#This Row],[Sales]])</f>
        <v>1</v>
      </c>
    </row>
    <row r="3692" spans="1:19" x14ac:dyDescent="0.3">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c r="S3692">
        <f>COUNTIFS(Table1[Order ID],Table1[[#This Row],[Order ID]],Table1[Product ID],Table1[[#This Row],[Product ID]],Table1[Sales],Table1[[#This Row],[Sales]])</f>
        <v>1</v>
      </c>
    </row>
    <row r="3693" spans="1:19" x14ac:dyDescent="0.3">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c r="S3693">
        <f>COUNTIFS(Table1[Order ID],Table1[[#This Row],[Order ID]],Table1[Product ID],Table1[[#This Row],[Product ID]],Table1[Sales],Table1[[#This Row],[Sales]])</f>
        <v>1</v>
      </c>
    </row>
    <row r="3694" spans="1:19" x14ac:dyDescent="0.3">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c r="S3694">
        <f>COUNTIFS(Table1[Order ID],Table1[[#This Row],[Order ID]],Table1[Product ID],Table1[[#This Row],[Product ID]],Table1[Sales],Table1[[#This Row],[Sales]])</f>
        <v>1</v>
      </c>
    </row>
    <row r="3695" spans="1:19" x14ac:dyDescent="0.3">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c r="S3695">
        <f>COUNTIFS(Table1[Order ID],Table1[[#This Row],[Order ID]],Table1[Product ID],Table1[[#This Row],[Product ID]],Table1[Sales],Table1[[#This Row],[Sales]])</f>
        <v>1</v>
      </c>
    </row>
    <row r="3696" spans="1:19" x14ac:dyDescent="0.3">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c r="S3696">
        <f>COUNTIFS(Table1[Order ID],Table1[[#This Row],[Order ID]],Table1[Product ID],Table1[[#This Row],[Product ID]],Table1[Sales],Table1[[#This Row],[Sales]])</f>
        <v>1</v>
      </c>
    </row>
    <row r="3697" spans="1:19" x14ac:dyDescent="0.3">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c r="S3697">
        <f>COUNTIFS(Table1[Order ID],Table1[[#This Row],[Order ID]],Table1[Product ID],Table1[[#This Row],[Product ID]],Table1[Sales],Table1[[#This Row],[Sales]])</f>
        <v>1</v>
      </c>
    </row>
    <row r="3698" spans="1:19" x14ac:dyDescent="0.3">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c r="S3698">
        <f>COUNTIFS(Table1[Order ID],Table1[[#This Row],[Order ID]],Table1[Product ID],Table1[[#This Row],[Product ID]],Table1[Sales],Table1[[#This Row],[Sales]])</f>
        <v>1</v>
      </c>
    </row>
    <row r="3699" spans="1:19" x14ac:dyDescent="0.3">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c r="S3699">
        <f>COUNTIFS(Table1[Order ID],Table1[[#This Row],[Order ID]],Table1[Product ID],Table1[[#This Row],[Product ID]],Table1[Sales],Table1[[#This Row],[Sales]])</f>
        <v>1</v>
      </c>
    </row>
    <row r="3700" spans="1:19" x14ac:dyDescent="0.3">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c r="S3700">
        <f>COUNTIFS(Table1[Order ID],Table1[[#This Row],[Order ID]],Table1[Product ID],Table1[[#This Row],[Product ID]],Table1[Sales],Table1[[#This Row],[Sales]])</f>
        <v>1</v>
      </c>
    </row>
    <row r="3701" spans="1:19" x14ac:dyDescent="0.3">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c r="S3701">
        <f>COUNTIFS(Table1[Order ID],Table1[[#This Row],[Order ID]],Table1[Product ID],Table1[[#This Row],[Product ID]],Table1[Sales],Table1[[#This Row],[Sales]])</f>
        <v>1</v>
      </c>
    </row>
    <row r="3702" spans="1:19" x14ac:dyDescent="0.3">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c r="S3702">
        <f>COUNTIFS(Table1[Order ID],Table1[[#This Row],[Order ID]],Table1[Product ID],Table1[[#This Row],[Product ID]],Table1[Sales],Table1[[#This Row],[Sales]])</f>
        <v>1</v>
      </c>
    </row>
    <row r="3703" spans="1:19" x14ac:dyDescent="0.3">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c r="S3703">
        <f>COUNTIFS(Table1[Order ID],Table1[[#This Row],[Order ID]],Table1[Product ID],Table1[[#This Row],[Product ID]],Table1[Sales],Table1[[#This Row],[Sales]])</f>
        <v>1</v>
      </c>
    </row>
    <row r="3704" spans="1:19" x14ac:dyDescent="0.3">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c r="S3704">
        <f>COUNTIFS(Table1[Order ID],Table1[[#This Row],[Order ID]],Table1[Product ID],Table1[[#This Row],[Product ID]],Table1[Sales],Table1[[#This Row],[Sales]])</f>
        <v>1</v>
      </c>
    </row>
    <row r="3705" spans="1:19" x14ac:dyDescent="0.3">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c r="S3705">
        <f>COUNTIFS(Table1[Order ID],Table1[[#This Row],[Order ID]],Table1[Product ID],Table1[[#This Row],[Product ID]],Table1[Sales],Table1[[#This Row],[Sales]])</f>
        <v>1</v>
      </c>
    </row>
    <row r="3706" spans="1:19" x14ac:dyDescent="0.3">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c r="S3706">
        <f>COUNTIFS(Table1[Order ID],Table1[[#This Row],[Order ID]],Table1[Product ID],Table1[[#This Row],[Product ID]],Table1[Sales],Table1[[#This Row],[Sales]])</f>
        <v>1</v>
      </c>
    </row>
    <row r="3707" spans="1:19" x14ac:dyDescent="0.3">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c r="S3707">
        <f>COUNTIFS(Table1[Order ID],Table1[[#This Row],[Order ID]],Table1[Product ID],Table1[[#This Row],[Product ID]],Table1[Sales],Table1[[#This Row],[Sales]])</f>
        <v>1</v>
      </c>
    </row>
    <row r="3708" spans="1:19" x14ac:dyDescent="0.3">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c r="S3708">
        <f>COUNTIFS(Table1[Order ID],Table1[[#This Row],[Order ID]],Table1[Product ID],Table1[[#This Row],[Product ID]],Table1[Sales],Table1[[#This Row],[Sales]])</f>
        <v>1</v>
      </c>
    </row>
    <row r="3709" spans="1:19" x14ac:dyDescent="0.3">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c r="S3709">
        <f>COUNTIFS(Table1[Order ID],Table1[[#This Row],[Order ID]],Table1[Product ID],Table1[[#This Row],[Product ID]],Table1[Sales],Table1[[#This Row],[Sales]])</f>
        <v>1</v>
      </c>
    </row>
    <row r="3710" spans="1:19" x14ac:dyDescent="0.3">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c r="S3710">
        <f>COUNTIFS(Table1[Order ID],Table1[[#This Row],[Order ID]],Table1[Product ID],Table1[[#This Row],[Product ID]],Table1[Sales],Table1[[#This Row],[Sales]])</f>
        <v>1</v>
      </c>
    </row>
    <row r="3711" spans="1:19" x14ac:dyDescent="0.3">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c r="S3711">
        <f>COUNTIFS(Table1[Order ID],Table1[[#This Row],[Order ID]],Table1[Product ID],Table1[[#This Row],[Product ID]],Table1[Sales],Table1[[#This Row],[Sales]])</f>
        <v>1</v>
      </c>
    </row>
    <row r="3712" spans="1:19" x14ac:dyDescent="0.3">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c r="S3712">
        <f>COUNTIFS(Table1[Order ID],Table1[[#This Row],[Order ID]],Table1[Product ID],Table1[[#This Row],[Product ID]],Table1[Sales],Table1[[#This Row],[Sales]])</f>
        <v>1</v>
      </c>
    </row>
    <row r="3713" spans="1:19" x14ac:dyDescent="0.3">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c r="S3713">
        <f>COUNTIFS(Table1[Order ID],Table1[[#This Row],[Order ID]],Table1[Product ID],Table1[[#This Row],[Product ID]],Table1[Sales],Table1[[#This Row],[Sales]])</f>
        <v>1</v>
      </c>
    </row>
    <row r="3714" spans="1:19" x14ac:dyDescent="0.3">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c r="S3714">
        <f>COUNTIFS(Table1[Order ID],Table1[[#This Row],[Order ID]],Table1[Product ID],Table1[[#This Row],[Product ID]],Table1[Sales],Table1[[#This Row],[Sales]])</f>
        <v>1</v>
      </c>
    </row>
    <row r="3715" spans="1:19" x14ac:dyDescent="0.3">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c r="S3715">
        <f>COUNTIFS(Table1[Order ID],Table1[[#This Row],[Order ID]],Table1[Product ID],Table1[[#This Row],[Product ID]],Table1[Sales],Table1[[#This Row],[Sales]])</f>
        <v>1</v>
      </c>
    </row>
    <row r="3716" spans="1:19" x14ac:dyDescent="0.3">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c r="S3716">
        <f>COUNTIFS(Table1[Order ID],Table1[[#This Row],[Order ID]],Table1[Product ID],Table1[[#This Row],[Product ID]],Table1[Sales],Table1[[#This Row],[Sales]])</f>
        <v>1</v>
      </c>
    </row>
    <row r="3717" spans="1:19" x14ac:dyDescent="0.3">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c r="S3717">
        <f>COUNTIFS(Table1[Order ID],Table1[[#This Row],[Order ID]],Table1[Product ID],Table1[[#This Row],[Product ID]],Table1[Sales],Table1[[#This Row],[Sales]])</f>
        <v>1</v>
      </c>
    </row>
    <row r="3718" spans="1:19" x14ac:dyDescent="0.3">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c r="S3718">
        <f>COUNTIFS(Table1[Order ID],Table1[[#This Row],[Order ID]],Table1[Product ID],Table1[[#This Row],[Product ID]],Table1[Sales],Table1[[#This Row],[Sales]])</f>
        <v>1</v>
      </c>
    </row>
    <row r="3719" spans="1:19" x14ac:dyDescent="0.3">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c r="S3719">
        <f>COUNTIFS(Table1[Order ID],Table1[[#This Row],[Order ID]],Table1[Product ID],Table1[[#This Row],[Product ID]],Table1[Sales],Table1[[#This Row],[Sales]])</f>
        <v>1</v>
      </c>
    </row>
    <row r="3720" spans="1:19" x14ac:dyDescent="0.3">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c r="S3720">
        <f>COUNTIFS(Table1[Order ID],Table1[[#This Row],[Order ID]],Table1[Product ID],Table1[[#This Row],[Product ID]],Table1[Sales],Table1[[#This Row],[Sales]])</f>
        <v>1</v>
      </c>
    </row>
    <row r="3721" spans="1:19" x14ac:dyDescent="0.3">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c r="S3721">
        <f>COUNTIFS(Table1[Order ID],Table1[[#This Row],[Order ID]],Table1[Product ID],Table1[[#This Row],[Product ID]],Table1[Sales],Table1[[#This Row],[Sales]])</f>
        <v>1</v>
      </c>
    </row>
    <row r="3722" spans="1:19" x14ac:dyDescent="0.3">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c r="S3722">
        <f>COUNTIFS(Table1[Order ID],Table1[[#This Row],[Order ID]],Table1[Product ID],Table1[[#This Row],[Product ID]],Table1[Sales],Table1[[#This Row],[Sales]])</f>
        <v>1</v>
      </c>
    </row>
    <row r="3723" spans="1:19" x14ac:dyDescent="0.3">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c r="S3723">
        <f>COUNTIFS(Table1[Order ID],Table1[[#This Row],[Order ID]],Table1[Product ID],Table1[[#This Row],[Product ID]],Table1[Sales],Table1[[#This Row],[Sales]])</f>
        <v>1</v>
      </c>
    </row>
    <row r="3724" spans="1:19" x14ac:dyDescent="0.3">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c r="S3724">
        <f>COUNTIFS(Table1[Order ID],Table1[[#This Row],[Order ID]],Table1[Product ID],Table1[[#This Row],[Product ID]],Table1[Sales],Table1[[#This Row],[Sales]])</f>
        <v>1</v>
      </c>
    </row>
    <row r="3725" spans="1:19" x14ac:dyDescent="0.3">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c r="S3725">
        <f>COUNTIFS(Table1[Order ID],Table1[[#This Row],[Order ID]],Table1[Product ID],Table1[[#This Row],[Product ID]],Table1[Sales],Table1[[#This Row],[Sales]])</f>
        <v>1</v>
      </c>
    </row>
    <row r="3726" spans="1:19" x14ac:dyDescent="0.3">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c r="S3726">
        <f>COUNTIFS(Table1[Order ID],Table1[[#This Row],[Order ID]],Table1[Product ID],Table1[[#This Row],[Product ID]],Table1[Sales],Table1[[#This Row],[Sales]])</f>
        <v>1</v>
      </c>
    </row>
    <row r="3727" spans="1:19" x14ac:dyDescent="0.3">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c r="S3727">
        <f>COUNTIFS(Table1[Order ID],Table1[[#This Row],[Order ID]],Table1[Product ID],Table1[[#This Row],[Product ID]],Table1[Sales],Table1[[#This Row],[Sales]])</f>
        <v>1</v>
      </c>
    </row>
    <row r="3728" spans="1:19" x14ac:dyDescent="0.3">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c r="S3728">
        <f>COUNTIFS(Table1[Order ID],Table1[[#This Row],[Order ID]],Table1[Product ID],Table1[[#This Row],[Product ID]],Table1[Sales],Table1[[#This Row],[Sales]])</f>
        <v>1</v>
      </c>
    </row>
    <row r="3729" spans="1:19" x14ac:dyDescent="0.3">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c r="S3729">
        <f>COUNTIFS(Table1[Order ID],Table1[[#This Row],[Order ID]],Table1[Product ID],Table1[[#This Row],[Product ID]],Table1[Sales],Table1[[#This Row],[Sales]])</f>
        <v>1</v>
      </c>
    </row>
    <row r="3730" spans="1:19" x14ac:dyDescent="0.3">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c r="S3730">
        <f>COUNTIFS(Table1[Order ID],Table1[[#This Row],[Order ID]],Table1[Product ID],Table1[[#This Row],[Product ID]],Table1[Sales],Table1[[#This Row],[Sales]])</f>
        <v>1</v>
      </c>
    </row>
    <row r="3731" spans="1:19" x14ac:dyDescent="0.3">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c r="S3731">
        <f>COUNTIFS(Table1[Order ID],Table1[[#This Row],[Order ID]],Table1[Product ID],Table1[[#This Row],[Product ID]],Table1[Sales],Table1[[#This Row],[Sales]])</f>
        <v>1</v>
      </c>
    </row>
    <row r="3732" spans="1:19" x14ac:dyDescent="0.3">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c r="S3732">
        <f>COUNTIFS(Table1[Order ID],Table1[[#This Row],[Order ID]],Table1[Product ID],Table1[[#This Row],[Product ID]],Table1[Sales],Table1[[#This Row],[Sales]])</f>
        <v>1</v>
      </c>
    </row>
    <row r="3733" spans="1:19" x14ac:dyDescent="0.3">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c r="S3733">
        <f>COUNTIFS(Table1[Order ID],Table1[[#This Row],[Order ID]],Table1[Product ID],Table1[[#This Row],[Product ID]],Table1[Sales],Table1[[#This Row],[Sales]])</f>
        <v>1</v>
      </c>
    </row>
    <row r="3734" spans="1:19" x14ac:dyDescent="0.3">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c r="S3734">
        <f>COUNTIFS(Table1[Order ID],Table1[[#This Row],[Order ID]],Table1[Product ID],Table1[[#This Row],[Product ID]],Table1[Sales],Table1[[#This Row],[Sales]])</f>
        <v>1</v>
      </c>
    </row>
    <row r="3735" spans="1:19" x14ac:dyDescent="0.3">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c r="S3735">
        <f>COUNTIFS(Table1[Order ID],Table1[[#This Row],[Order ID]],Table1[Product ID],Table1[[#This Row],[Product ID]],Table1[Sales],Table1[[#This Row],[Sales]])</f>
        <v>1</v>
      </c>
    </row>
    <row r="3736" spans="1:19" x14ac:dyDescent="0.3">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c r="S3736">
        <f>COUNTIFS(Table1[Order ID],Table1[[#This Row],[Order ID]],Table1[Product ID],Table1[[#This Row],[Product ID]],Table1[Sales],Table1[[#This Row],[Sales]])</f>
        <v>1</v>
      </c>
    </row>
    <row r="3737" spans="1:19" x14ac:dyDescent="0.3">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c r="S3737">
        <f>COUNTIFS(Table1[Order ID],Table1[[#This Row],[Order ID]],Table1[Product ID],Table1[[#This Row],[Product ID]],Table1[Sales],Table1[[#This Row],[Sales]])</f>
        <v>1</v>
      </c>
    </row>
    <row r="3738" spans="1:19" x14ac:dyDescent="0.3">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c r="S3738">
        <f>COUNTIFS(Table1[Order ID],Table1[[#This Row],[Order ID]],Table1[Product ID],Table1[[#This Row],[Product ID]],Table1[Sales],Table1[[#This Row],[Sales]])</f>
        <v>1</v>
      </c>
    </row>
    <row r="3739" spans="1:19" x14ac:dyDescent="0.3">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c r="S3739">
        <f>COUNTIFS(Table1[Order ID],Table1[[#This Row],[Order ID]],Table1[Product ID],Table1[[#This Row],[Product ID]],Table1[Sales],Table1[[#This Row],[Sales]])</f>
        <v>1</v>
      </c>
    </row>
    <row r="3740" spans="1:19" x14ac:dyDescent="0.3">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c r="S3740">
        <f>COUNTIFS(Table1[Order ID],Table1[[#This Row],[Order ID]],Table1[Product ID],Table1[[#This Row],[Product ID]],Table1[Sales],Table1[[#This Row],[Sales]])</f>
        <v>1</v>
      </c>
    </row>
    <row r="3741" spans="1:19" x14ac:dyDescent="0.3">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c r="S3741">
        <f>COUNTIFS(Table1[Order ID],Table1[[#This Row],[Order ID]],Table1[Product ID],Table1[[#This Row],[Product ID]],Table1[Sales],Table1[[#This Row],[Sales]])</f>
        <v>1</v>
      </c>
    </row>
    <row r="3742" spans="1:19" x14ac:dyDescent="0.3">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c r="S3742">
        <f>COUNTIFS(Table1[Order ID],Table1[[#This Row],[Order ID]],Table1[Product ID],Table1[[#This Row],[Product ID]],Table1[Sales],Table1[[#This Row],[Sales]])</f>
        <v>1</v>
      </c>
    </row>
    <row r="3743" spans="1:19" x14ac:dyDescent="0.3">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c r="S3743">
        <f>COUNTIFS(Table1[Order ID],Table1[[#This Row],[Order ID]],Table1[Product ID],Table1[[#This Row],[Product ID]],Table1[Sales],Table1[[#This Row],[Sales]])</f>
        <v>1</v>
      </c>
    </row>
    <row r="3744" spans="1:19" x14ac:dyDescent="0.3">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c r="S3744">
        <f>COUNTIFS(Table1[Order ID],Table1[[#This Row],[Order ID]],Table1[Product ID],Table1[[#This Row],[Product ID]],Table1[Sales],Table1[[#This Row],[Sales]])</f>
        <v>1</v>
      </c>
    </row>
    <row r="3745" spans="1:19" x14ac:dyDescent="0.3">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c r="S3745">
        <f>COUNTIFS(Table1[Order ID],Table1[[#This Row],[Order ID]],Table1[Product ID],Table1[[#This Row],[Product ID]],Table1[Sales],Table1[[#This Row],[Sales]])</f>
        <v>1</v>
      </c>
    </row>
    <row r="3746" spans="1:19" x14ac:dyDescent="0.3">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c r="S3746">
        <f>COUNTIFS(Table1[Order ID],Table1[[#This Row],[Order ID]],Table1[Product ID],Table1[[#This Row],[Product ID]],Table1[Sales],Table1[[#This Row],[Sales]])</f>
        <v>1</v>
      </c>
    </row>
    <row r="3747" spans="1:19" x14ac:dyDescent="0.3">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c r="S3747">
        <f>COUNTIFS(Table1[Order ID],Table1[[#This Row],[Order ID]],Table1[Product ID],Table1[[#This Row],[Product ID]],Table1[Sales],Table1[[#This Row],[Sales]])</f>
        <v>1</v>
      </c>
    </row>
    <row r="3748" spans="1:19" x14ac:dyDescent="0.3">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c r="S3748">
        <f>COUNTIFS(Table1[Order ID],Table1[[#This Row],[Order ID]],Table1[Product ID],Table1[[#This Row],[Product ID]],Table1[Sales],Table1[[#This Row],[Sales]])</f>
        <v>1</v>
      </c>
    </row>
    <row r="3749" spans="1:19" x14ac:dyDescent="0.3">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c r="S3749">
        <f>COUNTIFS(Table1[Order ID],Table1[[#This Row],[Order ID]],Table1[Product ID],Table1[[#This Row],[Product ID]],Table1[Sales],Table1[[#This Row],[Sales]])</f>
        <v>1</v>
      </c>
    </row>
    <row r="3750" spans="1:19" x14ac:dyDescent="0.3">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c r="S3750">
        <f>COUNTIFS(Table1[Order ID],Table1[[#This Row],[Order ID]],Table1[Product ID],Table1[[#This Row],[Product ID]],Table1[Sales],Table1[[#This Row],[Sales]])</f>
        <v>1</v>
      </c>
    </row>
    <row r="3751" spans="1:19" x14ac:dyDescent="0.3">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c r="S3751">
        <f>COUNTIFS(Table1[Order ID],Table1[[#This Row],[Order ID]],Table1[Product ID],Table1[[#This Row],[Product ID]],Table1[Sales],Table1[[#This Row],[Sales]])</f>
        <v>1</v>
      </c>
    </row>
    <row r="3752" spans="1:19" x14ac:dyDescent="0.3">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c r="S3752">
        <f>COUNTIFS(Table1[Order ID],Table1[[#This Row],[Order ID]],Table1[Product ID],Table1[[#This Row],[Product ID]],Table1[Sales],Table1[[#This Row],[Sales]])</f>
        <v>1</v>
      </c>
    </row>
    <row r="3753" spans="1:19" x14ac:dyDescent="0.3">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c r="S3753">
        <f>COUNTIFS(Table1[Order ID],Table1[[#This Row],[Order ID]],Table1[Product ID],Table1[[#This Row],[Product ID]],Table1[Sales],Table1[[#This Row],[Sales]])</f>
        <v>1</v>
      </c>
    </row>
    <row r="3754" spans="1:19" x14ac:dyDescent="0.3">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c r="S3754">
        <f>COUNTIFS(Table1[Order ID],Table1[[#This Row],[Order ID]],Table1[Product ID],Table1[[#This Row],[Product ID]],Table1[Sales],Table1[[#This Row],[Sales]])</f>
        <v>1</v>
      </c>
    </row>
    <row r="3755" spans="1:19" x14ac:dyDescent="0.3">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c r="S3755">
        <f>COUNTIFS(Table1[Order ID],Table1[[#This Row],[Order ID]],Table1[Product ID],Table1[[#This Row],[Product ID]],Table1[Sales],Table1[[#This Row],[Sales]])</f>
        <v>1</v>
      </c>
    </row>
    <row r="3756" spans="1:19" x14ac:dyDescent="0.3">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c r="S3756">
        <f>COUNTIFS(Table1[Order ID],Table1[[#This Row],[Order ID]],Table1[Product ID],Table1[[#This Row],[Product ID]],Table1[Sales],Table1[[#This Row],[Sales]])</f>
        <v>1</v>
      </c>
    </row>
    <row r="3757" spans="1:19" x14ac:dyDescent="0.3">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c r="S3757">
        <f>COUNTIFS(Table1[Order ID],Table1[[#This Row],[Order ID]],Table1[Product ID],Table1[[#This Row],[Product ID]],Table1[Sales],Table1[[#This Row],[Sales]])</f>
        <v>1</v>
      </c>
    </row>
    <row r="3758" spans="1:19" x14ac:dyDescent="0.3">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c r="S3758">
        <f>COUNTIFS(Table1[Order ID],Table1[[#This Row],[Order ID]],Table1[Product ID],Table1[[#This Row],[Product ID]],Table1[Sales],Table1[[#This Row],[Sales]])</f>
        <v>1</v>
      </c>
    </row>
    <row r="3759" spans="1:19" x14ac:dyDescent="0.3">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c r="S3759">
        <f>COUNTIFS(Table1[Order ID],Table1[[#This Row],[Order ID]],Table1[Product ID],Table1[[#This Row],[Product ID]],Table1[Sales],Table1[[#This Row],[Sales]])</f>
        <v>1</v>
      </c>
    </row>
    <row r="3760" spans="1:19" x14ac:dyDescent="0.3">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c r="S3760">
        <f>COUNTIFS(Table1[Order ID],Table1[[#This Row],[Order ID]],Table1[Product ID],Table1[[#This Row],[Product ID]],Table1[Sales],Table1[[#This Row],[Sales]])</f>
        <v>1</v>
      </c>
    </row>
    <row r="3761" spans="1:19" x14ac:dyDescent="0.3">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c r="S3761">
        <f>COUNTIFS(Table1[Order ID],Table1[[#This Row],[Order ID]],Table1[Product ID],Table1[[#This Row],[Product ID]],Table1[Sales],Table1[[#This Row],[Sales]])</f>
        <v>1</v>
      </c>
    </row>
    <row r="3762" spans="1:19" x14ac:dyDescent="0.3">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c r="S3762">
        <f>COUNTIFS(Table1[Order ID],Table1[[#This Row],[Order ID]],Table1[Product ID],Table1[[#This Row],[Product ID]],Table1[Sales],Table1[[#This Row],[Sales]])</f>
        <v>1</v>
      </c>
    </row>
    <row r="3763" spans="1:19" x14ac:dyDescent="0.3">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c r="S3763">
        <f>COUNTIFS(Table1[Order ID],Table1[[#This Row],[Order ID]],Table1[Product ID],Table1[[#This Row],[Product ID]],Table1[Sales],Table1[[#This Row],[Sales]])</f>
        <v>1</v>
      </c>
    </row>
    <row r="3764" spans="1:19" x14ac:dyDescent="0.3">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c r="S3764">
        <f>COUNTIFS(Table1[Order ID],Table1[[#This Row],[Order ID]],Table1[Product ID],Table1[[#This Row],[Product ID]],Table1[Sales],Table1[[#This Row],[Sales]])</f>
        <v>1</v>
      </c>
    </row>
    <row r="3765" spans="1:19" x14ac:dyDescent="0.3">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c r="S3765">
        <f>COUNTIFS(Table1[Order ID],Table1[[#This Row],[Order ID]],Table1[Product ID],Table1[[#This Row],[Product ID]],Table1[Sales],Table1[[#This Row],[Sales]])</f>
        <v>1</v>
      </c>
    </row>
    <row r="3766" spans="1:19" x14ac:dyDescent="0.3">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c r="S3766">
        <f>COUNTIFS(Table1[Order ID],Table1[[#This Row],[Order ID]],Table1[Product ID],Table1[[#This Row],[Product ID]],Table1[Sales],Table1[[#This Row],[Sales]])</f>
        <v>1</v>
      </c>
    </row>
    <row r="3767" spans="1:19" x14ac:dyDescent="0.3">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c r="S3767">
        <f>COUNTIFS(Table1[Order ID],Table1[[#This Row],[Order ID]],Table1[Product ID],Table1[[#This Row],[Product ID]],Table1[Sales],Table1[[#This Row],[Sales]])</f>
        <v>1</v>
      </c>
    </row>
    <row r="3768" spans="1:19" x14ac:dyDescent="0.3">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c r="S3768">
        <f>COUNTIFS(Table1[Order ID],Table1[[#This Row],[Order ID]],Table1[Product ID],Table1[[#This Row],[Product ID]],Table1[Sales],Table1[[#This Row],[Sales]])</f>
        <v>1</v>
      </c>
    </row>
    <row r="3769" spans="1:19" x14ac:dyDescent="0.3">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c r="S3769">
        <f>COUNTIFS(Table1[Order ID],Table1[[#This Row],[Order ID]],Table1[Product ID],Table1[[#This Row],[Product ID]],Table1[Sales],Table1[[#This Row],[Sales]])</f>
        <v>1</v>
      </c>
    </row>
    <row r="3770" spans="1:19" x14ac:dyDescent="0.3">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c r="S3770">
        <f>COUNTIFS(Table1[Order ID],Table1[[#This Row],[Order ID]],Table1[Product ID],Table1[[#This Row],[Product ID]],Table1[Sales],Table1[[#This Row],[Sales]])</f>
        <v>1</v>
      </c>
    </row>
    <row r="3771" spans="1:19" x14ac:dyDescent="0.3">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c r="S3771">
        <f>COUNTIFS(Table1[Order ID],Table1[[#This Row],[Order ID]],Table1[Product ID],Table1[[#This Row],[Product ID]],Table1[Sales],Table1[[#This Row],[Sales]])</f>
        <v>1</v>
      </c>
    </row>
    <row r="3772" spans="1:19" x14ac:dyDescent="0.3">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c r="S3772">
        <f>COUNTIFS(Table1[Order ID],Table1[[#This Row],[Order ID]],Table1[Product ID],Table1[[#This Row],[Product ID]],Table1[Sales],Table1[[#This Row],[Sales]])</f>
        <v>1</v>
      </c>
    </row>
    <row r="3773" spans="1:19" x14ac:dyDescent="0.3">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c r="S3773">
        <f>COUNTIFS(Table1[Order ID],Table1[[#This Row],[Order ID]],Table1[Product ID],Table1[[#This Row],[Product ID]],Table1[Sales],Table1[[#This Row],[Sales]])</f>
        <v>1</v>
      </c>
    </row>
    <row r="3774" spans="1:19" x14ac:dyDescent="0.3">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c r="S3774">
        <f>COUNTIFS(Table1[Order ID],Table1[[#This Row],[Order ID]],Table1[Product ID],Table1[[#This Row],[Product ID]],Table1[Sales],Table1[[#This Row],[Sales]])</f>
        <v>1</v>
      </c>
    </row>
    <row r="3775" spans="1:19" x14ac:dyDescent="0.3">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c r="S3775">
        <f>COUNTIFS(Table1[Order ID],Table1[[#This Row],[Order ID]],Table1[Product ID],Table1[[#This Row],[Product ID]],Table1[Sales],Table1[[#This Row],[Sales]])</f>
        <v>1</v>
      </c>
    </row>
    <row r="3776" spans="1:19" x14ac:dyDescent="0.3">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c r="S3776">
        <f>COUNTIFS(Table1[Order ID],Table1[[#This Row],[Order ID]],Table1[Product ID],Table1[[#This Row],[Product ID]],Table1[Sales],Table1[[#This Row],[Sales]])</f>
        <v>1</v>
      </c>
    </row>
    <row r="3777" spans="1:19" x14ac:dyDescent="0.3">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c r="S3777">
        <f>COUNTIFS(Table1[Order ID],Table1[[#This Row],[Order ID]],Table1[Product ID],Table1[[#This Row],[Product ID]],Table1[Sales],Table1[[#This Row],[Sales]])</f>
        <v>1</v>
      </c>
    </row>
    <row r="3778" spans="1:19" x14ac:dyDescent="0.3">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c r="S3778">
        <f>COUNTIFS(Table1[Order ID],Table1[[#This Row],[Order ID]],Table1[Product ID],Table1[[#This Row],[Product ID]],Table1[Sales],Table1[[#This Row],[Sales]])</f>
        <v>1</v>
      </c>
    </row>
    <row r="3779" spans="1:19" x14ac:dyDescent="0.3">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c r="S3779">
        <f>COUNTIFS(Table1[Order ID],Table1[[#This Row],[Order ID]],Table1[Product ID],Table1[[#This Row],[Product ID]],Table1[Sales],Table1[[#This Row],[Sales]])</f>
        <v>1</v>
      </c>
    </row>
    <row r="3780" spans="1:19" x14ac:dyDescent="0.3">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c r="S3780">
        <f>COUNTIFS(Table1[Order ID],Table1[[#This Row],[Order ID]],Table1[Product ID],Table1[[#This Row],[Product ID]],Table1[Sales],Table1[[#This Row],[Sales]])</f>
        <v>1</v>
      </c>
    </row>
    <row r="3781" spans="1:19" x14ac:dyDescent="0.3">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c r="S3781">
        <f>COUNTIFS(Table1[Order ID],Table1[[#This Row],[Order ID]],Table1[Product ID],Table1[[#This Row],[Product ID]],Table1[Sales],Table1[[#This Row],[Sales]])</f>
        <v>1</v>
      </c>
    </row>
    <row r="3782" spans="1:19" x14ac:dyDescent="0.3">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c r="S3782">
        <f>COUNTIFS(Table1[Order ID],Table1[[#This Row],[Order ID]],Table1[Product ID],Table1[[#This Row],[Product ID]],Table1[Sales],Table1[[#This Row],[Sales]])</f>
        <v>1</v>
      </c>
    </row>
    <row r="3783" spans="1:19" x14ac:dyDescent="0.3">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c r="S3783">
        <f>COUNTIFS(Table1[Order ID],Table1[[#This Row],[Order ID]],Table1[Product ID],Table1[[#This Row],[Product ID]],Table1[Sales],Table1[[#This Row],[Sales]])</f>
        <v>1</v>
      </c>
    </row>
    <row r="3784" spans="1:19" x14ac:dyDescent="0.3">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c r="S3784">
        <f>COUNTIFS(Table1[Order ID],Table1[[#This Row],[Order ID]],Table1[Product ID],Table1[[#This Row],[Product ID]],Table1[Sales],Table1[[#This Row],[Sales]])</f>
        <v>1</v>
      </c>
    </row>
    <row r="3785" spans="1:19" x14ac:dyDescent="0.3">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c r="S3785">
        <f>COUNTIFS(Table1[Order ID],Table1[[#This Row],[Order ID]],Table1[Product ID],Table1[[#This Row],[Product ID]],Table1[Sales],Table1[[#This Row],[Sales]])</f>
        <v>1</v>
      </c>
    </row>
    <row r="3786" spans="1:19" x14ac:dyDescent="0.3">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c r="S3786">
        <f>COUNTIFS(Table1[Order ID],Table1[[#This Row],[Order ID]],Table1[Product ID],Table1[[#This Row],[Product ID]],Table1[Sales],Table1[[#This Row],[Sales]])</f>
        <v>1</v>
      </c>
    </row>
    <row r="3787" spans="1:19" x14ac:dyDescent="0.3">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c r="S3787">
        <f>COUNTIFS(Table1[Order ID],Table1[[#This Row],[Order ID]],Table1[Product ID],Table1[[#This Row],[Product ID]],Table1[Sales],Table1[[#This Row],[Sales]])</f>
        <v>1</v>
      </c>
    </row>
    <row r="3788" spans="1:19" x14ac:dyDescent="0.3">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c r="S3788">
        <f>COUNTIFS(Table1[Order ID],Table1[[#This Row],[Order ID]],Table1[Product ID],Table1[[#This Row],[Product ID]],Table1[Sales],Table1[[#This Row],[Sales]])</f>
        <v>1</v>
      </c>
    </row>
    <row r="3789" spans="1:19" x14ac:dyDescent="0.3">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c r="S3789">
        <f>COUNTIFS(Table1[Order ID],Table1[[#This Row],[Order ID]],Table1[Product ID],Table1[[#This Row],[Product ID]],Table1[Sales],Table1[[#This Row],[Sales]])</f>
        <v>1</v>
      </c>
    </row>
    <row r="3790" spans="1:19" x14ac:dyDescent="0.3">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c r="S3790">
        <f>COUNTIFS(Table1[Order ID],Table1[[#This Row],[Order ID]],Table1[Product ID],Table1[[#This Row],[Product ID]],Table1[Sales],Table1[[#This Row],[Sales]])</f>
        <v>1</v>
      </c>
    </row>
    <row r="3791" spans="1:19" x14ac:dyDescent="0.3">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c r="S3791">
        <f>COUNTIFS(Table1[Order ID],Table1[[#This Row],[Order ID]],Table1[Product ID],Table1[[#This Row],[Product ID]],Table1[Sales],Table1[[#This Row],[Sales]])</f>
        <v>1</v>
      </c>
    </row>
    <row r="3792" spans="1:19" x14ac:dyDescent="0.3">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c r="S3792">
        <f>COUNTIFS(Table1[Order ID],Table1[[#This Row],[Order ID]],Table1[Product ID],Table1[[#This Row],[Product ID]],Table1[Sales],Table1[[#This Row],[Sales]])</f>
        <v>1</v>
      </c>
    </row>
    <row r="3793" spans="1:19" x14ac:dyDescent="0.3">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c r="S3793">
        <f>COUNTIFS(Table1[Order ID],Table1[[#This Row],[Order ID]],Table1[Product ID],Table1[[#This Row],[Product ID]],Table1[Sales],Table1[[#This Row],[Sales]])</f>
        <v>1</v>
      </c>
    </row>
    <row r="3794" spans="1:19" x14ac:dyDescent="0.3">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c r="S3794">
        <f>COUNTIFS(Table1[Order ID],Table1[[#This Row],[Order ID]],Table1[Product ID],Table1[[#This Row],[Product ID]],Table1[Sales],Table1[[#This Row],[Sales]])</f>
        <v>1</v>
      </c>
    </row>
    <row r="3795" spans="1:19" x14ac:dyDescent="0.3">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c r="S3795">
        <f>COUNTIFS(Table1[Order ID],Table1[[#This Row],[Order ID]],Table1[Product ID],Table1[[#This Row],[Product ID]],Table1[Sales],Table1[[#This Row],[Sales]])</f>
        <v>1</v>
      </c>
    </row>
    <row r="3796" spans="1:19" x14ac:dyDescent="0.3">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c r="S3796">
        <f>COUNTIFS(Table1[Order ID],Table1[[#This Row],[Order ID]],Table1[Product ID],Table1[[#This Row],[Product ID]],Table1[Sales],Table1[[#This Row],[Sales]])</f>
        <v>1</v>
      </c>
    </row>
    <row r="3797" spans="1:19" x14ac:dyDescent="0.3">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c r="S3797">
        <f>COUNTIFS(Table1[Order ID],Table1[[#This Row],[Order ID]],Table1[Product ID],Table1[[#This Row],[Product ID]],Table1[Sales],Table1[[#This Row],[Sales]])</f>
        <v>1</v>
      </c>
    </row>
    <row r="3798" spans="1:19" x14ac:dyDescent="0.3">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c r="S3798">
        <f>COUNTIFS(Table1[Order ID],Table1[[#This Row],[Order ID]],Table1[Product ID],Table1[[#This Row],[Product ID]],Table1[Sales],Table1[[#This Row],[Sales]])</f>
        <v>1</v>
      </c>
    </row>
    <row r="3799" spans="1:19" x14ac:dyDescent="0.3">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c r="S3799">
        <f>COUNTIFS(Table1[Order ID],Table1[[#This Row],[Order ID]],Table1[Product ID],Table1[[#This Row],[Product ID]],Table1[Sales],Table1[[#This Row],[Sales]])</f>
        <v>1</v>
      </c>
    </row>
    <row r="3800" spans="1:19" x14ac:dyDescent="0.3">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c r="S3800">
        <f>COUNTIFS(Table1[Order ID],Table1[[#This Row],[Order ID]],Table1[Product ID],Table1[[#This Row],[Product ID]],Table1[Sales],Table1[[#This Row],[Sales]])</f>
        <v>1</v>
      </c>
    </row>
    <row r="3801" spans="1:19" x14ac:dyDescent="0.3">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c r="S3801">
        <f>COUNTIFS(Table1[Order ID],Table1[[#This Row],[Order ID]],Table1[Product ID],Table1[[#This Row],[Product ID]],Table1[Sales],Table1[[#This Row],[Sales]])</f>
        <v>1</v>
      </c>
    </row>
    <row r="3802" spans="1:19" x14ac:dyDescent="0.3">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c r="S3802">
        <f>COUNTIFS(Table1[Order ID],Table1[[#This Row],[Order ID]],Table1[Product ID],Table1[[#This Row],[Product ID]],Table1[Sales],Table1[[#This Row],[Sales]])</f>
        <v>1</v>
      </c>
    </row>
    <row r="3803" spans="1:19" x14ac:dyDescent="0.3">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c r="S3803">
        <f>COUNTIFS(Table1[Order ID],Table1[[#This Row],[Order ID]],Table1[Product ID],Table1[[#This Row],[Product ID]],Table1[Sales],Table1[[#This Row],[Sales]])</f>
        <v>1</v>
      </c>
    </row>
    <row r="3804" spans="1:19" x14ac:dyDescent="0.3">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c r="S3804">
        <f>COUNTIFS(Table1[Order ID],Table1[[#This Row],[Order ID]],Table1[Product ID],Table1[[#This Row],[Product ID]],Table1[Sales],Table1[[#This Row],[Sales]])</f>
        <v>1</v>
      </c>
    </row>
    <row r="3805" spans="1:19" x14ac:dyDescent="0.3">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c r="S3805">
        <f>COUNTIFS(Table1[Order ID],Table1[[#This Row],[Order ID]],Table1[Product ID],Table1[[#This Row],[Product ID]],Table1[Sales],Table1[[#This Row],[Sales]])</f>
        <v>1</v>
      </c>
    </row>
    <row r="3806" spans="1:19" x14ac:dyDescent="0.3">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c r="S3806">
        <f>COUNTIFS(Table1[Order ID],Table1[[#This Row],[Order ID]],Table1[Product ID],Table1[[#This Row],[Product ID]],Table1[Sales],Table1[[#This Row],[Sales]])</f>
        <v>1</v>
      </c>
    </row>
    <row r="3807" spans="1:19" x14ac:dyDescent="0.3">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c r="S3807">
        <f>COUNTIFS(Table1[Order ID],Table1[[#This Row],[Order ID]],Table1[Product ID],Table1[[#This Row],[Product ID]],Table1[Sales],Table1[[#This Row],[Sales]])</f>
        <v>1</v>
      </c>
    </row>
    <row r="3808" spans="1:19" x14ac:dyDescent="0.3">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c r="S3808">
        <f>COUNTIFS(Table1[Order ID],Table1[[#This Row],[Order ID]],Table1[Product ID],Table1[[#This Row],[Product ID]],Table1[Sales],Table1[[#This Row],[Sales]])</f>
        <v>1</v>
      </c>
    </row>
    <row r="3809" spans="1:19" x14ac:dyDescent="0.3">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c r="S3809">
        <f>COUNTIFS(Table1[Order ID],Table1[[#This Row],[Order ID]],Table1[Product ID],Table1[[#This Row],[Product ID]],Table1[Sales],Table1[[#This Row],[Sales]])</f>
        <v>1</v>
      </c>
    </row>
    <row r="3810" spans="1:19" x14ac:dyDescent="0.3">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c r="S3810">
        <f>COUNTIFS(Table1[Order ID],Table1[[#This Row],[Order ID]],Table1[Product ID],Table1[[#This Row],[Product ID]],Table1[Sales],Table1[[#This Row],[Sales]])</f>
        <v>1</v>
      </c>
    </row>
    <row r="3811" spans="1:19" x14ac:dyDescent="0.3">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c r="S3811">
        <f>COUNTIFS(Table1[Order ID],Table1[[#This Row],[Order ID]],Table1[Product ID],Table1[[#This Row],[Product ID]],Table1[Sales],Table1[[#This Row],[Sales]])</f>
        <v>1</v>
      </c>
    </row>
    <row r="3812" spans="1:19" x14ac:dyDescent="0.3">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c r="S3812">
        <f>COUNTIFS(Table1[Order ID],Table1[[#This Row],[Order ID]],Table1[Product ID],Table1[[#This Row],[Product ID]],Table1[Sales],Table1[[#This Row],[Sales]])</f>
        <v>1</v>
      </c>
    </row>
    <row r="3813" spans="1:19" x14ac:dyDescent="0.3">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c r="S3813">
        <f>COUNTIFS(Table1[Order ID],Table1[[#This Row],[Order ID]],Table1[Product ID],Table1[[#This Row],[Product ID]],Table1[Sales],Table1[[#This Row],[Sales]])</f>
        <v>1</v>
      </c>
    </row>
    <row r="3814" spans="1:19" x14ac:dyDescent="0.3">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c r="S3814">
        <f>COUNTIFS(Table1[Order ID],Table1[[#This Row],[Order ID]],Table1[Product ID],Table1[[#This Row],[Product ID]],Table1[Sales],Table1[[#This Row],[Sales]])</f>
        <v>1</v>
      </c>
    </row>
    <row r="3815" spans="1:19" x14ac:dyDescent="0.3">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c r="S3815">
        <f>COUNTIFS(Table1[Order ID],Table1[[#This Row],[Order ID]],Table1[Product ID],Table1[[#This Row],[Product ID]],Table1[Sales],Table1[[#This Row],[Sales]])</f>
        <v>1</v>
      </c>
    </row>
    <row r="3816" spans="1:19" x14ac:dyDescent="0.3">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c r="S3816">
        <f>COUNTIFS(Table1[Order ID],Table1[[#This Row],[Order ID]],Table1[Product ID],Table1[[#This Row],[Product ID]],Table1[Sales],Table1[[#This Row],[Sales]])</f>
        <v>1</v>
      </c>
    </row>
    <row r="3817" spans="1:19" x14ac:dyDescent="0.3">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c r="S3817">
        <f>COUNTIFS(Table1[Order ID],Table1[[#This Row],[Order ID]],Table1[Product ID],Table1[[#This Row],[Product ID]],Table1[Sales],Table1[[#This Row],[Sales]])</f>
        <v>1</v>
      </c>
    </row>
    <row r="3818" spans="1:19" x14ac:dyDescent="0.3">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c r="S3818">
        <f>COUNTIFS(Table1[Order ID],Table1[[#This Row],[Order ID]],Table1[Product ID],Table1[[#This Row],[Product ID]],Table1[Sales],Table1[[#This Row],[Sales]])</f>
        <v>1</v>
      </c>
    </row>
    <row r="3819" spans="1:19" x14ac:dyDescent="0.3">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c r="S3819">
        <f>COUNTIFS(Table1[Order ID],Table1[[#This Row],[Order ID]],Table1[Product ID],Table1[[#This Row],[Product ID]],Table1[Sales],Table1[[#This Row],[Sales]])</f>
        <v>1</v>
      </c>
    </row>
    <row r="3820" spans="1:19" x14ac:dyDescent="0.3">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c r="S3820">
        <f>COUNTIFS(Table1[Order ID],Table1[[#This Row],[Order ID]],Table1[Product ID],Table1[[#This Row],[Product ID]],Table1[Sales],Table1[[#This Row],[Sales]])</f>
        <v>1</v>
      </c>
    </row>
    <row r="3821" spans="1:19" x14ac:dyDescent="0.3">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c r="S3821">
        <f>COUNTIFS(Table1[Order ID],Table1[[#This Row],[Order ID]],Table1[Product ID],Table1[[#This Row],[Product ID]],Table1[Sales],Table1[[#This Row],[Sales]])</f>
        <v>1</v>
      </c>
    </row>
    <row r="3822" spans="1:19" x14ac:dyDescent="0.3">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c r="S3822">
        <f>COUNTIFS(Table1[Order ID],Table1[[#This Row],[Order ID]],Table1[Product ID],Table1[[#This Row],[Product ID]],Table1[Sales],Table1[[#This Row],[Sales]])</f>
        <v>1</v>
      </c>
    </row>
    <row r="3823" spans="1:19" x14ac:dyDescent="0.3">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c r="S3823">
        <f>COUNTIFS(Table1[Order ID],Table1[[#This Row],[Order ID]],Table1[Product ID],Table1[[#This Row],[Product ID]],Table1[Sales],Table1[[#This Row],[Sales]])</f>
        <v>1</v>
      </c>
    </row>
    <row r="3824" spans="1:19" x14ac:dyDescent="0.3">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c r="S3824">
        <f>COUNTIFS(Table1[Order ID],Table1[[#This Row],[Order ID]],Table1[Product ID],Table1[[#This Row],[Product ID]],Table1[Sales],Table1[[#This Row],[Sales]])</f>
        <v>1</v>
      </c>
    </row>
    <row r="3825" spans="1:19" x14ac:dyDescent="0.3">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c r="S3825">
        <f>COUNTIFS(Table1[Order ID],Table1[[#This Row],[Order ID]],Table1[Product ID],Table1[[#This Row],[Product ID]],Table1[Sales],Table1[[#This Row],[Sales]])</f>
        <v>1</v>
      </c>
    </row>
    <row r="3826" spans="1:19" x14ac:dyDescent="0.3">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c r="S3826">
        <f>COUNTIFS(Table1[Order ID],Table1[[#This Row],[Order ID]],Table1[Product ID],Table1[[#This Row],[Product ID]],Table1[Sales],Table1[[#This Row],[Sales]])</f>
        <v>1</v>
      </c>
    </row>
    <row r="3827" spans="1:19" x14ac:dyDescent="0.3">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c r="S3827">
        <f>COUNTIFS(Table1[Order ID],Table1[[#This Row],[Order ID]],Table1[Product ID],Table1[[#This Row],[Product ID]],Table1[Sales],Table1[[#This Row],[Sales]])</f>
        <v>1</v>
      </c>
    </row>
    <row r="3828" spans="1:19" x14ac:dyDescent="0.3">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c r="S3828">
        <f>COUNTIFS(Table1[Order ID],Table1[[#This Row],[Order ID]],Table1[Product ID],Table1[[#This Row],[Product ID]],Table1[Sales],Table1[[#This Row],[Sales]])</f>
        <v>1</v>
      </c>
    </row>
    <row r="3829" spans="1:19" x14ac:dyDescent="0.3">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c r="S3829">
        <f>COUNTIFS(Table1[Order ID],Table1[[#This Row],[Order ID]],Table1[Product ID],Table1[[#This Row],[Product ID]],Table1[Sales],Table1[[#This Row],[Sales]])</f>
        <v>1</v>
      </c>
    </row>
    <row r="3830" spans="1:19" x14ac:dyDescent="0.3">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c r="S3830">
        <f>COUNTIFS(Table1[Order ID],Table1[[#This Row],[Order ID]],Table1[Product ID],Table1[[#This Row],[Product ID]],Table1[Sales],Table1[[#This Row],[Sales]])</f>
        <v>1</v>
      </c>
    </row>
    <row r="3831" spans="1:19" x14ac:dyDescent="0.3">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c r="S3831">
        <f>COUNTIFS(Table1[Order ID],Table1[[#This Row],[Order ID]],Table1[Product ID],Table1[[#This Row],[Product ID]],Table1[Sales],Table1[[#This Row],[Sales]])</f>
        <v>1</v>
      </c>
    </row>
    <row r="3832" spans="1:19" x14ac:dyDescent="0.3">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c r="S3832">
        <f>COUNTIFS(Table1[Order ID],Table1[[#This Row],[Order ID]],Table1[Product ID],Table1[[#This Row],[Product ID]],Table1[Sales],Table1[[#This Row],[Sales]])</f>
        <v>1</v>
      </c>
    </row>
    <row r="3833" spans="1:19" x14ac:dyDescent="0.3">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c r="S3833">
        <f>COUNTIFS(Table1[Order ID],Table1[[#This Row],[Order ID]],Table1[Product ID],Table1[[#This Row],[Product ID]],Table1[Sales],Table1[[#This Row],[Sales]])</f>
        <v>1</v>
      </c>
    </row>
    <row r="3834" spans="1:19" x14ac:dyDescent="0.3">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c r="S3834">
        <f>COUNTIFS(Table1[Order ID],Table1[[#This Row],[Order ID]],Table1[Product ID],Table1[[#This Row],[Product ID]],Table1[Sales],Table1[[#This Row],[Sales]])</f>
        <v>1</v>
      </c>
    </row>
    <row r="3835" spans="1:19" x14ac:dyDescent="0.3">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c r="S3835">
        <f>COUNTIFS(Table1[Order ID],Table1[[#This Row],[Order ID]],Table1[Product ID],Table1[[#This Row],[Product ID]],Table1[Sales],Table1[[#This Row],[Sales]])</f>
        <v>1</v>
      </c>
    </row>
    <row r="3836" spans="1:19" x14ac:dyDescent="0.3">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c r="S3836">
        <f>COUNTIFS(Table1[Order ID],Table1[[#This Row],[Order ID]],Table1[Product ID],Table1[[#This Row],[Product ID]],Table1[Sales],Table1[[#This Row],[Sales]])</f>
        <v>1</v>
      </c>
    </row>
    <row r="3837" spans="1:19" x14ac:dyDescent="0.3">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c r="S3837">
        <f>COUNTIFS(Table1[Order ID],Table1[[#This Row],[Order ID]],Table1[Product ID],Table1[[#This Row],[Product ID]],Table1[Sales],Table1[[#This Row],[Sales]])</f>
        <v>1</v>
      </c>
    </row>
    <row r="3838" spans="1:19" x14ac:dyDescent="0.3">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c r="S3838">
        <f>COUNTIFS(Table1[Order ID],Table1[[#This Row],[Order ID]],Table1[Product ID],Table1[[#This Row],[Product ID]],Table1[Sales],Table1[[#This Row],[Sales]])</f>
        <v>1</v>
      </c>
    </row>
    <row r="3839" spans="1:19" x14ac:dyDescent="0.3">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c r="S3839">
        <f>COUNTIFS(Table1[Order ID],Table1[[#This Row],[Order ID]],Table1[Product ID],Table1[[#This Row],[Product ID]],Table1[Sales],Table1[[#This Row],[Sales]])</f>
        <v>1</v>
      </c>
    </row>
    <row r="3840" spans="1:19" x14ac:dyDescent="0.3">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c r="S3840">
        <f>COUNTIFS(Table1[Order ID],Table1[[#This Row],[Order ID]],Table1[Product ID],Table1[[#This Row],[Product ID]],Table1[Sales],Table1[[#This Row],[Sales]])</f>
        <v>1</v>
      </c>
    </row>
    <row r="3841" spans="1:19" x14ac:dyDescent="0.3">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c r="S3841">
        <f>COUNTIFS(Table1[Order ID],Table1[[#This Row],[Order ID]],Table1[Product ID],Table1[[#This Row],[Product ID]],Table1[Sales],Table1[[#This Row],[Sales]])</f>
        <v>1</v>
      </c>
    </row>
    <row r="3842" spans="1:19" x14ac:dyDescent="0.3">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c r="S3842">
        <f>COUNTIFS(Table1[Order ID],Table1[[#This Row],[Order ID]],Table1[Product ID],Table1[[#This Row],[Product ID]],Table1[Sales],Table1[[#This Row],[Sales]])</f>
        <v>1</v>
      </c>
    </row>
    <row r="3843" spans="1:19" x14ac:dyDescent="0.3">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c r="S3843">
        <f>COUNTIFS(Table1[Order ID],Table1[[#This Row],[Order ID]],Table1[Product ID],Table1[[#This Row],[Product ID]],Table1[Sales],Table1[[#This Row],[Sales]])</f>
        <v>1</v>
      </c>
    </row>
    <row r="3844" spans="1:19" x14ac:dyDescent="0.3">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c r="S3844">
        <f>COUNTIFS(Table1[Order ID],Table1[[#This Row],[Order ID]],Table1[Product ID],Table1[[#This Row],[Product ID]],Table1[Sales],Table1[[#This Row],[Sales]])</f>
        <v>1</v>
      </c>
    </row>
    <row r="3845" spans="1:19" x14ac:dyDescent="0.3">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c r="S3845">
        <f>COUNTIFS(Table1[Order ID],Table1[[#This Row],[Order ID]],Table1[Product ID],Table1[[#This Row],[Product ID]],Table1[Sales],Table1[[#This Row],[Sales]])</f>
        <v>1</v>
      </c>
    </row>
    <row r="3846" spans="1:19" x14ac:dyDescent="0.3">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c r="S3846">
        <f>COUNTIFS(Table1[Order ID],Table1[[#This Row],[Order ID]],Table1[Product ID],Table1[[#This Row],[Product ID]],Table1[Sales],Table1[[#This Row],[Sales]])</f>
        <v>1</v>
      </c>
    </row>
    <row r="3847" spans="1:19" x14ac:dyDescent="0.3">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c r="S3847">
        <f>COUNTIFS(Table1[Order ID],Table1[[#This Row],[Order ID]],Table1[Product ID],Table1[[#This Row],[Product ID]],Table1[Sales],Table1[[#This Row],[Sales]])</f>
        <v>1</v>
      </c>
    </row>
    <row r="3848" spans="1:19" x14ac:dyDescent="0.3">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c r="S3848">
        <f>COUNTIFS(Table1[Order ID],Table1[[#This Row],[Order ID]],Table1[Product ID],Table1[[#This Row],[Product ID]],Table1[Sales],Table1[[#This Row],[Sales]])</f>
        <v>1</v>
      </c>
    </row>
    <row r="3849" spans="1:19" x14ac:dyDescent="0.3">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c r="S3849">
        <f>COUNTIFS(Table1[Order ID],Table1[[#This Row],[Order ID]],Table1[Product ID],Table1[[#This Row],[Product ID]],Table1[Sales],Table1[[#This Row],[Sales]])</f>
        <v>1</v>
      </c>
    </row>
    <row r="3850" spans="1:19" x14ac:dyDescent="0.3">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c r="S3850">
        <f>COUNTIFS(Table1[Order ID],Table1[[#This Row],[Order ID]],Table1[Product ID],Table1[[#This Row],[Product ID]],Table1[Sales],Table1[[#This Row],[Sales]])</f>
        <v>1</v>
      </c>
    </row>
    <row r="3851" spans="1:19" x14ac:dyDescent="0.3">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c r="S3851">
        <f>COUNTIFS(Table1[Order ID],Table1[[#This Row],[Order ID]],Table1[Product ID],Table1[[#This Row],[Product ID]],Table1[Sales],Table1[[#This Row],[Sales]])</f>
        <v>1</v>
      </c>
    </row>
    <row r="3852" spans="1:19" x14ac:dyDescent="0.3">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c r="S3852">
        <f>COUNTIFS(Table1[Order ID],Table1[[#This Row],[Order ID]],Table1[Product ID],Table1[[#This Row],[Product ID]],Table1[Sales],Table1[[#This Row],[Sales]])</f>
        <v>1</v>
      </c>
    </row>
    <row r="3853" spans="1:19" x14ac:dyDescent="0.3">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c r="S3853">
        <f>COUNTIFS(Table1[Order ID],Table1[[#This Row],[Order ID]],Table1[Product ID],Table1[[#This Row],[Product ID]],Table1[Sales],Table1[[#This Row],[Sales]])</f>
        <v>1</v>
      </c>
    </row>
    <row r="3854" spans="1:19" x14ac:dyDescent="0.3">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c r="S3854">
        <f>COUNTIFS(Table1[Order ID],Table1[[#This Row],[Order ID]],Table1[Product ID],Table1[[#This Row],[Product ID]],Table1[Sales],Table1[[#This Row],[Sales]])</f>
        <v>1</v>
      </c>
    </row>
    <row r="3855" spans="1:19" x14ac:dyDescent="0.3">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c r="S3855">
        <f>COUNTIFS(Table1[Order ID],Table1[[#This Row],[Order ID]],Table1[Product ID],Table1[[#This Row],[Product ID]],Table1[Sales],Table1[[#This Row],[Sales]])</f>
        <v>1</v>
      </c>
    </row>
    <row r="3856" spans="1:19" x14ac:dyDescent="0.3">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c r="S3856">
        <f>COUNTIFS(Table1[Order ID],Table1[[#This Row],[Order ID]],Table1[Product ID],Table1[[#This Row],[Product ID]],Table1[Sales],Table1[[#This Row],[Sales]])</f>
        <v>1</v>
      </c>
    </row>
    <row r="3857" spans="1:19" x14ac:dyDescent="0.3">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c r="S3857">
        <f>COUNTIFS(Table1[Order ID],Table1[[#This Row],[Order ID]],Table1[Product ID],Table1[[#This Row],[Product ID]],Table1[Sales],Table1[[#This Row],[Sales]])</f>
        <v>1</v>
      </c>
    </row>
    <row r="3858" spans="1:19" x14ac:dyDescent="0.3">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c r="S3858">
        <f>COUNTIFS(Table1[Order ID],Table1[[#This Row],[Order ID]],Table1[Product ID],Table1[[#This Row],[Product ID]],Table1[Sales],Table1[[#This Row],[Sales]])</f>
        <v>1</v>
      </c>
    </row>
    <row r="3859" spans="1:19" x14ac:dyDescent="0.3">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c r="S3859">
        <f>COUNTIFS(Table1[Order ID],Table1[[#This Row],[Order ID]],Table1[Product ID],Table1[[#This Row],[Product ID]],Table1[Sales],Table1[[#This Row],[Sales]])</f>
        <v>1</v>
      </c>
    </row>
    <row r="3860" spans="1:19" x14ac:dyDescent="0.3">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c r="S3860">
        <f>COUNTIFS(Table1[Order ID],Table1[[#This Row],[Order ID]],Table1[Product ID],Table1[[#This Row],[Product ID]],Table1[Sales],Table1[[#This Row],[Sales]])</f>
        <v>1</v>
      </c>
    </row>
    <row r="3861" spans="1:19" x14ac:dyDescent="0.3">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c r="S3861">
        <f>COUNTIFS(Table1[Order ID],Table1[[#This Row],[Order ID]],Table1[Product ID],Table1[[#This Row],[Product ID]],Table1[Sales],Table1[[#This Row],[Sales]])</f>
        <v>1</v>
      </c>
    </row>
    <row r="3862" spans="1:19" x14ac:dyDescent="0.3">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c r="S3862">
        <f>COUNTIFS(Table1[Order ID],Table1[[#This Row],[Order ID]],Table1[Product ID],Table1[[#This Row],[Product ID]],Table1[Sales],Table1[[#This Row],[Sales]])</f>
        <v>1</v>
      </c>
    </row>
    <row r="3863" spans="1:19" x14ac:dyDescent="0.3">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c r="S3863">
        <f>COUNTIFS(Table1[Order ID],Table1[[#This Row],[Order ID]],Table1[Product ID],Table1[[#This Row],[Product ID]],Table1[Sales],Table1[[#This Row],[Sales]])</f>
        <v>1</v>
      </c>
    </row>
    <row r="3864" spans="1:19" x14ac:dyDescent="0.3">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c r="S3864">
        <f>COUNTIFS(Table1[Order ID],Table1[[#This Row],[Order ID]],Table1[Product ID],Table1[[#This Row],[Product ID]],Table1[Sales],Table1[[#This Row],[Sales]])</f>
        <v>1</v>
      </c>
    </row>
    <row r="3865" spans="1:19" x14ac:dyDescent="0.3">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c r="S3865">
        <f>COUNTIFS(Table1[Order ID],Table1[[#This Row],[Order ID]],Table1[Product ID],Table1[[#This Row],[Product ID]],Table1[Sales],Table1[[#This Row],[Sales]])</f>
        <v>1</v>
      </c>
    </row>
    <row r="3866" spans="1:19" x14ac:dyDescent="0.3">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c r="S3866">
        <f>COUNTIFS(Table1[Order ID],Table1[[#This Row],[Order ID]],Table1[Product ID],Table1[[#This Row],[Product ID]],Table1[Sales],Table1[[#This Row],[Sales]])</f>
        <v>1</v>
      </c>
    </row>
    <row r="3867" spans="1:19" x14ac:dyDescent="0.3">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c r="S3867">
        <f>COUNTIFS(Table1[Order ID],Table1[[#This Row],[Order ID]],Table1[Product ID],Table1[[#This Row],[Product ID]],Table1[Sales],Table1[[#This Row],[Sales]])</f>
        <v>1</v>
      </c>
    </row>
    <row r="3868" spans="1:19" x14ac:dyDescent="0.3">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c r="S3868">
        <f>COUNTIFS(Table1[Order ID],Table1[[#This Row],[Order ID]],Table1[Product ID],Table1[[#This Row],[Product ID]],Table1[Sales],Table1[[#This Row],[Sales]])</f>
        <v>1</v>
      </c>
    </row>
    <row r="3869" spans="1:19" x14ac:dyDescent="0.3">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c r="S3869">
        <f>COUNTIFS(Table1[Order ID],Table1[[#This Row],[Order ID]],Table1[Product ID],Table1[[#This Row],[Product ID]],Table1[Sales],Table1[[#This Row],[Sales]])</f>
        <v>1</v>
      </c>
    </row>
    <row r="3870" spans="1:19" x14ac:dyDescent="0.3">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c r="S3870">
        <f>COUNTIFS(Table1[Order ID],Table1[[#This Row],[Order ID]],Table1[Product ID],Table1[[#This Row],[Product ID]],Table1[Sales],Table1[[#This Row],[Sales]])</f>
        <v>1</v>
      </c>
    </row>
    <row r="3871" spans="1:19" x14ac:dyDescent="0.3">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c r="S3871">
        <f>COUNTIFS(Table1[Order ID],Table1[[#This Row],[Order ID]],Table1[Product ID],Table1[[#This Row],[Product ID]],Table1[Sales],Table1[[#This Row],[Sales]])</f>
        <v>1</v>
      </c>
    </row>
    <row r="3872" spans="1:19" x14ac:dyDescent="0.3">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c r="S3872">
        <f>COUNTIFS(Table1[Order ID],Table1[[#This Row],[Order ID]],Table1[Product ID],Table1[[#This Row],[Product ID]],Table1[Sales],Table1[[#This Row],[Sales]])</f>
        <v>1</v>
      </c>
    </row>
    <row r="3873" spans="1:19" x14ac:dyDescent="0.3">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c r="S3873">
        <f>COUNTIFS(Table1[Order ID],Table1[[#This Row],[Order ID]],Table1[Product ID],Table1[[#This Row],[Product ID]],Table1[Sales],Table1[[#This Row],[Sales]])</f>
        <v>1</v>
      </c>
    </row>
    <row r="3874" spans="1:19" x14ac:dyDescent="0.3">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c r="S3874">
        <f>COUNTIFS(Table1[Order ID],Table1[[#This Row],[Order ID]],Table1[Product ID],Table1[[#This Row],[Product ID]],Table1[Sales],Table1[[#This Row],[Sales]])</f>
        <v>1</v>
      </c>
    </row>
    <row r="3875" spans="1:19" x14ac:dyDescent="0.3">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c r="S3875">
        <f>COUNTIFS(Table1[Order ID],Table1[[#This Row],[Order ID]],Table1[Product ID],Table1[[#This Row],[Product ID]],Table1[Sales],Table1[[#This Row],[Sales]])</f>
        <v>1</v>
      </c>
    </row>
    <row r="3876" spans="1:19" x14ac:dyDescent="0.3">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c r="S3876">
        <f>COUNTIFS(Table1[Order ID],Table1[[#This Row],[Order ID]],Table1[Product ID],Table1[[#This Row],[Product ID]],Table1[Sales],Table1[[#This Row],[Sales]])</f>
        <v>1</v>
      </c>
    </row>
    <row r="3877" spans="1:19" x14ac:dyDescent="0.3">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c r="S3877">
        <f>COUNTIFS(Table1[Order ID],Table1[[#This Row],[Order ID]],Table1[Product ID],Table1[[#This Row],[Product ID]],Table1[Sales],Table1[[#This Row],[Sales]])</f>
        <v>1</v>
      </c>
    </row>
    <row r="3878" spans="1:19" x14ac:dyDescent="0.3">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c r="S3878">
        <f>COUNTIFS(Table1[Order ID],Table1[[#This Row],[Order ID]],Table1[Product ID],Table1[[#This Row],[Product ID]],Table1[Sales],Table1[[#This Row],[Sales]])</f>
        <v>1</v>
      </c>
    </row>
    <row r="3879" spans="1:19" x14ac:dyDescent="0.3">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c r="S3879">
        <f>COUNTIFS(Table1[Order ID],Table1[[#This Row],[Order ID]],Table1[Product ID],Table1[[#This Row],[Product ID]],Table1[Sales],Table1[[#This Row],[Sales]])</f>
        <v>1</v>
      </c>
    </row>
    <row r="3880" spans="1:19" x14ac:dyDescent="0.3">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c r="S3880">
        <f>COUNTIFS(Table1[Order ID],Table1[[#This Row],[Order ID]],Table1[Product ID],Table1[[#This Row],[Product ID]],Table1[Sales],Table1[[#This Row],[Sales]])</f>
        <v>1</v>
      </c>
    </row>
    <row r="3881" spans="1:19" x14ac:dyDescent="0.3">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c r="S3881">
        <f>COUNTIFS(Table1[Order ID],Table1[[#This Row],[Order ID]],Table1[Product ID],Table1[[#This Row],[Product ID]],Table1[Sales],Table1[[#This Row],[Sales]])</f>
        <v>1</v>
      </c>
    </row>
    <row r="3882" spans="1:19" x14ac:dyDescent="0.3">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c r="S3882">
        <f>COUNTIFS(Table1[Order ID],Table1[[#This Row],[Order ID]],Table1[Product ID],Table1[[#This Row],[Product ID]],Table1[Sales],Table1[[#This Row],[Sales]])</f>
        <v>1</v>
      </c>
    </row>
    <row r="3883" spans="1:19" x14ac:dyDescent="0.3">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c r="S3883">
        <f>COUNTIFS(Table1[Order ID],Table1[[#This Row],[Order ID]],Table1[Product ID],Table1[[#This Row],[Product ID]],Table1[Sales],Table1[[#This Row],[Sales]])</f>
        <v>1</v>
      </c>
    </row>
    <row r="3884" spans="1:19" x14ac:dyDescent="0.3">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c r="S3884">
        <f>COUNTIFS(Table1[Order ID],Table1[[#This Row],[Order ID]],Table1[Product ID],Table1[[#This Row],[Product ID]],Table1[Sales],Table1[[#This Row],[Sales]])</f>
        <v>1</v>
      </c>
    </row>
    <row r="3885" spans="1:19" x14ac:dyDescent="0.3">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c r="S3885">
        <f>COUNTIFS(Table1[Order ID],Table1[[#This Row],[Order ID]],Table1[Product ID],Table1[[#This Row],[Product ID]],Table1[Sales],Table1[[#This Row],[Sales]])</f>
        <v>1</v>
      </c>
    </row>
    <row r="3886" spans="1:19" x14ac:dyDescent="0.3">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c r="S3886">
        <f>COUNTIFS(Table1[Order ID],Table1[[#This Row],[Order ID]],Table1[Product ID],Table1[[#This Row],[Product ID]],Table1[Sales],Table1[[#This Row],[Sales]])</f>
        <v>1</v>
      </c>
    </row>
    <row r="3887" spans="1:19" x14ac:dyDescent="0.3">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c r="S3887">
        <f>COUNTIFS(Table1[Order ID],Table1[[#This Row],[Order ID]],Table1[Product ID],Table1[[#This Row],[Product ID]],Table1[Sales],Table1[[#This Row],[Sales]])</f>
        <v>1</v>
      </c>
    </row>
    <row r="3888" spans="1:19" x14ac:dyDescent="0.3">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c r="S3888">
        <f>COUNTIFS(Table1[Order ID],Table1[[#This Row],[Order ID]],Table1[Product ID],Table1[[#This Row],[Product ID]],Table1[Sales],Table1[[#This Row],[Sales]])</f>
        <v>1</v>
      </c>
    </row>
    <row r="3889" spans="1:19" x14ac:dyDescent="0.3">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c r="S3889">
        <f>COUNTIFS(Table1[Order ID],Table1[[#This Row],[Order ID]],Table1[Product ID],Table1[[#This Row],[Product ID]],Table1[Sales],Table1[[#This Row],[Sales]])</f>
        <v>1</v>
      </c>
    </row>
    <row r="3890" spans="1:19" x14ac:dyDescent="0.3">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c r="S3890">
        <f>COUNTIFS(Table1[Order ID],Table1[[#This Row],[Order ID]],Table1[Product ID],Table1[[#This Row],[Product ID]],Table1[Sales],Table1[[#This Row],[Sales]])</f>
        <v>1</v>
      </c>
    </row>
    <row r="3891" spans="1:19" x14ac:dyDescent="0.3">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c r="S3891">
        <f>COUNTIFS(Table1[Order ID],Table1[[#This Row],[Order ID]],Table1[Product ID],Table1[[#This Row],[Product ID]],Table1[Sales],Table1[[#This Row],[Sales]])</f>
        <v>1</v>
      </c>
    </row>
    <row r="3892" spans="1:19" x14ac:dyDescent="0.3">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c r="S3892">
        <f>COUNTIFS(Table1[Order ID],Table1[[#This Row],[Order ID]],Table1[Product ID],Table1[[#This Row],[Product ID]],Table1[Sales],Table1[[#This Row],[Sales]])</f>
        <v>1</v>
      </c>
    </row>
    <row r="3893" spans="1:19" x14ac:dyDescent="0.3">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c r="S3893">
        <f>COUNTIFS(Table1[Order ID],Table1[[#This Row],[Order ID]],Table1[Product ID],Table1[[#This Row],[Product ID]],Table1[Sales],Table1[[#This Row],[Sales]])</f>
        <v>1</v>
      </c>
    </row>
    <row r="3894" spans="1:19" x14ac:dyDescent="0.3">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c r="S3894">
        <f>COUNTIFS(Table1[Order ID],Table1[[#This Row],[Order ID]],Table1[Product ID],Table1[[#This Row],[Product ID]],Table1[Sales],Table1[[#This Row],[Sales]])</f>
        <v>1</v>
      </c>
    </row>
    <row r="3895" spans="1:19" x14ac:dyDescent="0.3">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c r="S3895">
        <f>COUNTIFS(Table1[Order ID],Table1[[#This Row],[Order ID]],Table1[Product ID],Table1[[#This Row],[Product ID]],Table1[Sales],Table1[[#This Row],[Sales]])</f>
        <v>1</v>
      </c>
    </row>
    <row r="3896" spans="1:19" x14ac:dyDescent="0.3">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c r="S3896">
        <f>COUNTIFS(Table1[Order ID],Table1[[#This Row],[Order ID]],Table1[Product ID],Table1[[#This Row],[Product ID]],Table1[Sales],Table1[[#This Row],[Sales]])</f>
        <v>1</v>
      </c>
    </row>
    <row r="3897" spans="1:19" x14ac:dyDescent="0.3">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c r="S3897">
        <f>COUNTIFS(Table1[Order ID],Table1[[#This Row],[Order ID]],Table1[Product ID],Table1[[#This Row],[Product ID]],Table1[Sales],Table1[[#This Row],[Sales]])</f>
        <v>1</v>
      </c>
    </row>
    <row r="3898" spans="1:19" x14ac:dyDescent="0.3">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c r="S3898">
        <f>COUNTIFS(Table1[Order ID],Table1[[#This Row],[Order ID]],Table1[Product ID],Table1[[#This Row],[Product ID]],Table1[Sales],Table1[[#This Row],[Sales]])</f>
        <v>1</v>
      </c>
    </row>
    <row r="3899" spans="1:19" x14ac:dyDescent="0.3">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c r="S3899">
        <f>COUNTIFS(Table1[Order ID],Table1[[#This Row],[Order ID]],Table1[Product ID],Table1[[#This Row],[Product ID]],Table1[Sales],Table1[[#This Row],[Sales]])</f>
        <v>1</v>
      </c>
    </row>
    <row r="3900" spans="1:19" x14ac:dyDescent="0.3">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c r="S3900">
        <f>COUNTIFS(Table1[Order ID],Table1[[#This Row],[Order ID]],Table1[Product ID],Table1[[#This Row],[Product ID]],Table1[Sales],Table1[[#This Row],[Sales]])</f>
        <v>1</v>
      </c>
    </row>
    <row r="3901" spans="1:19" x14ac:dyDescent="0.3">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c r="S3901">
        <f>COUNTIFS(Table1[Order ID],Table1[[#This Row],[Order ID]],Table1[Product ID],Table1[[#This Row],[Product ID]],Table1[Sales],Table1[[#This Row],[Sales]])</f>
        <v>1</v>
      </c>
    </row>
    <row r="3902" spans="1:19" x14ac:dyDescent="0.3">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c r="S3902">
        <f>COUNTIFS(Table1[Order ID],Table1[[#This Row],[Order ID]],Table1[Product ID],Table1[[#This Row],[Product ID]],Table1[Sales],Table1[[#This Row],[Sales]])</f>
        <v>1</v>
      </c>
    </row>
    <row r="3903" spans="1:19" x14ac:dyDescent="0.3">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c r="S3903">
        <f>COUNTIFS(Table1[Order ID],Table1[[#This Row],[Order ID]],Table1[Product ID],Table1[[#This Row],[Product ID]],Table1[Sales],Table1[[#This Row],[Sales]])</f>
        <v>1</v>
      </c>
    </row>
    <row r="3904" spans="1:19" x14ac:dyDescent="0.3">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c r="S3904">
        <f>COUNTIFS(Table1[Order ID],Table1[[#This Row],[Order ID]],Table1[Product ID],Table1[[#This Row],[Product ID]],Table1[Sales],Table1[[#This Row],[Sales]])</f>
        <v>1</v>
      </c>
    </row>
    <row r="3905" spans="1:19" x14ac:dyDescent="0.3">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c r="S3905">
        <f>COUNTIFS(Table1[Order ID],Table1[[#This Row],[Order ID]],Table1[Product ID],Table1[[#This Row],[Product ID]],Table1[Sales],Table1[[#This Row],[Sales]])</f>
        <v>1</v>
      </c>
    </row>
    <row r="3906" spans="1:19" x14ac:dyDescent="0.3">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c r="S3906">
        <f>COUNTIFS(Table1[Order ID],Table1[[#This Row],[Order ID]],Table1[Product ID],Table1[[#This Row],[Product ID]],Table1[Sales],Table1[[#This Row],[Sales]])</f>
        <v>1</v>
      </c>
    </row>
    <row r="3907" spans="1:19" x14ac:dyDescent="0.3">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c r="S3907">
        <f>COUNTIFS(Table1[Order ID],Table1[[#This Row],[Order ID]],Table1[Product ID],Table1[[#This Row],[Product ID]],Table1[Sales],Table1[[#This Row],[Sales]])</f>
        <v>1</v>
      </c>
    </row>
    <row r="3908" spans="1:19" x14ac:dyDescent="0.3">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c r="S3908">
        <f>COUNTIFS(Table1[Order ID],Table1[[#This Row],[Order ID]],Table1[Product ID],Table1[[#This Row],[Product ID]],Table1[Sales],Table1[[#This Row],[Sales]])</f>
        <v>1</v>
      </c>
    </row>
    <row r="3909" spans="1:19" x14ac:dyDescent="0.3">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c r="S3909">
        <f>COUNTIFS(Table1[Order ID],Table1[[#This Row],[Order ID]],Table1[Product ID],Table1[[#This Row],[Product ID]],Table1[Sales],Table1[[#This Row],[Sales]])</f>
        <v>1</v>
      </c>
    </row>
    <row r="3910" spans="1:19" x14ac:dyDescent="0.3">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c r="S3910">
        <f>COUNTIFS(Table1[Order ID],Table1[[#This Row],[Order ID]],Table1[Product ID],Table1[[#This Row],[Product ID]],Table1[Sales],Table1[[#This Row],[Sales]])</f>
        <v>1</v>
      </c>
    </row>
    <row r="3911" spans="1:19" x14ac:dyDescent="0.3">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c r="S3911">
        <f>COUNTIFS(Table1[Order ID],Table1[[#This Row],[Order ID]],Table1[Product ID],Table1[[#This Row],[Product ID]],Table1[Sales],Table1[[#This Row],[Sales]])</f>
        <v>1</v>
      </c>
    </row>
    <row r="3912" spans="1:19" x14ac:dyDescent="0.3">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c r="S3912">
        <f>COUNTIFS(Table1[Order ID],Table1[[#This Row],[Order ID]],Table1[Product ID],Table1[[#This Row],[Product ID]],Table1[Sales],Table1[[#This Row],[Sales]])</f>
        <v>1</v>
      </c>
    </row>
    <row r="3913" spans="1:19" x14ac:dyDescent="0.3">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c r="S3913">
        <f>COUNTIFS(Table1[Order ID],Table1[[#This Row],[Order ID]],Table1[Product ID],Table1[[#This Row],[Product ID]],Table1[Sales],Table1[[#This Row],[Sales]])</f>
        <v>1</v>
      </c>
    </row>
    <row r="3914" spans="1:19" x14ac:dyDescent="0.3">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c r="S3914">
        <f>COUNTIFS(Table1[Order ID],Table1[[#This Row],[Order ID]],Table1[Product ID],Table1[[#This Row],[Product ID]],Table1[Sales],Table1[[#This Row],[Sales]])</f>
        <v>1</v>
      </c>
    </row>
    <row r="3915" spans="1:19" x14ac:dyDescent="0.3">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c r="S3915">
        <f>COUNTIFS(Table1[Order ID],Table1[[#This Row],[Order ID]],Table1[Product ID],Table1[[#This Row],[Product ID]],Table1[Sales],Table1[[#This Row],[Sales]])</f>
        <v>1</v>
      </c>
    </row>
    <row r="3916" spans="1:19" x14ac:dyDescent="0.3">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c r="S3916">
        <f>COUNTIFS(Table1[Order ID],Table1[[#This Row],[Order ID]],Table1[Product ID],Table1[[#This Row],[Product ID]],Table1[Sales],Table1[[#This Row],[Sales]])</f>
        <v>1</v>
      </c>
    </row>
    <row r="3917" spans="1:19" x14ac:dyDescent="0.3">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c r="S3917">
        <f>COUNTIFS(Table1[Order ID],Table1[[#This Row],[Order ID]],Table1[Product ID],Table1[[#This Row],[Product ID]],Table1[Sales],Table1[[#This Row],[Sales]])</f>
        <v>1</v>
      </c>
    </row>
    <row r="3918" spans="1:19" x14ac:dyDescent="0.3">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c r="S3918">
        <f>COUNTIFS(Table1[Order ID],Table1[[#This Row],[Order ID]],Table1[Product ID],Table1[[#This Row],[Product ID]],Table1[Sales],Table1[[#This Row],[Sales]])</f>
        <v>1</v>
      </c>
    </row>
    <row r="3919" spans="1:19" x14ac:dyDescent="0.3">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c r="S3919">
        <f>COUNTIFS(Table1[Order ID],Table1[[#This Row],[Order ID]],Table1[Product ID],Table1[[#This Row],[Product ID]],Table1[Sales],Table1[[#This Row],[Sales]])</f>
        <v>1</v>
      </c>
    </row>
    <row r="3920" spans="1:19" x14ac:dyDescent="0.3">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c r="S3920">
        <f>COUNTIFS(Table1[Order ID],Table1[[#This Row],[Order ID]],Table1[Product ID],Table1[[#This Row],[Product ID]],Table1[Sales],Table1[[#This Row],[Sales]])</f>
        <v>1</v>
      </c>
    </row>
    <row r="3921" spans="1:19" x14ac:dyDescent="0.3">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c r="S3921">
        <f>COUNTIFS(Table1[Order ID],Table1[[#This Row],[Order ID]],Table1[Product ID],Table1[[#This Row],[Product ID]],Table1[Sales],Table1[[#This Row],[Sales]])</f>
        <v>1</v>
      </c>
    </row>
    <row r="3922" spans="1:19" x14ac:dyDescent="0.3">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c r="S3922">
        <f>COUNTIFS(Table1[Order ID],Table1[[#This Row],[Order ID]],Table1[Product ID],Table1[[#This Row],[Product ID]],Table1[Sales],Table1[[#This Row],[Sales]])</f>
        <v>1</v>
      </c>
    </row>
    <row r="3923" spans="1:19" x14ac:dyDescent="0.3">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c r="S3923">
        <f>COUNTIFS(Table1[Order ID],Table1[[#This Row],[Order ID]],Table1[Product ID],Table1[[#This Row],[Product ID]],Table1[Sales],Table1[[#This Row],[Sales]])</f>
        <v>1</v>
      </c>
    </row>
    <row r="3924" spans="1:19" x14ac:dyDescent="0.3">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c r="S3924">
        <f>COUNTIFS(Table1[Order ID],Table1[[#This Row],[Order ID]],Table1[Product ID],Table1[[#This Row],[Product ID]],Table1[Sales],Table1[[#This Row],[Sales]])</f>
        <v>1</v>
      </c>
    </row>
    <row r="3925" spans="1:19" x14ac:dyDescent="0.3">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c r="S3925">
        <f>COUNTIFS(Table1[Order ID],Table1[[#This Row],[Order ID]],Table1[Product ID],Table1[[#This Row],[Product ID]],Table1[Sales],Table1[[#This Row],[Sales]])</f>
        <v>1</v>
      </c>
    </row>
    <row r="3926" spans="1:19" x14ac:dyDescent="0.3">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c r="S3926">
        <f>COUNTIFS(Table1[Order ID],Table1[[#This Row],[Order ID]],Table1[Product ID],Table1[[#This Row],[Product ID]],Table1[Sales],Table1[[#This Row],[Sales]])</f>
        <v>1</v>
      </c>
    </row>
    <row r="3927" spans="1:19" x14ac:dyDescent="0.3">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c r="S3927">
        <f>COUNTIFS(Table1[Order ID],Table1[[#This Row],[Order ID]],Table1[Product ID],Table1[[#This Row],[Product ID]],Table1[Sales],Table1[[#This Row],[Sales]])</f>
        <v>1</v>
      </c>
    </row>
    <row r="3928" spans="1:19" x14ac:dyDescent="0.3">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c r="S3928">
        <f>COUNTIFS(Table1[Order ID],Table1[[#This Row],[Order ID]],Table1[Product ID],Table1[[#This Row],[Product ID]],Table1[Sales],Table1[[#This Row],[Sales]])</f>
        <v>1</v>
      </c>
    </row>
    <row r="3929" spans="1:19" x14ac:dyDescent="0.3">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c r="S3929">
        <f>COUNTIFS(Table1[Order ID],Table1[[#This Row],[Order ID]],Table1[Product ID],Table1[[#This Row],[Product ID]],Table1[Sales],Table1[[#This Row],[Sales]])</f>
        <v>1</v>
      </c>
    </row>
    <row r="3930" spans="1:19" x14ac:dyDescent="0.3">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c r="S3930">
        <f>COUNTIFS(Table1[Order ID],Table1[[#This Row],[Order ID]],Table1[Product ID],Table1[[#This Row],[Product ID]],Table1[Sales],Table1[[#This Row],[Sales]])</f>
        <v>1</v>
      </c>
    </row>
    <row r="3931" spans="1:19" x14ac:dyDescent="0.3">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c r="S3931">
        <f>COUNTIFS(Table1[Order ID],Table1[[#This Row],[Order ID]],Table1[Product ID],Table1[[#This Row],[Product ID]],Table1[Sales],Table1[[#This Row],[Sales]])</f>
        <v>1</v>
      </c>
    </row>
    <row r="3932" spans="1:19" x14ac:dyDescent="0.3">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c r="S3932">
        <f>COUNTIFS(Table1[Order ID],Table1[[#This Row],[Order ID]],Table1[Product ID],Table1[[#This Row],[Product ID]],Table1[Sales],Table1[[#This Row],[Sales]])</f>
        <v>1</v>
      </c>
    </row>
    <row r="3933" spans="1:19" x14ac:dyDescent="0.3">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c r="S3933">
        <f>COUNTIFS(Table1[Order ID],Table1[[#This Row],[Order ID]],Table1[Product ID],Table1[[#This Row],[Product ID]],Table1[Sales],Table1[[#This Row],[Sales]])</f>
        <v>1</v>
      </c>
    </row>
    <row r="3934" spans="1:19" x14ac:dyDescent="0.3">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c r="S3934">
        <f>COUNTIFS(Table1[Order ID],Table1[[#This Row],[Order ID]],Table1[Product ID],Table1[[#This Row],[Product ID]],Table1[Sales],Table1[[#This Row],[Sales]])</f>
        <v>1</v>
      </c>
    </row>
    <row r="3935" spans="1:19" x14ac:dyDescent="0.3">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c r="S3935">
        <f>COUNTIFS(Table1[Order ID],Table1[[#This Row],[Order ID]],Table1[Product ID],Table1[[#This Row],[Product ID]],Table1[Sales],Table1[[#This Row],[Sales]])</f>
        <v>1</v>
      </c>
    </row>
    <row r="3936" spans="1:19" x14ac:dyDescent="0.3">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c r="S3936">
        <f>COUNTIFS(Table1[Order ID],Table1[[#This Row],[Order ID]],Table1[Product ID],Table1[[#This Row],[Product ID]],Table1[Sales],Table1[[#This Row],[Sales]])</f>
        <v>1</v>
      </c>
    </row>
    <row r="3937" spans="1:19" x14ac:dyDescent="0.3">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c r="S3937">
        <f>COUNTIFS(Table1[Order ID],Table1[[#This Row],[Order ID]],Table1[Product ID],Table1[[#This Row],[Product ID]],Table1[Sales],Table1[[#This Row],[Sales]])</f>
        <v>1</v>
      </c>
    </row>
    <row r="3938" spans="1:19" x14ac:dyDescent="0.3">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c r="S3938">
        <f>COUNTIFS(Table1[Order ID],Table1[[#This Row],[Order ID]],Table1[Product ID],Table1[[#This Row],[Product ID]],Table1[Sales],Table1[[#This Row],[Sales]])</f>
        <v>1</v>
      </c>
    </row>
    <row r="3939" spans="1:19" x14ac:dyDescent="0.3">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c r="S3939">
        <f>COUNTIFS(Table1[Order ID],Table1[[#This Row],[Order ID]],Table1[Product ID],Table1[[#This Row],[Product ID]],Table1[Sales],Table1[[#This Row],[Sales]])</f>
        <v>1</v>
      </c>
    </row>
    <row r="3940" spans="1:19" x14ac:dyDescent="0.3">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c r="S3940">
        <f>COUNTIFS(Table1[Order ID],Table1[[#This Row],[Order ID]],Table1[Product ID],Table1[[#This Row],[Product ID]],Table1[Sales],Table1[[#This Row],[Sales]])</f>
        <v>1</v>
      </c>
    </row>
    <row r="3941" spans="1:19" x14ac:dyDescent="0.3">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c r="S3941">
        <f>COUNTIFS(Table1[Order ID],Table1[[#This Row],[Order ID]],Table1[Product ID],Table1[[#This Row],[Product ID]],Table1[Sales],Table1[[#This Row],[Sales]])</f>
        <v>1</v>
      </c>
    </row>
    <row r="3942" spans="1:19" x14ac:dyDescent="0.3">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c r="S3942">
        <f>COUNTIFS(Table1[Order ID],Table1[[#This Row],[Order ID]],Table1[Product ID],Table1[[#This Row],[Product ID]],Table1[Sales],Table1[[#This Row],[Sales]])</f>
        <v>1</v>
      </c>
    </row>
    <row r="3943" spans="1:19" x14ac:dyDescent="0.3">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c r="S3943">
        <f>COUNTIFS(Table1[Order ID],Table1[[#This Row],[Order ID]],Table1[Product ID],Table1[[#This Row],[Product ID]],Table1[Sales],Table1[[#This Row],[Sales]])</f>
        <v>1</v>
      </c>
    </row>
    <row r="3944" spans="1:19" x14ac:dyDescent="0.3">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c r="S3944">
        <f>COUNTIFS(Table1[Order ID],Table1[[#This Row],[Order ID]],Table1[Product ID],Table1[[#This Row],[Product ID]],Table1[Sales],Table1[[#This Row],[Sales]])</f>
        <v>1</v>
      </c>
    </row>
    <row r="3945" spans="1:19" x14ac:dyDescent="0.3">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c r="S3945">
        <f>COUNTIFS(Table1[Order ID],Table1[[#This Row],[Order ID]],Table1[Product ID],Table1[[#This Row],[Product ID]],Table1[Sales],Table1[[#This Row],[Sales]])</f>
        <v>1</v>
      </c>
    </row>
    <row r="3946" spans="1:19" x14ac:dyDescent="0.3">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c r="S3946">
        <f>COUNTIFS(Table1[Order ID],Table1[[#This Row],[Order ID]],Table1[Product ID],Table1[[#This Row],[Product ID]],Table1[Sales],Table1[[#This Row],[Sales]])</f>
        <v>1</v>
      </c>
    </row>
    <row r="3947" spans="1:19" x14ac:dyDescent="0.3">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c r="S3947">
        <f>COUNTIFS(Table1[Order ID],Table1[[#This Row],[Order ID]],Table1[Product ID],Table1[[#This Row],[Product ID]],Table1[Sales],Table1[[#This Row],[Sales]])</f>
        <v>1</v>
      </c>
    </row>
    <row r="3948" spans="1:19" x14ac:dyDescent="0.3">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c r="S3948">
        <f>COUNTIFS(Table1[Order ID],Table1[[#This Row],[Order ID]],Table1[Product ID],Table1[[#This Row],[Product ID]],Table1[Sales],Table1[[#This Row],[Sales]])</f>
        <v>1</v>
      </c>
    </row>
    <row r="3949" spans="1:19" x14ac:dyDescent="0.3">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c r="S3949">
        <f>COUNTIFS(Table1[Order ID],Table1[[#This Row],[Order ID]],Table1[Product ID],Table1[[#This Row],[Product ID]],Table1[Sales],Table1[[#This Row],[Sales]])</f>
        <v>1</v>
      </c>
    </row>
    <row r="3950" spans="1:19" x14ac:dyDescent="0.3">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c r="S3950">
        <f>COUNTIFS(Table1[Order ID],Table1[[#This Row],[Order ID]],Table1[Product ID],Table1[[#This Row],[Product ID]],Table1[Sales],Table1[[#This Row],[Sales]])</f>
        <v>1</v>
      </c>
    </row>
    <row r="3951" spans="1:19" x14ac:dyDescent="0.3">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c r="S3951">
        <f>COUNTIFS(Table1[Order ID],Table1[[#This Row],[Order ID]],Table1[Product ID],Table1[[#This Row],[Product ID]],Table1[Sales],Table1[[#This Row],[Sales]])</f>
        <v>1</v>
      </c>
    </row>
    <row r="3952" spans="1:19" x14ac:dyDescent="0.3">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c r="S3952">
        <f>COUNTIFS(Table1[Order ID],Table1[[#This Row],[Order ID]],Table1[Product ID],Table1[[#This Row],[Product ID]],Table1[Sales],Table1[[#This Row],[Sales]])</f>
        <v>1</v>
      </c>
    </row>
    <row r="3953" spans="1:19" x14ac:dyDescent="0.3">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c r="S3953">
        <f>COUNTIFS(Table1[Order ID],Table1[[#This Row],[Order ID]],Table1[Product ID],Table1[[#This Row],[Product ID]],Table1[Sales],Table1[[#This Row],[Sales]])</f>
        <v>1</v>
      </c>
    </row>
    <row r="3954" spans="1:19" x14ac:dyDescent="0.3">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c r="S3954">
        <f>COUNTIFS(Table1[Order ID],Table1[[#This Row],[Order ID]],Table1[Product ID],Table1[[#This Row],[Product ID]],Table1[Sales],Table1[[#This Row],[Sales]])</f>
        <v>1</v>
      </c>
    </row>
    <row r="3955" spans="1:19" x14ac:dyDescent="0.3">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c r="S3955">
        <f>COUNTIFS(Table1[Order ID],Table1[[#This Row],[Order ID]],Table1[Product ID],Table1[[#This Row],[Product ID]],Table1[Sales],Table1[[#This Row],[Sales]])</f>
        <v>1</v>
      </c>
    </row>
    <row r="3956" spans="1:19" x14ac:dyDescent="0.3">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c r="S3956">
        <f>COUNTIFS(Table1[Order ID],Table1[[#This Row],[Order ID]],Table1[Product ID],Table1[[#This Row],[Product ID]],Table1[Sales],Table1[[#This Row],[Sales]])</f>
        <v>1</v>
      </c>
    </row>
    <row r="3957" spans="1:19" x14ac:dyDescent="0.3">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c r="S3957">
        <f>COUNTIFS(Table1[Order ID],Table1[[#This Row],[Order ID]],Table1[Product ID],Table1[[#This Row],[Product ID]],Table1[Sales],Table1[[#This Row],[Sales]])</f>
        <v>1</v>
      </c>
    </row>
    <row r="3958" spans="1:19" x14ac:dyDescent="0.3">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c r="S3958">
        <f>COUNTIFS(Table1[Order ID],Table1[[#This Row],[Order ID]],Table1[Product ID],Table1[[#This Row],[Product ID]],Table1[Sales],Table1[[#This Row],[Sales]])</f>
        <v>1</v>
      </c>
    </row>
    <row r="3959" spans="1:19" x14ac:dyDescent="0.3">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c r="S3959">
        <f>COUNTIFS(Table1[Order ID],Table1[[#This Row],[Order ID]],Table1[Product ID],Table1[[#This Row],[Product ID]],Table1[Sales],Table1[[#This Row],[Sales]])</f>
        <v>1</v>
      </c>
    </row>
    <row r="3960" spans="1:19" x14ac:dyDescent="0.3">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c r="S3960">
        <f>COUNTIFS(Table1[Order ID],Table1[[#This Row],[Order ID]],Table1[Product ID],Table1[[#This Row],[Product ID]],Table1[Sales],Table1[[#This Row],[Sales]])</f>
        <v>1</v>
      </c>
    </row>
    <row r="3961" spans="1:19" x14ac:dyDescent="0.3">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c r="S3961">
        <f>COUNTIFS(Table1[Order ID],Table1[[#This Row],[Order ID]],Table1[Product ID],Table1[[#This Row],[Product ID]],Table1[Sales],Table1[[#This Row],[Sales]])</f>
        <v>1</v>
      </c>
    </row>
    <row r="3962" spans="1:19" x14ac:dyDescent="0.3">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c r="S3962">
        <f>COUNTIFS(Table1[Order ID],Table1[[#This Row],[Order ID]],Table1[Product ID],Table1[[#This Row],[Product ID]],Table1[Sales],Table1[[#This Row],[Sales]])</f>
        <v>1</v>
      </c>
    </row>
    <row r="3963" spans="1:19" x14ac:dyDescent="0.3">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c r="S3963">
        <f>COUNTIFS(Table1[Order ID],Table1[[#This Row],[Order ID]],Table1[Product ID],Table1[[#This Row],[Product ID]],Table1[Sales],Table1[[#This Row],[Sales]])</f>
        <v>1</v>
      </c>
    </row>
    <row r="3964" spans="1:19" x14ac:dyDescent="0.3">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c r="S3964">
        <f>COUNTIFS(Table1[Order ID],Table1[[#This Row],[Order ID]],Table1[Product ID],Table1[[#This Row],[Product ID]],Table1[Sales],Table1[[#This Row],[Sales]])</f>
        <v>1</v>
      </c>
    </row>
    <row r="3965" spans="1:19" x14ac:dyDescent="0.3">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c r="S3965">
        <f>COUNTIFS(Table1[Order ID],Table1[[#This Row],[Order ID]],Table1[Product ID],Table1[[#This Row],[Product ID]],Table1[Sales],Table1[[#This Row],[Sales]])</f>
        <v>1</v>
      </c>
    </row>
    <row r="3966" spans="1:19" x14ac:dyDescent="0.3">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c r="S3966">
        <f>COUNTIFS(Table1[Order ID],Table1[[#This Row],[Order ID]],Table1[Product ID],Table1[[#This Row],[Product ID]],Table1[Sales],Table1[[#This Row],[Sales]])</f>
        <v>1</v>
      </c>
    </row>
    <row r="3967" spans="1:19" x14ac:dyDescent="0.3">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c r="S3967">
        <f>COUNTIFS(Table1[Order ID],Table1[[#This Row],[Order ID]],Table1[Product ID],Table1[[#This Row],[Product ID]],Table1[Sales],Table1[[#This Row],[Sales]])</f>
        <v>1</v>
      </c>
    </row>
    <row r="3968" spans="1:19" x14ac:dyDescent="0.3">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c r="S3968">
        <f>COUNTIFS(Table1[Order ID],Table1[[#This Row],[Order ID]],Table1[Product ID],Table1[[#This Row],[Product ID]],Table1[Sales],Table1[[#This Row],[Sales]])</f>
        <v>1</v>
      </c>
    </row>
    <row r="3969" spans="1:19" x14ac:dyDescent="0.3">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c r="S3969">
        <f>COUNTIFS(Table1[Order ID],Table1[[#This Row],[Order ID]],Table1[Product ID],Table1[[#This Row],[Product ID]],Table1[Sales],Table1[[#This Row],[Sales]])</f>
        <v>1</v>
      </c>
    </row>
    <row r="3970" spans="1:19" x14ac:dyDescent="0.3">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c r="S3970">
        <f>COUNTIFS(Table1[Order ID],Table1[[#This Row],[Order ID]],Table1[Product ID],Table1[[#This Row],[Product ID]],Table1[Sales],Table1[[#This Row],[Sales]])</f>
        <v>1</v>
      </c>
    </row>
    <row r="3971" spans="1:19" x14ac:dyDescent="0.3">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c r="S3971">
        <f>COUNTIFS(Table1[Order ID],Table1[[#This Row],[Order ID]],Table1[Product ID],Table1[[#This Row],[Product ID]],Table1[Sales],Table1[[#This Row],[Sales]])</f>
        <v>1</v>
      </c>
    </row>
    <row r="3972" spans="1:19" x14ac:dyDescent="0.3">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c r="S3972">
        <f>COUNTIFS(Table1[Order ID],Table1[[#This Row],[Order ID]],Table1[Product ID],Table1[[#This Row],[Product ID]],Table1[Sales],Table1[[#This Row],[Sales]])</f>
        <v>1</v>
      </c>
    </row>
    <row r="3973" spans="1:19" x14ac:dyDescent="0.3">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c r="S3973">
        <f>COUNTIFS(Table1[Order ID],Table1[[#This Row],[Order ID]],Table1[Product ID],Table1[[#This Row],[Product ID]],Table1[Sales],Table1[[#This Row],[Sales]])</f>
        <v>1</v>
      </c>
    </row>
    <row r="3974" spans="1:19" x14ac:dyDescent="0.3">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c r="S3974">
        <f>COUNTIFS(Table1[Order ID],Table1[[#This Row],[Order ID]],Table1[Product ID],Table1[[#This Row],[Product ID]],Table1[Sales],Table1[[#This Row],[Sales]])</f>
        <v>1</v>
      </c>
    </row>
    <row r="3975" spans="1:19" x14ac:dyDescent="0.3">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c r="S3975">
        <f>COUNTIFS(Table1[Order ID],Table1[[#This Row],[Order ID]],Table1[Product ID],Table1[[#This Row],[Product ID]],Table1[Sales],Table1[[#This Row],[Sales]])</f>
        <v>1</v>
      </c>
    </row>
    <row r="3976" spans="1:19" x14ac:dyDescent="0.3">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c r="S3976">
        <f>COUNTIFS(Table1[Order ID],Table1[[#This Row],[Order ID]],Table1[Product ID],Table1[[#This Row],[Product ID]],Table1[Sales],Table1[[#This Row],[Sales]])</f>
        <v>1</v>
      </c>
    </row>
    <row r="3977" spans="1:19" x14ac:dyDescent="0.3">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c r="S3977">
        <f>COUNTIFS(Table1[Order ID],Table1[[#This Row],[Order ID]],Table1[Product ID],Table1[[#This Row],[Product ID]],Table1[Sales],Table1[[#This Row],[Sales]])</f>
        <v>1</v>
      </c>
    </row>
    <row r="3978" spans="1:19" x14ac:dyDescent="0.3">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c r="S3978">
        <f>COUNTIFS(Table1[Order ID],Table1[[#This Row],[Order ID]],Table1[Product ID],Table1[[#This Row],[Product ID]],Table1[Sales],Table1[[#This Row],[Sales]])</f>
        <v>1</v>
      </c>
    </row>
    <row r="3979" spans="1:19" x14ac:dyDescent="0.3">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c r="S3979">
        <f>COUNTIFS(Table1[Order ID],Table1[[#This Row],[Order ID]],Table1[Product ID],Table1[[#This Row],[Product ID]],Table1[Sales],Table1[[#This Row],[Sales]])</f>
        <v>1</v>
      </c>
    </row>
    <row r="3980" spans="1:19" x14ac:dyDescent="0.3">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c r="S3980">
        <f>COUNTIFS(Table1[Order ID],Table1[[#This Row],[Order ID]],Table1[Product ID],Table1[[#This Row],[Product ID]],Table1[Sales],Table1[[#This Row],[Sales]])</f>
        <v>1</v>
      </c>
    </row>
    <row r="3981" spans="1:19" x14ac:dyDescent="0.3">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c r="S3981">
        <f>COUNTIFS(Table1[Order ID],Table1[[#This Row],[Order ID]],Table1[Product ID],Table1[[#This Row],[Product ID]],Table1[Sales],Table1[[#This Row],[Sales]])</f>
        <v>1</v>
      </c>
    </row>
    <row r="3982" spans="1:19" x14ac:dyDescent="0.3">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c r="S3982">
        <f>COUNTIFS(Table1[Order ID],Table1[[#This Row],[Order ID]],Table1[Product ID],Table1[[#This Row],[Product ID]],Table1[Sales],Table1[[#This Row],[Sales]])</f>
        <v>1</v>
      </c>
    </row>
    <row r="3983" spans="1:19" x14ac:dyDescent="0.3">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c r="S3983">
        <f>COUNTIFS(Table1[Order ID],Table1[[#This Row],[Order ID]],Table1[Product ID],Table1[[#This Row],[Product ID]],Table1[Sales],Table1[[#This Row],[Sales]])</f>
        <v>1</v>
      </c>
    </row>
    <row r="3984" spans="1:19" x14ac:dyDescent="0.3">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c r="S3984">
        <f>COUNTIFS(Table1[Order ID],Table1[[#This Row],[Order ID]],Table1[Product ID],Table1[[#This Row],[Product ID]],Table1[Sales],Table1[[#This Row],[Sales]])</f>
        <v>1</v>
      </c>
    </row>
    <row r="3985" spans="1:19" x14ac:dyDescent="0.3">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c r="S3985">
        <f>COUNTIFS(Table1[Order ID],Table1[[#This Row],[Order ID]],Table1[Product ID],Table1[[#This Row],[Product ID]],Table1[Sales],Table1[[#This Row],[Sales]])</f>
        <v>1</v>
      </c>
    </row>
    <row r="3986" spans="1:19" x14ac:dyDescent="0.3">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c r="S3986">
        <f>COUNTIFS(Table1[Order ID],Table1[[#This Row],[Order ID]],Table1[Product ID],Table1[[#This Row],[Product ID]],Table1[Sales],Table1[[#This Row],[Sales]])</f>
        <v>1</v>
      </c>
    </row>
    <row r="3987" spans="1:19" x14ac:dyDescent="0.3">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c r="S3987">
        <f>COUNTIFS(Table1[Order ID],Table1[[#This Row],[Order ID]],Table1[Product ID],Table1[[#This Row],[Product ID]],Table1[Sales],Table1[[#This Row],[Sales]])</f>
        <v>1</v>
      </c>
    </row>
    <row r="3988" spans="1:19" x14ac:dyDescent="0.3">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c r="S3988">
        <f>COUNTIFS(Table1[Order ID],Table1[[#This Row],[Order ID]],Table1[Product ID],Table1[[#This Row],[Product ID]],Table1[Sales],Table1[[#This Row],[Sales]])</f>
        <v>1</v>
      </c>
    </row>
    <row r="3989" spans="1:19" x14ac:dyDescent="0.3">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c r="S3989">
        <f>COUNTIFS(Table1[Order ID],Table1[[#This Row],[Order ID]],Table1[Product ID],Table1[[#This Row],[Product ID]],Table1[Sales],Table1[[#This Row],[Sales]])</f>
        <v>1</v>
      </c>
    </row>
    <row r="3990" spans="1:19" x14ac:dyDescent="0.3">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c r="S3990">
        <f>COUNTIFS(Table1[Order ID],Table1[[#This Row],[Order ID]],Table1[Product ID],Table1[[#This Row],[Product ID]],Table1[Sales],Table1[[#This Row],[Sales]])</f>
        <v>1</v>
      </c>
    </row>
    <row r="3991" spans="1:19" x14ac:dyDescent="0.3">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c r="S3991">
        <f>COUNTIFS(Table1[Order ID],Table1[[#This Row],[Order ID]],Table1[Product ID],Table1[[#This Row],[Product ID]],Table1[Sales],Table1[[#This Row],[Sales]])</f>
        <v>1</v>
      </c>
    </row>
    <row r="3992" spans="1:19" x14ac:dyDescent="0.3">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c r="S3992">
        <f>COUNTIFS(Table1[Order ID],Table1[[#This Row],[Order ID]],Table1[Product ID],Table1[[#This Row],[Product ID]],Table1[Sales],Table1[[#This Row],[Sales]])</f>
        <v>1</v>
      </c>
    </row>
    <row r="3993" spans="1:19" x14ac:dyDescent="0.3">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c r="S3993">
        <f>COUNTIFS(Table1[Order ID],Table1[[#This Row],[Order ID]],Table1[Product ID],Table1[[#This Row],[Product ID]],Table1[Sales],Table1[[#This Row],[Sales]])</f>
        <v>1</v>
      </c>
    </row>
    <row r="3994" spans="1:19" x14ac:dyDescent="0.3">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c r="S3994">
        <f>COUNTIFS(Table1[Order ID],Table1[[#This Row],[Order ID]],Table1[Product ID],Table1[[#This Row],[Product ID]],Table1[Sales],Table1[[#This Row],[Sales]])</f>
        <v>1</v>
      </c>
    </row>
    <row r="3995" spans="1:19" x14ac:dyDescent="0.3">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c r="S3995">
        <f>COUNTIFS(Table1[Order ID],Table1[[#This Row],[Order ID]],Table1[Product ID],Table1[[#This Row],[Product ID]],Table1[Sales],Table1[[#This Row],[Sales]])</f>
        <v>1</v>
      </c>
    </row>
    <row r="3996" spans="1:19" x14ac:dyDescent="0.3">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c r="S3996">
        <f>COUNTIFS(Table1[Order ID],Table1[[#This Row],[Order ID]],Table1[Product ID],Table1[[#This Row],[Product ID]],Table1[Sales],Table1[[#This Row],[Sales]])</f>
        <v>1</v>
      </c>
    </row>
    <row r="3997" spans="1:19" x14ac:dyDescent="0.3">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c r="S3997">
        <f>COUNTIFS(Table1[Order ID],Table1[[#This Row],[Order ID]],Table1[Product ID],Table1[[#This Row],[Product ID]],Table1[Sales],Table1[[#This Row],[Sales]])</f>
        <v>1</v>
      </c>
    </row>
    <row r="3998" spans="1:19" x14ac:dyDescent="0.3">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c r="S3998">
        <f>COUNTIFS(Table1[Order ID],Table1[[#This Row],[Order ID]],Table1[Product ID],Table1[[#This Row],[Product ID]],Table1[Sales],Table1[[#This Row],[Sales]])</f>
        <v>1</v>
      </c>
    </row>
    <row r="3999" spans="1:19" x14ac:dyDescent="0.3">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c r="S3999">
        <f>COUNTIFS(Table1[Order ID],Table1[[#This Row],[Order ID]],Table1[Product ID],Table1[[#This Row],[Product ID]],Table1[Sales],Table1[[#This Row],[Sales]])</f>
        <v>1</v>
      </c>
    </row>
    <row r="4000" spans="1:19" x14ac:dyDescent="0.3">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c r="S4000">
        <f>COUNTIFS(Table1[Order ID],Table1[[#This Row],[Order ID]],Table1[Product ID],Table1[[#This Row],[Product ID]],Table1[Sales],Table1[[#This Row],[Sales]])</f>
        <v>1</v>
      </c>
    </row>
    <row r="4001" spans="1:19" x14ac:dyDescent="0.3">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c r="S4001">
        <f>COUNTIFS(Table1[Order ID],Table1[[#This Row],[Order ID]],Table1[Product ID],Table1[[#This Row],[Product ID]],Table1[Sales],Table1[[#This Row],[Sales]])</f>
        <v>1</v>
      </c>
    </row>
    <row r="4002" spans="1:19" x14ac:dyDescent="0.3">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c r="S4002">
        <f>COUNTIFS(Table1[Order ID],Table1[[#This Row],[Order ID]],Table1[Product ID],Table1[[#This Row],[Product ID]],Table1[Sales],Table1[[#This Row],[Sales]])</f>
        <v>1</v>
      </c>
    </row>
    <row r="4003" spans="1:19" x14ac:dyDescent="0.3">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c r="S4003">
        <f>COUNTIFS(Table1[Order ID],Table1[[#This Row],[Order ID]],Table1[Product ID],Table1[[#This Row],[Product ID]],Table1[Sales],Table1[[#This Row],[Sales]])</f>
        <v>1</v>
      </c>
    </row>
    <row r="4004" spans="1:19" x14ac:dyDescent="0.3">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c r="S4004">
        <f>COUNTIFS(Table1[Order ID],Table1[[#This Row],[Order ID]],Table1[Product ID],Table1[[#This Row],[Product ID]],Table1[Sales],Table1[[#This Row],[Sales]])</f>
        <v>1</v>
      </c>
    </row>
    <row r="4005" spans="1:19" x14ac:dyDescent="0.3">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c r="S4005">
        <f>COUNTIFS(Table1[Order ID],Table1[[#This Row],[Order ID]],Table1[Product ID],Table1[[#This Row],[Product ID]],Table1[Sales],Table1[[#This Row],[Sales]])</f>
        <v>1</v>
      </c>
    </row>
    <row r="4006" spans="1:19" x14ac:dyDescent="0.3">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c r="S4006">
        <f>COUNTIFS(Table1[Order ID],Table1[[#This Row],[Order ID]],Table1[Product ID],Table1[[#This Row],[Product ID]],Table1[Sales],Table1[[#This Row],[Sales]])</f>
        <v>1</v>
      </c>
    </row>
    <row r="4007" spans="1:19" x14ac:dyDescent="0.3">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c r="S4007">
        <f>COUNTIFS(Table1[Order ID],Table1[[#This Row],[Order ID]],Table1[Product ID],Table1[[#This Row],[Product ID]],Table1[Sales],Table1[[#This Row],[Sales]])</f>
        <v>1</v>
      </c>
    </row>
    <row r="4008" spans="1:19" x14ac:dyDescent="0.3">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c r="S4008">
        <f>COUNTIFS(Table1[Order ID],Table1[[#This Row],[Order ID]],Table1[Product ID],Table1[[#This Row],[Product ID]],Table1[Sales],Table1[[#This Row],[Sales]])</f>
        <v>1</v>
      </c>
    </row>
    <row r="4009" spans="1:19" x14ac:dyDescent="0.3">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c r="S4009">
        <f>COUNTIFS(Table1[Order ID],Table1[[#This Row],[Order ID]],Table1[Product ID],Table1[[#This Row],[Product ID]],Table1[Sales],Table1[[#This Row],[Sales]])</f>
        <v>1</v>
      </c>
    </row>
    <row r="4010" spans="1:19" x14ac:dyDescent="0.3">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c r="S4010">
        <f>COUNTIFS(Table1[Order ID],Table1[[#This Row],[Order ID]],Table1[Product ID],Table1[[#This Row],[Product ID]],Table1[Sales],Table1[[#This Row],[Sales]])</f>
        <v>1</v>
      </c>
    </row>
    <row r="4011" spans="1:19" x14ac:dyDescent="0.3">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c r="S4011">
        <f>COUNTIFS(Table1[Order ID],Table1[[#This Row],[Order ID]],Table1[Product ID],Table1[[#This Row],[Product ID]],Table1[Sales],Table1[[#This Row],[Sales]])</f>
        <v>1</v>
      </c>
    </row>
    <row r="4012" spans="1:19" x14ac:dyDescent="0.3">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c r="S4012">
        <f>COUNTIFS(Table1[Order ID],Table1[[#This Row],[Order ID]],Table1[Product ID],Table1[[#This Row],[Product ID]],Table1[Sales],Table1[[#This Row],[Sales]])</f>
        <v>1</v>
      </c>
    </row>
    <row r="4013" spans="1:19" x14ac:dyDescent="0.3">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c r="S4013">
        <f>COUNTIFS(Table1[Order ID],Table1[[#This Row],[Order ID]],Table1[Product ID],Table1[[#This Row],[Product ID]],Table1[Sales],Table1[[#This Row],[Sales]])</f>
        <v>1</v>
      </c>
    </row>
    <row r="4014" spans="1:19" x14ac:dyDescent="0.3">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c r="S4014">
        <f>COUNTIFS(Table1[Order ID],Table1[[#This Row],[Order ID]],Table1[Product ID],Table1[[#This Row],[Product ID]],Table1[Sales],Table1[[#This Row],[Sales]])</f>
        <v>1</v>
      </c>
    </row>
    <row r="4015" spans="1:19" x14ac:dyDescent="0.3">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c r="S4015">
        <f>COUNTIFS(Table1[Order ID],Table1[[#This Row],[Order ID]],Table1[Product ID],Table1[[#This Row],[Product ID]],Table1[Sales],Table1[[#This Row],[Sales]])</f>
        <v>1</v>
      </c>
    </row>
    <row r="4016" spans="1:19" x14ac:dyDescent="0.3">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c r="S4016">
        <f>COUNTIFS(Table1[Order ID],Table1[[#This Row],[Order ID]],Table1[Product ID],Table1[[#This Row],[Product ID]],Table1[Sales],Table1[[#This Row],[Sales]])</f>
        <v>1</v>
      </c>
    </row>
    <row r="4017" spans="1:19" x14ac:dyDescent="0.3">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c r="S4017">
        <f>COUNTIFS(Table1[Order ID],Table1[[#This Row],[Order ID]],Table1[Product ID],Table1[[#This Row],[Product ID]],Table1[Sales],Table1[[#This Row],[Sales]])</f>
        <v>1</v>
      </c>
    </row>
    <row r="4018" spans="1:19" x14ac:dyDescent="0.3">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c r="S4018">
        <f>COUNTIFS(Table1[Order ID],Table1[[#This Row],[Order ID]],Table1[Product ID],Table1[[#This Row],[Product ID]],Table1[Sales],Table1[[#This Row],[Sales]])</f>
        <v>1</v>
      </c>
    </row>
    <row r="4019" spans="1:19" x14ac:dyDescent="0.3">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c r="S4019">
        <f>COUNTIFS(Table1[Order ID],Table1[[#This Row],[Order ID]],Table1[Product ID],Table1[[#This Row],[Product ID]],Table1[Sales],Table1[[#This Row],[Sales]])</f>
        <v>1</v>
      </c>
    </row>
    <row r="4020" spans="1:19" x14ac:dyDescent="0.3">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c r="S4020">
        <f>COUNTIFS(Table1[Order ID],Table1[[#This Row],[Order ID]],Table1[Product ID],Table1[[#This Row],[Product ID]],Table1[Sales],Table1[[#This Row],[Sales]])</f>
        <v>1</v>
      </c>
    </row>
    <row r="4021" spans="1:19" x14ac:dyDescent="0.3">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c r="S4021">
        <f>COUNTIFS(Table1[Order ID],Table1[[#This Row],[Order ID]],Table1[Product ID],Table1[[#This Row],[Product ID]],Table1[Sales],Table1[[#This Row],[Sales]])</f>
        <v>1</v>
      </c>
    </row>
    <row r="4022" spans="1:19" x14ac:dyDescent="0.3">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c r="S4022">
        <f>COUNTIFS(Table1[Order ID],Table1[[#This Row],[Order ID]],Table1[Product ID],Table1[[#This Row],[Product ID]],Table1[Sales],Table1[[#This Row],[Sales]])</f>
        <v>1</v>
      </c>
    </row>
    <row r="4023" spans="1:19" x14ac:dyDescent="0.3">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c r="S4023">
        <f>COUNTIFS(Table1[Order ID],Table1[[#This Row],[Order ID]],Table1[Product ID],Table1[[#This Row],[Product ID]],Table1[Sales],Table1[[#This Row],[Sales]])</f>
        <v>1</v>
      </c>
    </row>
    <row r="4024" spans="1:19" x14ac:dyDescent="0.3">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c r="S4024">
        <f>COUNTIFS(Table1[Order ID],Table1[[#This Row],[Order ID]],Table1[Product ID],Table1[[#This Row],[Product ID]],Table1[Sales],Table1[[#This Row],[Sales]])</f>
        <v>1</v>
      </c>
    </row>
    <row r="4025" spans="1:19" x14ac:dyDescent="0.3">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c r="S4025">
        <f>COUNTIFS(Table1[Order ID],Table1[[#This Row],[Order ID]],Table1[Product ID],Table1[[#This Row],[Product ID]],Table1[Sales],Table1[[#This Row],[Sales]])</f>
        <v>1</v>
      </c>
    </row>
    <row r="4026" spans="1:19" x14ac:dyDescent="0.3">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c r="S4026">
        <f>COUNTIFS(Table1[Order ID],Table1[[#This Row],[Order ID]],Table1[Product ID],Table1[[#This Row],[Product ID]],Table1[Sales],Table1[[#This Row],[Sales]])</f>
        <v>1</v>
      </c>
    </row>
    <row r="4027" spans="1:19" x14ac:dyDescent="0.3">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c r="S4027">
        <f>COUNTIFS(Table1[Order ID],Table1[[#This Row],[Order ID]],Table1[Product ID],Table1[[#This Row],[Product ID]],Table1[Sales],Table1[[#This Row],[Sales]])</f>
        <v>1</v>
      </c>
    </row>
    <row r="4028" spans="1:19" x14ac:dyDescent="0.3">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c r="S4028">
        <f>COUNTIFS(Table1[Order ID],Table1[[#This Row],[Order ID]],Table1[Product ID],Table1[[#This Row],[Product ID]],Table1[Sales],Table1[[#This Row],[Sales]])</f>
        <v>1</v>
      </c>
    </row>
    <row r="4029" spans="1:19" x14ac:dyDescent="0.3">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c r="S4029">
        <f>COUNTIFS(Table1[Order ID],Table1[[#This Row],[Order ID]],Table1[Product ID],Table1[[#This Row],[Product ID]],Table1[Sales],Table1[[#This Row],[Sales]])</f>
        <v>1</v>
      </c>
    </row>
    <row r="4030" spans="1:19" x14ac:dyDescent="0.3">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c r="S4030">
        <f>COUNTIFS(Table1[Order ID],Table1[[#This Row],[Order ID]],Table1[Product ID],Table1[[#This Row],[Product ID]],Table1[Sales],Table1[[#This Row],[Sales]])</f>
        <v>1</v>
      </c>
    </row>
    <row r="4031" spans="1:19" x14ac:dyDescent="0.3">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c r="S4031">
        <f>COUNTIFS(Table1[Order ID],Table1[[#This Row],[Order ID]],Table1[Product ID],Table1[[#This Row],[Product ID]],Table1[Sales],Table1[[#This Row],[Sales]])</f>
        <v>1</v>
      </c>
    </row>
    <row r="4032" spans="1:19" x14ac:dyDescent="0.3">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c r="S4032">
        <f>COUNTIFS(Table1[Order ID],Table1[[#This Row],[Order ID]],Table1[Product ID],Table1[[#This Row],[Product ID]],Table1[Sales],Table1[[#This Row],[Sales]])</f>
        <v>1</v>
      </c>
    </row>
    <row r="4033" spans="1:19" x14ac:dyDescent="0.3">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c r="S4033">
        <f>COUNTIFS(Table1[Order ID],Table1[[#This Row],[Order ID]],Table1[Product ID],Table1[[#This Row],[Product ID]],Table1[Sales],Table1[[#This Row],[Sales]])</f>
        <v>1</v>
      </c>
    </row>
    <row r="4034" spans="1:19" x14ac:dyDescent="0.3">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c r="S4034">
        <f>COUNTIFS(Table1[Order ID],Table1[[#This Row],[Order ID]],Table1[Product ID],Table1[[#This Row],[Product ID]],Table1[Sales],Table1[[#This Row],[Sales]])</f>
        <v>1</v>
      </c>
    </row>
    <row r="4035" spans="1:19" x14ac:dyDescent="0.3">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c r="S4035">
        <f>COUNTIFS(Table1[Order ID],Table1[[#This Row],[Order ID]],Table1[Product ID],Table1[[#This Row],[Product ID]],Table1[Sales],Table1[[#This Row],[Sales]])</f>
        <v>1</v>
      </c>
    </row>
    <row r="4036" spans="1:19" x14ac:dyDescent="0.3">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c r="S4036">
        <f>COUNTIFS(Table1[Order ID],Table1[[#This Row],[Order ID]],Table1[Product ID],Table1[[#This Row],[Product ID]],Table1[Sales],Table1[[#This Row],[Sales]])</f>
        <v>1</v>
      </c>
    </row>
    <row r="4037" spans="1:19" x14ac:dyDescent="0.3">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c r="S4037">
        <f>COUNTIFS(Table1[Order ID],Table1[[#This Row],[Order ID]],Table1[Product ID],Table1[[#This Row],[Product ID]],Table1[Sales],Table1[[#This Row],[Sales]])</f>
        <v>1</v>
      </c>
    </row>
    <row r="4038" spans="1:19" x14ac:dyDescent="0.3">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c r="S4038">
        <f>COUNTIFS(Table1[Order ID],Table1[[#This Row],[Order ID]],Table1[Product ID],Table1[[#This Row],[Product ID]],Table1[Sales],Table1[[#This Row],[Sales]])</f>
        <v>1</v>
      </c>
    </row>
    <row r="4039" spans="1:19" x14ac:dyDescent="0.3">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c r="S4039">
        <f>COUNTIFS(Table1[Order ID],Table1[[#This Row],[Order ID]],Table1[Product ID],Table1[[#This Row],[Product ID]],Table1[Sales],Table1[[#This Row],[Sales]])</f>
        <v>1</v>
      </c>
    </row>
    <row r="4040" spans="1:19" x14ac:dyDescent="0.3">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c r="S4040">
        <f>COUNTIFS(Table1[Order ID],Table1[[#This Row],[Order ID]],Table1[Product ID],Table1[[#This Row],[Product ID]],Table1[Sales],Table1[[#This Row],[Sales]])</f>
        <v>1</v>
      </c>
    </row>
    <row r="4041" spans="1:19" x14ac:dyDescent="0.3">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c r="S4041">
        <f>COUNTIFS(Table1[Order ID],Table1[[#This Row],[Order ID]],Table1[Product ID],Table1[[#This Row],[Product ID]],Table1[Sales],Table1[[#This Row],[Sales]])</f>
        <v>1</v>
      </c>
    </row>
    <row r="4042" spans="1:19" x14ac:dyDescent="0.3">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c r="S4042">
        <f>COUNTIFS(Table1[Order ID],Table1[[#This Row],[Order ID]],Table1[Product ID],Table1[[#This Row],[Product ID]],Table1[Sales],Table1[[#This Row],[Sales]])</f>
        <v>1</v>
      </c>
    </row>
    <row r="4043" spans="1:19" x14ac:dyDescent="0.3">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c r="S4043">
        <f>COUNTIFS(Table1[Order ID],Table1[[#This Row],[Order ID]],Table1[Product ID],Table1[[#This Row],[Product ID]],Table1[Sales],Table1[[#This Row],[Sales]])</f>
        <v>1</v>
      </c>
    </row>
    <row r="4044" spans="1:19" x14ac:dyDescent="0.3">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c r="S4044">
        <f>COUNTIFS(Table1[Order ID],Table1[[#This Row],[Order ID]],Table1[Product ID],Table1[[#This Row],[Product ID]],Table1[Sales],Table1[[#This Row],[Sales]])</f>
        <v>1</v>
      </c>
    </row>
    <row r="4045" spans="1:19" x14ac:dyDescent="0.3">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c r="S4045">
        <f>COUNTIFS(Table1[Order ID],Table1[[#This Row],[Order ID]],Table1[Product ID],Table1[[#This Row],[Product ID]],Table1[Sales],Table1[[#This Row],[Sales]])</f>
        <v>1</v>
      </c>
    </row>
    <row r="4046" spans="1:19" x14ac:dyDescent="0.3">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c r="S4046">
        <f>COUNTIFS(Table1[Order ID],Table1[[#This Row],[Order ID]],Table1[Product ID],Table1[[#This Row],[Product ID]],Table1[Sales],Table1[[#This Row],[Sales]])</f>
        <v>1</v>
      </c>
    </row>
    <row r="4047" spans="1:19" x14ac:dyDescent="0.3">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c r="S4047">
        <f>COUNTIFS(Table1[Order ID],Table1[[#This Row],[Order ID]],Table1[Product ID],Table1[[#This Row],[Product ID]],Table1[Sales],Table1[[#This Row],[Sales]])</f>
        <v>1</v>
      </c>
    </row>
    <row r="4048" spans="1:19" x14ac:dyDescent="0.3">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c r="S4048">
        <f>COUNTIFS(Table1[Order ID],Table1[[#This Row],[Order ID]],Table1[Product ID],Table1[[#This Row],[Product ID]],Table1[Sales],Table1[[#This Row],[Sales]])</f>
        <v>1</v>
      </c>
    </row>
    <row r="4049" spans="1:19" x14ac:dyDescent="0.3">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c r="S4049">
        <f>COUNTIFS(Table1[Order ID],Table1[[#This Row],[Order ID]],Table1[Product ID],Table1[[#This Row],[Product ID]],Table1[Sales],Table1[[#This Row],[Sales]])</f>
        <v>1</v>
      </c>
    </row>
    <row r="4050" spans="1:19" x14ac:dyDescent="0.3">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c r="S4050">
        <f>COUNTIFS(Table1[Order ID],Table1[[#This Row],[Order ID]],Table1[Product ID],Table1[[#This Row],[Product ID]],Table1[Sales],Table1[[#This Row],[Sales]])</f>
        <v>1</v>
      </c>
    </row>
    <row r="4051" spans="1:19" x14ac:dyDescent="0.3">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c r="S4051">
        <f>COUNTIFS(Table1[Order ID],Table1[[#This Row],[Order ID]],Table1[Product ID],Table1[[#This Row],[Product ID]],Table1[Sales],Table1[[#This Row],[Sales]])</f>
        <v>1</v>
      </c>
    </row>
    <row r="4052" spans="1:19" x14ac:dyDescent="0.3">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c r="S4052">
        <f>COUNTIFS(Table1[Order ID],Table1[[#This Row],[Order ID]],Table1[Product ID],Table1[[#This Row],[Product ID]],Table1[Sales],Table1[[#This Row],[Sales]])</f>
        <v>1</v>
      </c>
    </row>
    <row r="4053" spans="1:19" x14ac:dyDescent="0.3">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c r="S4053">
        <f>COUNTIFS(Table1[Order ID],Table1[[#This Row],[Order ID]],Table1[Product ID],Table1[[#This Row],[Product ID]],Table1[Sales],Table1[[#This Row],[Sales]])</f>
        <v>1</v>
      </c>
    </row>
    <row r="4054" spans="1:19" x14ac:dyDescent="0.3">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c r="S4054">
        <f>COUNTIFS(Table1[Order ID],Table1[[#This Row],[Order ID]],Table1[Product ID],Table1[[#This Row],[Product ID]],Table1[Sales],Table1[[#This Row],[Sales]])</f>
        <v>1</v>
      </c>
    </row>
    <row r="4055" spans="1:19" x14ac:dyDescent="0.3">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c r="S4055">
        <f>COUNTIFS(Table1[Order ID],Table1[[#This Row],[Order ID]],Table1[Product ID],Table1[[#This Row],[Product ID]],Table1[Sales],Table1[[#This Row],[Sales]])</f>
        <v>1</v>
      </c>
    </row>
    <row r="4056" spans="1:19" x14ac:dyDescent="0.3">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c r="S4056">
        <f>COUNTIFS(Table1[Order ID],Table1[[#This Row],[Order ID]],Table1[Product ID],Table1[[#This Row],[Product ID]],Table1[Sales],Table1[[#This Row],[Sales]])</f>
        <v>1</v>
      </c>
    </row>
    <row r="4057" spans="1:19" x14ac:dyDescent="0.3">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c r="S4057">
        <f>COUNTIFS(Table1[Order ID],Table1[[#This Row],[Order ID]],Table1[Product ID],Table1[[#This Row],[Product ID]],Table1[Sales],Table1[[#This Row],[Sales]])</f>
        <v>1</v>
      </c>
    </row>
    <row r="4058" spans="1:19" x14ac:dyDescent="0.3">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c r="S4058">
        <f>COUNTIFS(Table1[Order ID],Table1[[#This Row],[Order ID]],Table1[Product ID],Table1[[#This Row],[Product ID]],Table1[Sales],Table1[[#This Row],[Sales]])</f>
        <v>1</v>
      </c>
    </row>
    <row r="4059" spans="1:19" x14ac:dyDescent="0.3">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c r="S4059">
        <f>COUNTIFS(Table1[Order ID],Table1[[#This Row],[Order ID]],Table1[Product ID],Table1[[#This Row],[Product ID]],Table1[Sales],Table1[[#This Row],[Sales]])</f>
        <v>1</v>
      </c>
    </row>
    <row r="4060" spans="1:19" x14ac:dyDescent="0.3">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c r="S4060">
        <f>COUNTIFS(Table1[Order ID],Table1[[#This Row],[Order ID]],Table1[Product ID],Table1[[#This Row],[Product ID]],Table1[Sales],Table1[[#This Row],[Sales]])</f>
        <v>1</v>
      </c>
    </row>
    <row r="4061" spans="1:19" x14ac:dyDescent="0.3">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c r="S4061">
        <f>COUNTIFS(Table1[Order ID],Table1[[#This Row],[Order ID]],Table1[Product ID],Table1[[#This Row],[Product ID]],Table1[Sales],Table1[[#This Row],[Sales]])</f>
        <v>1</v>
      </c>
    </row>
    <row r="4062" spans="1:19" x14ac:dyDescent="0.3">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c r="S4062">
        <f>COUNTIFS(Table1[Order ID],Table1[[#This Row],[Order ID]],Table1[Product ID],Table1[[#This Row],[Product ID]],Table1[Sales],Table1[[#This Row],[Sales]])</f>
        <v>1</v>
      </c>
    </row>
    <row r="4063" spans="1:19" x14ac:dyDescent="0.3">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c r="S4063">
        <f>COUNTIFS(Table1[Order ID],Table1[[#This Row],[Order ID]],Table1[Product ID],Table1[[#This Row],[Product ID]],Table1[Sales],Table1[[#This Row],[Sales]])</f>
        <v>1</v>
      </c>
    </row>
    <row r="4064" spans="1:19" x14ac:dyDescent="0.3">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c r="S4064">
        <f>COUNTIFS(Table1[Order ID],Table1[[#This Row],[Order ID]],Table1[Product ID],Table1[[#This Row],[Product ID]],Table1[Sales],Table1[[#This Row],[Sales]])</f>
        <v>1</v>
      </c>
    </row>
    <row r="4065" spans="1:19" x14ac:dyDescent="0.3">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c r="S4065">
        <f>COUNTIFS(Table1[Order ID],Table1[[#This Row],[Order ID]],Table1[Product ID],Table1[[#This Row],[Product ID]],Table1[Sales],Table1[[#This Row],[Sales]])</f>
        <v>1</v>
      </c>
    </row>
    <row r="4066" spans="1:19" x14ac:dyDescent="0.3">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c r="S4066">
        <f>COUNTIFS(Table1[Order ID],Table1[[#This Row],[Order ID]],Table1[Product ID],Table1[[#This Row],[Product ID]],Table1[Sales],Table1[[#This Row],[Sales]])</f>
        <v>1</v>
      </c>
    </row>
    <row r="4067" spans="1:19" x14ac:dyDescent="0.3">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c r="S4067">
        <f>COUNTIFS(Table1[Order ID],Table1[[#This Row],[Order ID]],Table1[Product ID],Table1[[#This Row],[Product ID]],Table1[Sales],Table1[[#This Row],[Sales]])</f>
        <v>1</v>
      </c>
    </row>
    <row r="4068" spans="1:19" x14ac:dyDescent="0.3">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c r="S4068">
        <f>COUNTIFS(Table1[Order ID],Table1[[#This Row],[Order ID]],Table1[Product ID],Table1[[#This Row],[Product ID]],Table1[Sales],Table1[[#This Row],[Sales]])</f>
        <v>1</v>
      </c>
    </row>
    <row r="4069" spans="1:19" x14ac:dyDescent="0.3">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c r="S4069">
        <f>COUNTIFS(Table1[Order ID],Table1[[#This Row],[Order ID]],Table1[Product ID],Table1[[#This Row],[Product ID]],Table1[Sales],Table1[[#This Row],[Sales]])</f>
        <v>1</v>
      </c>
    </row>
    <row r="4070" spans="1:19" x14ac:dyDescent="0.3">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c r="S4070">
        <f>COUNTIFS(Table1[Order ID],Table1[[#This Row],[Order ID]],Table1[Product ID],Table1[[#This Row],[Product ID]],Table1[Sales],Table1[[#This Row],[Sales]])</f>
        <v>1</v>
      </c>
    </row>
    <row r="4071" spans="1:19" x14ac:dyDescent="0.3">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c r="S4071">
        <f>COUNTIFS(Table1[Order ID],Table1[[#This Row],[Order ID]],Table1[Product ID],Table1[[#This Row],[Product ID]],Table1[Sales],Table1[[#This Row],[Sales]])</f>
        <v>1</v>
      </c>
    </row>
    <row r="4072" spans="1:19" x14ac:dyDescent="0.3">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c r="S4072">
        <f>COUNTIFS(Table1[Order ID],Table1[[#This Row],[Order ID]],Table1[Product ID],Table1[[#This Row],[Product ID]],Table1[Sales],Table1[[#This Row],[Sales]])</f>
        <v>1</v>
      </c>
    </row>
    <row r="4073" spans="1:19" x14ac:dyDescent="0.3">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c r="S4073">
        <f>COUNTIFS(Table1[Order ID],Table1[[#This Row],[Order ID]],Table1[Product ID],Table1[[#This Row],[Product ID]],Table1[Sales],Table1[[#This Row],[Sales]])</f>
        <v>1</v>
      </c>
    </row>
    <row r="4074" spans="1:19" x14ac:dyDescent="0.3">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c r="S4074">
        <f>COUNTIFS(Table1[Order ID],Table1[[#This Row],[Order ID]],Table1[Product ID],Table1[[#This Row],[Product ID]],Table1[Sales],Table1[[#This Row],[Sales]])</f>
        <v>1</v>
      </c>
    </row>
    <row r="4075" spans="1:19" x14ac:dyDescent="0.3">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c r="S4075">
        <f>COUNTIFS(Table1[Order ID],Table1[[#This Row],[Order ID]],Table1[Product ID],Table1[[#This Row],[Product ID]],Table1[Sales],Table1[[#This Row],[Sales]])</f>
        <v>1</v>
      </c>
    </row>
    <row r="4076" spans="1:19" x14ac:dyDescent="0.3">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c r="S4076">
        <f>COUNTIFS(Table1[Order ID],Table1[[#This Row],[Order ID]],Table1[Product ID],Table1[[#This Row],[Product ID]],Table1[Sales],Table1[[#This Row],[Sales]])</f>
        <v>1</v>
      </c>
    </row>
    <row r="4077" spans="1:19" x14ac:dyDescent="0.3">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c r="S4077">
        <f>COUNTIFS(Table1[Order ID],Table1[[#This Row],[Order ID]],Table1[Product ID],Table1[[#This Row],[Product ID]],Table1[Sales],Table1[[#This Row],[Sales]])</f>
        <v>1</v>
      </c>
    </row>
    <row r="4078" spans="1:19" x14ac:dyDescent="0.3">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c r="S4078">
        <f>COUNTIFS(Table1[Order ID],Table1[[#This Row],[Order ID]],Table1[Product ID],Table1[[#This Row],[Product ID]],Table1[Sales],Table1[[#This Row],[Sales]])</f>
        <v>1</v>
      </c>
    </row>
    <row r="4079" spans="1:19" x14ac:dyDescent="0.3">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c r="S4079">
        <f>COUNTIFS(Table1[Order ID],Table1[[#This Row],[Order ID]],Table1[Product ID],Table1[[#This Row],[Product ID]],Table1[Sales],Table1[[#This Row],[Sales]])</f>
        <v>1</v>
      </c>
    </row>
    <row r="4080" spans="1:19" x14ac:dyDescent="0.3">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c r="S4080">
        <f>COUNTIFS(Table1[Order ID],Table1[[#This Row],[Order ID]],Table1[Product ID],Table1[[#This Row],[Product ID]],Table1[Sales],Table1[[#This Row],[Sales]])</f>
        <v>1</v>
      </c>
    </row>
    <row r="4081" spans="1:19" x14ac:dyDescent="0.3">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c r="S4081">
        <f>COUNTIFS(Table1[Order ID],Table1[[#This Row],[Order ID]],Table1[Product ID],Table1[[#This Row],[Product ID]],Table1[Sales],Table1[[#This Row],[Sales]])</f>
        <v>1</v>
      </c>
    </row>
    <row r="4082" spans="1:19" x14ac:dyDescent="0.3">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c r="S4082">
        <f>COUNTIFS(Table1[Order ID],Table1[[#This Row],[Order ID]],Table1[Product ID],Table1[[#This Row],[Product ID]],Table1[Sales],Table1[[#This Row],[Sales]])</f>
        <v>1</v>
      </c>
    </row>
    <row r="4083" spans="1:19" x14ac:dyDescent="0.3">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c r="S4083">
        <f>COUNTIFS(Table1[Order ID],Table1[[#This Row],[Order ID]],Table1[Product ID],Table1[[#This Row],[Product ID]],Table1[Sales],Table1[[#This Row],[Sales]])</f>
        <v>1</v>
      </c>
    </row>
    <row r="4084" spans="1:19" x14ac:dyDescent="0.3">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c r="S4084">
        <f>COUNTIFS(Table1[Order ID],Table1[[#This Row],[Order ID]],Table1[Product ID],Table1[[#This Row],[Product ID]],Table1[Sales],Table1[[#This Row],[Sales]])</f>
        <v>1</v>
      </c>
    </row>
    <row r="4085" spans="1:19" x14ac:dyDescent="0.3">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c r="S4085">
        <f>COUNTIFS(Table1[Order ID],Table1[[#This Row],[Order ID]],Table1[Product ID],Table1[[#This Row],[Product ID]],Table1[Sales],Table1[[#This Row],[Sales]])</f>
        <v>1</v>
      </c>
    </row>
    <row r="4086" spans="1:19" x14ac:dyDescent="0.3">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c r="S4086">
        <f>COUNTIFS(Table1[Order ID],Table1[[#This Row],[Order ID]],Table1[Product ID],Table1[[#This Row],[Product ID]],Table1[Sales],Table1[[#This Row],[Sales]])</f>
        <v>1</v>
      </c>
    </row>
    <row r="4087" spans="1:19" x14ac:dyDescent="0.3">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c r="S4087">
        <f>COUNTIFS(Table1[Order ID],Table1[[#This Row],[Order ID]],Table1[Product ID],Table1[[#This Row],[Product ID]],Table1[Sales],Table1[[#This Row],[Sales]])</f>
        <v>1</v>
      </c>
    </row>
    <row r="4088" spans="1:19" x14ac:dyDescent="0.3">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c r="S4088">
        <f>COUNTIFS(Table1[Order ID],Table1[[#This Row],[Order ID]],Table1[Product ID],Table1[[#This Row],[Product ID]],Table1[Sales],Table1[[#This Row],[Sales]])</f>
        <v>1</v>
      </c>
    </row>
    <row r="4089" spans="1:19" x14ac:dyDescent="0.3">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c r="S4089">
        <f>COUNTIFS(Table1[Order ID],Table1[[#This Row],[Order ID]],Table1[Product ID],Table1[[#This Row],[Product ID]],Table1[Sales],Table1[[#This Row],[Sales]])</f>
        <v>1</v>
      </c>
    </row>
    <row r="4090" spans="1:19" x14ac:dyDescent="0.3">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c r="S4090">
        <f>COUNTIFS(Table1[Order ID],Table1[[#This Row],[Order ID]],Table1[Product ID],Table1[[#This Row],[Product ID]],Table1[Sales],Table1[[#This Row],[Sales]])</f>
        <v>1</v>
      </c>
    </row>
    <row r="4091" spans="1:19" x14ac:dyDescent="0.3">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c r="S4091">
        <f>COUNTIFS(Table1[Order ID],Table1[[#This Row],[Order ID]],Table1[Product ID],Table1[[#This Row],[Product ID]],Table1[Sales],Table1[[#This Row],[Sales]])</f>
        <v>1</v>
      </c>
    </row>
    <row r="4092" spans="1:19" x14ac:dyDescent="0.3">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c r="S4092">
        <f>COUNTIFS(Table1[Order ID],Table1[[#This Row],[Order ID]],Table1[Product ID],Table1[[#This Row],[Product ID]],Table1[Sales],Table1[[#This Row],[Sales]])</f>
        <v>1</v>
      </c>
    </row>
    <row r="4093" spans="1:19" x14ac:dyDescent="0.3">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c r="S4093">
        <f>COUNTIFS(Table1[Order ID],Table1[[#This Row],[Order ID]],Table1[Product ID],Table1[[#This Row],[Product ID]],Table1[Sales],Table1[[#This Row],[Sales]])</f>
        <v>1</v>
      </c>
    </row>
    <row r="4094" spans="1:19" x14ac:dyDescent="0.3">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c r="S4094">
        <f>COUNTIFS(Table1[Order ID],Table1[[#This Row],[Order ID]],Table1[Product ID],Table1[[#This Row],[Product ID]],Table1[Sales],Table1[[#This Row],[Sales]])</f>
        <v>1</v>
      </c>
    </row>
    <row r="4095" spans="1:19" x14ac:dyDescent="0.3">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c r="S4095">
        <f>COUNTIFS(Table1[Order ID],Table1[[#This Row],[Order ID]],Table1[Product ID],Table1[[#This Row],[Product ID]],Table1[Sales],Table1[[#This Row],[Sales]])</f>
        <v>1</v>
      </c>
    </row>
    <row r="4096" spans="1:19" x14ac:dyDescent="0.3">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c r="S4096">
        <f>COUNTIFS(Table1[Order ID],Table1[[#This Row],[Order ID]],Table1[Product ID],Table1[[#This Row],[Product ID]],Table1[Sales],Table1[[#This Row],[Sales]])</f>
        <v>1</v>
      </c>
    </row>
    <row r="4097" spans="1:19" x14ac:dyDescent="0.3">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c r="S4097">
        <f>COUNTIFS(Table1[Order ID],Table1[[#This Row],[Order ID]],Table1[Product ID],Table1[[#This Row],[Product ID]],Table1[Sales],Table1[[#This Row],[Sales]])</f>
        <v>1</v>
      </c>
    </row>
    <row r="4098" spans="1:19" x14ac:dyDescent="0.3">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c r="S4098">
        <f>COUNTIFS(Table1[Order ID],Table1[[#This Row],[Order ID]],Table1[Product ID],Table1[[#This Row],[Product ID]],Table1[Sales],Table1[[#This Row],[Sales]])</f>
        <v>1</v>
      </c>
    </row>
    <row r="4099" spans="1:19" x14ac:dyDescent="0.3">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c r="S4099">
        <f>COUNTIFS(Table1[Order ID],Table1[[#This Row],[Order ID]],Table1[Product ID],Table1[[#This Row],[Product ID]],Table1[Sales],Table1[[#This Row],[Sales]])</f>
        <v>1</v>
      </c>
    </row>
    <row r="4100" spans="1:19" x14ac:dyDescent="0.3">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c r="S4100">
        <f>COUNTIFS(Table1[Order ID],Table1[[#This Row],[Order ID]],Table1[Product ID],Table1[[#This Row],[Product ID]],Table1[Sales],Table1[[#This Row],[Sales]])</f>
        <v>1</v>
      </c>
    </row>
    <row r="4101" spans="1:19" x14ac:dyDescent="0.3">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c r="S4101">
        <f>COUNTIFS(Table1[Order ID],Table1[[#This Row],[Order ID]],Table1[Product ID],Table1[[#This Row],[Product ID]],Table1[Sales],Table1[[#This Row],[Sales]])</f>
        <v>1</v>
      </c>
    </row>
    <row r="4102" spans="1:19" x14ac:dyDescent="0.3">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c r="S4102">
        <f>COUNTIFS(Table1[Order ID],Table1[[#This Row],[Order ID]],Table1[Product ID],Table1[[#This Row],[Product ID]],Table1[Sales],Table1[[#This Row],[Sales]])</f>
        <v>1</v>
      </c>
    </row>
    <row r="4103" spans="1:19" x14ac:dyDescent="0.3">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c r="S4103">
        <f>COUNTIFS(Table1[Order ID],Table1[[#This Row],[Order ID]],Table1[Product ID],Table1[[#This Row],[Product ID]],Table1[Sales],Table1[[#This Row],[Sales]])</f>
        <v>1</v>
      </c>
    </row>
    <row r="4104" spans="1:19" x14ac:dyDescent="0.3">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c r="S4104">
        <f>COUNTIFS(Table1[Order ID],Table1[[#This Row],[Order ID]],Table1[Product ID],Table1[[#This Row],[Product ID]],Table1[Sales],Table1[[#This Row],[Sales]])</f>
        <v>1</v>
      </c>
    </row>
    <row r="4105" spans="1:19" x14ac:dyDescent="0.3">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c r="S4105">
        <f>COUNTIFS(Table1[Order ID],Table1[[#This Row],[Order ID]],Table1[Product ID],Table1[[#This Row],[Product ID]],Table1[Sales],Table1[[#This Row],[Sales]])</f>
        <v>1</v>
      </c>
    </row>
    <row r="4106" spans="1:19" x14ac:dyDescent="0.3">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c r="S4106">
        <f>COUNTIFS(Table1[Order ID],Table1[[#This Row],[Order ID]],Table1[Product ID],Table1[[#This Row],[Product ID]],Table1[Sales],Table1[[#This Row],[Sales]])</f>
        <v>1</v>
      </c>
    </row>
    <row r="4107" spans="1:19" x14ac:dyDescent="0.3">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c r="S4107">
        <f>COUNTIFS(Table1[Order ID],Table1[[#This Row],[Order ID]],Table1[Product ID],Table1[[#This Row],[Product ID]],Table1[Sales],Table1[[#This Row],[Sales]])</f>
        <v>1</v>
      </c>
    </row>
    <row r="4108" spans="1:19" x14ac:dyDescent="0.3">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c r="S4108">
        <f>COUNTIFS(Table1[Order ID],Table1[[#This Row],[Order ID]],Table1[Product ID],Table1[[#This Row],[Product ID]],Table1[Sales],Table1[[#This Row],[Sales]])</f>
        <v>1</v>
      </c>
    </row>
    <row r="4109" spans="1:19" x14ac:dyDescent="0.3">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c r="S4109">
        <f>COUNTIFS(Table1[Order ID],Table1[[#This Row],[Order ID]],Table1[Product ID],Table1[[#This Row],[Product ID]],Table1[Sales],Table1[[#This Row],[Sales]])</f>
        <v>1</v>
      </c>
    </row>
    <row r="4110" spans="1:19" x14ac:dyDescent="0.3">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c r="S4110">
        <f>COUNTIFS(Table1[Order ID],Table1[[#This Row],[Order ID]],Table1[Product ID],Table1[[#This Row],[Product ID]],Table1[Sales],Table1[[#This Row],[Sales]])</f>
        <v>1</v>
      </c>
    </row>
    <row r="4111" spans="1:19" x14ac:dyDescent="0.3">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c r="S4111">
        <f>COUNTIFS(Table1[Order ID],Table1[[#This Row],[Order ID]],Table1[Product ID],Table1[[#This Row],[Product ID]],Table1[Sales],Table1[[#This Row],[Sales]])</f>
        <v>1</v>
      </c>
    </row>
    <row r="4112" spans="1:19" x14ac:dyDescent="0.3">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c r="S4112">
        <f>COUNTIFS(Table1[Order ID],Table1[[#This Row],[Order ID]],Table1[Product ID],Table1[[#This Row],[Product ID]],Table1[Sales],Table1[[#This Row],[Sales]])</f>
        <v>1</v>
      </c>
    </row>
    <row r="4113" spans="1:19" x14ac:dyDescent="0.3">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c r="S4113">
        <f>COUNTIFS(Table1[Order ID],Table1[[#This Row],[Order ID]],Table1[Product ID],Table1[[#This Row],[Product ID]],Table1[Sales],Table1[[#This Row],[Sales]])</f>
        <v>1</v>
      </c>
    </row>
    <row r="4114" spans="1:19" x14ac:dyDescent="0.3">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c r="S4114">
        <f>COUNTIFS(Table1[Order ID],Table1[[#This Row],[Order ID]],Table1[Product ID],Table1[[#This Row],[Product ID]],Table1[Sales],Table1[[#This Row],[Sales]])</f>
        <v>1</v>
      </c>
    </row>
    <row r="4115" spans="1:19" x14ac:dyDescent="0.3">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c r="S4115">
        <f>COUNTIFS(Table1[Order ID],Table1[[#This Row],[Order ID]],Table1[Product ID],Table1[[#This Row],[Product ID]],Table1[Sales],Table1[[#This Row],[Sales]])</f>
        <v>1</v>
      </c>
    </row>
    <row r="4116" spans="1:19" x14ac:dyDescent="0.3">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c r="S4116">
        <f>COUNTIFS(Table1[Order ID],Table1[[#This Row],[Order ID]],Table1[Product ID],Table1[[#This Row],[Product ID]],Table1[Sales],Table1[[#This Row],[Sales]])</f>
        <v>1</v>
      </c>
    </row>
    <row r="4117" spans="1:19" x14ac:dyDescent="0.3">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c r="S4117">
        <f>COUNTIFS(Table1[Order ID],Table1[[#This Row],[Order ID]],Table1[Product ID],Table1[[#This Row],[Product ID]],Table1[Sales],Table1[[#This Row],[Sales]])</f>
        <v>1</v>
      </c>
    </row>
    <row r="4118" spans="1:19" x14ac:dyDescent="0.3">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c r="S4118">
        <f>COUNTIFS(Table1[Order ID],Table1[[#This Row],[Order ID]],Table1[Product ID],Table1[[#This Row],[Product ID]],Table1[Sales],Table1[[#This Row],[Sales]])</f>
        <v>1</v>
      </c>
    </row>
    <row r="4119" spans="1:19" x14ac:dyDescent="0.3">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c r="S4119">
        <f>COUNTIFS(Table1[Order ID],Table1[[#This Row],[Order ID]],Table1[Product ID],Table1[[#This Row],[Product ID]],Table1[Sales],Table1[[#This Row],[Sales]])</f>
        <v>1</v>
      </c>
    </row>
    <row r="4120" spans="1:19" x14ac:dyDescent="0.3">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c r="S4120">
        <f>COUNTIFS(Table1[Order ID],Table1[[#This Row],[Order ID]],Table1[Product ID],Table1[[#This Row],[Product ID]],Table1[Sales],Table1[[#This Row],[Sales]])</f>
        <v>1</v>
      </c>
    </row>
    <row r="4121" spans="1:19" x14ac:dyDescent="0.3">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c r="S4121">
        <f>COUNTIFS(Table1[Order ID],Table1[[#This Row],[Order ID]],Table1[Product ID],Table1[[#This Row],[Product ID]],Table1[Sales],Table1[[#This Row],[Sales]])</f>
        <v>1</v>
      </c>
    </row>
    <row r="4122" spans="1:19" x14ac:dyDescent="0.3">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c r="S4122">
        <f>COUNTIFS(Table1[Order ID],Table1[[#This Row],[Order ID]],Table1[Product ID],Table1[[#This Row],[Product ID]],Table1[Sales],Table1[[#This Row],[Sales]])</f>
        <v>1</v>
      </c>
    </row>
    <row r="4123" spans="1:19" x14ac:dyDescent="0.3">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c r="S4123">
        <f>COUNTIFS(Table1[Order ID],Table1[[#This Row],[Order ID]],Table1[Product ID],Table1[[#This Row],[Product ID]],Table1[Sales],Table1[[#This Row],[Sales]])</f>
        <v>1</v>
      </c>
    </row>
    <row r="4124" spans="1:19" x14ac:dyDescent="0.3">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c r="S4124">
        <f>COUNTIFS(Table1[Order ID],Table1[[#This Row],[Order ID]],Table1[Product ID],Table1[[#This Row],[Product ID]],Table1[Sales],Table1[[#This Row],[Sales]])</f>
        <v>1</v>
      </c>
    </row>
    <row r="4125" spans="1:19" x14ac:dyDescent="0.3">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c r="S4125">
        <f>COUNTIFS(Table1[Order ID],Table1[[#This Row],[Order ID]],Table1[Product ID],Table1[[#This Row],[Product ID]],Table1[Sales],Table1[[#This Row],[Sales]])</f>
        <v>1</v>
      </c>
    </row>
    <row r="4126" spans="1:19" x14ac:dyDescent="0.3">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c r="S4126">
        <f>COUNTIFS(Table1[Order ID],Table1[[#This Row],[Order ID]],Table1[Product ID],Table1[[#This Row],[Product ID]],Table1[Sales],Table1[[#This Row],[Sales]])</f>
        <v>1</v>
      </c>
    </row>
    <row r="4127" spans="1:19" x14ac:dyDescent="0.3">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c r="S4127">
        <f>COUNTIFS(Table1[Order ID],Table1[[#This Row],[Order ID]],Table1[Product ID],Table1[[#This Row],[Product ID]],Table1[Sales],Table1[[#This Row],[Sales]])</f>
        <v>1</v>
      </c>
    </row>
    <row r="4128" spans="1:19" x14ac:dyDescent="0.3">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c r="S4128">
        <f>COUNTIFS(Table1[Order ID],Table1[[#This Row],[Order ID]],Table1[Product ID],Table1[[#This Row],[Product ID]],Table1[Sales],Table1[[#This Row],[Sales]])</f>
        <v>1</v>
      </c>
    </row>
    <row r="4129" spans="1:19" x14ac:dyDescent="0.3">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c r="S4129">
        <f>COUNTIFS(Table1[Order ID],Table1[[#This Row],[Order ID]],Table1[Product ID],Table1[[#This Row],[Product ID]],Table1[Sales],Table1[[#This Row],[Sales]])</f>
        <v>1</v>
      </c>
    </row>
    <row r="4130" spans="1:19" x14ac:dyDescent="0.3">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c r="S4130">
        <f>COUNTIFS(Table1[Order ID],Table1[[#This Row],[Order ID]],Table1[Product ID],Table1[[#This Row],[Product ID]],Table1[Sales],Table1[[#This Row],[Sales]])</f>
        <v>1</v>
      </c>
    </row>
    <row r="4131" spans="1:19" x14ac:dyDescent="0.3">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c r="S4131">
        <f>COUNTIFS(Table1[Order ID],Table1[[#This Row],[Order ID]],Table1[Product ID],Table1[[#This Row],[Product ID]],Table1[Sales],Table1[[#This Row],[Sales]])</f>
        <v>1</v>
      </c>
    </row>
    <row r="4132" spans="1:19" x14ac:dyDescent="0.3">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c r="S4132">
        <f>COUNTIFS(Table1[Order ID],Table1[[#This Row],[Order ID]],Table1[Product ID],Table1[[#This Row],[Product ID]],Table1[Sales],Table1[[#This Row],[Sales]])</f>
        <v>1</v>
      </c>
    </row>
    <row r="4133" spans="1:19" x14ac:dyDescent="0.3">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c r="S4133">
        <f>COUNTIFS(Table1[Order ID],Table1[[#This Row],[Order ID]],Table1[Product ID],Table1[[#This Row],[Product ID]],Table1[Sales],Table1[[#This Row],[Sales]])</f>
        <v>1</v>
      </c>
    </row>
    <row r="4134" spans="1:19" x14ac:dyDescent="0.3">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c r="S4134">
        <f>COUNTIFS(Table1[Order ID],Table1[[#This Row],[Order ID]],Table1[Product ID],Table1[[#This Row],[Product ID]],Table1[Sales],Table1[[#This Row],[Sales]])</f>
        <v>1</v>
      </c>
    </row>
    <row r="4135" spans="1:19" x14ac:dyDescent="0.3">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c r="S4135">
        <f>COUNTIFS(Table1[Order ID],Table1[[#This Row],[Order ID]],Table1[Product ID],Table1[[#This Row],[Product ID]],Table1[Sales],Table1[[#This Row],[Sales]])</f>
        <v>1</v>
      </c>
    </row>
    <row r="4136" spans="1:19" x14ac:dyDescent="0.3">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c r="S4136">
        <f>COUNTIFS(Table1[Order ID],Table1[[#This Row],[Order ID]],Table1[Product ID],Table1[[#This Row],[Product ID]],Table1[Sales],Table1[[#This Row],[Sales]])</f>
        <v>1</v>
      </c>
    </row>
    <row r="4137" spans="1:19" x14ac:dyDescent="0.3">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c r="S4137">
        <f>COUNTIFS(Table1[Order ID],Table1[[#This Row],[Order ID]],Table1[Product ID],Table1[[#This Row],[Product ID]],Table1[Sales],Table1[[#This Row],[Sales]])</f>
        <v>1</v>
      </c>
    </row>
    <row r="4138" spans="1:19" x14ac:dyDescent="0.3">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c r="S4138">
        <f>COUNTIFS(Table1[Order ID],Table1[[#This Row],[Order ID]],Table1[Product ID],Table1[[#This Row],[Product ID]],Table1[Sales],Table1[[#This Row],[Sales]])</f>
        <v>1</v>
      </c>
    </row>
    <row r="4139" spans="1:19" x14ac:dyDescent="0.3">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c r="S4139">
        <f>COUNTIFS(Table1[Order ID],Table1[[#This Row],[Order ID]],Table1[Product ID],Table1[[#This Row],[Product ID]],Table1[Sales],Table1[[#This Row],[Sales]])</f>
        <v>1</v>
      </c>
    </row>
    <row r="4140" spans="1:19" x14ac:dyDescent="0.3">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c r="S4140">
        <f>COUNTIFS(Table1[Order ID],Table1[[#This Row],[Order ID]],Table1[Product ID],Table1[[#This Row],[Product ID]],Table1[Sales],Table1[[#This Row],[Sales]])</f>
        <v>1</v>
      </c>
    </row>
    <row r="4141" spans="1:19" x14ac:dyDescent="0.3">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c r="S4141">
        <f>COUNTIFS(Table1[Order ID],Table1[[#This Row],[Order ID]],Table1[Product ID],Table1[[#This Row],[Product ID]],Table1[Sales],Table1[[#This Row],[Sales]])</f>
        <v>1</v>
      </c>
    </row>
    <row r="4142" spans="1:19" x14ac:dyDescent="0.3">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c r="S4142">
        <f>COUNTIFS(Table1[Order ID],Table1[[#This Row],[Order ID]],Table1[Product ID],Table1[[#This Row],[Product ID]],Table1[Sales],Table1[[#This Row],[Sales]])</f>
        <v>1</v>
      </c>
    </row>
    <row r="4143" spans="1:19" x14ac:dyDescent="0.3">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c r="S4143">
        <f>COUNTIFS(Table1[Order ID],Table1[[#This Row],[Order ID]],Table1[Product ID],Table1[[#This Row],[Product ID]],Table1[Sales],Table1[[#This Row],[Sales]])</f>
        <v>1</v>
      </c>
    </row>
    <row r="4144" spans="1:19" x14ac:dyDescent="0.3">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c r="S4144">
        <f>COUNTIFS(Table1[Order ID],Table1[[#This Row],[Order ID]],Table1[Product ID],Table1[[#This Row],[Product ID]],Table1[Sales],Table1[[#This Row],[Sales]])</f>
        <v>1</v>
      </c>
    </row>
    <row r="4145" spans="1:19" x14ac:dyDescent="0.3">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c r="S4145">
        <f>COUNTIFS(Table1[Order ID],Table1[[#This Row],[Order ID]],Table1[Product ID],Table1[[#This Row],[Product ID]],Table1[Sales],Table1[[#This Row],[Sales]])</f>
        <v>1</v>
      </c>
    </row>
    <row r="4146" spans="1:19" x14ac:dyDescent="0.3">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c r="S4146">
        <f>COUNTIFS(Table1[Order ID],Table1[[#This Row],[Order ID]],Table1[Product ID],Table1[[#This Row],[Product ID]],Table1[Sales],Table1[[#This Row],[Sales]])</f>
        <v>1</v>
      </c>
    </row>
    <row r="4147" spans="1:19" x14ac:dyDescent="0.3">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c r="S4147">
        <f>COUNTIFS(Table1[Order ID],Table1[[#This Row],[Order ID]],Table1[Product ID],Table1[[#This Row],[Product ID]],Table1[Sales],Table1[[#This Row],[Sales]])</f>
        <v>1</v>
      </c>
    </row>
    <row r="4148" spans="1:19" x14ac:dyDescent="0.3">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c r="S4148">
        <f>COUNTIFS(Table1[Order ID],Table1[[#This Row],[Order ID]],Table1[Product ID],Table1[[#This Row],[Product ID]],Table1[Sales],Table1[[#This Row],[Sales]])</f>
        <v>1</v>
      </c>
    </row>
    <row r="4149" spans="1:19" x14ac:dyDescent="0.3">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c r="S4149">
        <f>COUNTIFS(Table1[Order ID],Table1[[#This Row],[Order ID]],Table1[Product ID],Table1[[#This Row],[Product ID]],Table1[Sales],Table1[[#This Row],[Sales]])</f>
        <v>1</v>
      </c>
    </row>
    <row r="4150" spans="1:19" x14ac:dyDescent="0.3">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c r="S4150">
        <f>COUNTIFS(Table1[Order ID],Table1[[#This Row],[Order ID]],Table1[Product ID],Table1[[#This Row],[Product ID]],Table1[Sales],Table1[[#This Row],[Sales]])</f>
        <v>1</v>
      </c>
    </row>
    <row r="4151" spans="1:19" x14ac:dyDescent="0.3">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c r="S4151">
        <f>COUNTIFS(Table1[Order ID],Table1[[#This Row],[Order ID]],Table1[Product ID],Table1[[#This Row],[Product ID]],Table1[Sales],Table1[[#This Row],[Sales]])</f>
        <v>1</v>
      </c>
    </row>
    <row r="4152" spans="1:19" x14ac:dyDescent="0.3">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c r="S4152">
        <f>COUNTIFS(Table1[Order ID],Table1[[#This Row],[Order ID]],Table1[Product ID],Table1[[#This Row],[Product ID]],Table1[Sales],Table1[[#This Row],[Sales]])</f>
        <v>1</v>
      </c>
    </row>
    <row r="4153" spans="1:19" x14ac:dyDescent="0.3">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c r="S4153">
        <f>COUNTIFS(Table1[Order ID],Table1[[#This Row],[Order ID]],Table1[Product ID],Table1[[#This Row],[Product ID]],Table1[Sales],Table1[[#This Row],[Sales]])</f>
        <v>1</v>
      </c>
    </row>
    <row r="4154" spans="1:19" x14ac:dyDescent="0.3">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c r="S4154">
        <f>COUNTIFS(Table1[Order ID],Table1[[#This Row],[Order ID]],Table1[Product ID],Table1[[#This Row],[Product ID]],Table1[Sales],Table1[[#This Row],[Sales]])</f>
        <v>1</v>
      </c>
    </row>
    <row r="4155" spans="1:19" x14ac:dyDescent="0.3">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c r="S4155">
        <f>COUNTIFS(Table1[Order ID],Table1[[#This Row],[Order ID]],Table1[Product ID],Table1[[#This Row],[Product ID]],Table1[Sales],Table1[[#This Row],[Sales]])</f>
        <v>1</v>
      </c>
    </row>
    <row r="4156" spans="1:19" x14ac:dyDescent="0.3">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c r="S4156">
        <f>COUNTIFS(Table1[Order ID],Table1[[#This Row],[Order ID]],Table1[Product ID],Table1[[#This Row],[Product ID]],Table1[Sales],Table1[[#This Row],[Sales]])</f>
        <v>1</v>
      </c>
    </row>
    <row r="4157" spans="1:19" x14ac:dyDescent="0.3">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c r="S4157">
        <f>COUNTIFS(Table1[Order ID],Table1[[#This Row],[Order ID]],Table1[Product ID],Table1[[#This Row],[Product ID]],Table1[Sales],Table1[[#This Row],[Sales]])</f>
        <v>1</v>
      </c>
    </row>
    <row r="4158" spans="1:19" x14ac:dyDescent="0.3">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c r="S4158">
        <f>COUNTIFS(Table1[Order ID],Table1[[#This Row],[Order ID]],Table1[Product ID],Table1[[#This Row],[Product ID]],Table1[Sales],Table1[[#This Row],[Sales]])</f>
        <v>1</v>
      </c>
    </row>
    <row r="4159" spans="1:19" x14ac:dyDescent="0.3">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c r="S4159">
        <f>COUNTIFS(Table1[Order ID],Table1[[#This Row],[Order ID]],Table1[Product ID],Table1[[#This Row],[Product ID]],Table1[Sales],Table1[[#This Row],[Sales]])</f>
        <v>1</v>
      </c>
    </row>
    <row r="4160" spans="1:19" x14ac:dyDescent="0.3">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c r="S4160">
        <f>COUNTIFS(Table1[Order ID],Table1[[#This Row],[Order ID]],Table1[Product ID],Table1[[#This Row],[Product ID]],Table1[Sales],Table1[[#This Row],[Sales]])</f>
        <v>1</v>
      </c>
    </row>
    <row r="4161" spans="1:19" x14ac:dyDescent="0.3">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c r="S4161">
        <f>COUNTIFS(Table1[Order ID],Table1[[#This Row],[Order ID]],Table1[Product ID],Table1[[#This Row],[Product ID]],Table1[Sales],Table1[[#This Row],[Sales]])</f>
        <v>1</v>
      </c>
    </row>
    <row r="4162" spans="1:19" x14ac:dyDescent="0.3">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c r="S4162">
        <f>COUNTIFS(Table1[Order ID],Table1[[#This Row],[Order ID]],Table1[Product ID],Table1[[#This Row],[Product ID]],Table1[Sales],Table1[[#This Row],[Sales]])</f>
        <v>1</v>
      </c>
    </row>
    <row r="4163" spans="1:19" x14ac:dyDescent="0.3">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c r="S4163">
        <f>COUNTIFS(Table1[Order ID],Table1[[#This Row],[Order ID]],Table1[Product ID],Table1[[#This Row],[Product ID]],Table1[Sales],Table1[[#This Row],[Sales]])</f>
        <v>1</v>
      </c>
    </row>
    <row r="4164" spans="1:19" x14ac:dyDescent="0.3">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c r="S4164">
        <f>COUNTIFS(Table1[Order ID],Table1[[#This Row],[Order ID]],Table1[Product ID],Table1[[#This Row],[Product ID]],Table1[Sales],Table1[[#This Row],[Sales]])</f>
        <v>1</v>
      </c>
    </row>
    <row r="4165" spans="1:19" x14ac:dyDescent="0.3">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c r="S4165">
        <f>COUNTIFS(Table1[Order ID],Table1[[#This Row],[Order ID]],Table1[Product ID],Table1[[#This Row],[Product ID]],Table1[Sales],Table1[[#This Row],[Sales]])</f>
        <v>1</v>
      </c>
    </row>
    <row r="4166" spans="1:19" x14ac:dyDescent="0.3">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c r="S4166">
        <f>COUNTIFS(Table1[Order ID],Table1[[#This Row],[Order ID]],Table1[Product ID],Table1[[#This Row],[Product ID]],Table1[Sales],Table1[[#This Row],[Sales]])</f>
        <v>1</v>
      </c>
    </row>
    <row r="4167" spans="1:19" x14ac:dyDescent="0.3">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c r="S4167">
        <f>COUNTIFS(Table1[Order ID],Table1[[#This Row],[Order ID]],Table1[Product ID],Table1[[#This Row],[Product ID]],Table1[Sales],Table1[[#This Row],[Sales]])</f>
        <v>1</v>
      </c>
    </row>
    <row r="4168" spans="1:19" x14ac:dyDescent="0.3">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c r="S4168">
        <f>COUNTIFS(Table1[Order ID],Table1[[#This Row],[Order ID]],Table1[Product ID],Table1[[#This Row],[Product ID]],Table1[Sales],Table1[[#This Row],[Sales]])</f>
        <v>1</v>
      </c>
    </row>
    <row r="4169" spans="1:19" x14ac:dyDescent="0.3">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c r="S4169">
        <f>COUNTIFS(Table1[Order ID],Table1[[#This Row],[Order ID]],Table1[Product ID],Table1[[#This Row],[Product ID]],Table1[Sales],Table1[[#This Row],[Sales]])</f>
        <v>1</v>
      </c>
    </row>
    <row r="4170" spans="1:19" x14ac:dyDescent="0.3">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c r="S4170">
        <f>COUNTIFS(Table1[Order ID],Table1[[#This Row],[Order ID]],Table1[Product ID],Table1[[#This Row],[Product ID]],Table1[Sales],Table1[[#This Row],[Sales]])</f>
        <v>1</v>
      </c>
    </row>
    <row r="4171" spans="1:19" x14ac:dyDescent="0.3">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c r="S4171">
        <f>COUNTIFS(Table1[Order ID],Table1[[#This Row],[Order ID]],Table1[Product ID],Table1[[#This Row],[Product ID]],Table1[Sales],Table1[[#This Row],[Sales]])</f>
        <v>1</v>
      </c>
    </row>
    <row r="4172" spans="1:19" x14ac:dyDescent="0.3">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c r="S4172">
        <f>COUNTIFS(Table1[Order ID],Table1[[#This Row],[Order ID]],Table1[Product ID],Table1[[#This Row],[Product ID]],Table1[Sales],Table1[[#This Row],[Sales]])</f>
        <v>1</v>
      </c>
    </row>
    <row r="4173" spans="1:19" x14ac:dyDescent="0.3">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c r="S4173">
        <f>COUNTIFS(Table1[Order ID],Table1[[#This Row],[Order ID]],Table1[Product ID],Table1[[#This Row],[Product ID]],Table1[Sales],Table1[[#This Row],[Sales]])</f>
        <v>1</v>
      </c>
    </row>
    <row r="4174" spans="1:19" x14ac:dyDescent="0.3">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c r="S4174">
        <f>COUNTIFS(Table1[Order ID],Table1[[#This Row],[Order ID]],Table1[Product ID],Table1[[#This Row],[Product ID]],Table1[Sales],Table1[[#This Row],[Sales]])</f>
        <v>1</v>
      </c>
    </row>
    <row r="4175" spans="1:19" x14ac:dyDescent="0.3">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c r="S4175">
        <f>COUNTIFS(Table1[Order ID],Table1[[#This Row],[Order ID]],Table1[Product ID],Table1[[#This Row],[Product ID]],Table1[Sales],Table1[[#This Row],[Sales]])</f>
        <v>1</v>
      </c>
    </row>
    <row r="4176" spans="1:19" x14ac:dyDescent="0.3">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c r="S4176">
        <f>COUNTIFS(Table1[Order ID],Table1[[#This Row],[Order ID]],Table1[Product ID],Table1[[#This Row],[Product ID]],Table1[Sales],Table1[[#This Row],[Sales]])</f>
        <v>1</v>
      </c>
    </row>
    <row r="4177" spans="1:19" x14ac:dyDescent="0.3">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c r="S4177">
        <f>COUNTIFS(Table1[Order ID],Table1[[#This Row],[Order ID]],Table1[Product ID],Table1[[#This Row],[Product ID]],Table1[Sales],Table1[[#This Row],[Sales]])</f>
        <v>1</v>
      </c>
    </row>
    <row r="4178" spans="1:19" x14ac:dyDescent="0.3">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c r="S4178">
        <f>COUNTIFS(Table1[Order ID],Table1[[#This Row],[Order ID]],Table1[Product ID],Table1[[#This Row],[Product ID]],Table1[Sales],Table1[[#This Row],[Sales]])</f>
        <v>1</v>
      </c>
    </row>
    <row r="4179" spans="1:19" x14ac:dyDescent="0.3">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c r="S4179">
        <f>COUNTIFS(Table1[Order ID],Table1[[#This Row],[Order ID]],Table1[Product ID],Table1[[#This Row],[Product ID]],Table1[Sales],Table1[[#This Row],[Sales]])</f>
        <v>1</v>
      </c>
    </row>
    <row r="4180" spans="1:19" x14ac:dyDescent="0.3">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c r="S4180">
        <f>COUNTIFS(Table1[Order ID],Table1[[#This Row],[Order ID]],Table1[Product ID],Table1[[#This Row],[Product ID]],Table1[Sales],Table1[[#This Row],[Sales]])</f>
        <v>1</v>
      </c>
    </row>
    <row r="4181" spans="1:19" x14ac:dyDescent="0.3">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c r="S4181">
        <f>COUNTIFS(Table1[Order ID],Table1[[#This Row],[Order ID]],Table1[Product ID],Table1[[#This Row],[Product ID]],Table1[Sales],Table1[[#This Row],[Sales]])</f>
        <v>1</v>
      </c>
    </row>
    <row r="4182" spans="1:19" x14ac:dyDescent="0.3">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c r="S4182">
        <f>COUNTIFS(Table1[Order ID],Table1[[#This Row],[Order ID]],Table1[Product ID],Table1[[#This Row],[Product ID]],Table1[Sales],Table1[[#This Row],[Sales]])</f>
        <v>1</v>
      </c>
    </row>
    <row r="4183" spans="1:19" x14ac:dyDescent="0.3">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c r="S4183">
        <f>COUNTIFS(Table1[Order ID],Table1[[#This Row],[Order ID]],Table1[Product ID],Table1[[#This Row],[Product ID]],Table1[Sales],Table1[[#This Row],[Sales]])</f>
        <v>1</v>
      </c>
    </row>
    <row r="4184" spans="1:19" x14ac:dyDescent="0.3">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c r="S4184">
        <f>COUNTIFS(Table1[Order ID],Table1[[#This Row],[Order ID]],Table1[Product ID],Table1[[#This Row],[Product ID]],Table1[Sales],Table1[[#This Row],[Sales]])</f>
        <v>1</v>
      </c>
    </row>
    <row r="4185" spans="1:19" x14ac:dyDescent="0.3">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c r="S4185">
        <f>COUNTIFS(Table1[Order ID],Table1[[#This Row],[Order ID]],Table1[Product ID],Table1[[#This Row],[Product ID]],Table1[Sales],Table1[[#This Row],[Sales]])</f>
        <v>1</v>
      </c>
    </row>
    <row r="4186" spans="1:19" x14ac:dyDescent="0.3">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c r="S4186">
        <f>COUNTIFS(Table1[Order ID],Table1[[#This Row],[Order ID]],Table1[Product ID],Table1[[#This Row],[Product ID]],Table1[Sales],Table1[[#This Row],[Sales]])</f>
        <v>1</v>
      </c>
    </row>
    <row r="4187" spans="1:19" x14ac:dyDescent="0.3">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c r="S4187">
        <f>COUNTIFS(Table1[Order ID],Table1[[#This Row],[Order ID]],Table1[Product ID],Table1[[#This Row],[Product ID]],Table1[Sales],Table1[[#This Row],[Sales]])</f>
        <v>1</v>
      </c>
    </row>
    <row r="4188" spans="1:19" x14ac:dyDescent="0.3">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c r="S4188">
        <f>COUNTIFS(Table1[Order ID],Table1[[#This Row],[Order ID]],Table1[Product ID],Table1[[#This Row],[Product ID]],Table1[Sales],Table1[[#This Row],[Sales]])</f>
        <v>1</v>
      </c>
    </row>
    <row r="4189" spans="1:19" x14ac:dyDescent="0.3">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c r="S4189">
        <f>COUNTIFS(Table1[Order ID],Table1[[#This Row],[Order ID]],Table1[Product ID],Table1[[#This Row],[Product ID]],Table1[Sales],Table1[[#This Row],[Sales]])</f>
        <v>1</v>
      </c>
    </row>
    <row r="4190" spans="1:19" x14ac:dyDescent="0.3">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c r="S4190">
        <f>COUNTIFS(Table1[Order ID],Table1[[#This Row],[Order ID]],Table1[Product ID],Table1[[#This Row],[Product ID]],Table1[Sales],Table1[[#This Row],[Sales]])</f>
        <v>1</v>
      </c>
    </row>
    <row r="4191" spans="1:19" x14ac:dyDescent="0.3">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c r="S4191">
        <f>COUNTIFS(Table1[Order ID],Table1[[#This Row],[Order ID]],Table1[Product ID],Table1[[#This Row],[Product ID]],Table1[Sales],Table1[[#This Row],[Sales]])</f>
        <v>1</v>
      </c>
    </row>
    <row r="4192" spans="1:19" x14ac:dyDescent="0.3">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c r="S4192">
        <f>COUNTIFS(Table1[Order ID],Table1[[#This Row],[Order ID]],Table1[Product ID],Table1[[#This Row],[Product ID]],Table1[Sales],Table1[[#This Row],[Sales]])</f>
        <v>1</v>
      </c>
    </row>
    <row r="4193" spans="1:19" x14ac:dyDescent="0.3">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c r="S4193">
        <f>COUNTIFS(Table1[Order ID],Table1[[#This Row],[Order ID]],Table1[Product ID],Table1[[#This Row],[Product ID]],Table1[Sales],Table1[[#This Row],[Sales]])</f>
        <v>1</v>
      </c>
    </row>
    <row r="4194" spans="1:19" x14ac:dyDescent="0.3">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c r="S4194">
        <f>COUNTIFS(Table1[Order ID],Table1[[#This Row],[Order ID]],Table1[Product ID],Table1[[#This Row],[Product ID]],Table1[Sales],Table1[[#This Row],[Sales]])</f>
        <v>1</v>
      </c>
    </row>
    <row r="4195" spans="1:19" x14ac:dyDescent="0.3">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c r="S4195">
        <f>COUNTIFS(Table1[Order ID],Table1[[#This Row],[Order ID]],Table1[Product ID],Table1[[#This Row],[Product ID]],Table1[Sales],Table1[[#This Row],[Sales]])</f>
        <v>1</v>
      </c>
    </row>
    <row r="4196" spans="1:19" x14ac:dyDescent="0.3">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c r="S4196">
        <f>COUNTIFS(Table1[Order ID],Table1[[#This Row],[Order ID]],Table1[Product ID],Table1[[#This Row],[Product ID]],Table1[Sales],Table1[[#This Row],[Sales]])</f>
        <v>1</v>
      </c>
    </row>
    <row r="4197" spans="1:19" x14ac:dyDescent="0.3">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c r="S4197">
        <f>COUNTIFS(Table1[Order ID],Table1[[#This Row],[Order ID]],Table1[Product ID],Table1[[#This Row],[Product ID]],Table1[Sales],Table1[[#This Row],[Sales]])</f>
        <v>1</v>
      </c>
    </row>
    <row r="4198" spans="1:19" x14ac:dyDescent="0.3">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c r="S4198">
        <f>COUNTIFS(Table1[Order ID],Table1[[#This Row],[Order ID]],Table1[Product ID],Table1[[#This Row],[Product ID]],Table1[Sales],Table1[[#This Row],[Sales]])</f>
        <v>1</v>
      </c>
    </row>
    <row r="4199" spans="1:19" x14ac:dyDescent="0.3">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c r="S4199">
        <f>COUNTIFS(Table1[Order ID],Table1[[#This Row],[Order ID]],Table1[Product ID],Table1[[#This Row],[Product ID]],Table1[Sales],Table1[[#This Row],[Sales]])</f>
        <v>1</v>
      </c>
    </row>
    <row r="4200" spans="1:19" x14ac:dyDescent="0.3">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c r="S4200">
        <f>COUNTIFS(Table1[Order ID],Table1[[#This Row],[Order ID]],Table1[Product ID],Table1[[#This Row],[Product ID]],Table1[Sales],Table1[[#This Row],[Sales]])</f>
        <v>1</v>
      </c>
    </row>
    <row r="4201" spans="1:19" x14ac:dyDescent="0.3">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c r="S4201">
        <f>COUNTIFS(Table1[Order ID],Table1[[#This Row],[Order ID]],Table1[Product ID],Table1[[#This Row],[Product ID]],Table1[Sales],Table1[[#This Row],[Sales]])</f>
        <v>1</v>
      </c>
    </row>
    <row r="4202" spans="1:19" x14ac:dyDescent="0.3">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c r="S4202">
        <f>COUNTIFS(Table1[Order ID],Table1[[#This Row],[Order ID]],Table1[Product ID],Table1[[#This Row],[Product ID]],Table1[Sales],Table1[[#This Row],[Sales]])</f>
        <v>1</v>
      </c>
    </row>
    <row r="4203" spans="1:19" x14ac:dyDescent="0.3">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c r="S4203">
        <f>COUNTIFS(Table1[Order ID],Table1[[#This Row],[Order ID]],Table1[Product ID],Table1[[#This Row],[Product ID]],Table1[Sales],Table1[[#This Row],[Sales]])</f>
        <v>1</v>
      </c>
    </row>
    <row r="4204" spans="1:19" x14ac:dyDescent="0.3">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c r="S4204">
        <f>COUNTIFS(Table1[Order ID],Table1[[#This Row],[Order ID]],Table1[Product ID],Table1[[#This Row],[Product ID]],Table1[Sales],Table1[[#This Row],[Sales]])</f>
        <v>1</v>
      </c>
    </row>
    <row r="4205" spans="1:19" x14ac:dyDescent="0.3">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c r="S4205">
        <f>COUNTIFS(Table1[Order ID],Table1[[#This Row],[Order ID]],Table1[Product ID],Table1[[#This Row],[Product ID]],Table1[Sales],Table1[[#This Row],[Sales]])</f>
        <v>1</v>
      </c>
    </row>
    <row r="4206" spans="1:19" x14ac:dyDescent="0.3">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c r="S4206">
        <f>COUNTIFS(Table1[Order ID],Table1[[#This Row],[Order ID]],Table1[Product ID],Table1[[#This Row],[Product ID]],Table1[Sales],Table1[[#This Row],[Sales]])</f>
        <v>1</v>
      </c>
    </row>
    <row r="4207" spans="1:19" x14ac:dyDescent="0.3">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c r="S4207">
        <f>COUNTIFS(Table1[Order ID],Table1[[#This Row],[Order ID]],Table1[Product ID],Table1[[#This Row],[Product ID]],Table1[Sales],Table1[[#This Row],[Sales]])</f>
        <v>1</v>
      </c>
    </row>
    <row r="4208" spans="1:19" x14ac:dyDescent="0.3">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c r="S4208">
        <f>COUNTIFS(Table1[Order ID],Table1[[#This Row],[Order ID]],Table1[Product ID],Table1[[#This Row],[Product ID]],Table1[Sales],Table1[[#This Row],[Sales]])</f>
        <v>1</v>
      </c>
    </row>
    <row r="4209" spans="1:19" x14ac:dyDescent="0.3">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c r="S4209">
        <f>COUNTIFS(Table1[Order ID],Table1[[#This Row],[Order ID]],Table1[Product ID],Table1[[#This Row],[Product ID]],Table1[Sales],Table1[[#This Row],[Sales]])</f>
        <v>1</v>
      </c>
    </row>
    <row r="4210" spans="1:19" x14ac:dyDescent="0.3">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c r="S4210">
        <f>COUNTIFS(Table1[Order ID],Table1[[#This Row],[Order ID]],Table1[Product ID],Table1[[#This Row],[Product ID]],Table1[Sales],Table1[[#This Row],[Sales]])</f>
        <v>1</v>
      </c>
    </row>
    <row r="4211" spans="1:19" x14ac:dyDescent="0.3">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c r="S4211">
        <f>COUNTIFS(Table1[Order ID],Table1[[#This Row],[Order ID]],Table1[Product ID],Table1[[#This Row],[Product ID]],Table1[Sales],Table1[[#This Row],[Sales]])</f>
        <v>1</v>
      </c>
    </row>
    <row r="4212" spans="1:19" x14ac:dyDescent="0.3">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c r="S4212">
        <f>COUNTIFS(Table1[Order ID],Table1[[#This Row],[Order ID]],Table1[Product ID],Table1[[#This Row],[Product ID]],Table1[Sales],Table1[[#This Row],[Sales]])</f>
        <v>1</v>
      </c>
    </row>
    <row r="4213" spans="1:19" x14ac:dyDescent="0.3">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c r="S4213">
        <f>COUNTIFS(Table1[Order ID],Table1[[#This Row],[Order ID]],Table1[Product ID],Table1[[#This Row],[Product ID]],Table1[Sales],Table1[[#This Row],[Sales]])</f>
        <v>1</v>
      </c>
    </row>
    <row r="4214" spans="1:19" x14ac:dyDescent="0.3">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c r="S4214">
        <f>COUNTIFS(Table1[Order ID],Table1[[#This Row],[Order ID]],Table1[Product ID],Table1[[#This Row],[Product ID]],Table1[Sales],Table1[[#This Row],[Sales]])</f>
        <v>1</v>
      </c>
    </row>
    <row r="4215" spans="1:19" x14ac:dyDescent="0.3">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c r="S4215">
        <f>COUNTIFS(Table1[Order ID],Table1[[#This Row],[Order ID]],Table1[Product ID],Table1[[#This Row],[Product ID]],Table1[Sales],Table1[[#This Row],[Sales]])</f>
        <v>1</v>
      </c>
    </row>
    <row r="4216" spans="1:19" x14ac:dyDescent="0.3">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c r="S4216">
        <f>COUNTIFS(Table1[Order ID],Table1[[#This Row],[Order ID]],Table1[Product ID],Table1[[#This Row],[Product ID]],Table1[Sales],Table1[[#This Row],[Sales]])</f>
        <v>1</v>
      </c>
    </row>
    <row r="4217" spans="1:19" x14ac:dyDescent="0.3">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c r="S4217">
        <f>COUNTIFS(Table1[Order ID],Table1[[#This Row],[Order ID]],Table1[Product ID],Table1[[#This Row],[Product ID]],Table1[Sales],Table1[[#This Row],[Sales]])</f>
        <v>1</v>
      </c>
    </row>
    <row r="4218" spans="1:19" x14ac:dyDescent="0.3">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c r="S4218">
        <f>COUNTIFS(Table1[Order ID],Table1[[#This Row],[Order ID]],Table1[Product ID],Table1[[#This Row],[Product ID]],Table1[Sales],Table1[[#This Row],[Sales]])</f>
        <v>1</v>
      </c>
    </row>
    <row r="4219" spans="1:19" x14ac:dyDescent="0.3">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c r="S4219">
        <f>COUNTIFS(Table1[Order ID],Table1[[#This Row],[Order ID]],Table1[Product ID],Table1[[#This Row],[Product ID]],Table1[Sales],Table1[[#This Row],[Sales]])</f>
        <v>1</v>
      </c>
    </row>
    <row r="4220" spans="1:19" x14ac:dyDescent="0.3">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c r="S4220">
        <f>COUNTIFS(Table1[Order ID],Table1[[#This Row],[Order ID]],Table1[Product ID],Table1[[#This Row],[Product ID]],Table1[Sales],Table1[[#This Row],[Sales]])</f>
        <v>1</v>
      </c>
    </row>
    <row r="4221" spans="1:19" x14ac:dyDescent="0.3">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c r="S4221">
        <f>COUNTIFS(Table1[Order ID],Table1[[#This Row],[Order ID]],Table1[Product ID],Table1[[#This Row],[Product ID]],Table1[Sales],Table1[[#This Row],[Sales]])</f>
        <v>1</v>
      </c>
    </row>
    <row r="4222" spans="1:19" x14ac:dyDescent="0.3">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c r="S4222">
        <f>COUNTIFS(Table1[Order ID],Table1[[#This Row],[Order ID]],Table1[Product ID],Table1[[#This Row],[Product ID]],Table1[Sales],Table1[[#This Row],[Sales]])</f>
        <v>1</v>
      </c>
    </row>
    <row r="4223" spans="1:19" x14ac:dyDescent="0.3">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c r="S4223">
        <f>COUNTIFS(Table1[Order ID],Table1[[#This Row],[Order ID]],Table1[Product ID],Table1[[#This Row],[Product ID]],Table1[Sales],Table1[[#This Row],[Sales]])</f>
        <v>1</v>
      </c>
    </row>
    <row r="4224" spans="1:19" x14ac:dyDescent="0.3">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c r="S4224">
        <f>COUNTIFS(Table1[Order ID],Table1[[#This Row],[Order ID]],Table1[Product ID],Table1[[#This Row],[Product ID]],Table1[Sales],Table1[[#This Row],[Sales]])</f>
        <v>1</v>
      </c>
    </row>
    <row r="4225" spans="1:19" x14ac:dyDescent="0.3">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c r="S4225">
        <f>COUNTIFS(Table1[Order ID],Table1[[#This Row],[Order ID]],Table1[Product ID],Table1[[#This Row],[Product ID]],Table1[Sales],Table1[[#This Row],[Sales]])</f>
        <v>1</v>
      </c>
    </row>
    <row r="4226" spans="1:19" x14ac:dyDescent="0.3">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c r="S4226">
        <f>COUNTIFS(Table1[Order ID],Table1[[#This Row],[Order ID]],Table1[Product ID],Table1[[#This Row],[Product ID]],Table1[Sales],Table1[[#This Row],[Sales]])</f>
        <v>1</v>
      </c>
    </row>
    <row r="4227" spans="1:19" x14ac:dyDescent="0.3">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c r="S4227">
        <f>COUNTIFS(Table1[Order ID],Table1[[#This Row],[Order ID]],Table1[Product ID],Table1[[#This Row],[Product ID]],Table1[Sales],Table1[[#This Row],[Sales]])</f>
        <v>1</v>
      </c>
    </row>
    <row r="4228" spans="1:19" x14ac:dyDescent="0.3">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c r="S4228">
        <f>COUNTIFS(Table1[Order ID],Table1[[#This Row],[Order ID]],Table1[Product ID],Table1[[#This Row],[Product ID]],Table1[Sales],Table1[[#This Row],[Sales]])</f>
        <v>1</v>
      </c>
    </row>
    <row r="4229" spans="1:19" x14ac:dyDescent="0.3">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c r="S4229">
        <f>COUNTIFS(Table1[Order ID],Table1[[#This Row],[Order ID]],Table1[Product ID],Table1[[#This Row],[Product ID]],Table1[Sales],Table1[[#This Row],[Sales]])</f>
        <v>1</v>
      </c>
    </row>
    <row r="4230" spans="1:19" x14ac:dyDescent="0.3">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c r="S4230">
        <f>COUNTIFS(Table1[Order ID],Table1[[#This Row],[Order ID]],Table1[Product ID],Table1[[#This Row],[Product ID]],Table1[Sales],Table1[[#This Row],[Sales]])</f>
        <v>1</v>
      </c>
    </row>
    <row r="4231" spans="1:19" x14ac:dyDescent="0.3">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c r="S4231">
        <f>COUNTIFS(Table1[Order ID],Table1[[#This Row],[Order ID]],Table1[Product ID],Table1[[#This Row],[Product ID]],Table1[Sales],Table1[[#This Row],[Sales]])</f>
        <v>1</v>
      </c>
    </row>
    <row r="4232" spans="1:19" x14ac:dyDescent="0.3">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c r="S4232">
        <f>COUNTIFS(Table1[Order ID],Table1[[#This Row],[Order ID]],Table1[Product ID],Table1[[#This Row],[Product ID]],Table1[Sales],Table1[[#This Row],[Sales]])</f>
        <v>1</v>
      </c>
    </row>
    <row r="4233" spans="1:19" x14ac:dyDescent="0.3">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c r="S4233">
        <f>COUNTIFS(Table1[Order ID],Table1[[#This Row],[Order ID]],Table1[Product ID],Table1[[#This Row],[Product ID]],Table1[Sales],Table1[[#This Row],[Sales]])</f>
        <v>1</v>
      </c>
    </row>
    <row r="4234" spans="1:19" x14ac:dyDescent="0.3">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c r="S4234">
        <f>COUNTIFS(Table1[Order ID],Table1[[#This Row],[Order ID]],Table1[Product ID],Table1[[#This Row],[Product ID]],Table1[Sales],Table1[[#This Row],[Sales]])</f>
        <v>1</v>
      </c>
    </row>
    <row r="4235" spans="1:19" x14ac:dyDescent="0.3">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c r="S4235">
        <f>COUNTIFS(Table1[Order ID],Table1[[#This Row],[Order ID]],Table1[Product ID],Table1[[#This Row],[Product ID]],Table1[Sales],Table1[[#This Row],[Sales]])</f>
        <v>1</v>
      </c>
    </row>
    <row r="4236" spans="1:19" x14ac:dyDescent="0.3">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c r="S4236">
        <f>COUNTIFS(Table1[Order ID],Table1[[#This Row],[Order ID]],Table1[Product ID],Table1[[#This Row],[Product ID]],Table1[Sales],Table1[[#This Row],[Sales]])</f>
        <v>1</v>
      </c>
    </row>
    <row r="4237" spans="1:19" x14ac:dyDescent="0.3">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c r="S4237">
        <f>COUNTIFS(Table1[Order ID],Table1[[#This Row],[Order ID]],Table1[Product ID],Table1[[#This Row],[Product ID]],Table1[Sales],Table1[[#This Row],[Sales]])</f>
        <v>1</v>
      </c>
    </row>
    <row r="4238" spans="1:19" x14ac:dyDescent="0.3">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c r="S4238">
        <f>COUNTIFS(Table1[Order ID],Table1[[#This Row],[Order ID]],Table1[Product ID],Table1[[#This Row],[Product ID]],Table1[Sales],Table1[[#This Row],[Sales]])</f>
        <v>1</v>
      </c>
    </row>
    <row r="4239" spans="1:19" x14ac:dyDescent="0.3">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c r="S4239">
        <f>COUNTIFS(Table1[Order ID],Table1[[#This Row],[Order ID]],Table1[Product ID],Table1[[#This Row],[Product ID]],Table1[Sales],Table1[[#This Row],[Sales]])</f>
        <v>1</v>
      </c>
    </row>
    <row r="4240" spans="1:19" x14ac:dyDescent="0.3">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c r="S4240">
        <f>COUNTIFS(Table1[Order ID],Table1[[#This Row],[Order ID]],Table1[Product ID],Table1[[#This Row],[Product ID]],Table1[Sales],Table1[[#This Row],[Sales]])</f>
        <v>1</v>
      </c>
    </row>
    <row r="4241" spans="1:19" x14ac:dyDescent="0.3">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c r="S4241">
        <f>COUNTIFS(Table1[Order ID],Table1[[#This Row],[Order ID]],Table1[Product ID],Table1[[#This Row],[Product ID]],Table1[Sales],Table1[[#This Row],[Sales]])</f>
        <v>1</v>
      </c>
    </row>
    <row r="4242" spans="1:19" x14ac:dyDescent="0.3">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c r="S4242">
        <f>COUNTIFS(Table1[Order ID],Table1[[#This Row],[Order ID]],Table1[Product ID],Table1[[#This Row],[Product ID]],Table1[Sales],Table1[[#This Row],[Sales]])</f>
        <v>1</v>
      </c>
    </row>
    <row r="4243" spans="1:19" x14ac:dyDescent="0.3">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c r="S4243">
        <f>COUNTIFS(Table1[Order ID],Table1[[#This Row],[Order ID]],Table1[Product ID],Table1[[#This Row],[Product ID]],Table1[Sales],Table1[[#This Row],[Sales]])</f>
        <v>1</v>
      </c>
    </row>
    <row r="4244" spans="1:19" x14ac:dyDescent="0.3">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c r="S4244">
        <f>COUNTIFS(Table1[Order ID],Table1[[#This Row],[Order ID]],Table1[Product ID],Table1[[#This Row],[Product ID]],Table1[Sales],Table1[[#This Row],[Sales]])</f>
        <v>1</v>
      </c>
    </row>
    <row r="4245" spans="1:19" x14ac:dyDescent="0.3">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c r="S4245">
        <f>COUNTIFS(Table1[Order ID],Table1[[#This Row],[Order ID]],Table1[Product ID],Table1[[#This Row],[Product ID]],Table1[Sales],Table1[[#This Row],[Sales]])</f>
        <v>1</v>
      </c>
    </row>
    <row r="4246" spans="1:19" x14ac:dyDescent="0.3">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c r="S4246">
        <f>COUNTIFS(Table1[Order ID],Table1[[#This Row],[Order ID]],Table1[Product ID],Table1[[#This Row],[Product ID]],Table1[Sales],Table1[[#This Row],[Sales]])</f>
        <v>1</v>
      </c>
    </row>
    <row r="4247" spans="1:19" x14ac:dyDescent="0.3">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c r="S4247">
        <f>COUNTIFS(Table1[Order ID],Table1[[#This Row],[Order ID]],Table1[Product ID],Table1[[#This Row],[Product ID]],Table1[Sales],Table1[[#This Row],[Sales]])</f>
        <v>1</v>
      </c>
    </row>
    <row r="4248" spans="1:19" x14ac:dyDescent="0.3">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c r="S4248">
        <f>COUNTIFS(Table1[Order ID],Table1[[#This Row],[Order ID]],Table1[Product ID],Table1[[#This Row],[Product ID]],Table1[Sales],Table1[[#This Row],[Sales]])</f>
        <v>1</v>
      </c>
    </row>
    <row r="4249" spans="1:19" x14ac:dyDescent="0.3">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c r="S4249">
        <f>COUNTIFS(Table1[Order ID],Table1[[#This Row],[Order ID]],Table1[Product ID],Table1[[#This Row],[Product ID]],Table1[Sales],Table1[[#This Row],[Sales]])</f>
        <v>1</v>
      </c>
    </row>
    <row r="4250" spans="1:19" x14ac:dyDescent="0.3">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c r="S4250">
        <f>COUNTIFS(Table1[Order ID],Table1[[#This Row],[Order ID]],Table1[Product ID],Table1[[#This Row],[Product ID]],Table1[Sales],Table1[[#This Row],[Sales]])</f>
        <v>1</v>
      </c>
    </row>
    <row r="4251" spans="1:19" x14ac:dyDescent="0.3">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c r="S4251">
        <f>COUNTIFS(Table1[Order ID],Table1[[#This Row],[Order ID]],Table1[Product ID],Table1[[#This Row],[Product ID]],Table1[Sales],Table1[[#This Row],[Sales]])</f>
        <v>1</v>
      </c>
    </row>
    <row r="4252" spans="1:19" x14ac:dyDescent="0.3">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c r="S4252">
        <f>COUNTIFS(Table1[Order ID],Table1[[#This Row],[Order ID]],Table1[Product ID],Table1[[#This Row],[Product ID]],Table1[Sales],Table1[[#This Row],[Sales]])</f>
        <v>1</v>
      </c>
    </row>
    <row r="4253" spans="1:19" x14ac:dyDescent="0.3">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c r="S4253">
        <f>COUNTIFS(Table1[Order ID],Table1[[#This Row],[Order ID]],Table1[Product ID],Table1[[#This Row],[Product ID]],Table1[Sales],Table1[[#This Row],[Sales]])</f>
        <v>1</v>
      </c>
    </row>
    <row r="4254" spans="1:19" x14ac:dyDescent="0.3">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c r="S4254">
        <f>COUNTIFS(Table1[Order ID],Table1[[#This Row],[Order ID]],Table1[Product ID],Table1[[#This Row],[Product ID]],Table1[Sales],Table1[[#This Row],[Sales]])</f>
        <v>1</v>
      </c>
    </row>
    <row r="4255" spans="1:19" x14ac:dyDescent="0.3">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c r="S4255">
        <f>COUNTIFS(Table1[Order ID],Table1[[#This Row],[Order ID]],Table1[Product ID],Table1[[#This Row],[Product ID]],Table1[Sales],Table1[[#This Row],[Sales]])</f>
        <v>1</v>
      </c>
    </row>
    <row r="4256" spans="1:19" x14ac:dyDescent="0.3">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c r="S4256">
        <f>COUNTIFS(Table1[Order ID],Table1[[#This Row],[Order ID]],Table1[Product ID],Table1[[#This Row],[Product ID]],Table1[Sales],Table1[[#This Row],[Sales]])</f>
        <v>1</v>
      </c>
    </row>
    <row r="4257" spans="1:19" x14ac:dyDescent="0.3">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c r="S4257">
        <f>COUNTIFS(Table1[Order ID],Table1[[#This Row],[Order ID]],Table1[Product ID],Table1[[#This Row],[Product ID]],Table1[Sales],Table1[[#This Row],[Sales]])</f>
        <v>1</v>
      </c>
    </row>
    <row r="4258" spans="1:19" x14ac:dyDescent="0.3">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c r="S4258">
        <f>COUNTIFS(Table1[Order ID],Table1[[#This Row],[Order ID]],Table1[Product ID],Table1[[#This Row],[Product ID]],Table1[Sales],Table1[[#This Row],[Sales]])</f>
        <v>1</v>
      </c>
    </row>
    <row r="4259" spans="1:19" x14ac:dyDescent="0.3">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c r="S4259">
        <f>COUNTIFS(Table1[Order ID],Table1[[#This Row],[Order ID]],Table1[Product ID],Table1[[#This Row],[Product ID]],Table1[Sales],Table1[[#This Row],[Sales]])</f>
        <v>1</v>
      </c>
    </row>
    <row r="4260" spans="1:19" x14ac:dyDescent="0.3">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c r="S4260">
        <f>COUNTIFS(Table1[Order ID],Table1[[#This Row],[Order ID]],Table1[Product ID],Table1[[#This Row],[Product ID]],Table1[Sales],Table1[[#This Row],[Sales]])</f>
        <v>1</v>
      </c>
    </row>
    <row r="4261" spans="1:19" x14ac:dyDescent="0.3">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c r="S4261">
        <f>COUNTIFS(Table1[Order ID],Table1[[#This Row],[Order ID]],Table1[Product ID],Table1[[#This Row],[Product ID]],Table1[Sales],Table1[[#This Row],[Sales]])</f>
        <v>1</v>
      </c>
    </row>
    <row r="4262" spans="1:19" x14ac:dyDescent="0.3">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c r="S4262">
        <f>COUNTIFS(Table1[Order ID],Table1[[#This Row],[Order ID]],Table1[Product ID],Table1[[#This Row],[Product ID]],Table1[Sales],Table1[[#This Row],[Sales]])</f>
        <v>1</v>
      </c>
    </row>
    <row r="4263" spans="1:19" x14ac:dyDescent="0.3">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c r="S4263">
        <f>COUNTIFS(Table1[Order ID],Table1[[#This Row],[Order ID]],Table1[Product ID],Table1[[#This Row],[Product ID]],Table1[Sales],Table1[[#This Row],[Sales]])</f>
        <v>1</v>
      </c>
    </row>
    <row r="4264" spans="1:19" x14ac:dyDescent="0.3">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c r="S4264">
        <f>COUNTIFS(Table1[Order ID],Table1[[#This Row],[Order ID]],Table1[Product ID],Table1[[#This Row],[Product ID]],Table1[Sales],Table1[[#This Row],[Sales]])</f>
        <v>1</v>
      </c>
    </row>
    <row r="4265" spans="1:19" x14ac:dyDescent="0.3">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c r="S4265">
        <f>COUNTIFS(Table1[Order ID],Table1[[#This Row],[Order ID]],Table1[Product ID],Table1[[#This Row],[Product ID]],Table1[Sales],Table1[[#This Row],[Sales]])</f>
        <v>1</v>
      </c>
    </row>
    <row r="4266" spans="1:19" x14ac:dyDescent="0.3">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c r="S4266">
        <f>COUNTIFS(Table1[Order ID],Table1[[#This Row],[Order ID]],Table1[Product ID],Table1[[#This Row],[Product ID]],Table1[Sales],Table1[[#This Row],[Sales]])</f>
        <v>1</v>
      </c>
    </row>
    <row r="4267" spans="1:19" x14ac:dyDescent="0.3">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c r="S4267">
        <f>COUNTIFS(Table1[Order ID],Table1[[#This Row],[Order ID]],Table1[Product ID],Table1[[#This Row],[Product ID]],Table1[Sales],Table1[[#This Row],[Sales]])</f>
        <v>1</v>
      </c>
    </row>
    <row r="4268" spans="1:19" x14ac:dyDescent="0.3">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c r="S4268">
        <f>COUNTIFS(Table1[Order ID],Table1[[#This Row],[Order ID]],Table1[Product ID],Table1[[#This Row],[Product ID]],Table1[Sales],Table1[[#This Row],[Sales]])</f>
        <v>1</v>
      </c>
    </row>
    <row r="4269" spans="1:19" x14ac:dyDescent="0.3">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c r="S4269">
        <f>COUNTIFS(Table1[Order ID],Table1[[#This Row],[Order ID]],Table1[Product ID],Table1[[#This Row],[Product ID]],Table1[Sales],Table1[[#This Row],[Sales]])</f>
        <v>1</v>
      </c>
    </row>
    <row r="4270" spans="1:19" x14ac:dyDescent="0.3">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c r="S4270">
        <f>COUNTIFS(Table1[Order ID],Table1[[#This Row],[Order ID]],Table1[Product ID],Table1[[#This Row],[Product ID]],Table1[Sales],Table1[[#This Row],[Sales]])</f>
        <v>1</v>
      </c>
    </row>
    <row r="4271" spans="1:19" x14ac:dyDescent="0.3">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c r="S4271">
        <f>COUNTIFS(Table1[Order ID],Table1[[#This Row],[Order ID]],Table1[Product ID],Table1[[#This Row],[Product ID]],Table1[Sales],Table1[[#This Row],[Sales]])</f>
        <v>1</v>
      </c>
    </row>
    <row r="4272" spans="1:19" x14ac:dyDescent="0.3">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c r="S4272">
        <f>COUNTIFS(Table1[Order ID],Table1[[#This Row],[Order ID]],Table1[Product ID],Table1[[#This Row],[Product ID]],Table1[Sales],Table1[[#This Row],[Sales]])</f>
        <v>1</v>
      </c>
    </row>
    <row r="4273" spans="1:19" x14ac:dyDescent="0.3">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c r="S4273">
        <f>COUNTIFS(Table1[Order ID],Table1[[#This Row],[Order ID]],Table1[Product ID],Table1[[#This Row],[Product ID]],Table1[Sales],Table1[[#This Row],[Sales]])</f>
        <v>1</v>
      </c>
    </row>
    <row r="4274" spans="1:19" x14ac:dyDescent="0.3">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c r="S4274">
        <f>COUNTIFS(Table1[Order ID],Table1[[#This Row],[Order ID]],Table1[Product ID],Table1[[#This Row],[Product ID]],Table1[Sales],Table1[[#This Row],[Sales]])</f>
        <v>1</v>
      </c>
    </row>
    <row r="4275" spans="1:19" x14ac:dyDescent="0.3">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c r="S4275">
        <f>COUNTIFS(Table1[Order ID],Table1[[#This Row],[Order ID]],Table1[Product ID],Table1[[#This Row],[Product ID]],Table1[Sales],Table1[[#This Row],[Sales]])</f>
        <v>1</v>
      </c>
    </row>
    <row r="4276" spans="1:19" x14ac:dyDescent="0.3">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c r="S4276">
        <f>COUNTIFS(Table1[Order ID],Table1[[#This Row],[Order ID]],Table1[Product ID],Table1[[#This Row],[Product ID]],Table1[Sales],Table1[[#This Row],[Sales]])</f>
        <v>1</v>
      </c>
    </row>
    <row r="4277" spans="1:19" x14ac:dyDescent="0.3">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c r="S4277">
        <f>COUNTIFS(Table1[Order ID],Table1[[#This Row],[Order ID]],Table1[Product ID],Table1[[#This Row],[Product ID]],Table1[Sales],Table1[[#This Row],[Sales]])</f>
        <v>1</v>
      </c>
    </row>
    <row r="4278" spans="1:19" x14ac:dyDescent="0.3">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c r="S4278">
        <f>COUNTIFS(Table1[Order ID],Table1[[#This Row],[Order ID]],Table1[Product ID],Table1[[#This Row],[Product ID]],Table1[Sales],Table1[[#This Row],[Sales]])</f>
        <v>1</v>
      </c>
    </row>
    <row r="4279" spans="1:19" x14ac:dyDescent="0.3">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c r="S4279">
        <f>COUNTIFS(Table1[Order ID],Table1[[#This Row],[Order ID]],Table1[Product ID],Table1[[#This Row],[Product ID]],Table1[Sales],Table1[[#This Row],[Sales]])</f>
        <v>1</v>
      </c>
    </row>
    <row r="4280" spans="1:19" x14ac:dyDescent="0.3">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c r="S4280">
        <f>COUNTIFS(Table1[Order ID],Table1[[#This Row],[Order ID]],Table1[Product ID],Table1[[#This Row],[Product ID]],Table1[Sales],Table1[[#This Row],[Sales]])</f>
        <v>1</v>
      </c>
    </row>
    <row r="4281" spans="1:19" x14ac:dyDescent="0.3">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c r="S4281">
        <f>COUNTIFS(Table1[Order ID],Table1[[#This Row],[Order ID]],Table1[Product ID],Table1[[#This Row],[Product ID]],Table1[Sales],Table1[[#This Row],[Sales]])</f>
        <v>1</v>
      </c>
    </row>
    <row r="4282" spans="1:19" x14ac:dyDescent="0.3">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c r="S4282">
        <f>COUNTIFS(Table1[Order ID],Table1[[#This Row],[Order ID]],Table1[Product ID],Table1[[#This Row],[Product ID]],Table1[Sales],Table1[[#This Row],[Sales]])</f>
        <v>1</v>
      </c>
    </row>
    <row r="4283" spans="1:19" x14ac:dyDescent="0.3">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c r="S4283">
        <f>COUNTIFS(Table1[Order ID],Table1[[#This Row],[Order ID]],Table1[Product ID],Table1[[#This Row],[Product ID]],Table1[Sales],Table1[[#This Row],[Sales]])</f>
        <v>1</v>
      </c>
    </row>
    <row r="4284" spans="1:19" x14ac:dyDescent="0.3">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c r="S4284">
        <f>COUNTIFS(Table1[Order ID],Table1[[#This Row],[Order ID]],Table1[Product ID],Table1[[#This Row],[Product ID]],Table1[Sales],Table1[[#This Row],[Sales]])</f>
        <v>1</v>
      </c>
    </row>
    <row r="4285" spans="1:19" x14ac:dyDescent="0.3">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c r="S4285">
        <f>COUNTIFS(Table1[Order ID],Table1[[#This Row],[Order ID]],Table1[Product ID],Table1[[#This Row],[Product ID]],Table1[Sales],Table1[[#This Row],[Sales]])</f>
        <v>1</v>
      </c>
    </row>
    <row r="4286" spans="1:19" x14ac:dyDescent="0.3">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c r="S4286">
        <f>COUNTIFS(Table1[Order ID],Table1[[#This Row],[Order ID]],Table1[Product ID],Table1[[#This Row],[Product ID]],Table1[Sales],Table1[[#This Row],[Sales]])</f>
        <v>1</v>
      </c>
    </row>
    <row r="4287" spans="1:19" x14ac:dyDescent="0.3">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c r="S4287">
        <f>COUNTIFS(Table1[Order ID],Table1[[#This Row],[Order ID]],Table1[Product ID],Table1[[#This Row],[Product ID]],Table1[Sales],Table1[[#This Row],[Sales]])</f>
        <v>1</v>
      </c>
    </row>
    <row r="4288" spans="1:19" x14ac:dyDescent="0.3">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c r="S4288">
        <f>COUNTIFS(Table1[Order ID],Table1[[#This Row],[Order ID]],Table1[Product ID],Table1[[#This Row],[Product ID]],Table1[Sales],Table1[[#This Row],[Sales]])</f>
        <v>1</v>
      </c>
    </row>
    <row r="4289" spans="1:19" x14ac:dyDescent="0.3">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c r="S4289">
        <f>COUNTIFS(Table1[Order ID],Table1[[#This Row],[Order ID]],Table1[Product ID],Table1[[#This Row],[Product ID]],Table1[Sales],Table1[[#This Row],[Sales]])</f>
        <v>1</v>
      </c>
    </row>
    <row r="4290" spans="1:19" x14ac:dyDescent="0.3">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c r="S4290">
        <f>COUNTIFS(Table1[Order ID],Table1[[#This Row],[Order ID]],Table1[Product ID],Table1[[#This Row],[Product ID]],Table1[Sales],Table1[[#This Row],[Sales]])</f>
        <v>1</v>
      </c>
    </row>
    <row r="4291" spans="1:19" x14ac:dyDescent="0.3">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c r="S4291">
        <f>COUNTIFS(Table1[Order ID],Table1[[#This Row],[Order ID]],Table1[Product ID],Table1[[#This Row],[Product ID]],Table1[Sales],Table1[[#This Row],[Sales]])</f>
        <v>1</v>
      </c>
    </row>
    <row r="4292" spans="1:19" x14ac:dyDescent="0.3">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c r="S4292">
        <f>COUNTIFS(Table1[Order ID],Table1[[#This Row],[Order ID]],Table1[Product ID],Table1[[#This Row],[Product ID]],Table1[Sales],Table1[[#This Row],[Sales]])</f>
        <v>1</v>
      </c>
    </row>
    <row r="4293" spans="1:19" x14ac:dyDescent="0.3">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c r="S4293">
        <f>COUNTIFS(Table1[Order ID],Table1[[#This Row],[Order ID]],Table1[Product ID],Table1[[#This Row],[Product ID]],Table1[Sales],Table1[[#This Row],[Sales]])</f>
        <v>1</v>
      </c>
    </row>
    <row r="4294" spans="1:19" x14ac:dyDescent="0.3">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c r="S4294">
        <f>COUNTIFS(Table1[Order ID],Table1[[#This Row],[Order ID]],Table1[Product ID],Table1[[#This Row],[Product ID]],Table1[Sales],Table1[[#This Row],[Sales]])</f>
        <v>1</v>
      </c>
    </row>
    <row r="4295" spans="1:19" x14ac:dyDescent="0.3">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c r="S4295">
        <f>COUNTIFS(Table1[Order ID],Table1[[#This Row],[Order ID]],Table1[Product ID],Table1[[#This Row],[Product ID]],Table1[Sales],Table1[[#This Row],[Sales]])</f>
        <v>1</v>
      </c>
    </row>
    <row r="4296" spans="1:19" x14ac:dyDescent="0.3">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c r="S4296">
        <f>COUNTIFS(Table1[Order ID],Table1[[#This Row],[Order ID]],Table1[Product ID],Table1[[#This Row],[Product ID]],Table1[Sales],Table1[[#This Row],[Sales]])</f>
        <v>1</v>
      </c>
    </row>
    <row r="4297" spans="1:19" x14ac:dyDescent="0.3">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c r="S4297">
        <f>COUNTIFS(Table1[Order ID],Table1[[#This Row],[Order ID]],Table1[Product ID],Table1[[#This Row],[Product ID]],Table1[Sales],Table1[[#This Row],[Sales]])</f>
        <v>1</v>
      </c>
    </row>
    <row r="4298" spans="1:19" x14ac:dyDescent="0.3">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c r="S4298">
        <f>COUNTIFS(Table1[Order ID],Table1[[#This Row],[Order ID]],Table1[Product ID],Table1[[#This Row],[Product ID]],Table1[Sales],Table1[[#This Row],[Sales]])</f>
        <v>1</v>
      </c>
    </row>
    <row r="4299" spans="1:19" x14ac:dyDescent="0.3">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c r="S4299">
        <f>COUNTIFS(Table1[Order ID],Table1[[#This Row],[Order ID]],Table1[Product ID],Table1[[#This Row],[Product ID]],Table1[Sales],Table1[[#This Row],[Sales]])</f>
        <v>1</v>
      </c>
    </row>
    <row r="4300" spans="1:19" x14ac:dyDescent="0.3">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c r="S4300">
        <f>COUNTIFS(Table1[Order ID],Table1[[#This Row],[Order ID]],Table1[Product ID],Table1[[#This Row],[Product ID]],Table1[Sales],Table1[[#This Row],[Sales]])</f>
        <v>1</v>
      </c>
    </row>
    <row r="4301" spans="1:19" x14ac:dyDescent="0.3">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c r="S4301">
        <f>COUNTIFS(Table1[Order ID],Table1[[#This Row],[Order ID]],Table1[Product ID],Table1[[#This Row],[Product ID]],Table1[Sales],Table1[[#This Row],[Sales]])</f>
        <v>1</v>
      </c>
    </row>
    <row r="4302" spans="1:19" x14ac:dyDescent="0.3">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c r="S4302">
        <f>COUNTIFS(Table1[Order ID],Table1[[#This Row],[Order ID]],Table1[Product ID],Table1[[#This Row],[Product ID]],Table1[Sales],Table1[[#This Row],[Sales]])</f>
        <v>1</v>
      </c>
    </row>
    <row r="4303" spans="1:19" x14ac:dyDescent="0.3">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c r="S4303">
        <f>COUNTIFS(Table1[Order ID],Table1[[#This Row],[Order ID]],Table1[Product ID],Table1[[#This Row],[Product ID]],Table1[Sales],Table1[[#This Row],[Sales]])</f>
        <v>1</v>
      </c>
    </row>
    <row r="4304" spans="1:19" x14ac:dyDescent="0.3">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c r="S4304">
        <f>COUNTIFS(Table1[Order ID],Table1[[#This Row],[Order ID]],Table1[Product ID],Table1[[#This Row],[Product ID]],Table1[Sales],Table1[[#This Row],[Sales]])</f>
        <v>1</v>
      </c>
    </row>
    <row r="4305" spans="1:19" x14ac:dyDescent="0.3">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c r="S4305">
        <f>COUNTIFS(Table1[Order ID],Table1[[#This Row],[Order ID]],Table1[Product ID],Table1[[#This Row],[Product ID]],Table1[Sales],Table1[[#This Row],[Sales]])</f>
        <v>1</v>
      </c>
    </row>
    <row r="4306" spans="1:19" x14ac:dyDescent="0.3">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c r="S4306">
        <f>COUNTIFS(Table1[Order ID],Table1[[#This Row],[Order ID]],Table1[Product ID],Table1[[#This Row],[Product ID]],Table1[Sales],Table1[[#This Row],[Sales]])</f>
        <v>1</v>
      </c>
    </row>
    <row r="4307" spans="1:19" x14ac:dyDescent="0.3">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c r="S4307">
        <f>COUNTIFS(Table1[Order ID],Table1[[#This Row],[Order ID]],Table1[Product ID],Table1[[#This Row],[Product ID]],Table1[Sales],Table1[[#This Row],[Sales]])</f>
        <v>1</v>
      </c>
    </row>
    <row r="4308" spans="1:19" x14ac:dyDescent="0.3">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c r="S4308">
        <f>COUNTIFS(Table1[Order ID],Table1[[#This Row],[Order ID]],Table1[Product ID],Table1[[#This Row],[Product ID]],Table1[Sales],Table1[[#This Row],[Sales]])</f>
        <v>1</v>
      </c>
    </row>
    <row r="4309" spans="1:19" x14ac:dyDescent="0.3">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c r="S4309">
        <f>COUNTIFS(Table1[Order ID],Table1[[#This Row],[Order ID]],Table1[Product ID],Table1[[#This Row],[Product ID]],Table1[Sales],Table1[[#This Row],[Sales]])</f>
        <v>1</v>
      </c>
    </row>
    <row r="4310" spans="1:19" x14ac:dyDescent="0.3">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c r="S4310">
        <f>COUNTIFS(Table1[Order ID],Table1[[#This Row],[Order ID]],Table1[Product ID],Table1[[#This Row],[Product ID]],Table1[Sales],Table1[[#This Row],[Sales]])</f>
        <v>1</v>
      </c>
    </row>
    <row r="4311" spans="1:19" x14ac:dyDescent="0.3">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c r="S4311">
        <f>COUNTIFS(Table1[Order ID],Table1[[#This Row],[Order ID]],Table1[Product ID],Table1[[#This Row],[Product ID]],Table1[Sales],Table1[[#This Row],[Sales]])</f>
        <v>1</v>
      </c>
    </row>
    <row r="4312" spans="1:19" x14ac:dyDescent="0.3">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c r="S4312">
        <f>COUNTIFS(Table1[Order ID],Table1[[#This Row],[Order ID]],Table1[Product ID],Table1[[#This Row],[Product ID]],Table1[Sales],Table1[[#This Row],[Sales]])</f>
        <v>1</v>
      </c>
    </row>
    <row r="4313" spans="1:19" x14ac:dyDescent="0.3">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c r="S4313">
        <f>COUNTIFS(Table1[Order ID],Table1[[#This Row],[Order ID]],Table1[Product ID],Table1[[#This Row],[Product ID]],Table1[Sales],Table1[[#This Row],[Sales]])</f>
        <v>1</v>
      </c>
    </row>
    <row r="4314" spans="1:19" x14ac:dyDescent="0.3">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c r="S4314">
        <f>COUNTIFS(Table1[Order ID],Table1[[#This Row],[Order ID]],Table1[Product ID],Table1[[#This Row],[Product ID]],Table1[Sales],Table1[[#This Row],[Sales]])</f>
        <v>1</v>
      </c>
    </row>
    <row r="4315" spans="1:19" x14ac:dyDescent="0.3">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c r="S4315">
        <f>COUNTIFS(Table1[Order ID],Table1[[#This Row],[Order ID]],Table1[Product ID],Table1[[#This Row],[Product ID]],Table1[Sales],Table1[[#This Row],[Sales]])</f>
        <v>1</v>
      </c>
    </row>
    <row r="4316" spans="1:19" x14ac:dyDescent="0.3">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c r="S4316">
        <f>COUNTIFS(Table1[Order ID],Table1[[#This Row],[Order ID]],Table1[Product ID],Table1[[#This Row],[Product ID]],Table1[Sales],Table1[[#This Row],[Sales]])</f>
        <v>1</v>
      </c>
    </row>
    <row r="4317" spans="1:19" x14ac:dyDescent="0.3">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c r="S4317">
        <f>COUNTIFS(Table1[Order ID],Table1[[#This Row],[Order ID]],Table1[Product ID],Table1[[#This Row],[Product ID]],Table1[Sales],Table1[[#This Row],[Sales]])</f>
        <v>1</v>
      </c>
    </row>
    <row r="4318" spans="1:19" x14ac:dyDescent="0.3">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c r="S4318">
        <f>COUNTIFS(Table1[Order ID],Table1[[#This Row],[Order ID]],Table1[Product ID],Table1[[#This Row],[Product ID]],Table1[Sales],Table1[[#This Row],[Sales]])</f>
        <v>1</v>
      </c>
    </row>
    <row r="4319" spans="1:19" x14ac:dyDescent="0.3">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c r="S4319">
        <f>COUNTIFS(Table1[Order ID],Table1[[#This Row],[Order ID]],Table1[Product ID],Table1[[#This Row],[Product ID]],Table1[Sales],Table1[[#This Row],[Sales]])</f>
        <v>1</v>
      </c>
    </row>
    <row r="4320" spans="1:19" x14ac:dyDescent="0.3">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c r="S4320">
        <f>COUNTIFS(Table1[Order ID],Table1[[#This Row],[Order ID]],Table1[Product ID],Table1[[#This Row],[Product ID]],Table1[Sales],Table1[[#This Row],[Sales]])</f>
        <v>1</v>
      </c>
    </row>
    <row r="4321" spans="1:19" x14ac:dyDescent="0.3">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c r="S4321">
        <f>COUNTIFS(Table1[Order ID],Table1[[#This Row],[Order ID]],Table1[Product ID],Table1[[#This Row],[Product ID]],Table1[Sales],Table1[[#This Row],[Sales]])</f>
        <v>1</v>
      </c>
    </row>
    <row r="4322" spans="1:19" x14ac:dyDescent="0.3">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c r="S4322">
        <f>COUNTIFS(Table1[Order ID],Table1[[#This Row],[Order ID]],Table1[Product ID],Table1[[#This Row],[Product ID]],Table1[Sales],Table1[[#This Row],[Sales]])</f>
        <v>1</v>
      </c>
    </row>
    <row r="4323" spans="1:19" x14ac:dyDescent="0.3">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c r="S4323">
        <f>COUNTIFS(Table1[Order ID],Table1[[#This Row],[Order ID]],Table1[Product ID],Table1[[#This Row],[Product ID]],Table1[Sales],Table1[[#This Row],[Sales]])</f>
        <v>1</v>
      </c>
    </row>
    <row r="4324" spans="1:19" x14ac:dyDescent="0.3">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c r="S4324">
        <f>COUNTIFS(Table1[Order ID],Table1[[#This Row],[Order ID]],Table1[Product ID],Table1[[#This Row],[Product ID]],Table1[Sales],Table1[[#This Row],[Sales]])</f>
        <v>1</v>
      </c>
    </row>
    <row r="4325" spans="1:19" x14ac:dyDescent="0.3">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c r="S4325">
        <f>COUNTIFS(Table1[Order ID],Table1[[#This Row],[Order ID]],Table1[Product ID],Table1[[#This Row],[Product ID]],Table1[Sales],Table1[[#This Row],[Sales]])</f>
        <v>1</v>
      </c>
    </row>
    <row r="4326" spans="1:19" x14ac:dyDescent="0.3">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c r="S4326">
        <f>COUNTIFS(Table1[Order ID],Table1[[#This Row],[Order ID]],Table1[Product ID],Table1[[#This Row],[Product ID]],Table1[Sales],Table1[[#This Row],[Sales]])</f>
        <v>1</v>
      </c>
    </row>
    <row r="4327" spans="1:19" x14ac:dyDescent="0.3">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c r="S4327">
        <f>COUNTIFS(Table1[Order ID],Table1[[#This Row],[Order ID]],Table1[Product ID],Table1[[#This Row],[Product ID]],Table1[Sales],Table1[[#This Row],[Sales]])</f>
        <v>1</v>
      </c>
    </row>
    <row r="4328" spans="1:19" x14ac:dyDescent="0.3">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c r="S4328">
        <f>COUNTIFS(Table1[Order ID],Table1[[#This Row],[Order ID]],Table1[Product ID],Table1[[#This Row],[Product ID]],Table1[Sales],Table1[[#This Row],[Sales]])</f>
        <v>1</v>
      </c>
    </row>
    <row r="4329" spans="1:19" x14ac:dyDescent="0.3">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c r="S4329">
        <f>COUNTIFS(Table1[Order ID],Table1[[#This Row],[Order ID]],Table1[Product ID],Table1[[#This Row],[Product ID]],Table1[Sales],Table1[[#This Row],[Sales]])</f>
        <v>1</v>
      </c>
    </row>
    <row r="4330" spans="1:19" x14ac:dyDescent="0.3">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c r="S4330">
        <f>COUNTIFS(Table1[Order ID],Table1[[#This Row],[Order ID]],Table1[Product ID],Table1[[#This Row],[Product ID]],Table1[Sales],Table1[[#This Row],[Sales]])</f>
        <v>1</v>
      </c>
    </row>
    <row r="4331" spans="1:19" x14ac:dyDescent="0.3">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c r="S4331">
        <f>COUNTIFS(Table1[Order ID],Table1[[#This Row],[Order ID]],Table1[Product ID],Table1[[#This Row],[Product ID]],Table1[Sales],Table1[[#This Row],[Sales]])</f>
        <v>1</v>
      </c>
    </row>
    <row r="4332" spans="1:19" x14ac:dyDescent="0.3">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c r="S4332">
        <f>COUNTIFS(Table1[Order ID],Table1[[#This Row],[Order ID]],Table1[Product ID],Table1[[#This Row],[Product ID]],Table1[Sales],Table1[[#This Row],[Sales]])</f>
        <v>1</v>
      </c>
    </row>
    <row r="4333" spans="1:19" x14ac:dyDescent="0.3">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c r="S4333">
        <f>COUNTIFS(Table1[Order ID],Table1[[#This Row],[Order ID]],Table1[Product ID],Table1[[#This Row],[Product ID]],Table1[Sales],Table1[[#This Row],[Sales]])</f>
        <v>1</v>
      </c>
    </row>
    <row r="4334" spans="1:19" x14ac:dyDescent="0.3">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c r="S4334">
        <f>COUNTIFS(Table1[Order ID],Table1[[#This Row],[Order ID]],Table1[Product ID],Table1[[#This Row],[Product ID]],Table1[Sales],Table1[[#This Row],[Sales]])</f>
        <v>1</v>
      </c>
    </row>
    <row r="4335" spans="1:19" x14ac:dyDescent="0.3">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c r="S4335">
        <f>COUNTIFS(Table1[Order ID],Table1[[#This Row],[Order ID]],Table1[Product ID],Table1[[#This Row],[Product ID]],Table1[Sales],Table1[[#This Row],[Sales]])</f>
        <v>1</v>
      </c>
    </row>
    <row r="4336" spans="1:19" x14ac:dyDescent="0.3">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c r="S4336">
        <f>COUNTIFS(Table1[Order ID],Table1[[#This Row],[Order ID]],Table1[Product ID],Table1[[#This Row],[Product ID]],Table1[Sales],Table1[[#This Row],[Sales]])</f>
        <v>1</v>
      </c>
    </row>
    <row r="4337" spans="1:19" x14ac:dyDescent="0.3">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c r="S4337">
        <f>COUNTIFS(Table1[Order ID],Table1[[#This Row],[Order ID]],Table1[Product ID],Table1[[#This Row],[Product ID]],Table1[Sales],Table1[[#This Row],[Sales]])</f>
        <v>1</v>
      </c>
    </row>
    <row r="4338" spans="1:19" x14ac:dyDescent="0.3">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c r="S4338">
        <f>COUNTIFS(Table1[Order ID],Table1[[#This Row],[Order ID]],Table1[Product ID],Table1[[#This Row],[Product ID]],Table1[Sales],Table1[[#This Row],[Sales]])</f>
        <v>1</v>
      </c>
    </row>
    <row r="4339" spans="1:19" x14ac:dyDescent="0.3">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c r="S4339">
        <f>COUNTIFS(Table1[Order ID],Table1[[#This Row],[Order ID]],Table1[Product ID],Table1[[#This Row],[Product ID]],Table1[Sales],Table1[[#This Row],[Sales]])</f>
        <v>1</v>
      </c>
    </row>
    <row r="4340" spans="1:19" x14ac:dyDescent="0.3">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c r="S4340">
        <f>COUNTIFS(Table1[Order ID],Table1[[#This Row],[Order ID]],Table1[Product ID],Table1[[#This Row],[Product ID]],Table1[Sales],Table1[[#This Row],[Sales]])</f>
        <v>1</v>
      </c>
    </row>
    <row r="4341" spans="1:19" x14ac:dyDescent="0.3">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c r="S4341">
        <f>COUNTIFS(Table1[Order ID],Table1[[#This Row],[Order ID]],Table1[Product ID],Table1[[#This Row],[Product ID]],Table1[Sales],Table1[[#This Row],[Sales]])</f>
        <v>1</v>
      </c>
    </row>
    <row r="4342" spans="1:19" x14ac:dyDescent="0.3">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c r="S4342">
        <f>COUNTIFS(Table1[Order ID],Table1[[#This Row],[Order ID]],Table1[Product ID],Table1[[#This Row],[Product ID]],Table1[Sales],Table1[[#This Row],[Sales]])</f>
        <v>1</v>
      </c>
    </row>
    <row r="4343" spans="1:19" x14ac:dyDescent="0.3">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c r="S4343">
        <f>COUNTIFS(Table1[Order ID],Table1[[#This Row],[Order ID]],Table1[Product ID],Table1[[#This Row],[Product ID]],Table1[Sales],Table1[[#This Row],[Sales]])</f>
        <v>1</v>
      </c>
    </row>
    <row r="4344" spans="1:19" x14ac:dyDescent="0.3">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c r="S4344">
        <f>COUNTIFS(Table1[Order ID],Table1[[#This Row],[Order ID]],Table1[Product ID],Table1[[#This Row],[Product ID]],Table1[Sales],Table1[[#This Row],[Sales]])</f>
        <v>1</v>
      </c>
    </row>
    <row r="4345" spans="1:19" x14ac:dyDescent="0.3">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c r="S4345">
        <f>COUNTIFS(Table1[Order ID],Table1[[#This Row],[Order ID]],Table1[Product ID],Table1[[#This Row],[Product ID]],Table1[Sales],Table1[[#This Row],[Sales]])</f>
        <v>1</v>
      </c>
    </row>
    <row r="4346" spans="1:19" x14ac:dyDescent="0.3">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c r="S4346">
        <f>COUNTIFS(Table1[Order ID],Table1[[#This Row],[Order ID]],Table1[Product ID],Table1[[#This Row],[Product ID]],Table1[Sales],Table1[[#This Row],[Sales]])</f>
        <v>1</v>
      </c>
    </row>
    <row r="4347" spans="1:19" x14ac:dyDescent="0.3">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c r="S4347">
        <f>COUNTIFS(Table1[Order ID],Table1[[#This Row],[Order ID]],Table1[Product ID],Table1[[#This Row],[Product ID]],Table1[Sales],Table1[[#This Row],[Sales]])</f>
        <v>1</v>
      </c>
    </row>
    <row r="4348" spans="1:19" x14ac:dyDescent="0.3">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c r="S4348">
        <f>COUNTIFS(Table1[Order ID],Table1[[#This Row],[Order ID]],Table1[Product ID],Table1[[#This Row],[Product ID]],Table1[Sales],Table1[[#This Row],[Sales]])</f>
        <v>1</v>
      </c>
    </row>
    <row r="4349" spans="1:19" x14ac:dyDescent="0.3">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c r="S4349">
        <f>COUNTIFS(Table1[Order ID],Table1[[#This Row],[Order ID]],Table1[Product ID],Table1[[#This Row],[Product ID]],Table1[Sales],Table1[[#This Row],[Sales]])</f>
        <v>1</v>
      </c>
    </row>
    <row r="4350" spans="1:19" x14ac:dyDescent="0.3">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c r="S4350">
        <f>COUNTIFS(Table1[Order ID],Table1[[#This Row],[Order ID]],Table1[Product ID],Table1[[#This Row],[Product ID]],Table1[Sales],Table1[[#This Row],[Sales]])</f>
        <v>1</v>
      </c>
    </row>
    <row r="4351" spans="1:19" x14ac:dyDescent="0.3">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c r="S4351">
        <f>COUNTIFS(Table1[Order ID],Table1[[#This Row],[Order ID]],Table1[Product ID],Table1[[#This Row],[Product ID]],Table1[Sales],Table1[[#This Row],[Sales]])</f>
        <v>1</v>
      </c>
    </row>
    <row r="4352" spans="1:19" x14ac:dyDescent="0.3">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c r="S4352">
        <f>COUNTIFS(Table1[Order ID],Table1[[#This Row],[Order ID]],Table1[Product ID],Table1[[#This Row],[Product ID]],Table1[Sales],Table1[[#This Row],[Sales]])</f>
        <v>1</v>
      </c>
    </row>
    <row r="4353" spans="1:19" x14ac:dyDescent="0.3">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c r="S4353">
        <f>COUNTIFS(Table1[Order ID],Table1[[#This Row],[Order ID]],Table1[Product ID],Table1[[#This Row],[Product ID]],Table1[Sales],Table1[[#This Row],[Sales]])</f>
        <v>1</v>
      </c>
    </row>
    <row r="4354" spans="1:19" x14ac:dyDescent="0.3">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c r="S4354">
        <f>COUNTIFS(Table1[Order ID],Table1[[#This Row],[Order ID]],Table1[Product ID],Table1[[#This Row],[Product ID]],Table1[Sales],Table1[[#This Row],[Sales]])</f>
        <v>1</v>
      </c>
    </row>
    <row r="4355" spans="1:19" x14ac:dyDescent="0.3">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c r="S4355">
        <f>COUNTIFS(Table1[Order ID],Table1[[#This Row],[Order ID]],Table1[Product ID],Table1[[#This Row],[Product ID]],Table1[Sales],Table1[[#This Row],[Sales]])</f>
        <v>1</v>
      </c>
    </row>
    <row r="4356" spans="1:19" x14ac:dyDescent="0.3">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c r="S4356">
        <f>COUNTIFS(Table1[Order ID],Table1[[#This Row],[Order ID]],Table1[Product ID],Table1[[#This Row],[Product ID]],Table1[Sales],Table1[[#This Row],[Sales]])</f>
        <v>1</v>
      </c>
    </row>
    <row r="4357" spans="1:19" x14ac:dyDescent="0.3">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c r="S4357">
        <f>COUNTIFS(Table1[Order ID],Table1[[#This Row],[Order ID]],Table1[Product ID],Table1[[#This Row],[Product ID]],Table1[Sales],Table1[[#This Row],[Sales]])</f>
        <v>1</v>
      </c>
    </row>
    <row r="4358" spans="1:19" x14ac:dyDescent="0.3">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c r="S4358">
        <f>COUNTIFS(Table1[Order ID],Table1[[#This Row],[Order ID]],Table1[Product ID],Table1[[#This Row],[Product ID]],Table1[Sales],Table1[[#This Row],[Sales]])</f>
        <v>1</v>
      </c>
    </row>
    <row r="4359" spans="1:19" x14ac:dyDescent="0.3">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c r="S4359">
        <f>COUNTIFS(Table1[Order ID],Table1[[#This Row],[Order ID]],Table1[Product ID],Table1[[#This Row],[Product ID]],Table1[Sales],Table1[[#This Row],[Sales]])</f>
        <v>1</v>
      </c>
    </row>
    <row r="4360" spans="1:19" x14ac:dyDescent="0.3">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c r="S4360">
        <f>COUNTIFS(Table1[Order ID],Table1[[#This Row],[Order ID]],Table1[Product ID],Table1[[#This Row],[Product ID]],Table1[Sales],Table1[[#This Row],[Sales]])</f>
        <v>1</v>
      </c>
    </row>
    <row r="4361" spans="1:19" x14ac:dyDescent="0.3">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c r="S4361">
        <f>COUNTIFS(Table1[Order ID],Table1[[#This Row],[Order ID]],Table1[Product ID],Table1[[#This Row],[Product ID]],Table1[Sales],Table1[[#This Row],[Sales]])</f>
        <v>1</v>
      </c>
    </row>
    <row r="4362" spans="1:19" x14ac:dyDescent="0.3">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c r="S4362">
        <f>COUNTIFS(Table1[Order ID],Table1[[#This Row],[Order ID]],Table1[Product ID],Table1[[#This Row],[Product ID]],Table1[Sales],Table1[[#This Row],[Sales]])</f>
        <v>1</v>
      </c>
    </row>
    <row r="4363" spans="1:19" x14ac:dyDescent="0.3">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c r="S4363">
        <f>COUNTIFS(Table1[Order ID],Table1[[#This Row],[Order ID]],Table1[Product ID],Table1[[#This Row],[Product ID]],Table1[Sales],Table1[[#This Row],[Sales]])</f>
        <v>1</v>
      </c>
    </row>
    <row r="4364" spans="1:19" x14ac:dyDescent="0.3">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c r="S4364">
        <f>COUNTIFS(Table1[Order ID],Table1[[#This Row],[Order ID]],Table1[Product ID],Table1[[#This Row],[Product ID]],Table1[Sales],Table1[[#This Row],[Sales]])</f>
        <v>1</v>
      </c>
    </row>
    <row r="4365" spans="1:19" x14ac:dyDescent="0.3">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c r="S4365">
        <f>COUNTIFS(Table1[Order ID],Table1[[#This Row],[Order ID]],Table1[Product ID],Table1[[#This Row],[Product ID]],Table1[Sales],Table1[[#This Row],[Sales]])</f>
        <v>1</v>
      </c>
    </row>
    <row r="4366" spans="1:19" x14ac:dyDescent="0.3">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c r="S4366">
        <f>COUNTIFS(Table1[Order ID],Table1[[#This Row],[Order ID]],Table1[Product ID],Table1[[#This Row],[Product ID]],Table1[Sales],Table1[[#This Row],[Sales]])</f>
        <v>1</v>
      </c>
    </row>
    <row r="4367" spans="1:19" x14ac:dyDescent="0.3">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c r="S4367">
        <f>COUNTIFS(Table1[Order ID],Table1[[#This Row],[Order ID]],Table1[Product ID],Table1[[#This Row],[Product ID]],Table1[Sales],Table1[[#This Row],[Sales]])</f>
        <v>1</v>
      </c>
    </row>
    <row r="4368" spans="1:19" x14ac:dyDescent="0.3">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c r="S4368">
        <f>COUNTIFS(Table1[Order ID],Table1[[#This Row],[Order ID]],Table1[Product ID],Table1[[#This Row],[Product ID]],Table1[Sales],Table1[[#This Row],[Sales]])</f>
        <v>1</v>
      </c>
    </row>
    <row r="4369" spans="1:19" x14ac:dyDescent="0.3">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c r="S4369">
        <f>COUNTIFS(Table1[Order ID],Table1[[#This Row],[Order ID]],Table1[Product ID],Table1[[#This Row],[Product ID]],Table1[Sales],Table1[[#This Row],[Sales]])</f>
        <v>1</v>
      </c>
    </row>
    <row r="4370" spans="1:19" x14ac:dyDescent="0.3">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c r="S4370">
        <f>COUNTIFS(Table1[Order ID],Table1[[#This Row],[Order ID]],Table1[Product ID],Table1[[#This Row],[Product ID]],Table1[Sales],Table1[[#This Row],[Sales]])</f>
        <v>1</v>
      </c>
    </row>
    <row r="4371" spans="1:19" x14ac:dyDescent="0.3">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c r="S4371">
        <f>COUNTIFS(Table1[Order ID],Table1[[#This Row],[Order ID]],Table1[Product ID],Table1[[#This Row],[Product ID]],Table1[Sales],Table1[[#This Row],[Sales]])</f>
        <v>1</v>
      </c>
    </row>
    <row r="4372" spans="1:19" x14ac:dyDescent="0.3">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c r="S4372">
        <f>COUNTIFS(Table1[Order ID],Table1[[#This Row],[Order ID]],Table1[Product ID],Table1[[#This Row],[Product ID]],Table1[Sales],Table1[[#This Row],[Sales]])</f>
        <v>1</v>
      </c>
    </row>
    <row r="4373" spans="1:19" x14ac:dyDescent="0.3">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c r="S4373">
        <f>COUNTIFS(Table1[Order ID],Table1[[#This Row],[Order ID]],Table1[Product ID],Table1[[#This Row],[Product ID]],Table1[Sales],Table1[[#This Row],[Sales]])</f>
        <v>1</v>
      </c>
    </row>
    <row r="4374" spans="1:19" x14ac:dyDescent="0.3">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c r="S4374">
        <f>COUNTIFS(Table1[Order ID],Table1[[#This Row],[Order ID]],Table1[Product ID],Table1[[#This Row],[Product ID]],Table1[Sales],Table1[[#This Row],[Sales]])</f>
        <v>1</v>
      </c>
    </row>
    <row r="4375" spans="1:19" x14ac:dyDescent="0.3">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c r="S4375">
        <f>COUNTIFS(Table1[Order ID],Table1[[#This Row],[Order ID]],Table1[Product ID],Table1[[#This Row],[Product ID]],Table1[Sales],Table1[[#This Row],[Sales]])</f>
        <v>1</v>
      </c>
    </row>
    <row r="4376" spans="1:19" x14ac:dyDescent="0.3">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c r="S4376">
        <f>COUNTIFS(Table1[Order ID],Table1[[#This Row],[Order ID]],Table1[Product ID],Table1[[#This Row],[Product ID]],Table1[Sales],Table1[[#This Row],[Sales]])</f>
        <v>1</v>
      </c>
    </row>
    <row r="4377" spans="1:19" x14ac:dyDescent="0.3">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c r="S4377">
        <f>COUNTIFS(Table1[Order ID],Table1[[#This Row],[Order ID]],Table1[Product ID],Table1[[#This Row],[Product ID]],Table1[Sales],Table1[[#This Row],[Sales]])</f>
        <v>1</v>
      </c>
    </row>
    <row r="4378" spans="1:19" x14ac:dyDescent="0.3">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c r="S4378">
        <f>COUNTIFS(Table1[Order ID],Table1[[#This Row],[Order ID]],Table1[Product ID],Table1[[#This Row],[Product ID]],Table1[Sales],Table1[[#This Row],[Sales]])</f>
        <v>1</v>
      </c>
    </row>
    <row r="4379" spans="1:19" x14ac:dyDescent="0.3">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c r="S4379">
        <f>COUNTIFS(Table1[Order ID],Table1[[#This Row],[Order ID]],Table1[Product ID],Table1[[#This Row],[Product ID]],Table1[Sales],Table1[[#This Row],[Sales]])</f>
        <v>1</v>
      </c>
    </row>
    <row r="4380" spans="1:19" x14ac:dyDescent="0.3">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c r="S4380">
        <f>COUNTIFS(Table1[Order ID],Table1[[#This Row],[Order ID]],Table1[Product ID],Table1[[#This Row],[Product ID]],Table1[Sales],Table1[[#This Row],[Sales]])</f>
        <v>1</v>
      </c>
    </row>
    <row r="4381" spans="1:19" x14ac:dyDescent="0.3">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c r="S4381">
        <f>COUNTIFS(Table1[Order ID],Table1[[#This Row],[Order ID]],Table1[Product ID],Table1[[#This Row],[Product ID]],Table1[Sales],Table1[[#This Row],[Sales]])</f>
        <v>1</v>
      </c>
    </row>
    <row r="4382" spans="1:19" x14ac:dyDescent="0.3">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c r="S4382">
        <f>COUNTIFS(Table1[Order ID],Table1[[#This Row],[Order ID]],Table1[Product ID],Table1[[#This Row],[Product ID]],Table1[Sales],Table1[[#This Row],[Sales]])</f>
        <v>1</v>
      </c>
    </row>
    <row r="4383" spans="1:19" x14ac:dyDescent="0.3">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c r="S4383">
        <f>COUNTIFS(Table1[Order ID],Table1[[#This Row],[Order ID]],Table1[Product ID],Table1[[#This Row],[Product ID]],Table1[Sales],Table1[[#This Row],[Sales]])</f>
        <v>1</v>
      </c>
    </row>
    <row r="4384" spans="1:19" x14ac:dyDescent="0.3">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c r="S4384">
        <f>COUNTIFS(Table1[Order ID],Table1[[#This Row],[Order ID]],Table1[Product ID],Table1[[#This Row],[Product ID]],Table1[Sales],Table1[[#This Row],[Sales]])</f>
        <v>1</v>
      </c>
    </row>
    <row r="4385" spans="1:19" x14ac:dyDescent="0.3">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c r="S4385">
        <f>COUNTIFS(Table1[Order ID],Table1[[#This Row],[Order ID]],Table1[Product ID],Table1[[#This Row],[Product ID]],Table1[Sales],Table1[[#This Row],[Sales]])</f>
        <v>1</v>
      </c>
    </row>
    <row r="4386" spans="1:19" x14ac:dyDescent="0.3">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c r="S4386">
        <f>COUNTIFS(Table1[Order ID],Table1[[#This Row],[Order ID]],Table1[Product ID],Table1[[#This Row],[Product ID]],Table1[Sales],Table1[[#This Row],[Sales]])</f>
        <v>1</v>
      </c>
    </row>
    <row r="4387" spans="1:19" x14ac:dyDescent="0.3">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c r="S4387">
        <f>COUNTIFS(Table1[Order ID],Table1[[#This Row],[Order ID]],Table1[Product ID],Table1[[#This Row],[Product ID]],Table1[Sales],Table1[[#This Row],[Sales]])</f>
        <v>1</v>
      </c>
    </row>
    <row r="4388" spans="1:19" x14ac:dyDescent="0.3">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c r="S4388">
        <f>COUNTIFS(Table1[Order ID],Table1[[#This Row],[Order ID]],Table1[Product ID],Table1[[#This Row],[Product ID]],Table1[Sales],Table1[[#This Row],[Sales]])</f>
        <v>1</v>
      </c>
    </row>
    <row r="4389" spans="1:19" x14ac:dyDescent="0.3">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c r="S4389">
        <f>COUNTIFS(Table1[Order ID],Table1[[#This Row],[Order ID]],Table1[Product ID],Table1[[#This Row],[Product ID]],Table1[Sales],Table1[[#This Row],[Sales]])</f>
        <v>1</v>
      </c>
    </row>
    <row r="4390" spans="1:19" x14ac:dyDescent="0.3">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c r="S4390">
        <f>COUNTIFS(Table1[Order ID],Table1[[#This Row],[Order ID]],Table1[Product ID],Table1[[#This Row],[Product ID]],Table1[Sales],Table1[[#This Row],[Sales]])</f>
        <v>1</v>
      </c>
    </row>
    <row r="4391" spans="1:19" x14ac:dyDescent="0.3">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c r="S4391">
        <f>COUNTIFS(Table1[Order ID],Table1[[#This Row],[Order ID]],Table1[Product ID],Table1[[#This Row],[Product ID]],Table1[Sales],Table1[[#This Row],[Sales]])</f>
        <v>1</v>
      </c>
    </row>
    <row r="4392" spans="1:19" x14ac:dyDescent="0.3">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c r="S4392">
        <f>COUNTIFS(Table1[Order ID],Table1[[#This Row],[Order ID]],Table1[Product ID],Table1[[#This Row],[Product ID]],Table1[Sales],Table1[[#This Row],[Sales]])</f>
        <v>1</v>
      </c>
    </row>
    <row r="4393" spans="1:19" x14ac:dyDescent="0.3">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c r="S4393">
        <f>COUNTIFS(Table1[Order ID],Table1[[#This Row],[Order ID]],Table1[Product ID],Table1[[#This Row],[Product ID]],Table1[Sales],Table1[[#This Row],[Sales]])</f>
        <v>1</v>
      </c>
    </row>
    <row r="4394" spans="1:19" x14ac:dyDescent="0.3">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c r="S4394">
        <f>COUNTIFS(Table1[Order ID],Table1[[#This Row],[Order ID]],Table1[Product ID],Table1[[#This Row],[Product ID]],Table1[Sales],Table1[[#This Row],[Sales]])</f>
        <v>1</v>
      </c>
    </row>
    <row r="4395" spans="1:19" x14ac:dyDescent="0.3">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c r="S4395">
        <f>COUNTIFS(Table1[Order ID],Table1[[#This Row],[Order ID]],Table1[Product ID],Table1[[#This Row],[Product ID]],Table1[Sales],Table1[[#This Row],[Sales]])</f>
        <v>1</v>
      </c>
    </row>
    <row r="4396" spans="1:19" x14ac:dyDescent="0.3">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c r="S4396">
        <f>COUNTIFS(Table1[Order ID],Table1[[#This Row],[Order ID]],Table1[Product ID],Table1[[#This Row],[Product ID]],Table1[Sales],Table1[[#This Row],[Sales]])</f>
        <v>1</v>
      </c>
    </row>
    <row r="4397" spans="1:19" x14ac:dyDescent="0.3">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c r="S4397">
        <f>COUNTIFS(Table1[Order ID],Table1[[#This Row],[Order ID]],Table1[Product ID],Table1[[#This Row],[Product ID]],Table1[Sales],Table1[[#This Row],[Sales]])</f>
        <v>1</v>
      </c>
    </row>
    <row r="4398" spans="1:19" x14ac:dyDescent="0.3">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c r="S4398">
        <f>COUNTIFS(Table1[Order ID],Table1[[#This Row],[Order ID]],Table1[Product ID],Table1[[#This Row],[Product ID]],Table1[Sales],Table1[[#This Row],[Sales]])</f>
        <v>1</v>
      </c>
    </row>
    <row r="4399" spans="1:19" x14ac:dyDescent="0.3">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c r="S4399">
        <f>COUNTIFS(Table1[Order ID],Table1[[#This Row],[Order ID]],Table1[Product ID],Table1[[#This Row],[Product ID]],Table1[Sales],Table1[[#This Row],[Sales]])</f>
        <v>1</v>
      </c>
    </row>
    <row r="4400" spans="1:19" x14ac:dyDescent="0.3">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c r="S4400">
        <f>COUNTIFS(Table1[Order ID],Table1[[#This Row],[Order ID]],Table1[Product ID],Table1[[#This Row],[Product ID]],Table1[Sales],Table1[[#This Row],[Sales]])</f>
        <v>1</v>
      </c>
    </row>
    <row r="4401" spans="1:19" x14ac:dyDescent="0.3">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c r="S4401">
        <f>COUNTIFS(Table1[Order ID],Table1[[#This Row],[Order ID]],Table1[Product ID],Table1[[#This Row],[Product ID]],Table1[Sales],Table1[[#This Row],[Sales]])</f>
        <v>1</v>
      </c>
    </row>
    <row r="4402" spans="1:19" x14ac:dyDescent="0.3">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c r="S4402">
        <f>COUNTIFS(Table1[Order ID],Table1[[#This Row],[Order ID]],Table1[Product ID],Table1[[#This Row],[Product ID]],Table1[Sales],Table1[[#This Row],[Sales]])</f>
        <v>1</v>
      </c>
    </row>
    <row r="4403" spans="1:19" x14ac:dyDescent="0.3">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c r="S4403">
        <f>COUNTIFS(Table1[Order ID],Table1[[#This Row],[Order ID]],Table1[Product ID],Table1[[#This Row],[Product ID]],Table1[Sales],Table1[[#This Row],[Sales]])</f>
        <v>1</v>
      </c>
    </row>
    <row r="4404" spans="1:19" x14ac:dyDescent="0.3">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c r="S4404">
        <f>COUNTIFS(Table1[Order ID],Table1[[#This Row],[Order ID]],Table1[Product ID],Table1[[#This Row],[Product ID]],Table1[Sales],Table1[[#This Row],[Sales]])</f>
        <v>1</v>
      </c>
    </row>
    <row r="4405" spans="1:19" x14ac:dyDescent="0.3">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c r="S4405">
        <f>COUNTIFS(Table1[Order ID],Table1[[#This Row],[Order ID]],Table1[Product ID],Table1[[#This Row],[Product ID]],Table1[Sales],Table1[[#This Row],[Sales]])</f>
        <v>1</v>
      </c>
    </row>
    <row r="4406" spans="1:19" x14ac:dyDescent="0.3">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c r="S4406">
        <f>COUNTIFS(Table1[Order ID],Table1[[#This Row],[Order ID]],Table1[Product ID],Table1[[#This Row],[Product ID]],Table1[Sales],Table1[[#This Row],[Sales]])</f>
        <v>1</v>
      </c>
    </row>
    <row r="4407" spans="1:19" x14ac:dyDescent="0.3">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c r="S4407">
        <f>COUNTIFS(Table1[Order ID],Table1[[#This Row],[Order ID]],Table1[Product ID],Table1[[#This Row],[Product ID]],Table1[Sales],Table1[[#This Row],[Sales]])</f>
        <v>1</v>
      </c>
    </row>
    <row r="4408" spans="1:19" x14ac:dyDescent="0.3">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c r="S4408">
        <f>COUNTIFS(Table1[Order ID],Table1[[#This Row],[Order ID]],Table1[Product ID],Table1[[#This Row],[Product ID]],Table1[Sales],Table1[[#This Row],[Sales]])</f>
        <v>1</v>
      </c>
    </row>
    <row r="4409" spans="1:19" x14ac:dyDescent="0.3">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c r="S4409">
        <f>COUNTIFS(Table1[Order ID],Table1[[#This Row],[Order ID]],Table1[Product ID],Table1[[#This Row],[Product ID]],Table1[Sales],Table1[[#This Row],[Sales]])</f>
        <v>1</v>
      </c>
    </row>
    <row r="4410" spans="1:19" x14ac:dyDescent="0.3">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c r="S4410">
        <f>COUNTIFS(Table1[Order ID],Table1[[#This Row],[Order ID]],Table1[Product ID],Table1[[#This Row],[Product ID]],Table1[Sales],Table1[[#This Row],[Sales]])</f>
        <v>1</v>
      </c>
    </row>
    <row r="4411" spans="1:19" x14ac:dyDescent="0.3">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c r="S4411">
        <f>COUNTIFS(Table1[Order ID],Table1[[#This Row],[Order ID]],Table1[Product ID],Table1[[#This Row],[Product ID]],Table1[Sales],Table1[[#This Row],[Sales]])</f>
        <v>1</v>
      </c>
    </row>
    <row r="4412" spans="1:19" x14ac:dyDescent="0.3">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c r="S4412">
        <f>COUNTIFS(Table1[Order ID],Table1[[#This Row],[Order ID]],Table1[Product ID],Table1[[#This Row],[Product ID]],Table1[Sales],Table1[[#This Row],[Sales]])</f>
        <v>1</v>
      </c>
    </row>
    <row r="4413" spans="1:19" x14ac:dyDescent="0.3">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c r="S4413">
        <f>COUNTIFS(Table1[Order ID],Table1[[#This Row],[Order ID]],Table1[Product ID],Table1[[#This Row],[Product ID]],Table1[Sales],Table1[[#This Row],[Sales]])</f>
        <v>1</v>
      </c>
    </row>
    <row r="4414" spans="1:19" x14ac:dyDescent="0.3">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c r="S4414">
        <f>COUNTIFS(Table1[Order ID],Table1[[#This Row],[Order ID]],Table1[Product ID],Table1[[#This Row],[Product ID]],Table1[Sales],Table1[[#This Row],[Sales]])</f>
        <v>1</v>
      </c>
    </row>
    <row r="4415" spans="1:19" x14ac:dyDescent="0.3">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c r="S4415">
        <f>COUNTIFS(Table1[Order ID],Table1[[#This Row],[Order ID]],Table1[Product ID],Table1[[#This Row],[Product ID]],Table1[Sales],Table1[[#This Row],[Sales]])</f>
        <v>1</v>
      </c>
    </row>
    <row r="4416" spans="1:19" x14ac:dyDescent="0.3">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c r="S4416">
        <f>COUNTIFS(Table1[Order ID],Table1[[#This Row],[Order ID]],Table1[Product ID],Table1[[#This Row],[Product ID]],Table1[Sales],Table1[[#This Row],[Sales]])</f>
        <v>1</v>
      </c>
    </row>
    <row r="4417" spans="1:19" x14ac:dyDescent="0.3">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c r="S4417">
        <f>COUNTIFS(Table1[Order ID],Table1[[#This Row],[Order ID]],Table1[Product ID],Table1[[#This Row],[Product ID]],Table1[Sales],Table1[[#This Row],[Sales]])</f>
        <v>1</v>
      </c>
    </row>
    <row r="4418" spans="1:19" x14ac:dyDescent="0.3">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c r="S4418">
        <f>COUNTIFS(Table1[Order ID],Table1[[#This Row],[Order ID]],Table1[Product ID],Table1[[#This Row],[Product ID]],Table1[Sales],Table1[[#This Row],[Sales]])</f>
        <v>1</v>
      </c>
    </row>
    <row r="4419" spans="1:19" x14ac:dyDescent="0.3">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c r="S4419">
        <f>COUNTIFS(Table1[Order ID],Table1[[#This Row],[Order ID]],Table1[Product ID],Table1[[#This Row],[Product ID]],Table1[Sales],Table1[[#This Row],[Sales]])</f>
        <v>1</v>
      </c>
    </row>
    <row r="4420" spans="1:19" x14ac:dyDescent="0.3">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c r="S4420">
        <f>COUNTIFS(Table1[Order ID],Table1[[#This Row],[Order ID]],Table1[Product ID],Table1[[#This Row],[Product ID]],Table1[Sales],Table1[[#This Row],[Sales]])</f>
        <v>1</v>
      </c>
    </row>
    <row r="4421" spans="1:19" x14ac:dyDescent="0.3">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c r="S4421">
        <f>COUNTIFS(Table1[Order ID],Table1[[#This Row],[Order ID]],Table1[Product ID],Table1[[#This Row],[Product ID]],Table1[Sales],Table1[[#This Row],[Sales]])</f>
        <v>1</v>
      </c>
    </row>
    <row r="4422" spans="1:19" x14ac:dyDescent="0.3">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c r="S4422">
        <f>COUNTIFS(Table1[Order ID],Table1[[#This Row],[Order ID]],Table1[Product ID],Table1[[#This Row],[Product ID]],Table1[Sales],Table1[[#This Row],[Sales]])</f>
        <v>1</v>
      </c>
    </row>
    <row r="4423" spans="1:19" x14ac:dyDescent="0.3">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c r="S4423">
        <f>COUNTIFS(Table1[Order ID],Table1[[#This Row],[Order ID]],Table1[Product ID],Table1[[#This Row],[Product ID]],Table1[Sales],Table1[[#This Row],[Sales]])</f>
        <v>1</v>
      </c>
    </row>
    <row r="4424" spans="1:19" x14ac:dyDescent="0.3">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c r="S4424">
        <f>COUNTIFS(Table1[Order ID],Table1[[#This Row],[Order ID]],Table1[Product ID],Table1[[#This Row],[Product ID]],Table1[Sales],Table1[[#This Row],[Sales]])</f>
        <v>1</v>
      </c>
    </row>
    <row r="4425" spans="1:19" x14ac:dyDescent="0.3">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c r="S4425">
        <f>COUNTIFS(Table1[Order ID],Table1[[#This Row],[Order ID]],Table1[Product ID],Table1[[#This Row],[Product ID]],Table1[Sales],Table1[[#This Row],[Sales]])</f>
        <v>1</v>
      </c>
    </row>
    <row r="4426" spans="1:19" x14ac:dyDescent="0.3">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c r="S4426">
        <f>COUNTIFS(Table1[Order ID],Table1[[#This Row],[Order ID]],Table1[Product ID],Table1[[#This Row],[Product ID]],Table1[Sales],Table1[[#This Row],[Sales]])</f>
        <v>1</v>
      </c>
    </row>
    <row r="4427" spans="1:19" x14ac:dyDescent="0.3">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c r="S4427">
        <f>COUNTIFS(Table1[Order ID],Table1[[#This Row],[Order ID]],Table1[Product ID],Table1[[#This Row],[Product ID]],Table1[Sales],Table1[[#This Row],[Sales]])</f>
        <v>1</v>
      </c>
    </row>
    <row r="4428" spans="1:19" x14ac:dyDescent="0.3">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c r="S4428">
        <f>COUNTIFS(Table1[Order ID],Table1[[#This Row],[Order ID]],Table1[Product ID],Table1[[#This Row],[Product ID]],Table1[Sales],Table1[[#This Row],[Sales]])</f>
        <v>1</v>
      </c>
    </row>
    <row r="4429" spans="1:19" x14ac:dyDescent="0.3">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c r="S4429">
        <f>COUNTIFS(Table1[Order ID],Table1[[#This Row],[Order ID]],Table1[Product ID],Table1[[#This Row],[Product ID]],Table1[Sales],Table1[[#This Row],[Sales]])</f>
        <v>1</v>
      </c>
    </row>
    <row r="4430" spans="1:19" x14ac:dyDescent="0.3">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c r="S4430">
        <f>COUNTIFS(Table1[Order ID],Table1[[#This Row],[Order ID]],Table1[Product ID],Table1[[#This Row],[Product ID]],Table1[Sales],Table1[[#This Row],[Sales]])</f>
        <v>1</v>
      </c>
    </row>
    <row r="4431" spans="1:19" x14ac:dyDescent="0.3">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c r="S4431">
        <f>COUNTIFS(Table1[Order ID],Table1[[#This Row],[Order ID]],Table1[Product ID],Table1[[#This Row],[Product ID]],Table1[Sales],Table1[[#This Row],[Sales]])</f>
        <v>1</v>
      </c>
    </row>
    <row r="4432" spans="1:19" x14ac:dyDescent="0.3">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c r="S4432">
        <f>COUNTIFS(Table1[Order ID],Table1[[#This Row],[Order ID]],Table1[Product ID],Table1[[#This Row],[Product ID]],Table1[Sales],Table1[[#This Row],[Sales]])</f>
        <v>1</v>
      </c>
    </row>
    <row r="4433" spans="1:19" x14ac:dyDescent="0.3">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c r="S4433">
        <f>COUNTIFS(Table1[Order ID],Table1[[#This Row],[Order ID]],Table1[Product ID],Table1[[#This Row],[Product ID]],Table1[Sales],Table1[[#This Row],[Sales]])</f>
        <v>1</v>
      </c>
    </row>
    <row r="4434" spans="1:19" x14ac:dyDescent="0.3">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c r="S4434">
        <f>COUNTIFS(Table1[Order ID],Table1[[#This Row],[Order ID]],Table1[Product ID],Table1[[#This Row],[Product ID]],Table1[Sales],Table1[[#This Row],[Sales]])</f>
        <v>1</v>
      </c>
    </row>
    <row r="4435" spans="1:19" x14ac:dyDescent="0.3">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c r="S4435">
        <f>COUNTIFS(Table1[Order ID],Table1[[#This Row],[Order ID]],Table1[Product ID],Table1[[#This Row],[Product ID]],Table1[Sales],Table1[[#This Row],[Sales]])</f>
        <v>1</v>
      </c>
    </row>
    <row r="4436" spans="1:19" x14ac:dyDescent="0.3">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c r="S4436">
        <f>COUNTIFS(Table1[Order ID],Table1[[#This Row],[Order ID]],Table1[Product ID],Table1[[#This Row],[Product ID]],Table1[Sales],Table1[[#This Row],[Sales]])</f>
        <v>1</v>
      </c>
    </row>
    <row r="4437" spans="1:19" x14ac:dyDescent="0.3">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c r="S4437">
        <f>COUNTIFS(Table1[Order ID],Table1[[#This Row],[Order ID]],Table1[Product ID],Table1[[#This Row],[Product ID]],Table1[Sales],Table1[[#This Row],[Sales]])</f>
        <v>1</v>
      </c>
    </row>
    <row r="4438" spans="1:19" x14ac:dyDescent="0.3">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c r="S4438">
        <f>COUNTIFS(Table1[Order ID],Table1[[#This Row],[Order ID]],Table1[Product ID],Table1[[#This Row],[Product ID]],Table1[Sales],Table1[[#This Row],[Sales]])</f>
        <v>1</v>
      </c>
    </row>
    <row r="4439" spans="1:19" x14ac:dyDescent="0.3">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c r="S4439">
        <f>COUNTIFS(Table1[Order ID],Table1[[#This Row],[Order ID]],Table1[Product ID],Table1[[#This Row],[Product ID]],Table1[Sales],Table1[[#This Row],[Sales]])</f>
        <v>1</v>
      </c>
    </row>
    <row r="4440" spans="1:19" x14ac:dyDescent="0.3">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c r="S4440">
        <f>COUNTIFS(Table1[Order ID],Table1[[#This Row],[Order ID]],Table1[Product ID],Table1[[#This Row],[Product ID]],Table1[Sales],Table1[[#This Row],[Sales]])</f>
        <v>1</v>
      </c>
    </row>
    <row r="4441" spans="1:19" x14ac:dyDescent="0.3">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c r="S4441">
        <f>COUNTIFS(Table1[Order ID],Table1[[#This Row],[Order ID]],Table1[Product ID],Table1[[#This Row],[Product ID]],Table1[Sales],Table1[[#This Row],[Sales]])</f>
        <v>1</v>
      </c>
    </row>
    <row r="4442" spans="1:19" x14ac:dyDescent="0.3">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c r="S4442">
        <f>COUNTIFS(Table1[Order ID],Table1[[#This Row],[Order ID]],Table1[Product ID],Table1[[#This Row],[Product ID]],Table1[Sales],Table1[[#This Row],[Sales]])</f>
        <v>1</v>
      </c>
    </row>
    <row r="4443" spans="1:19" x14ac:dyDescent="0.3">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c r="S4443">
        <f>COUNTIFS(Table1[Order ID],Table1[[#This Row],[Order ID]],Table1[Product ID],Table1[[#This Row],[Product ID]],Table1[Sales],Table1[[#This Row],[Sales]])</f>
        <v>1</v>
      </c>
    </row>
    <row r="4444" spans="1:19" x14ac:dyDescent="0.3">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c r="S4444">
        <f>COUNTIFS(Table1[Order ID],Table1[[#This Row],[Order ID]],Table1[Product ID],Table1[[#This Row],[Product ID]],Table1[Sales],Table1[[#This Row],[Sales]])</f>
        <v>1</v>
      </c>
    </row>
    <row r="4445" spans="1:19" x14ac:dyDescent="0.3">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c r="S4445">
        <f>COUNTIFS(Table1[Order ID],Table1[[#This Row],[Order ID]],Table1[Product ID],Table1[[#This Row],[Product ID]],Table1[Sales],Table1[[#This Row],[Sales]])</f>
        <v>1</v>
      </c>
    </row>
    <row r="4446" spans="1:19" x14ac:dyDescent="0.3">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c r="S4446">
        <f>COUNTIFS(Table1[Order ID],Table1[[#This Row],[Order ID]],Table1[Product ID],Table1[[#This Row],[Product ID]],Table1[Sales],Table1[[#This Row],[Sales]])</f>
        <v>1</v>
      </c>
    </row>
    <row r="4447" spans="1:19" x14ac:dyDescent="0.3">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c r="S4447">
        <f>COUNTIFS(Table1[Order ID],Table1[[#This Row],[Order ID]],Table1[Product ID],Table1[[#This Row],[Product ID]],Table1[Sales],Table1[[#This Row],[Sales]])</f>
        <v>1</v>
      </c>
    </row>
    <row r="4448" spans="1:19" x14ac:dyDescent="0.3">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c r="S4448">
        <f>COUNTIFS(Table1[Order ID],Table1[[#This Row],[Order ID]],Table1[Product ID],Table1[[#This Row],[Product ID]],Table1[Sales],Table1[[#This Row],[Sales]])</f>
        <v>1</v>
      </c>
    </row>
    <row r="4449" spans="1:19" x14ac:dyDescent="0.3">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c r="S4449">
        <f>COUNTIFS(Table1[Order ID],Table1[[#This Row],[Order ID]],Table1[Product ID],Table1[[#This Row],[Product ID]],Table1[Sales],Table1[[#This Row],[Sales]])</f>
        <v>1</v>
      </c>
    </row>
    <row r="4450" spans="1:19" x14ac:dyDescent="0.3">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c r="S4450">
        <f>COUNTIFS(Table1[Order ID],Table1[[#This Row],[Order ID]],Table1[Product ID],Table1[[#This Row],[Product ID]],Table1[Sales],Table1[[#This Row],[Sales]])</f>
        <v>1</v>
      </c>
    </row>
    <row r="4451" spans="1:19" x14ac:dyDescent="0.3">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c r="S4451">
        <f>COUNTIFS(Table1[Order ID],Table1[[#This Row],[Order ID]],Table1[Product ID],Table1[[#This Row],[Product ID]],Table1[Sales],Table1[[#This Row],[Sales]])</f>
        <v>1</v>
      </c>
    </row>
    <row r="4452" spans="1:19" x14ac:dyDescent="0.3">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c r="S4452">
        <f>COUNTIFS(Table1[Order ID],Table1[[#This Row],[Order ID]],Table1[Product ID],Table1[[#This Row],[Product ID]],Table1[Sales],Table1[[#This Row],[Sales]])</f>
        <v>1</v>
      </c>
    </row>
    <row r="4453" spans="1:19" x14ac:dyDescent="0.3">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c r="S4453">
        <f>COUNTIFS(Table1[Order ID],Table1[[#This Row],[Order ID]],Table1[Product ID],Table1[[#This Row],[Product ID]],Table1[Sales],Table1[[#This Row],[Sales]])</f>
        <v>1</v>
      </c>
    </row>
    <row r="4454" spans="1:19" x14ac:dyDescent="0.3">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c r="S4454">
        <f>COUNTIFS(Table1[Order ID],Table1[[#This Row],[Order ID]],Table1[Product ID],Table1[[#This Row],[Product ID]],Table1[Sales],Table1[[#This Row],[Sales]])</f>
        <v>1</v>
      </c>
    </row>
    <row r="4455" spans="1:19" x14ac:dyDescent="0.3">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c r="S4455">
        <f>COUNTIFS(Table1[Order ID],Table1[[#This Row],[Order ID]],Table1[Product ID],Table1[[#This Row],[Product ID]],Table1[Sales],Table1[[#This Row],[Sales]])</f>
        <v>1</v>
      </c>
    </row>
    <row r="4456" spans="1:19" x14ac:dyDescent="0.3">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c r="S4456">
        <f>COUNTIFS(Table1[Order ID],Table1[[#This Row],[Order ID]],Table1[Product ID],Table1[[#This Row],[Product ID]],Table1[Sales],Table1[[#This Row],[Sales]])</f>
        <v>1</v>
      </c>
    </row>
    <row r="4457" spans="1:19" x14ac:dyDescent="0.3">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c r="S4457">
        <f>COUNTIFS(Table1[Order ID],Table1[[#This Row],[Order ID]],Table1[Product ID],Table1[[#This Row],[Product ID]],Table1[Sales],Table1[[#This Row],[Sales]])</f>
        <v>1</v>
      </c>
    </row>
    <row r="4458" spans="1:19" x14ac:dyDescent="0.3">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c r="S4458">
        <f>COUNTIFS(Table1[Order ID],Table1[[#This Row],[Order ID]],Table1[Product ID],Table1[[#This Row],[Product ID]],Table1[Sales],Table1[[#This Row],[Sales]])</f>
        <v>1</v>
      </c>
    </row>
    <row r="4459" spans="1:19" x14ac:dyDescent="0.3">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c r="S4459">
        <f>COUNTIFS(Table1[Order ID],Table1[[#This Row],[Order ID]],Table1[Product ID],Table1[[#This Row],[Product ID]],Table1[Sales],Table1[[#This Row],[Sales]])</f>
        <v>1</v>
      </c>
    </row>
    <row r="4460" spans="1:19" x14ac:dyDescent="0.3">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c r="S4460">
        <f>COUNTIFS(Table1[Order ID],Table1[[#This Row],[Order ID]],Table1[Product ID],Table1[[#This Row],[Product ID]],Table1[Sales],Table1[[#This Row],[Sales]])</f>
        <v>1</v>
      </c>
    </row>
    <row r="4461" spans="1:19" x14ac:dyDescent="0.3">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c r="S4461">
        <f>COUNTIFS(Table1[Order ID],Table1[[#This Row],[Order ID]],Table1[Product ID],Table1[[#This Row],[Product ID]],Table1[Sales],Table1[[#This Row],[Sales]])</f>
        <v>1</v>
      </c>
    </row>
    <row r="4462" spans="1:19" x14ac:dyDescent="0.3">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c r="S4462">
        <f>COUNTIFS(Table1[Order ID],Table1[[#This Row],[Order ID]],Table1[Product ID],Table1[[#This Row],[Product ID]],Table1[Sales],Table1[[#This Row],[Sales]])</f>
        <v>1</v>
      </c>
    </row>
    <row r="4463" spans="1:19" x14ac:dyDescent="0.3">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c r="S4463">
        <f>COUNTIFS(Table1[Order ID],Table1[[#This Row],[Order ID]],Table1[Product ID],Table1[[#This Row],[Product ID]],Table1[Sales],Table1[[#This Row],[Sales]])</f>
        <v>1</v>
      </c>
    </row>
    <row r="4464" spans="1:19" x14ac:dyDescent="0.3">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c r="S4464">
        <f>COUNTIFS(Table1[Order ID],Table1[[#This Row],[Order ID]],Table1[Product ID],Table1[[#This Row],[Product ID]],Table1[Sales],Table1[[#This Row],[Sales]])</f>
        <v>1</v>
      </c>
    </row>
    <row r="4465" spans="1:19" x14ac:dyDescent="0.3">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c r="S4465">
        <f>COUNTIFS(Table1[Order ID],Table1[[#This Row],[Order ID]],Table1[Product ID],Table1[[#This Row],[Product ID]],Table1[Sales],Table1[[#This Row],[Sales]])</f>
        <v>1</v>
      </c>
    </row>
    <row r="4466" spans="1:19" x14ac:dyDescent="0.3">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c r="S4466">
        <f>COUNTIFS(Table1[Order ID],Table1[[#This Row],[Order ID]],Table1[Product ID],Table1[[#This Row],[Product ID]],Table1[Sales],Table1[[#This Row],[Sales]])</f>
        <v>1</v>
      </c>
    </row>
    <row r="4467" spans="1:19" x14ac:dyDescent="0.3">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c r="S4467">
        <f>COUNTIFS(Table1[Order ID],Table1[[#This Row],[Order ID]],Table1[Product ID],Table1[[#This Row],[Product ID]],Table1[Sales],Table1[[#This Row],[Sales]])</f>
        <v>1</v>
      </c>
    </row>
    <row r="4468" spans="1:19" x14ac:dyDescent="0.3">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c r="S4468">
        <f>COUNTIFS(Table1[Order ID],Table1[[#This Row],[Order ID]],Table1[Product ID],Table1[[#This Row],[Product ID]],Table1[Sales],Table1[[#This Row],[Sales]])</f>
        <v>1</v>
      </c>
    </row>
    <row r="4469" spans="1:19" x14ac:dyDescent="0.3">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c r="S4469">
        <f>COUNTIFS(Table1[Order ID],Table1[[#This Row],[Order ID]],Table1[Product ID],Table1[[#This Row],[Product ID]],Table1[Sales],Table1[[#This Row],[Sales]])</f>
        <v>1</v>
      </c>
    </row>
    <row r="4470" spans="1:19" x14ac:dyDescent="0.3">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c r="S4470">
        <f>COUNTIFS(Table1[Order ID],Table1[[#This Row],[Order ID]],Table1[Product ID],Table1[[#This Row],[Product ID]],Table1[Sales],Table1[[#This Row],[Sales]])</f>
        <v>1</v>
      </c>
    </row>
    <row r="4471" spans="1:19" x14ac:dyDescent="0.3">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c r="S4471">
        <f>COUNTIFS(Table1[Order ID],Table1[[#This Row],[Order ID]],Table1[Product ID],Table1[[#This Row],[Product ID]],Table1[Sales],Table1[[#This Row],[Sales]])</f>
        <v>1</v>
      </c>
    </row>
    <row r="4472" spans="1:19" x14ac:dyDescent="0.3">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c r="S4472">
        <f>COUNTIFS(Table1[Order ID],Table1[[#This Row],[Order ID]],Table1[Product ID],Table1[[#This Row],[Product ID]],Table1[Sales],Table1[[#This Row],[Sales]])</f>
        <v>1</v>
      </c>
    </row>
    <row r="4473" spans="1:19" x14ac:dyDescent="0.3">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c r="S4473">
        <f>COUNTIFS(Table1[Order ID],Table1[[#This Row],[Order ID]],Table1[Product ID],Table1[[#This Row],[Product ID]],Table1[Sales],Table1[[#This Row],[Sales]])</f>
        <v>1</v>
      </c>
    </row>
    <row r="4474" spans="1:19" x14ac:dyDescent="0.3">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c r="S4474">
        <f>COUNTIFS(Table1[Order ID],Table1[[#This Row],[Order ID]],Table1[Product ID],Table1[[#This Row],[Product ID]],Table1[Sales],Table1[[#This Row],[Sales]])</f>
        <v>1</v>
      </c>
    </row>
    <row r="4475" spans="1:19" x14ac:dyDescent="0.3">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c r="S4475">
        <f>COUNTIFS(Table1[Order ID],Table1[[#This Row],[Order ID]],Table1[Product ID],Table1[[#This Row],[Product ID]],Table1[Sales],Table1[[#This Row],[Sales]])</f>
        <v>1</v>
      </c>
    </row>
    <row r="4476" spans="1:19" x14ac:dyDescent="0.3">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c r="S4476">
        <f>COUNTIFS(Table1[Order ID],Table1[[#This Row],[Order ID]],Table1[Product ID],Table1[[#This Row],[Product ID]],Table1[Sales],Table1[[#This Row],[Sales]])</f>
        <v>1</v>
      </c>
    </row>
    <row r="4477" spans="1:19" x14ac:dyDescent="0.3">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c r="S4477">
        <f>COUNTIFS(Table1[Order ID],Table1[[#This Row],[Order ID]],Table1[Product ID],Table1[[#This Row],[Product ID]],Table1[Sales],Table1[[#This Row],[Sales]])</f>
        <v>1</v>
      </c>
    </row>
    <row r="4478" spans="1:19" x14ac:dyDescent="0.3">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c r="S4478">
        <f>COUNTIFS(Table1[Order ID],Table1[[#This Row],[Order ID]],Table1[Product ID],Table1[[#This Row],[Product ID]],Table1[Sales],Table1[[#This Row],[Sales]])</f>
        <v>1</v>
      </c>
    </row>
    <row r="4479" spans="1:19" x14ac:dyDescent="0.3">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c r="S4479">
        <f>COUNTIFS(Table1[Order ID],Table1[[#This Row],[Order ID]],Table1[Product ID],Table1[[#This Row],[Product ID]],Table1[Sales],Table1[[#This Row],[Sales]])</f>
        <v>1</v>
      </c>
    </row>
    <row r="4480" spans="1:19" x14ac:dyDescent="0.3">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c r="S4480">
        <f>COUNTIFS(Table1[Order ID],Table1[[#This Row],[Order ID]],Table1[Product ID],Table1[[#This Row],[Product ID]],Table1[Sales],Table1[[#This Row],[Sales]])</f>
        <v>1</v>
      </c>
    </row>
    <row r="4481" spans="1:19" x14ac:dyDescent="0.3">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c r="S4481">
        <f>COUNTIFS(Table1[Order ID],Table1[[#This Row],[Order ID]],Table1[Product ID],Table1[[#This Row],[Product ID]],Table1[Sales],Table1[[#This Row],[Sales]])</f>
        <v>1</v>
      </c>
    </row>
    <row r="4482" spans="1:19" x14ac:dyDescent="0.3">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c r="S4482">
        <f>COUNTIFS(Table1[Order ID],Table1[[#This Row],[Order ID]],Table1[Product ID],Table1[[#This Row],[Product ID]],Table1[Sales],Table1[[#This Row],[Sales]])</f>
        <v>1</v>
      </c>
    </row>
    <row r="4483" spans="1:19" x14ac:dyDescent="0.3">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c r="S4483">
        <f>COUNTIFS(Table1[Order ID],Table1[[#This Row],[Order ID]],Table1[Product ID],Table1[[#This Row],[Product ID]],Table1[Sales],Table1[[#This Row],[Sales]])</f>
        <v>1</v>
      </c>
    </row>
    <row r="4484" spans="1:19" x14ac:dyDescent="0.3">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c r="S4484">
        <f>COUNTIFS(Table1[Order ID],Table1[[#This Row],[Order ID]],Table1[Product ID],Table1[[#This Row],[Product ID]],Table1[Sales],Table1[[#This Row],[Sales]])</f>
        <v>1</v>
      </c>
    </row>
    <row r="4485" spans="1:19" x14ac:dyDescent="0.3">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c r="S4485">
        <f>COUNTIFS(Table1[Order ID],Table1[[#This Row],[Order ID]],Table1[Product ID],Table1[[#This Row],[Product ID]],Table1[Sales],Table1[[#This Row],[Sales]])</f>
        <v>1</v>
      </c>
    </row>
    <row r="4486" spans="1:19" x14ac:dyDescent="0.3">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c r="S4486">
        <f>COUNTIFS(Table1[Order ID],Table1[[#This Row],[Order ID]],Table1[Product ID],Table1[[#This Row],[Product ID]],Table1[Sales],Table1[[#This Row],[Sales]])</f>
        <v>1</v>
      </c>
    </row>
    <row r="4487" spans="1:19" x14ac:dyDescent="0.3">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c r="S4487">
        <f>COUNTIFS(Table1[Order ID],Table1[[#This Row],[Order ID]],Table1[Product ID],Table1[[#This Row],[Product ID]],Table1[Sales],Table1[[#This Row],[Sales]])</f>
        <v>1</v>
      </c>
    </row>
    <row r="4488" spans="1:19" x14ac:dyDescent="0.3">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c r="S4488">
        <f>COUNTIFS(Table1[Order ID],Table1[[#This Row],[Order ID]],Table1[Product ID],Table1[[#This Row],[Product ID]],Table1[Sales],Table1[[#This Row],[Sales]])</f>
        <v>1</v>
      </c>
    </row>
    <row r="4489" spans="1:19" x14ac:dyDescent="0.3">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c r="S4489">
        <f>COUNTIFS(Table1[Order ID],Table1[[#This Row],[Order ID]],Table1[Product ID],Table1[[#This Row],[Product ID]],Table1[Sales],Table1[[#This Row],[Sales]])</f>
        <v>1</v>
      </c>
    </row>
    <row r="4490" spans="1:19" x14ac:dyDescent="0.3">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c r="S4490">
        <f>COUNTIFS(Table1[Order ID],Table1[[#This Row],[Order ID]],Table1[Product ID],Table1[[#This Row],[Product ID]],Table1[Sales],Table1[[#This Row],[Sales]])</f>
        <v>1</v>
      </c>
    </row>
    <row r="4491" spans="1:19" x14ac:dyDescent="0.3">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c r="S4491">
        <f>COUNTIFS(Table1[Order ID],Table1[[#This Row],[Order ID]],Table1[Product ID],Table1[[#This Row],[Product ID]],Table1[Sales],Table1[[#This Row],[Sales]])</f>
        <v>1</v>
      </c>
    </row>
    <row r="4492" spans="1:19" x14ac:dyDescent="0.3">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c r="S4492">
        <f>COUNTIFS(Table1[Order ID],Table1[[#This Row],[Order ID]],Table1[Product ID],Table1[[#This Row],[Product ID]],Table1[Sales],Table1[[#This Row],[Sales]])</f>
        <v>1</v>
      </c>
    </row>
    <row r="4493" spans="1:19" x14ac:dyDescent="0.3">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c r="S4493">
        <f>COUNTIFS(Table1[Order ID],Table1[[#This Row],[Order ID]],Table1[Product ID],Table1[[#This Row],[Product ID]],Table1[Sales],Table1[[#This Row],[Sales]])</f>
        <v>1</v>
      </c>
    </row>
    <row r="4494" spans="1:19" x14ac:dyDescent="0.3">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c r="S4494">
        <f>COUNTIFS(Table1[Order ID],Table1[[#This Row],[Order ID]],Table1[Product ID],Table1[[#This Row],[Product ID]],Table1[Sales],Table1[[#This Row],[Sales]])</f>
        <v>1</v>
      </c>
    </row>
    <row r="4495" spans="1:19" x14ac:dyDescent="0.3">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c r="S4495">
        <f>COUNTIFS(Table1[Order ID],Table1[[#This Row],[Order ID]],Table1[Product ID],Table1[[#This Row],[Product ID]],Table1[Sales],Table1[[#This Row],[Sales]])</f>
        <v>1</v>
      </c>
    </row>
    <row r="4496" spans="1:19" x14ac:dyDescent="0.3">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c r="S4496">
        <f>COUNTIFS(Table1[Order ID],Table1[[#This Row],[Order ID]],Table1[Product ID],Table1[[#This Row],[Product ID]],Table1[Sales],Table1[[#This Row],[Sales]])</f>
        <v>1</v>
      </c>
    </row>
    <row r="4497" spans="1:19" x14ac:dyDescent="0.3">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c r="S4497">
        <f>COUNTIFS(Table1[Order ID],Table1[[#This Row],[Order ID]],Table1[Product ID],Table1[[#This Row],[Product ID]],Table1[Sales],Table1[[#This Row],[Sales]])</f>
        <v>1</v>
      </c>
    </row>
    <row r="4498" spans="1:19" x14ac:dyDescent="0.3">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c r="S4498">
        <f>COUNTIFS(Table1[Order ID],Table1[[#This Row],[Order ID]],Table1[Product ID],Table1[[#This Row],[Product ID]],Table1[Sales],Table1[[#This Row],[Sales]])</f>
        <v>1</v>
      </c>
    </row>
    <row r="4499" spans="1:19" x14ac:dyDescent="0.3">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c r="S4499">
        <f>COUNTIFS(Table1[Order ID],Table1[[#This Row],[Order ID]],Table1[Product ID],Table1[[#This Row],[Product ID]],Table1[Sales],Table1[[#This Row],[Sales]])</f>
        <v>1</v>
      </c>
    </row>
    <row r="4500" spans="1:19" x14ac:dyDescent="0.3">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c r="S4500">
        <f>COUNTIFS(Table1[Order ID],Table1[[#This Row],[Order ID]],Table1[Product ID],Table1[[#This Row],[Product ID]],Table1[Sales],Table1[[#This Row],[Sales]])</f>
        <v>1</v>
      </c>
    </row>
    <row r="4501" spans="1:19" x14ac:dyDescent="0.3">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c r="S4501">
        <f>COUNTIFS(Table1[Order ID],Table1[[#This Row],[Order ID]],Table1[Product ID],Table1[[#This Row],[Product ID]],Table1[Sales],Table1[[#This Row],[Sales]])</f>
        <v>1</v>
      </c>
    </row>
    <row r="4502" spans="1:19" x14ac:dyDescent="0.3">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c r="S4502">
        <f>COUNTIFS(Table1[Order ID],Table1[[#This Row],[Order ID]],Table1[Product ID],Table1[[#This Row],[Product ID]],Table1[Sales],Table1[[#This Row],[Sales]])</f>
        <v>1</v>
      </c>
    </row>
    <row r="4503" spans="1:19" x14ac:dyDescent="0.3">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c r="S4503">
        <f>COUNTIFS(Table1[Order ID],Table1[[#This Row],[Order ID]],Table1[Product ID],Table1[[#This Row],[Product ID]],Table1[Sales],Table1[[#This Row],[Sales]])</f>
        <v>1</v>
      </c>
    </row>
    <row r="4504" spans="1:19" x14ac:dyDescent="0.3">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c r="S4504">
        <f>COUNTIFS(Table1[Order ID],Table1[[#This Row],[Order ID]],Table1[Product ID],Table1[[#This Row],[Product ID]],Table1[Sales],Table1[[#This Row],[Sales]])</f>
        <v>1</v>
      </c>
    </row>
    <row r="4505" spans="1:19" x14ac:dyDescent="0.3">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c r="S4505">
        <f>COUNTIFS(Table1[Order ID],Table1[[#This Row],[Order ID]],Table1[Product ID],Table1[[#This Row],[Product ID]],Table1[Sales],Table1[[#This Row],[Sales]])</f>
        <v>1</v>
      </c>
    </row>
    <row r="4506" spans="1:19" x14ac:dyDescent="0.3">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c r="S4506">
        <f>COUNTIFS(Table1[Order ID],Table1[[#This Row],[Order ID]],Table1[Product ID],Table1[[#This Row],[Product ID]],Table1[Sales],Table1[[#This Row],[Sales]])</f>
        <v>1</v>
      </c>
    </row>
    <row r="4507" spans="1:19" x14ac:dyDescent="0.3">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c r="S4507">
        <f>COUNTIFS(Table1[Order ID],Table1[[#This Row],[Order ID]],Table1[Product ID],Table1[[#This Row],[Product ID]],Table1[Sales],Table1[[#This Row],[Sales]])</f>
        <v>1</v>
      </c>
    </row>
    <row r="4508" spans="1:19" x14ac:dyDescent="0.3">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c r="S4508">
        <f>COUNTIFS(Table1[Order ID],Table1[[#This Row],[Order ID]],Table1[Product ID],Table1[[#This Row],[Product ID]],Table1[Sales],Table1[[#This Row],[Sales]])</f>
        <v>1</v>
      </c>
    </row>
    <row r="4509" spans="1:19" x14ac:dyDescent="0.3">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c r="S4509">
        <f>COUNTIFS(Table1[Order ID],Table1[[#This Row],[Order ID]],Table1[Product ID],Table1[[#This Row],[Product ID]],Table1[Sales],Table1[[#This Row],[Sales]])</f>
        <v>1</v>
      </c>
    </row>
    <row r="4510" spans="1:19" x14ac:dyDescent="0.3">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c r="S4510">
        <f>COUNTIFS(Table1[Order ID],Table1[[#This Row],[Order ID]],Table1[Product ID],Table1[[#This Row],[Product ID]],Table1[Sales],Table1[[#This Row],[Sales]])</f>
        <v>1</v>
      </c>
    </row>
    <row r="4511" spans="1:19" x14ac:dyDescent="0.3">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c r="S4511">
        <f>COUNTIFS(Table1[Order ID],Table1[[#This Row],[Order ID]],Table1[Product ID],Table1[[#This Row],[Product ID]],Table1[Sales],Table1[[#This Row],[Sales]])</f>
        <v>1</v>
      </c>
    </row>
    <row r="4512" spans="1:19" x14ac:dyDescent="0.3">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c r="S4512">
        <f>COUNTIFS(Table1[Order ID],Table1[[#This Row],[Order ID]],Table1[Product ID],Table1[[#This Row],[Product ID]],Table1[Sales],Table1[[#This Row],[Sales]])</f>
        <v>1</v>
      </c>
    </row>
    <row r="4513" spans="1:19" x14ac:dyDescent="0.3">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c r="S4513">
        <f>COUNTIFS(Table1[Order ID],Table1[[#This Row],[Order ID]],Table1[Product ID],Table1[[#This Row],[Product ID]],Table1[Sales],Table1[[#This Row],[Sales]])</f>
        <v>1</v>
      </c>
    </row>
    <row r="4514" spans="1:19" x14ac:dyDescent="0.3">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c r="S4514">
        <f>COUNTIFS(Table1[Order ID],Table1[[#This Row],[Order ID]],Table1[Product ID],Table1[[#This Row],[Product ID]],Table1[Sales],Table1[[#This Row],[Sales]])</f>
        <v>1</v>
      </c>
    </row>
    <row r="4515" spans="1:19" x14ac:dyDescent="0.3">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c r="S4515">
        <f>COUNTIFS(Table1[Order ID],Table1[[#This Row],[Order ID]],Table1[Product ID],Table1[[#This Row],[Product ID]],Table1[Sales],Table1[[#This Row],[Sales]])</f>
        <v>1</v>
      </c>
    </row>
    <row r="4516" spans="1:19" x14ac:dyDescent="0.3">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c r="S4516">
        <f>COUNTIFS(Table1[Order ID],Table1[[#This Row],[Order ID]],Table1[Product ID],Table1[[#This Row],[Product ID]],Table1[Sales],Table1[[#This Row],[Sales]])</f>
        <v>1</v>
      </c>
    </row>
    <row r="4517" spans="1:19" x14ac:dyDescent="0.3">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c r="S4517">
        <f>COUNTIFS(Table1[Order ID],Table1[[#This Row],[Order ID]],Table1[Product ID],Table1[[#This Row],[Product ID]],Table1[Sales],Table1[[#This Row],[Sales]])</f>
        <v>1</v>
      </c>
    </row>
    <row r="4518" spans="1:19" x14ac:dyDescent="0.3">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c r="S4518">
        <f>COUNTIFS(Table1[Order ID],Table1[[#This Row],[Order ID]],Table1[Product ID],Table1[[#This Row],[Product ID]],Table1[Sales],Table1[[#This Row],[Sales]])</f>
        <v>1</v>
      </c>
    </row>
    <row r="4519" spans="1:19" x14ac:dyDescent="0.3">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c r="S4519">
        <f>COUNTIFS(Table1[Order ID],Table1[[#This Row],[Order ID]],Table1[Product ID],Table1[[#This Row],[Product ID]],Table1[Sales],Table1[[#This Row],[Sales]])</f>
        <v>1</v>
      </c>
    </row>
    <row r="4520" spans="1:19" x14ac:dyDescent="0.3">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c r="S4520">
        <f>COUNTIFS(Table1[Order ID],Table1[[#This Row],[Order ID]],Table1[Product ID],Table1[[#This Row],[Product ID]],Table1[Sales],Table1[[#This Row],[Sales]])</f>
        <v>1</v>
      </c>
    </row>
    <row r="4521" spans="1:19" x14ac:dyDescent="0.3">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c r="S4521">
        <f>COUNTIFS(Table1[Order ID],Table1[[#This Row],[Order ID]],Table1[Product ID],Table1[[#This Row],[Product ID]],Table1[Sales],Table1[[#This Row],[Sales]])</f>
        <v>1</v>
      </c>
    </row>
    <row r="4522" spans="1:19" x14ac:dyDescent="0.3">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c r="S4522">
        <f>COUNTIFS(Table1[Order ID],Table1[[#This Row],[Order ID]],Table1[Product ID],Table1[[#This Row],[Product ID]],Table1[Sales],Table1[[#This Row],[Sales]])</f>
        <v>1</v>
      </c>
    </row>
    <row r="4523" spans="1:19" x14ac:dyDescent="0.3">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c r="S4523">
        <f>COUNTIFS(Table1[Order ID],Table1[[#This Row],[Order ID]],Table1[Product ID],Table1[[#This Row],[Product ID]],Table1[Sales],Table1[[#This Row],[Sales]])</f>
        <v>1</v>
      </c>
    </row>
    <row r="4524" spans="1:19" x14ac:dyDescent="0.3">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c r="S4524">
        <f>COUNTIFS(Table1[Order ID],Table1[[#This Row],[Order ID]],Table1[Product ID],Table1[[#This Row],[Product ID]],Table1[Sales],Table1[[#This Row],[Sales]])</f>
        <v>1</v>
      </c>
    </row>
    <row r="4525" spans="1:19" x14ac:dyDescent="0.3">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c r="S4525">
        <f>COUNTIFS(Table1[Order ID],Table1[[#This Row],[Order ID]],Table1[Product ID],Table1[[#This Row],[Product ID]],Table1[Sales],Table1[[#This Row],[Sales]])</f>
        <v>1</v>
      </c>
    </row>
    <row r="4526" spans="1:19" x14ac:dyDescent="0.3">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c r="S4526">
        <f>COUNTIFS(Table1[Order ID],Table1[[#This Row],[Order ID]],Table1[Product ID],Table1[[#This Row],[Product ID]],Table1[Sales],Table1[[#This Row],[Sales]])</f>
        <v>1</v>
      </c>
    </row>
    <row r="4527" spans="1:19" x14ac:dyDescent="0.3">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c r="S4527">
        <f>COUNTIFS(Table1[Order ID],Table1[[#This Row],[Order ID]],Table1[Product ID],Table1[[#This Row],[Product ID]],Table1[Sales],Table1[[#This Row],[Sales]])</f>
        <v>1</v>
      </c>
    </row>
    <row r="4528" spans="1:19" x14ac:dyDescent="0.3">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c r="S4528">
        <f>COUNTIFS(Table1[Order ID],Table1[[#This Row],[Order ID]],Table1[Product ID],Table1[[#This Row],[Product ID]],Table1[Sales],Table1[[#This Row],[Sales]])</f>
        <v>1</v>
      </c>
    </row>
    <row r="4529" spans="1:19" x14ac:dyDescent="0.3">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c r="S4529">
        <f>COUNTIFS(Table1[Order ID],Table1[[#This Row],[Order ID]],Table1[Product ID],Table1[[#This Row],[Product ID]],Table1[Sales],Table1[[#This Row],[Sales]])</f>
        <v>1</v>
      </c>
    </row>
    <row r="4530" spans="1:19" x14ac:dyDescent="0.3">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c r="S4530">
        <f>COUNTIFS(Table1[Order ID],Table1[[#This Row],[Order ID]],Table1[Product ID],Table1[[#This Row],[Product ID]],Table1[Sales],Table1[[#This Row],[Sales]])</f>
        <v>1</v>
      </c>
    </row>
    <row r="4531" spans="1:19" x14ac:dyDescent="0.3">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c r="S4531">
        <f>COUNTIFS(Table1[Order ID],Table1[[#This Row],[Order ID]],Table1[Product ID],Table1[[#This Row],[Product ID]],Table1[Sales],Table1[[#This Row],[Sales]])</f>
        <v>1</v>
      </c>
    </row>
    <row r="4532" spans="1:19" x14ac:dyDescent="0.3">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c r="S4532">
        <f>COUNTIFS(Table1[Order ID],Table1[[#This Row],[Order ID]],Table1[Product ID],Table1[[#This Row],[Product ID]],Table1[Sales],Table1[[#This Row],[Sales]])</f>
        <v>1</v>
      </c>
    </row>
    <row r="4533" spans="1:19" x14ac:dyDescent="0.3">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c r="S4533">
        <f>COUNTIFS(Table1[Order ID],Table1[[#This Row],[Order ID]],Table1[Product ID],Table1[[#This Row],[Product ID]],Table1[Sales],Table1[[#This Row],[Sales]])</f>
        <v>1</v>
      </c>
    </row>
    <row r="4534" spans="1:19" x14ac:dyDescent="0.3">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c r="S4534">
        <f>COUNTIFS(Table1[Order ID],Table1[[#This Row],[Order ID]],Table1[Product ID],Table1[[#This Row],[Product ID]],Table1[Sales],Table1[[#This Row],[Sales]])</f>
        <v>1</v>
      </c>
    </row>
    <row r="4535" spans="1:19" x14ac:dyDescent="0.3">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c r="S4535">
        <f>COUNTIFS(Table1[Order ID],Table1[[#This Row],[Order ID]],Table1[Product ID],Table1[[#This Row],[Product ID]],Table1[Sales],Table1[[#This Row],[Sales]])</f>
        <v>1</v>
      </c>
    </row>
    <row r="4536" spans="1:19" x14ac:dyDescent="0.3">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c r="S4536">
        <f>COUNTIFS(Table1[Order ID],Table1[[#This Row],[Order ID]],Table1[Product ID],Table1[[#This Row],[Product ID]],Table1[Sales],Table1[[#This Row],[Sales]])</f>
        <v>1</v>
      </c>
    </row>
    <row r="4537" spans="1:19" x14ac:dyDescent="0.3">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c r="S4537">
        <f>COUNTIFS(Table1[Order ID],Table1[[#This Row],[Order ID]],Table1[Product ID],Table1[[#This Row],[Product ID]],Table1[Sales],Table1[[#This Row],[Sales]])</f>
        <v>1</v>
      </c>
    </row>
    <row r="4538" spans="1:19" x14ac:dyDescent="0.3">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c r="S4538">
        <f>COUNTIFS(Table1[Order ID],Table1[[#This Row],[Order ID]],Table1[Product ID],Table1[[#This Row],[Product ID]],Table1[Sales],Table1[[#This Row],[Sales]])</f>
        <v>1</v>
      </c>
    </row>
    <row r="4539" spans="1:19" x14ac:dyDescent="0.3">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c r="S4539">
        <f>COUNTIFS(Table1[Order ID],Table1[[#This Row],[Order ID]],Table1[Product ID],Table1[[#This Row],[Product ID]],Table1[Sales],Table1[[#This Row],[Sales]])</f>
        <v>1</v>
      </c>
    </row>
    <row r="4540" spans="1:19" x14ac:dyDescent="0.3">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c r="S4540">
        <f>COUNTIFS(Table1[Order ID],Table1[[#This Row],[Order ID]],Table1[Product ID],Table1[[#This Row],[Product ID]],Table1[Sales],Table1[[#This Row],[Sales]])</f>
        <v>1</v>
      </c>
    </row>
    <row r="4541" spans="1:19" x14ac:dyDescent="0.3">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c r="S4541">
        <f>COUNTIFS(Table1[Order ID],Table1[[#This Row],[Order ID]],Table1[Product ID],Table1[[#This Row],[Product ID]],Table1[Sales],Table1[[#This Row],[Sales]])</f>
        <v>1</v>
      </c>
    </row>
    <row r="4542" spans="1:19" x14ac:dyDescent="0.3">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c r="S4542">
        <f>COUNTIFS(Table1[Order ID],Table1[[#This Row],[Order ID]],Table1[Product ID],Table1[[#This Row],[Product ID]],Table1[Sales],Table1[[#This Row],[Sales]])</f>
        <v>1</v>
      </c>
    </row>
    <row r="4543" spans="1:19" x14ac:dyDescent="0.3">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c r="S4543">
        <f>COUNTIFS(Table1[Order ID],Table1[[#This Row],[Order ID]],Table1[Product ID],Table1[[#This Row],[Product ID]],Table1[Sales],Table1[[#This Row],[Sales]])</f>
        <v>1</v>
      </c>
    </row>
    <row r="4544" spans="1:19" x14ac:dyDescent="0.3">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c r="S4544">
        <f>COUNTIFS(Table1[Order ID],Table1[[#This Row],[Order ID]],Table1[Product ID],Table1[[#This Row],[Product ID]],Table1[Sales],Table1[[#This Row],[Sales]])</f>
        <v>1</v>
      </c>
    </row>
    <row r="4545" spans="1:19" x14ac:dyDescent="0.3">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c r="S4545">
        <f>COUNTIFS(Table1[Order ID],Table1[[#This Row],[Order ID]],Table1[Product ID],Table1[[#This Row],[Product ID]],Table1[Sales],Table1[[#This Row],[Sales]])</f>
        <v>1</v>
      </c>
    </row>
    <row r="4546" spans="1:19" x14ac:dyDescent="0.3">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c r="S4546">
        <f>COUNTIFS(Table1[Order ID],Table1[[#This Row],[Order ID]],Table1[Product ID],Table1[[#This Row],[Product ID]],Table1[Sales],Table1[[#This Row],[Sales]])</f>
        <v>1</v>
      </c>
    </row>
    <row r="4547" spans="1:19" x14ac:dyDescent="0.3">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c r="S4547">
        <f>COUNTIFS(Table1[Order ID],Table1[[#This Row],[Order ID]],Table1[Product ID],Table1[[#This Row],[Product ID]],Table1[Sales],Table1[[#This Row],[Sales]])</f>
        <v>1</v>
      </c>
    </row>
    <row r="4548" spans="1:19" x14ac:dyDescent="0.3">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c r="S4548">
        <f>COUNTIFS(Table1[Order ID],Table1[[#This Row],[Order ID]],Table1[Product ID],Table1[[#This Row],[Product ID]],Table1[Sales],Table1[[#This Row],[Sales]])</f>
        <v>1</v>
      </c>
    </row>
    <row r="4549" spans="1:19" x14ac:dyDescent="0.3">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c r="S4549">
        <f>COUNTIFS(Table1[Order ID],Table1[[#This Row],[Order ID]],Table1[Product ID],Table1[[#This Row],[Product ID]],Table1[Sales],Table1[[#This Row],[Sales]])</f>
        <v>1</v>
      </c>
    </row>
    <row r="4550" spans="1:19" x14ac:dyDescent="0.3">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c r="S4550">
        <f>COUNTIFS(Table1[Order ID],Table1[[#This Row],[Order ID]],Table1[Product ID],Table1[[#This Row],[Product ID]],Table1[Sales],Table1[[#This Row],[Sales]])</f>
        <v>1</v>
      </c>
    </row>
    <row r="4551" spans="1:19" x14ac:dyDescent="0.3">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c r="S4551">
        <f>COUNTIFS(Table1[Order ID],Table1[[#This Row],[Order ID]],Table1[Product ID],Table1[[#This Row],[Product ID]],Table1[Sales],Table1[[#This Row],[Sales]])</f>
        <v>1</v>
      </c>
    </row>
    <row r="4552" spans="1:19" x14ac:dyDescent="0.3">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c r="S4552">
        <f>COUNTIFS(Table1[Order ID],Table1[[#This Row],[Order ID]],Table1[Product ID],Table1[[#This Row],[Product ID]],Table1[Sales],Table1[[#This Row],[Sales]])</f>
        <v>1</v>
      </c>
    </row>
    <row r="4553" spans="1:19" x14ac:dyDescent="0.3">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c r="S4553">
        <f>COUNTIFS(Table1[Order ID],Table1[[#This Row],[Order ID]],Table1[Product ID],Table1[[#This Row],[Product ID]],Table1[Sales],Table1[[#This Row],[Sales]])</f>
        <v>1</v>
      </c>
    </row>
    <row r="4554" spans="1:19" x14ac:dyDescent="0.3">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c r="S4554">
        <f>COUNTIFS(Table1[Order ID],Table1[[#This Row],[Order ID]],Table1[Product ID],Table1[[#This Row],[Product ID]],Table1[Sales],Table1[[#This Row],[Sales]])</f>
        <v>1</v>
      </c>
    </row>
    <row r="4555" spans="1:19" x14ac:dyDescent="0.3">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c r="S4555">
        <f>COUNTIFS(Table1[Order ID],Table1[[#This Row],[Order ID]],Table1[Product ID],Table1[[#This Row],[Product ID]],Table1[Sales],Table1[[#This Row],[Sales]])</f>
        <v>1</v>
      </c>
    </row>
    <row r="4556" spans="1:19" x14ac:dyDescent="0.3">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c r="S4556">
        <f>COUNTIFS(Table1[Order ID],Table1[[#This Row],[Order ID]],Table1[Product ID],Table1[[#This Row],[Product ID]],Table1[Sales],Table1[[#This Row],[Sales]])</f>
        <v>1</v>
      </c>
    </row>
    <row r="4557" spans="1:19" x14ac:dyDescent="0.3">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c r="S4557">
        <f>COUNTIFS(Table1[Order ID],Table1[[#This Row],[Order ID]],Table1[Product ID],Table1[[#This Row],[Product ID]],Table1[Sales],Table1[[#This Row],[Sales]])</f>
        <v>1</v>
      </c>
    </row>
    <row r="4558" spans="1:19" x14ac:dyDescent="0.3">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c r="S4558">
        <f>COUNTIFS(Table1[Order ID],Table1[[#This Row],[Order ID]],Table1[Product ID],Table1[[#This Row],[Product ID]],Table1[Sales],Table1[[#This Row],[Sales]])</f>
        <v>1</v>
      </c>
    </row>
    <row r="4559" spans="1:19" x14ac:dyDescent="0.3">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c r="S4559">
        <f>COUNTIFS(Table1[Order ID],Table1[[#This Row],[Order ID]],Table1[Product ID],Table1[[#This Row],[Product ID]],Table1[Sales],Table1[[#This Row],[Sales]])</f>
        <v>1</v>
      </c>
    </row>
    <row r="4560" spans="1:19" x14ac:dyDescent="0.3">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c r="S4560">
        <f>COUNTIFS(Table1[Order ID],Table1[[#This Row],[Order ID]],Table1[Product ID],Table1[[#This Row],[Product ID]],Table1[Sales],Table1[[#This Row],[Sales]])</f>
        <v>1</v>
      </c>
    </row>
    <row r="4561" spans="1:19" x14ac:dyDescent="0.3">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c r="S4561">
        <f>COUNTIFS(Table1[Order ID],Table1[[#This Row],[Order ID]],Table1[Product ID],Table1[[#This Row],[Product ID]],Table1[Sales],Table1[[#This Row],[Sales]])</f>
        <v>1</v>
      </c>
    </row>
    <row r="4562" spans="1:19" x14ac:dyDescent="0.3">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c r="S4562">
        <f>COUNTIFS(Table1[Order ID],Table1[[#This Row],[Order ID]],Table1[Product ID],Table1[[#This Row],[Product ID]],Table1[Sales],Table1[[#This Row],[Sales]])</f>
        <v>1</v>
      </c>
    </row>
    <row r="4563" spans="1:19" x14ac:dyDescent="0.3">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c r="S4563">
        <f>COUNTIFS(Table1[Order ID],Table1[[#This Row],[Order ID]],Table1[Product ID],Table1[[#This Row],[Product ID]],Table1[Sales],Table1[[#This Row],[Sales]])</f>
        <v>1</v>
      </c>
    </row>
    <row r="4564" spans="1:19" x14ac:dyDescent="0.3">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c r="S4564">
        <f>COUNTIFS(Table1[Order ID],Table1[[#This Row],[Order ID]],Table1[Product ID],Table1[[#This Row],[Product ID]],Table1[Sales],Table1[[#This Row],[Sales]])</f>
        <v>1</v>
      </c>
    </row>
    <row r="4565" spans="1:19" x14ac:dyDescent="0.3">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c r="S4565">
        <f>COUNTIFS(Table1[Order ID],Table1[[#This Row],[Order ID]],Table1[Product ID],Table1[[#This Row],[Product ID]],Table1[Sales],Table1[[#This Row],[Sales]])</f>
        <v>1</v>
      </c>
    </row>
    <row r="4566" spans="1:19" x14ac:dyDescent="0.3">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c r="S4566">
        <f>COUNTIFS(Table1[Order ID],Table1[[#This Row],[Order ID]],Table1[Product ID],Table1[[#This Row],[Product ID]],Table1[Sales],Table1[[#This Row],[Sales]])</f>
        <v>1</v>
      </c>
    </row>
    <row r="4567" spans="1:19" x14ac:dyDescent="0.3">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c r="S4567">
        <f>COUNTIFS(Table1[Order ID],Table1[[#This Row],[Order ID]],Table1[Product ID],Table1[[#This Row],[Product ID]],Table1[Sales],Table1[[#This Row],[Sales]])</f>
        <v>1</v>
      </c>
    </row>
    <row r="4568" spans="1:19" x14ac:dyDescent="0.3">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c r="S4568">
        <f>COUNTIFS(Table1[Order ID],Table1[[#This Row],[Order ID]],Table1[Product ID],Table1[[#This Row],[Product ID]],Table1[Sales],Table1[[#This Row],[Sales]])</f>
        <v>1</v>
      </c>
    </row>
    <row r="4569" spans="1:19" x14ac:dyDescent="0.3">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c r="S4569">
        <f>COUNTIFS(Table1[Order ID],Table1[[#This Row],[Order ID]],Table1[Product ID],Table1[[#This Row],[Product ID]],Table1[Sales],Table1[[#This Row],[Sales]])</f>
        <v>1</v>
      </c>
    </row>
    <row r="4570" spans="1:19" x14ac:dyDescent="0.3">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c r="S4570">
        <f>COUNTIFS(Table1[Order ID],Table1[[#This Row],[Order ID]],Table1[Product ID],Table1[[#This Row],[Product ID]],Table1[Sales],Table1[[#This Row],[Sales]])</f>
        <v>1</v>
      </c>
    </row>
    <row r="4571" spans="1:19" x14ac:dyDescent="0.3">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c r="S4571">
        <f>COUNTIFS(Table1[Order ID],Table1[[#This Row],[Order ID]],Table1[Product ID],Table1[[#This Row],[Product ID]],Table1[Sales],Table1[[#This Row],[Sales]])</f>
        <v>1</v>
      </c>
    </row>
    <row r="4572" spans="1:19" x14ac:dyDescent="0.3">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c r="S4572">
        <f>COUNTIFS(Table1[Order ID],Table1[[#This Row],[Order ID]],Table1[Product ID],Table1[[#This Row],[Product ID]],Table1[Sales],Table1[[#This Row],[Sales]])</f>
        <v>1</v>
      </c>
    </row>
    <row r="4573" spans="1:19" x14ac:dyDescent="0.3">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c r="S4573">
        <f>COUNTIFS(Table1[Order ID],Table1[[#This Row],[Order ID]],Table1[Product ID],Table1[[#This Row],[Product ID]],Table1[Sales],Table1[[#This Row],[Sales]])</f>
        <v>1</v>
      </c>
    </row>
    <row r="4574" spans="1:19" x14ac:dyDescent="0.3">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c r="S4574">
        <f>COUNTIFS(Table1[Order ID],Table1[[#This Row],[Order ID]],Table1[Product ID],Table1[[#This Row],[Product ID]],Table1[Sales],Table1[[#This Row],[Sales]])</f>
        <v>1</v>
      </c>
    </row>
    <row r="4575" spans="1:19" x14ac:dyDescent="0.3">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c r="S4575">
        <f>COUNTIFS(Table1[Order ID],Table1[[#This Row],[Order ID]],Table1[Product ID],Table1[[#This Row],[Product ID]],Table1[Sales],Table1[[#This Row],[Sales]])</f>
        <v>1</v>
      </c>
    </row>
    <row r="4576" spans="1:19" x14ac:dyDescent="0.3">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c r="S4576">
        <f>COUNTIFS(Table1[Order ID],Table1[[#This Row],[Order ID]],Table1[Product ID],Table1[[#This Row],[Product ID]],Table1[Sales],Table1[[#This Row],[Sales]])</f>
        <v>1</v>
      </c>
    </row>
    <row r="4577" spans="1:19" x14ac:dyDescent="0.3">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c r="S4577">
        <f>COUNTIFS(Table1[Order ID],Table1[[#This Row],[Order ID]],Table1[Product ID],Table1[[#This Row],[Product ID]],Table1[Sales],Table1[[#This Row],[Sales]])</f>
        <v>1</v>
      </c>
    </row>
    <row r="4578" spans="1:19" x14ac:dyDescent="0.3">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c r="S4578">
        <f>COUNTIFS(Table1[Order ID],Table1[[#This Row],[Order ID]],Table1[Product ID],Table1[[#This Row],[Product ID]],Table1[Sales],Table1[[#This Row],[Sales]])</f>
        <v>1</v>
      </c>
    </row>
    <row r="4579" spans="1:19" x14ac:dyDescent="0.3">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c r="S4579">
        <f>COUNTIFS(Table1[Order ID],Table1[[#This Row],[Order ID]],Table1[Product ID],Table1[[#This Row],[Product ID]],Table1[Sales],Table1[[#This Row],[Sales]])</f>
        <v>1</v>
      </c>
    </row>
    <row r="4580" spans="1:19" x14ac:dyDescent="0.3">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c r="S4580">
        <f>COUNTIFS(Table1[Order ID],Table1[[#This Row],[Order ID]],Table1[Product ID],Table1[[#This Row],[Product ID]],Table1[Sales],Table1[[#This Row],[Sales]])</f>
        <v>1</v>
      </c>
    </row>
    <row r="4581" spans="1:19" x14ac:dyDescent="0.3">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c r="S4581">
        <f>COUNTIFS(Table1[Order ID],Table1[[#This Row],[Order ID]],Table1[Product ID],Table1[[#This Row],[Product ID]],Table1[Sales],Table1[[#This Row],[Sales]])</f>
        <v>1</v>
      </c>
    </row>
    <row r="4582" spans="1:19" x14ac:dyDescent="0.3">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c r="S4582">
        <f>COUNTIFS(Table1[Order ID],Table1[[#This Row],[Order ID]],Table1[Product ID],Table1[[#This Row],[Product ID]],Table1[Sales],Table1[[#This Row],[Sales]])</f>
        <v>1</v>
      </c>
    </row>
    <row r="4583" spans="1:19" x14ac:dyDescent="0.3">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c r="S4583">
        <f>COUNTIFS(Table1[Order ID],Table1[[#This Row],[Order ID]],Table1[Product ID],Table1[[#This Row],[Product ID]],Table1[Sales],Table1[[#This Row],[Sales]])</f>
        <v>1</v>
      </c>
    </row>
    <row r="4584" spans="1:19" x14ac:dyDescent="0.3">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c r="S4584">
        <f>COUNTIFS(Table1[Order ID],Table1[[#This Row],[Order ID]],Table1[Product ID],Table1[[#This Row],[Product ID]],Table1[Sales],Table1[[#This Row],[Sales]])</f>
        <v>1</v>
      </c>
    </row>
    <row r="4585" spans="1:19" x14ac:dyDescent="0.3">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c r="S4585">
        <f>COUNTIFS(Table1[Order ID],Table1[[#This Row],[Order ID]],Table1[Product ID],Table1[[#This Row],[Product ID]],Table1[Sales],Table1[[#This Row],[Sales]])</f>
        <v>1</v>
      </c>
    </row>
    <row r="4586" spans="1:19" x14ac:dyDescent="0.3">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c r="S4586">
        <f>COUNTIFS(Table1[Order ID],Table1[[#This Row],[Order ID]],Table1[Product ID],Table1[[#This Row],[Product ID]],Table1[Sales],Table1[[#This Row],[Sales]])</f>
        <v>1</v>
      </c>
    </row>
    <row r="4587" spans="1:19" x14ac:dyDescent="0.3">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c r="S4587">
        <f>COUNTIFS(Table1[Order ID],Table1[[#This Row],[Order ID]],Table1[Product ID],Table1[[#This Row],[Product ID]],Table1[Sales],Table1[[#This Row],[Sales]])</f>
        <v>1</v>
      </c>
    </row>
    <row r="4588" spans="1:19" x14ac:dyDescent="0.3">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c r="S4588">
        <f>COUNTIFS(Table1[Order ID],Table1[[#This Row],[Order ID]],Table1[Product ID],Table1[[#This Row],[Product ID]],Table1[Sales],Table1[[#This Row],[Sales]])</f>
        <v>1</v>
      </c>
    </row>
    <row r="4589" spans="1:19" x14ac:dyDescent="0.3">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c r="S4589">
        <f>COUNTIFS(Table1[Order ID],Table1[[#This Row],[Order ID]],Table1[Product ID],Table1[[#This Row],[Product ID]],Table1[Sales],Table1[[#This Row],[Sales]])</f>
        <v>1</v>
      </c>
    </row>
    <row r="4590" spans="1:19" x14ac:dyDescent="0.3">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c r="S4590">
        <f>COUNTIFS(Table1[Order ID],Table1[[#This Row],[Order ID]],Table1[Product ID],Table1[[#This Row],[Product ID]],Table1[Sales],Table1[[#This Row],[Sales]])</f>
        <v>1</v>
      </c>
    </row>
    <row r="4591" spans="1:19" x14ac:dyDescent="0.3">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c r="S4591">
        <f>COUNTIFS(Table1[Order ID],Table1[[#This Row],[Order ID]],Table1[Product ID],Table1[[#This Row],[Product ID]],Table1[Sales],Table1[[#This Row],[Sales]])</f>
        <v>1</v>
      </c>
    </row>
    <row r="4592" spans="1:19" x14ac:dyDescent="0.3">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c r="S4592">
        <f>COUNTIFS(Table1[Order ID],Table1[[#This Row],[Order ID]],Table1[Product ID],Table1[[#This Row],[Product ID]],Table1[Sales],Table1[[#This Row],[Sales]])</f>
        <v>1</v>
      </c>
    </row>
    <row r="4593" spans="1:19" x14ac:dyDescent="0.3">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c r="S4593">
        <f>COUNTIFS(Table1[Order ID],Table1[[#This Row],[Order ID]],Table1[Product ID],Table1[[#This Row],[Product ID]],Table1[Sales],Table1[[#This Row],[Sales]])</f>
        <v>1</v>
      </c>
    </row>
    <row r="4594" spans="1:19" x14ac:dyDescent="0.3">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c r="S4594">
        <f>COUNTIFS(Table1[Order ID],Table1[[#This Row],[Order ID]],Table1[Product ID],Table1[[#This Row],[Product ID]],Table1[Sales],Table1[[#This Row],[Sales]])</f>
        <v>1</v>
      </c>
    </row>
    <row r="4595" spans="1:19" x14ac:dyDescent="0.3">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c r="S4595">
        <f>COUNTIFS(Table1[Order ID],Table1[[#This Row],[Order ID]],Table1[Product ID],Table1[[#This Row],[Product ID]],Table1[Sales],Table1[[#This Row],[Sales]])</f>
        <v>1</v>
      </c>
    </row>
    <row r="4596" spans="1:19" x14ac:dyDescent="0.3">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c r="S4596">
        <f>COUNTIFS(Table1[Order ID],Table1[[#This Row],[Order ID]],Table1[Product ID],Table1[[#This Row],[Product ID]],Table1[Sales],Table1[[#This Row],[Sales]])</f>
        <v>1</v>
      </c>
    </row>
    <row r="4597" spans="1:19" x14ac:dyDescent="0.3">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c r="S4597">
        <f>COUNTIFS(Table1[Order ID],Table1[[#This Row],[Order ID]],Table1[Product ID],Table1[[#This Row],[Product ID]],Table1[Sales],Table1[[#This Row],[Sales]])</f>
        <v>1</v>
      </c>
    </row>
    <row r="4598" spans="1:19" x14ac:dyDescent="0.3">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c r="S4598">
        <f>COUNTIFS(Table1[Order ID],Table1[[#This Row],[Order ID]],Table1[Product ID],Table1[[#This Row],[Product ID]],Table1[Sales],Table1[[#This Row],[Sales]])</f>
        <v>1</v>
      </c>
    </row>
    <row r="4599" spans="1:19" x14ac:dyDescent="0.3">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c r="S4599">
        <f>COUNTIFS(Table1[Order ID],Table1[[#This Row],[Order ID]],Table1[Product ID],Table1[[#This Row],[Product ID]],Table1[Sales],Table1[[#This Row],[Sales]])</f>
        <v>1</v>
      </c>
    </row>
    <row r="4600" spans="1:19" x14ac:dyDescent="0.3">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c r="S4600">
        <f>COUNTIFS(Table1[Order ID],Table1[[#This Row],[Order ID]],Table1[Product ID],Table1[[#This Row],[Product ID]],Table1[Sales],Table1[[#This Row],[Sales]])</f>
        <v>1</v>
      </c>
    </row>
    <row r="4601" spans="1:19" x14ac:dyDescent="0.3">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c r="S4601">
        <f>COUNTIFS(Table1[Order ID],Table1[[#This Row],[Order ID]],Table1[Product ID],Table1[[#This Row],[Product ID]],Table1[Sales],Table1[[#This Row],[Sales]])</f>
        <v>1</v>
      </c>
    </row>
    <row r="4602" spans="1:19" x14ac:dyDescent="0.3">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c r="S4602">
        <f>COUNTIFS(Table1[Order ID],Table1[[#This Row],[Order ID]],Table1[Product ID],Table1[[#This Row],[Product ID]],Table1[Sales],Table1[[#This Row],[Sales]])</f>
        <v>1</v>
      </c>
    </row>
    <row r="4603" spans="1:19" x14ac:dyDescent="0.3">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c r="S4603">
        <f>COUNTIFS(Table1[Order ID],Table1[[#This Row],[Order ID]],Table1[Product ID],Table1[[#This Row],[Product ID]],Table1[Sales],Table1[[#This Row],[Sales]])</f>
        <v>1</v>
      </c>
    </row>
    <row r="4604" spans="1:19" x14ac:dyDescent="0.3">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c r="S4604">
        <f>COUNTIFS(Table1[Order ID],Table1[[#This Row],[Order ID]],Table1[Product ID],Table1[[#This Row],[Product ID]],Table1[Sales],Table1[[#This Row],[Sales]])</f>
        <v>1</v>
      </c>
    </row>
    <row r="4605" spans="1:19" x14ac:dyDescent="0.3">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c r="S4605">
        <f>COUNTIFS(Table1[Order ID],Table1[[#This Row],[Order ID]],Table1[Product ID],Table1[[#This Row],[Product ID]],Table1[Sales],Table1[[#This Row],[Sales]])</f>
        <v>1</v>
      </c>
    </row>
    <row r="4606" spans="1:19" x14ac:dyDescent="0.3">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c r="S4606">
        <f>COUNTIFS(Table1[Order ID],Table1[[#This Row],[Order ID]],Table1[Product ID],Table1[[#This Row],[Product ID]],Table1[Sales],Table1[[#This Row],[Sales]])</f>
        <v>1</v>
      </c>
    </row>
    <row r="4607" spans="1:19" x14ac:dyDescent="0.3">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c r="S4607">
        <f>COUNTIFS(Table1[Order ID],Table1[[#This Row],[Order ID]],Table1[Product ID],Table1[[#This Row],[Product ID]],Table1[Sales],Table1[[#This Row],[Sales]])</f>
        <v>1</v>
      </c>
    </row>
    <row r="4608" spans="1:19" x14ac:dyDescent="0.3">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c r="S4608">
        <f>COUNTIFS(Table1[Order ID],Table1[[#This Row],[Order ID]],Table1[Product ID],Table1[[#This Row],[Product ID]],Table1[Sales],Table1[[#This Row],[Sales]])</f>
        <v>1</v>
      </c>
    </row>
    <row r="4609" spans="1:19" x14ac:dyDescent="0.3">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c r="S4609">
        <f>COUNTIFS(Table1[Order ID],Table1[[#This Row],[Order ID]],Table1[Product ID],Table1[[#This Row],[Product ID]],Table1[Sales],Table1[[#This Row],[Sales]])</f>
        <v>1</v>
      </c>
    </row>
    <row r="4610" spans="1:19" x14ac:dyDescent="0.3">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c r="S4610">
        <f>COUNTIFS(Table1[Order ID],Table1[[#This Row],[Order ID]],Table1[Product ID],Table1[[#This Row],[Product ID]],Table1[Sales],Table1[[#This Row],[Sales]])</f>
        <v>1</v>
      </c>
    </row>
    <row r="4611" spans="1:19" x14ac:dyDescent="0.3">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c r="S4611">
        <f>COUNTIFS(Table1[Order ID],Table1[[#This Row],[Order ID]],Table1[Product ID],Table1[[#This Row],[Product ID]],Table1[Sales],Table1[[#This Row],[Sales]])</f>
        <v>1</v>
      </c>
    </row>
    <row r="4612" spans="1:19" x14ac:dyDescent="0.3">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c r="S4612">
        <f>COUNTIFS(Table1[Order ID],Table1[[#This Row],[Order ID]],Table1[Product ID],Table1[[#This Row],[Product ID]],Table1[Sales],Table1[[#This Row],[Sales]])</f>
        <v>1</v>
      </c>
    </row>
    <row r="4613" spans="1:19" x14ac:dyDescent="0.3">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c r="S4613">
        <f>COUNTIFS(Table1[Order ID],Table1[[#This Row],[Order ID]],Table1[Product ID],Table1[[#This Row],[Product ID]],Table1[Sales],Table1[[#This Row],[Sales]])</f>
        <v>1</v>
      </c>
    </row>
    <row r="4614" spans="1:19" x14ac:dyDescent="0.3">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c r="S4614">
        <f>COUNTIFS(Table1[Order ID],Table1[[#This Row],[Order ID]],Table1[Product ID],Table1[[#This Row],[Product ID]],Table1[Sales],Table1[[#This Row],[Sales]])</f>
        <v>1</v>
      </c>
    </row>
    <row r="4615" spans="1:19" x14ac:dyDescent="0.3">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c r="S4615">
        <f>COUNTIFS(Table1[Order ID],Table1[[#This Row],[Order ID]],Table1[Product ID],Table1[[#This Row],[Product ID]],Table1[Sales],Table1[[#This Row],[Sales]])</f>
        <v>1</v>
      </c>
    </row>
    <row r="4616" spans="1:19" x14ac:dyDescent="0.3">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c r="S4616">
        <f>COUNTIFS(Table1[Order ID],Table1[[#This Row],[Order ID]],Table1[Product ID],Table1[[#This Row],[Product ID]],Table1[Sales],Table1[[#This Row],[Sales]])</f>
        <v>1</v>
      </c>
    </row>
    <row r="4617" spans="1:19" x14ac:dyDescent="0.3">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c r="S4617">
        <f>COUNTIFS(Table1[Order ID],Table1[[#This Row],[Order ID]],Table1[Product ID],Table1[[#This Row],[Product ID]],Table1[Sales],Table1[[#This Row],[Sales]])</f>
        <v>1</v>
      </c>
    </row>
    <row r="4618" spans="1:19" x14ac:dyDescent="0.3">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c r="S4618">
        <f>COUNTIFS(Table1[Order ID],Table1[[#This Row],[Order ID]],Table1[Product ID],Table1[[#This Row],[Product ID]],Table1[Sales],Table1[[#This Row],[Sales]])</f>
        <v>1</v>
      </c>
    </row>
    <row r="4619" spans="1:19" x14ac:dyDescent="0.3">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c r="S4619">
        <f>COUNTIFS(Table1[Order ID],Table1[[#This Row],[Order ID]],Table1[Product ID],Table1[[#This Row],[Product ID]],Table1[Sales],Table1[[#This Row],[Sales]])</f>
        <v>1</v>
      </c>
    </row>
    <row r="4620" spans="1:19" x14ac:dyDescent="0.3">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c r="S4620">
        <f>COUNTIFS(Table1[Order ID],Table1[[#This Row],[Order ID]],Table1[Product ID],Table1[[#This Row],[Product ID]],Table1[Sales],Table1[[#This Row],[Sales]])</f>
        <v>1</v>
      </c>
    </row>
    <row r="4621" spans="1:19" x14ac:dyDescent="0.3">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c r="S4621">
        <f>COUNTIFS(Table1[Order ID],Table1[[#This Row],[Order ID]],Table1[Product ID],Table1[[#This Row],[Product ID]],Table1[Sales],Table1[[#This Row],[Sales]])</f>
        <v>1</v>
      </c>
    </row>
    <row r="4622" spans="1:19" x14ac:dyDescent="0.3">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c r="S4622">
        <f>COUNTIFS(Table1[Order ID],Table1[[#This Row],[Order ID]],Table1[Product ID],Table1[[#This Row],[Product ID]],Table1[Sales],Table1[[#This Row],[Sales]])</f>
        <v>1</v>
      </c>
    </row>
    <row r="4623" spans="1:19" x14ac:dyDescent="0.3">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c r="S4623">
        <f>COUNTIFS(Table1[Order ID],Table1[[#This Row],[Order ID]],Table1[Product ID],Table1[[#This Row],[Product ID]],Table1[Sales],Table1[[#This Row],[Sales]])</f>
        <v>1</v>
      </c>
    </row>
    <row r="4624" spans="1:19" x14ac:dyDescent="0.3">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c r="S4624">
        <f>COUNTIFS(Table1[Order ID],Table1[[#This Row],[Order ID]],Table1[Product ID],Table1[[#This Row],[Product ID]],Table1[Sales],Table1[[#This Row],[Sales]])</f>
        <v>1</v>
      </c>
    </row>
    <row r="4625" spans="1:19" x14ac:dyDescent="0.3">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c r="S4625">
        <f>COUNTIFS(Table1[Order ID],Table1[[#This Row],[Order ID]],Table1[Product ID],Table1[[#This Row],[Product ID]],Table1[Sales],Table1[[#This Row],[Sales]])</f>
        <v>1</v>
      </c>
    </row>
    <row r="4626" spans="1:19" x14ac:dyDescent="0.3">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c r="S4626">
        <f>COUNTIFS(Table1[Order ID],Table1[[#This Row],[Order ID]],Table1[Product ID],Table1[[#This Row],[Product ID]],Table1[Sales],Table1[[#This Row],[Sales]])</f>
        <v>1</v>
      </c>
    </row>
    <row r="4627" spans="1:19" x14ac:dyDescent="0.3">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c r="S4627">
        <f>COUNTIFS(Table1[Order ID],Table1[[#This Row],[Order ID]],Table1[Product ID],Table1[[#This Row],[Product ID]],Table1[Sales],Table1[[#This Row],[Sales]])</f>
        <v>1</v>
      </c>
    </row>
    <row r="4628" spans="1:19" x14ac:dyDescent="0.3">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c r="S4628">
        <f>COUNTIFS(Table1[Order ID],Table1[[#This Row],[Order ID]],Table1[Product ID],Table1[[#This Row],[Product ID]],Table1[Sales],Table1[[#This Row],[Sales]])</f>
        <v>1</v>
      </c>
    </row>
    <row r="4629" spans="1:19" x14ac:dyDescent="0.3">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c r="S4629">
        <f>COUNTIFS(Table1[Order ID],Table1[[#This Row],[Order ID]],Table1[Product ID],Table1[[#This Row],[Product ID]],Table1[Sales],Table1[[#This Row],[Sales]])</f>
        <v>1</v>
      </c>
    </row>
    <row r="4630" spans="1:19" x14ac:dyDescent="0.3">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c r="S4630">
        <f>COUNTIFS(Table1[Order ID],Table1[[#This Row],[Order ID]],Table1[Product ID],Table1[[#This Row],[Product ID]],Table1[Sales],Table1[[#This Row],[Sales]])</f>
        <v>1</v>
      </c>
    </row>
    <row r="4631" spans="1:19" x14ac:dyDescent="0.3">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c r="S4631">
        <f>COUNTIFS(Table1[Order ID],Table1[[#This Row],[Order ID]],Table1[Product ID],Table1[[#This Row],[Product ID]],Table1[Sales],Table1[[#This Row],[Sales]])</f>
        <v>1</v>
      </c>
    </row>
    <row r="4632" spans="1:19" x14ac:dyDescent="0.3">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c r="S4632">
        <f>COUNTIFS(Table1[Order ID],Table1[[#This Row],[Order ID]],Table1[Product ID],Table1[[#This Row],[Product ID]],Table1[Sales],Table1[[#This Row],[Sales]])</f>
        <v>1</v>
      </c>
    </row>
    <row r="4633" spans="1:19" x14ac:dyDescent="0.3">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c r="S4633">
        <f>COUNTIFS(Table1[Order ID],Table1[[#This Row],[Order ID]],Table1[Product ID],Table1[[#This Row],[Product ID]],Table1[Sales],Table1[[#This Row],[Sales]])</f>
        <v>1</v>
      </c>
    </row>
    <row r="4634" spans="1:19" x14ac:dyDescent="0.3">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c r="S4634">
        <f>COUNTIFS(Table1[Order ID],Table1[[#This Row],[Order ID]],Table1[Product ID],Table1[[#This Row],[Product ID]],Table1[Sales],Table1[[#This Row],[Sales]])</f>
        <v>1</v>
      </c>
    </row>
    <row r="4635" spans="1:19" x14ac:dyDescent="0.3">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c r="S4635">
        <f>COUNTIFS(Table1[Order ID],Table1[[#This Row],[Order ID]],Table1[Product ID],Table1[[#This Row],[Product ID]],Table1[Sales],Table1[[#This Row],[Sales]])</f>
        <v>1</v>
      </c>
    </row>
    <row r="4636" spans="1:19" x14ac:dyDescent="0.3">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c r="S4636">
        <f>COUNTIFS(Table1[Order ID],Table1[[#This Row],[Order ID]],Table1[Product ID],Table1[[#This Row],[Product ID]],Table1[Sales],Table1[[#This Row],[Sales]])</f>
        <v>1</v>
      </c>
    </row>
    <row r="4637" spans="1:19" x14ac:dyDescent="0.3">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c r="S4637">
        <f>COUNTIFS(Table1[Order ID],Table1[[#This Row],[Order ID]],Table1[Product ID],Table1[[#This Row],[Product ID]],Table1[Sales],Table1[[#This Row],[Sales]])</f>
        <v>1</v>
      </c>
    </row>
    <row r="4638" spans="1:19" x14ac:dyDescent="0.3">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c r="S4638">
        <f>COUNTIFS(Table1[Order ID],Table1[[#This Row],[Order ID]],Table1[Product ID],Table1[[#This Row],[Product ID]],Table1[Sales],Table1[[#This Row],[Sales]])</f>
        <v>1</v>
      </c>
    </row>
    <row r="4639" spans="1:19" x14ac:dyDescent="0.3">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c r="S4639">
        <f>COUNTIFS(Table1[Order ID],Table1[[#This Row],[Order ID]],Table1[Product ID],Table1[[#This Row],[Product ID]],Table1[Sales],Table1[[#This Row],[Sales]])</f>
        <v>1</v>
      </c>
    </row>
    <row r="4640" spans="1:19" x14ac:dyDescent="0.3">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c r="S4640">
        <f>COUNTIFS(Table1[Order ID],Table1[[#This Row],[Order ID]],Table1[Product ID],Table1[[#This Row],[Product ID]],Table1[Sales],Table1[[#This Row],[Sales]])</f>
        <v>1</v>
      </c>
    </row>
    <row r="4641" spans="1:19" x14ac:dyDescent="0.3">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c r="S4641">
        <f>COUNTIFS(Table1[Order ID],Table1[[#This Row],[Order ID]],Table1[Product ID],Table1[[#This Row],[Product ID]],Table1[Sales],Table1[[#This Row],[Sales]])</f>
        <v>1</v>
      </c>
    </row>
    <row r="4642" spans="1:19" x14ac:dyDescent="0.3">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c r="S4642">
        <f>COUNTIFS(Table1[Order ID],Table1[[#This Row],[Order ID]],Table1[Product ID],Table1[[#This Row],[Product ID]],Table1[Sales],Table1[[#This Row],[Sales]])</f>
        <v>1</v>
      </c>
    </row>
    <row r="4643" spans="1:19" x14ac:dyDescent="0.3">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c r="S4643">
        <f>COUNTIFS(Table1[Order ID],Table1[[#This Row],[Order ID]],Table1[Product ID],Table1[[#This Row],[Product ID]],Table1[Sales],Table1[[#This Row],[Sales]])</f>
        <v>1</v>
      </c>
    </row>
    <row r="4644" spans="1:19" x14ac:dyDescent="0.3">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c r="S4644">
        <f>COUNTIFS(Table1[Order ID],Table1[[#This Row],[Order ID]],Table1[Product ID],Table1[[#This Row],[Product ID]],Table1[Sales],Table1[[#This Row],[Sales]])</f>
        <v>1</v>
      </c>
    </row>
    <row r="4645" spans="1:19" x14ac:dyDescent="0.3">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c r="S4645">
        <f>COUNTIFS(Table1[Order ID],Table1[[#This Row],[Order ID]],Table1[Product ID],Table1[[#This Row],[Product ID]],Table1[Sales],Table1[[#This Row],[Sales]])</f>
        <v>1</v>
      </c>
    </row>
    <row r="4646" spans="1:19" x14ac:dyDescent="0.3">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c r="S4646">
        <f>COUNTIFS(Table1[Order ID],Table1[[#This Row],[Order ID]],Table1[Product ID],Table1[[#This Row],[Product ID]],Table1[Sales],Table1[[#This Row],[Sales]])</f>
        <v>1</v>
      </c>
    </row>
    <row r="4647" spans="1:19" x14ac:dyDescent="0.3">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c r="S4647">
        <f>COUNTIFS(Table1[Order ID],Table1[[#This Row],[Order ID]],Table1[Product ID],Table1[[#This Row],[Product ID]],Table1[Sales],Table1[[#This Row],[Sales]])</f>
        <v>1</v>
      </c>
    </row>
    <row r="4648" spans="1:19" x14ac:dyDescent="0.3">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c r="S4648">
        <f>COUNTIFS(Table1[Order ID],Table1[[#This Row],[Order ID]],Table1[Product ID],Table1[[#This Row],[Product ID]],Table1[Sales],Table1[[#This Row],[Sales]])</f>
        <v>1</v>
      </c>
    </row>
    <row r="4649" spans="1:19" x14ac:dyDescent="0.3">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c r="S4649">
        <f>COUNTIFS(Table1[Order ID],Table1[[#This Row],[Order ID]],Table1[Product ID],Table1[[#This Row],[Product ID]],Table1[Sales],Table1[[#This Row],[Sales]])</f>
        <v>1</v>
      </c>
    </row>
    <row r="4650" spans="1:19" x14ac:dyDescent="0.3">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c r="S4650">
        <f>COUNTIFS(Table1[Order ID],Table1[[#This Row],[Order ID]],Table1[Product ID],Table1[[#This Row],[Product ID]],Table1[Sales],Table1[[#This Row],[Sales]])</f>
        <v>1</v>
      </c>
    </row>
    <row r="4651" spans="1:19" x14ac:dyDescent="0.3">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c r="S4651">
        <f>COUNTIFS(Table1[Order ID],Table1[[#This Row],[Order ID]],Table1[Product ID],Table1[[#This Row],[Product ID]],Table1[Sales],Table1[[#This Row],[Sales]])</f>
        <v>1</v>
      </c>
    </row>
    <row r="4652" spans="1:19" x14ac:dyDescent="0.3">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c r="S4652">
        <f>COUNTIFS(Table1[Order ID],Table1[[#This Row],[Order ID]],Table1[Product ID],Table1[[#This Row],[Product ID]],Table1[Sales],Table1[[#This Row],[Sales]])</f>
        <v>1</v>
      </c>
    </row>
    <row r="4653" spans="1:19" x14ac:dyDescent="0.3">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c r="S4653">
        <f>COUNTIFS(Table1[Order ID],Table1[[#This Row],[Order ID]],Table1[Product ID],Table1[[#This Row],[Product ID]],Table1[Sales],Table1[[#This Row],[Sales]])</f>
        <v>1</v>
      </c>
    </row>
    <row r="4654" spans="1:19" x14ac:dyDescent="0.3">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c r="S4654">
        <f>COUNTIFS(Table1[Order ID],Table1[[#This Row],[Order ID]],Table1[Product ID],Table1[[#This Row],[Product ID]],Table1[Sales],Table1[[#This Row],[Sales]])</f>
        <v>1</v>
      </c>
    </row>
    <row r="4655" spans="1:19" x14ac:dyDescent="0.3">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c r="S4655">
        <f>COUNTIFS(Table1[Order ID],Table1[[#This Row],[Order ID]],Table1[Product ID],Table1[[#This Row],[Product ID]],Table1[Sales],Table1[[#This Row],[Sales]])</f>
        <v>1</v>
      </c>
    </row>
    <row r="4656" spans="1:19" x14ac:dyDescent="0.3">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c r="S4656">
        <f>COUNTIFS(Table1[Order ID],Table1[[#This Row],[Order ID]],Table1[Product ID],Table1[[#This Row],[Product ID]],Table1[Sales],Table1[[#This Row],[Sales]])</f>
        <v>1</v>
      </c>
    </row>
    <row r="4657" spans="1:19" x14ac:dyDescent="0.3">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c r="S4657">
        <f>COUNTIFS(Table1[Order ID],Table1[[#This Row],[Order ID]],Table1[Product ID],Table1[[#This Row],[Product ID]],Table1[Sales],Table1[[#This Row],[Sales]])</f>
        <v>1</v>
      </c>
    </row>
    <row r="4658" spans="1:19" x14ac:dyDescent="0.3">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c r="S4658">
        <f>COUNTIFS(Table1[Order ID],Table1[[#This Row],[Order ID]],Table1[Product ID],Table1[[#This Row],[Product ID]],Table1[Sales],Table1[[#This Row],[Sales]])</f>
        <v>1</v>
      </c>
    </row>
    <row r="4659" spans="1:19" x14ac:dyDescent="0.3">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c r="S4659">
        <f>COUNTIFS(Table1[Order ID],Table1[[#This Row],[Order ID]],Table1[Product ID],Table1[[#This Row],[Product ID]],Table1[Sales],Table1[[#This Row],[Sales]])</f>
        <v>1</v>
      </c>
    </row>
    <row r="4660" spans="1:19" x14ac:dyDescent="0.3">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c r="S4660">
        <f>COUNTIFS(Table1[Order ID],Table1[[#This Row],[Order ID]],Table1[Product ID],Table1[[#This Row],[Product ID]],Table1[Sales],Table1[[#This Row],[Sales]])</f>
        <v>1</v>
      </c>
    </row>
    <row r="4661" spans="1:19" x14ac:dyDescent="0.3">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c r="S4661">
        <f>COUNTIFS(Table1[Order ID],Table1[[#This Row],[Order ID]],Table1[Product ID],Table1[[#This Row],[Product ID]],Table1[Sales],Table1[[#This Row],[Sales]])</f>
        <v>1</v>
      </c>
    </row>
    <row r="4662" spans="1:19" x14ac:dyDescent="0.3">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c r="S4662">
        <f>COUNTIFS(Table1[Order ID],Table1[[#This Row],[Order ID]],Table1[Product ID],Table1[[#This Row],[Product ID]],Table1[Sales],Table1[[#This Row],[Sales]])</f>
        <v>1</v>
      </c>
    </row>
    <row r="4663" spans="1:19" x14ac:dyDescent="0.3">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c r="S4663">
        <f>COUNTIFS(Table1[Order ID],Table1[[#This Row],[Order ID]],Table1[Product ID],Table1[[#This Row],[Product ID]],Table1[Sales],Table1[[#This Row],[Sales]])</f>
        <v>1</v>
      </c>
    </row>
    <row r="4664" spans="1:19" x14ac:dyDescent="0.3">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c r="S4664">
        <f>COUNTIFS(Table1[Order ID],Table1[[#This Row],[Order ID]],Table1[Product ID],Table1[[#This Row],[Product ID]],Table1[Sales],Table1[[#This Row],[Sales]])</f>
        <v>1</v>
      </c>
    </row>
    <row r="4665" spans="1:19" x14ac:dyDescent="0.3">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c r="S4665">
        <f>COUNTIFS(Table1[Order ID],Table1[[#This Row],[Order ID]],Table1[Product ID],Table1[[#This Row],[Product ID]],Table1[Sales],Table1[[#This Row],[Sales]])</f>
        <v>1</v>
      </c>
    </row>
    <row r="4666" spans="1:19" x14ac:dyDescent="0.3">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c r="S4666">
        <f>COUNTIFS(Table1[Order ID],Table1[[#This Row],[Order ID]],Table1[Product ID],Table1[[#This Row],[Product ID]],Table1[Sales],Table1[[#This Row],[Sales]])</f>
        <v>1</v>
      </c>
    </row>
    <row r="4667" spans="1:19" x14ac:dyDescent="0.3">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c r="S4667">
        <f>COUNTIFS(Table1[Order ID],Table1[[#This Row],[Order ID]],Table1[Product ID],Table1[[#This Row],[Product ID]],Table1[Sales],Table1[[#This Row],[Sales]])</f>
        <v>1</v>
      </c>
    </row>
    <row r="4668" spans="1:19" x14ac:dyDescent="0.3">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c r="S4668">
        <f>COUNTIFS(Table1[Order ID],Table1[[#This Row],[Order ID]],Table1[Product ID],Table1[[#This Row],[Product ID]],Table1[Sales],Table1[[#This Row],[Sales]])</f>
        <v>1</v>
      </c>
    </row>
    <row r="4669" spans="1:19" x14ac:dyDescent="0.3">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c r="S4669">
        <f>COUNTIFS(Table1[Order ID],Table1[[#This Row],[Order ID]],Table1[Product ID],Table1[[#This Row],[Product ID]],Table1[Sales],Table1[[#This Row],[Sales]])</f>
        <v>1</v>
      </c>
    </row>
    <row r="4670" spans="1:19" x14ac:dyDescent="0.3">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c r="S4670">
        <f>COUNTIFS(Table1[Order ID],Table1[[#This Row],[Order ID]],Table1[Product ID],Table1[[#This Row],[Product ID]],Table1[Sales],Table1[[#This Row],[Sales]])</f>
        <v>1</v>
      </c>
    </row>
    <row r="4671" spans="1:19" x14ac:dyDescent="0.3">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c r="S4671">
        <f>COUNTIFS(Table1[Order ID],Table1[[#This Row],[Order ID]],Table1[Product ID],Table1[[#This Row],[Product ID]],Table1[Sales],Table1[[#This Row],[Sales]])</f>
        <v>1</v>
      </c>
    </row>
    <row r="4672" spans="1:19" x14ac:dyDescent="0.3">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c r="S4672">
        <f>COUNTIFS(Table1[Order ID],Table1[[#This Row],[Order ID]],Table1[Product ID],Table1[[#This Row],[Product ID]],Table1[Sales],Table1[[#This Row],[Sales]])</f>
        <v>1</v>
      </c>
    </row>
    <row r="4673" spans="1:19" x14ac:dyDescent="0.3">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c r="S4673">
        <f>COUNTIFS(Table1[Order ID],Table1[[#This Row],[Order ID]],Table1[Product ID],Table1[[#This Row],[Product ID]],Table1[Sales],Table1[[#This Row],[Sales]])</f>
        <v>1</v>
      </c>
    </row>
    <row r="4674" spans="1:19" x14ac:dyDescent="0.3">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c r="S4674">
        <f>COUNTIFS(Table1[Order ID],Table1[[#This Row],[Order ID]],Table1[Product ID],Table1[[#This Row],[Product ID]],Table1[Sales],Table1[[#This Row],[Sales]])</f>
        <v>1</v>
      </c>
    </row>
    <row r="4675" spans="1:19" x14ac:dyDescent="0.3">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c r="S4675">
        <f>COUNTIFS(Table1[Order ID],Table1[[#This Row],[Order ID]],Table1[Product ID],Table1[[#This Row],[Product ID]],Table1[Sales],Table1[[#This Row],[Sales]])</f>
        <v>1</v>
      </c>
    </row>
    <row r="4676" spans="1:19" x14ac:dyDescent="0.3">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c r="S4676">
        <f>COUNTIFS(Table1[Order ID],Table1[[#This Row],[Order ID]],Table1[Product ID],Table1[[#This Row],[Product ID]],Table1[Sales],Table1[[#This Row],[Sales]])</f>
        <v>1</v>
      </c>
    </row>
    <row r="4677" spans="1:19" x14ac:dyDescent="0.3">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c r="S4677">
        <f>COUNTIFS(Table1[Order ID],Table1[[#This Row],[Order ID]],Table1[Product ID],Table1[[#This Row],[Product ID]],Table1[Sales],Table1[[#This Row],[Sales]])</f>
        <v>1</v>
      </c>
    </row>
    <row r="4678" spans="1:19" x14ac:dyDescent="0.3">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c r="S4678">
        <f>COUNTIFS(Table1[Order ID],Table1[[#This Row],[Order ID]],Table1[Product ID],Table1[[#This Row],[Product ID]],Table1[Sales],Table1[[#This Row],[Sales]])</f>
        <v>1</v>
      </c>
    </row>
    <row r="4679" spans="1:19" x14ac:dyDescent="0.3">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c r="S4679">
        <f>COUNTIFS(Table1[Order ID],Table1[[#This Row],[Order ID]],Table1[Product ID],Table1[[#This Row],[Product ID]],Table1[Sales],Table1[[#This Row],[Sales]])</f>
        <v>1</v>
      </c>
    </row>
    <row r="4680" spans="1:19" x14ac:dyDescent="0.3">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c r="S4680">
        <f>COUNTIFS(Table1[Order ID],Table1[[#This Row],[Order ID]],Table1[Product ID],Table1[[#This Row],[Product ID]],Table1[Sales],Table1[[#This Row],[Sales]])</f>
        <v>1</v>
      </c>
    </row>
    <row r="4681" spans="1:19" x14ac:dyDescent="0.3">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c r="S4681">
        <f>COUNTIFS(Table1[Order ID],Table1[[#This Row],[Order ID]],Table1[Product ID],Table1[[#This Row],[Product ID]],Table1[Sales],Table1[[#This Row],[Sales]])</f>
        <v>1</v>
      </c>
    </row>
    <row r="4682" spans="1:19" x14ac:dyDescent="0.3">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c r="S4682">
        <f>COUNTIFS(Table1[Order ID],Table1[[#This Row],[Order ID]],Table1[Product ID],Table1[[#This Row],[Product ID]],Table1[Sales],Table1[[#This Row],[Sales]])</f>
        <v>1</v>
      </c>
    </row>
    <row r="4683" spans="1:19" x14ac:dyDescent="0.3">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c r="S4683">
        <f>COUNTIFS(Table1[Order ID],Table1[[#This Row],[Order ID]],Table1[Product ID],Table1[[#This Row],[Product ID]],Table1[Sales],Table1[[#This Row],[Sales]])</f>
        <v>1</v>
      </c>
    </row>
    <row r="4684" spans="1:19" x14ac:dyDescent="0.3">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c r="S4684">
        <f>COUNTIFS(Table1[Order ID],Table1[[#This Row],[Order ID]],Table1[Product ID],Table1[[#This Row],[Product ID]],Table1[Sales],Table1[[#This Row],[Sales]])</f>
        <v>1</v>
      </c>
    </row>
    <row r="4685" spans="1:19" x14ac:dyDescent="0.3">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c r="S4685">
        <f>COUNTIFS(Table1[Order ID],Table1[[#This Row],[Order ID]],Table1[Product ID],Table1[[#This Row],[Product ID]],Table1[Sales],Table1[[#This Row],[Sales]])</f>
        <v>1</v>
      </c>
    </row>
    <row r="4686" spans="1:19" x14ac:dyDescent="0.3">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c r="S4686">
        <f>COUNTIFS(Table1[Order ID],Table1[[#This Row],[Order ID]],Table1[Product ID],Table1[[#This Row],[Product ID]],Table1[Sales],Table1[[#This Row],[Sales]])</f>
        <v>1</v>
      </c>
    </row>
    <row r="4687" spans="1:19" x14ac:dyDescent="0.3">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c r="S4687">
        <f>COUNTIFS(Table1[Order ID],Table1[[#This Row],[Order ID]],Table1[Product ID],Table1[[#This Row],[Product ID]],Table1[Sales],Table1[[#This Row],[Sales]])</f>
        <v>1</v>
      </c>
    </row>
    <row r="4688" spans="1:19" x14ac:dyDescent="0.3">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c r="S4688">
        <f>COUNTIFS(Table1[Order ID],Table1[[#This Row],[Order ID]],Table1[Product ID],Table1[[#This Row],[Product ID]],Table1[Sales],Table1[[#This Row],[Sales]])</f>
        <v>1</v>
      </c>
    </row>
    <row r="4689" spans="1:19" x14ac:dyDescent="0.3">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c r="S4689">
        <f>COUNTIFS(Table1[Order ID],Table1[[#This Row],[Order ID]],Table1[Product ID],Table1[[#This Row],[Product ID]],Table1[Sales],Table1[[#This Row],[Sales]])</f>
        <v>1</v>
      </c>
    </row>
    <row r="4690" spans="1:19" x14ac:dyDescent="0.3">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c r="S4690">
        <f>COUNTIFS(Table1[Order ID],Table1[[#This Row],[Order ID]],Table1[Product ID],Table1[[#This Row],[Product ID]],Table1[Sales],Table1[[#This Row],[Sales]])</f>
        <v>1</v>
      </c>
    </row>
    <row r="4691" spans="1:19" x14ac:dyDescent="0.3">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c r="S4691">
        <f>COUNTIFS(Table1[Order ID],Table1[[#This Row],[Order ID]],Table1[Product ID],Table1[[#This Row],[Product ID]],Table1[Sales],Table1[[#This Row],[Sales]])</f>
        <v>1</v>
      </c>
    </row>
    <row r="4692" spans="1:19" x14ac:dyDescent="0.3">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c r="S4692">
        <f>COUNTIFS(Table1[Order ID],Table1[[#This Row],[Order ID]],Table1[Product ID],Table1[[#This Row],[Product ID]],Table1[Sales],Table1[[#This Row],[Sales]])</f>
        <v>1</v>
      </c>
    </row>
    <row r="4693" spans="1:19" x14ac:dyDescent="0.3">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c r="S4693">
        <f>COUNTIFS(Table1[Order ID],Table1[[#This Row],[Order ID]],Table1[Product ID],Table1[[#This Row],[Product ID]],Table1[Sales],Table1[[#This Row],[Sales]])</f>
        <v>1</v>
      </c>
    </row>
    <row r="4694" spans="1:19" x14ac:dyDescent="0.3">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c r="S4694">
        <f>COUNTIFS(Table1[Order ID],Table1[[#This Row],[Order ID]],Table1[Product ID],Table1[[#This Row],[Product ID]],Table1[Sales],Table1[[#This Row],[Sales]])</f>
        <v>1</v>
      </c>
    </row>
    <row r="4695" spans="1:19" x14ac:dyDescent="0.3">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c r="S4695">
        <f>COUNTIFS(Table1[Order ID],Table1[[#This Row],[Order ID]],Table1[Product ID],Table1[[#This Row],[Product ID]],Table1[Sales],Table1[[#This Row],[Sales]])</f>
        <v>1</v>
      </c>
    </row>
    <row r="4696" spans="1:19" x14ac:dyDescent="0.3">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c r="S4696">
        <f>COUNTIFS(Table1[Order ID],Table1[[#This Row],[Order ID]],Table1[Product ID],Table1[[#This Row],[Product ID]],Table1[Sales],Table1[[#This Row],[Sales]])</f>
        <v>1</v>
      </c>
    </row>
    <row r="4697" spans="1:19" x14ac:dyDescent="0.3">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c r="S4697">
        <f>COUNTIFS(Table1[Order ID],Table1[[#This Row],[Order ID]],Table1[Product ID],Table1[[#This Row],[Product ID]],Table1[Sales],Table1[[#This Row],[Sales]])</f>
        <v>1</v>
      </c>
    </row>
    <row r="4698" spans="1:19" x14ac:dyDescent="0.3">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c r="S4698">
        <f>COUNTIFS(Table1[Order ID],Table1[[#This Row],[Order ID]],Table1[Product ID],Table1[[#This Row],[Product ID]],Table1[Sales],Table1[[#This Row],[Sales]])</f>
        <v>1</v>
      </c>
    </row>
    <row r="4699" spans="1:19" x14ac:dyDescent="0.3">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c r="S4699">
        <f>COUNTIFS(Table1[Order ID],Table1[[#This Row],[Order ID]],Table1[Product ID],Table1[[#This Row],[Product ID]],Table1[Sales],Table1[[#This Row],[Sales]])</f>
        <v>1</v>
      </c>
    </row>
    <row r="4700" spans="1:19" x14ac:dyDescent="0.3">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c r="S4700">
        <f>COUNTIFS(Table1[Order ID],Table1[[#This Row],[Order ID]],Table1[Product ID],Table1[[#This Row],[Product ID]],Table1[Sales],Table1[[#This Row],[Sales]])</f>
        <v>1</v>
      </c>
    </row>
    <row r="4701" spans="1:19" x14ac:dyDescent="0.3">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c r="S4701">
        <f>COUNTIFS(Table1[Order ID],Table1[[#This Row],[Order ID]],Table1[Product ID],Table1[[#This Row],[Product ID]],Table1[Sales],Table1[[#This Row],[Sales]])</f>
        <v>1</v>
      </c>
    </row>
    <row r="4702" spans="1:19" x14ac:dyDescent="0.3">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c r="S4702">
        <f>COUNTIFS(Table1[Order ID],Table1[[#This Row],[Order ID]],Table1[Product ID],Table1[[#This Row],[Product ID]],Table1[Sales],Table1[[#This Row],[Sales]])</f>
        <v>1</v>
      </c>
    </row>
    <row r="4703" spans="1:19" x14ac:dyDescent="0.3">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c r="S4703">
        <f>COUNTIFS(Table1[Order ID],Table1[[#This Row],[Order ID]],Table1[Product ID],Table1[[#This Row],[Product ID]],Table1[Sales],Table1[[#This Row],[Sales]])</f>
        <v>1</v>
      </c>
    </row>
    <row r="4704" spans="1:19" x14ac:dyDescent="0.3">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c r="S4704">
        <f>COUNTIFS(Table1[Order ID],Table1[[#This Row],[Order ID]],Table1[Product ID],Table1[[#This Row],[Product ID]],Table1[Sales],Table1[[#This Row],[Sales]])</f>
        <v>1</v>
      </c>
    </row>
    <row r="4705" spans="1:19" x14ac:dyDescent="0.3">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c r="S4705">
        <f>COUNTIFS(Table1[Order ID],Table1[[#This Row],[Order ID]],Table1[Product ID],Table1[[#This Row],[Product ID]],Table1[Sales],Table1[[#This Row],[Sales]])</f>
        <v>1</v>
      </c>
    </row>
    <row r="4706" spans="1:19" x14ac:dyDescent="0.3">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c r="S4706">
        <f>COUNTIFS(Table1[Order ID],Table1[[#This Row],[Order ID]],Table1[Product ID],Table1[[#This Row],[Product ID]],Table1[Sales],Table1[[#This Row],[Sales]])</f>
        <v>1</v>
      </c>
    </row>
    <row r="4707" spans="1:19" x14ac:dyDescent="0.3">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c r="S4707">
        <f>COUNTIFS(Table1[Order ID],Table1[[#This Row],[Order ID]],Table1[Product ID],Table1[[#This Row],[Product ID]],Table1[Sales],Table1[[#This Row],[Sales]])</f>
        <v>1</v>
      </c>
    </row>
    <row r="4708" spans="1:19" x14ac:dyDescent="0.3">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c r="S4708">
        <f>COUNTIFS(Table1[Order ID],Table1[[#This Row],[Order ID]],Table1[Product ID],Table1[[#This Row],[Product ID]],Table1[Sales],Table1[[#This Row],[Sales]])</f>
        <v>1</v>
      </c>
    </row>
    <row r="4709" spans="1:19" x14ac:dyDescent="0.3">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c r="S4709">
        <f>COUNTIFS(Table1[Order ID],Table1[[#This Row],[Order ID]],Table1[Product ID],Table1[[#This Row],[Product ID]],Table1[Sales],Table1[[#This Row],[Sales]])</f>
        <v>1</v>
      </c>
    </row>
    <row r="4710" spans="1:19" x14ac:dyDescent="0.3">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c r="S4710">
        <f>COUNTIFS(Table1[Order ID],Table1[[#This Row],[Order ID]],Table1[Product ID],Table1[[#This Row],[Product ID]],Table1[Sales],Table1[[#This Row],[Sales]])</f>
        <v>1</v>
      </c>
    </row>
    <row r="4711" spans="1:19" x14ac:dyDescent="0.3">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c r="S4711">
        <f>COUNTIFS(Table1[Order ID],Table1[[#This Row],[Order ID]],Table1[Product ID],Table1[[#This Row],[Product ID]],Table1[Sales],Table1[[#This Row],[Sales]])</f>
        <v>1</v>
      </c>
    </row>
    <row r="4712" spans="1:19" x14ac:dyDescent="0.3">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c r="S4712">
        <f>COUNTIFS(Table1[Order ID],Table1[[#This Row],[Order ID]],Table1[Product ID],Table1[[#This Row],[Product ID]],Table1[Sales],Table1[[#This Row],[Sales]])</f>
        <v>1</v>
      </c>
    </row>
    <row r="4713" spans="1:19" x14ac:dyDescent="0.3">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c r="S4713">
        <f>COUNTIFS(Table1[Order ID],Table1[[#This Row],[Order ID]],Table1[Product ID],Table1[[#This Row],[Product ID]],Table1[Sales],Table1[[#This Row],[Sales]])</f>
        <v>1</v>
      </c>
    </row>
    <row r="4714" spans="1:19" x14ac:dyDescent="0.3">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c r="S4714">
        <f>COUNTIFS(Table1[Order ID],Table1[[#This Row],[Order ID]],Table1[Product ID],Table1[[#This Row],[Product ID]],Table1[Sales],Table1[[#This Row],[Sales]])</f>
        <v>1</v>
      </c>
    </row>
    <row r="4715" spans="1:19" x14ac:dyDescent="0.3">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c r="S4715">
        <f>COUNTIFS(Table1[Order ID],Table1[[#This Row],[Order ID]],Table1[Product ID],Table1[[#This Row],[Product ID]],Table1[Sales],Table1[[#This Row],[Sales]])</f>
        <v>1</v>
      </c>
    </row>
    <row r="4716" spans="1:19" x14ac:dyDescent="0.3">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c r="S4716">
        <f>COUNTIFS(Table1[Order ID],Table1[[#This Row],[Order ID]],Table1[Product ID],Table1[[#This Row],[Product ID]],Table1[Sales],Table1[[#This Row],[Sales]])</f>
        <v>1</v>
      </c>
    </row>
    <row r="4717" spans="1:19" x14ac:dyDescent="0.3">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c r="S4717">
        <f>COUNTIFS(Table1[Order ID],Table1[[#This Row],[Order ID]],Table1[Product ID],Table1[[#This Row],[Product ID]],Table1[Sales],Table1[[#This Row],[Sales]])</f>
        <v>1</v>
      </c>
    </row>
    <row r="4718" spans="1:19" x14ac:dyDescent="0.3">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c r="S4718">
        <f>COUNTIFS(Table1[Order ID],Table1[[#This Row],[Order ID]],Table1[Product ID],Table1[[#This Row],[Product ID]],Table1[Sales],Table1[[#This Row],[Sales]])</f>
        <v>1</v>
      </c>
    </row>
    <row r="4719" spans="1:19" x14ac:dyDescent="0.3">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c r="S4719">
        <f>COUNTIFS(Table1[Order ID],Table1[[#This Row],[Order ID]],Table1[Product ID],Table1[[#This Row],[Product ID]],Table1[Sales],Table1[[#This Row],[Sales]])</f>
        <v>1</v>
      </c>
    </row>
    <row r="4720" spans="1:19" x14ac:dyDescent="0.3">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c r="S4720">
        <f>COUNTIFS(Table1[Order ID],Table1[[#This Row],[Order ID]],Table1[Product ID],Table1[[#This Row],[Product ID]],Table1[Sales],Table1[[#This Row],[Sales]])</f>
        <v>1</v>
      </c>
    </row>
    <row r="4721" spans="1:19" x14ac:dyDescent="0.3">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c r="S4721">
        <f>COUNTIFS(Table1[Order ID],Table1[[#This Row],[Order ID]],Table1[Product ID],Table1[[#This Row],[Product ID]],Table1[Sales],Table1[[#This Row],[Sales]])</f>
        <v>1</v>
      </c>
    </row>
    <row r="4722" spans="1:19" x14ac:dyDescent="0.3">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c r="S4722">
        <f>COUNTIFS(Table1[Order ID],Table1[[#This Row],[Order ID]],Table1[Product ID],Table1[[#This Row],[Product ID]],Table1[Sales],Table1[[#This Row],[Sales]])</f>
        <v>1</v>
      </c>
    </row>
    <row r="4723" spans="1:19" x14ac:dyDescent="0.3">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c r="S4723">
        <f>COUNTIFS(Table1[Order ID],Table1[[#This Row],[Order ID]],Table1[Product ID],Table1[[#This Row],[Product ID]],Table1[Sales],Table1[[#This Row],[Sales]])</f>
        <v>1</v>
      </c>
    </row>
    <row r="4724" spans="1:19" x14ac:dyDescent="0.3">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c r="S4724">
        <f>COUNTIFS(Table1[Order ID],Table1[[#This Row],[Order ID]],Table1[Product ID],Table1[[#This Row],[Product ID]],Table1[Sales],Table1[[#This Row],[Sales]])</f>
        <v>1</v>
      </c>
    </row>
    <row r="4725" spans="1:19" x14ac:dyDescent="0.3">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c r="S4725">
        <f>COUNTIFS(Table1[Order ID],Table1[[#This Row],[Order ID]],Table1[Product ID],Table1[[#This Row],[Product ID]],Table1[Sales],Table1[[#This Row],[Sales]])</f>
        <v>1</v>
      </c>
    </row>
    <row r="4726" spans="1:19" x14ac:dyDescent="0.3">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c r="S4726">
        <f>COUNTIFS(Table1[Order ID],Table1[[#This Row],[Order ID]],Table1[Product ID],Table1[[#This Row],[Product ID]],Table1[Sales],Table1[[#This Row],[Sales]])</f>
        <v>1</v>
      </c>
    </row>
    <row r="4727" spans="1:19" x14ac:dyDescent="0.3">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c r="S4727">
        <f>COUNTIFS(Table1[Order ID],Table1[[#This Row],[Order ID]],Table1[Product ID],Table1[[#This Row],[Product ID]],Table1[Sales],Table1[[#This Row],[Sales]])</f>
        <v>1</v>
      </c>
    </row>
    <row r="4728" spans="1:19" x14ac:dyDescent="0.3">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c r="S4728">
        <f>COUNTIFS(Table1[Order ID],Table1[[#This Row],[Order ID]],Table1[Product ID],Table1[[#This Row],[Product ID]],Table1[Sales],Table1[[#This Row],[Sales]])</f>
        <v>1</v>
      </c>
    </row>
    <row r="4729" spans="1:19" x14ac:dyDescent="0.3">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c r="S4729">
        <f>COUNTIFS(Table1[Order ID],Table1[[#This Row],[Order ID]],Table1[Product ID],Table1[[#This Row],[Product ID]],Table1[Sales],Table1[[#This Row],[Sales]])</f>
        <v>1</v>
      </c>
    </row>
    <row r="4730" spans="1:19" x14ac:dyDescent="0.3">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c r="S4730">
        <f>COUNTIFS(Table1[Order ID],Table1[[#This Row],[Order ID]],Table1[Product ID],Table1[[#This Row],[Product ID]],Table1[Sales],Table1[[#This Row],[Sales]])</f>
        <v>1</v>
      </c>
    </row>
    <row r="4731" spans="1:19" x14ac:dyDescent="0.3">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c r="S4731">
        <f>COUNTIFS(Table1[Order ID],Table1[[#This Row],[Order ID]],Table1[Product ID],Table1[[#This Row],[Product ID]],Table1[Sales],Table1[[#This Row],[Sales]])</f>
        <v>1</v>
      </c>
    </row>
    <row r="4732" spans="1:19" x14ac:dyDescent="0.3">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c r="S4732">
        <f>COUNTIFS(Table1[Order ID],Table1[[#This Row],[Order ID]],Table1[Product ID],Table1[[#This Row],[Product ID]],Table1[Sales],Table1[[#This Row],[Sales]])</f>
        <v>1</v>
      </c>
    </row>
    <row r="4733" spans="1:19" x14ac:dyDescent="0.3">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c r="S4733">
        <f>COUNTIFS(Table1[Order ID],Table1[[#This Row],[Order ID]],Table1[Product ID],Table1[[#This Row],[Product ID]],Table1[Sales],Table1[[#This Row],[Sales]])</f>
        <v>1</v>
      </c>
    </row>
    <row r="4734" spans="1:19" x14ac:dyDescent="0.3">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c r="S4734">
        <f>COUNTIFS(Table1[Order ID],Table1[[#This Row],[Order ID]],Table1[Product ID],Table1[[#This Row],[Product ID]],Table1[Sales],Table1[[#This Row],[Sales]])</f>
        <v>1</v>
      </c>
    </row>
    <row r="4735" spans="1:19" x14ac:dyDescent="0.3">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c r="S4735">
        <f>COUNTIFS(Table1[Order ID],Table1[[#This Row],[Order ID]],Table1[Product ID],Table1[[#This Row],[Product ID]],Table1[Sales],Table1[[#This Row],[Sales]])</f>
        <v>1</v>
      </c>
    </row>
    <row r="4736" spans="1:19" x14ac:dyDescent="0.3">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c r="S4736">
        <f>COUNTIFS(Table1[Order ID],Table1[[#This Row],[Order ID]],Table1[Product ID],Table1[[#This Row],[Product ID]],Table1[Sales],Table1[[#This Row],[Sales]])</f>
        <v>1</v>
      </c>
    </row>
    <row r="4737" spans="1:19" x14ac:dyDescent="0.3">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c r="S4737">
        <f>COUNTIFS(Table1[Order ID],Table1[[#This Row],[Order ID]],Table1[Product ID],Table1[[#This Row],[Product ID]],Table1[Sales],Table1[[#This Row],[Sales]])</f>
        <v>1</v>
      </c>
    </row>
    <row r="4738" spans="1:19" x14ac:dyDescent="0.3">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c r="S4738">
        <f>COUNTIFS(Table1[Order ID],Table1[[#This Row],[Order ID]],Table1[Product ID],Table1[[#This Row],[Product ID]],Table1[Sales],Table1[[#This Row],[Sales]])</f>
        <v>1</v>
      </c>
    </row>
    <row r="4739" spans="1:19" x14ac:dyDescent="0.3">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c r="S4739">
        <f>COUNTIFS(Table1[Order ID],Table1[[#This Row],[Order ID]],Table1[Product ID],Table1[[#This Row],[Product ID]],Table1[Sales],Table1[[#This Row],[Sales]])</f>
        <v>1</v>
      </c>
    </row>
    <row r="4740" spans="1:19" x14ac:dyDescent="0.3">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c r="S4740">
        <f>COUNTIFS(Table1[Order ID],Table1[[#This Row],[Order ID]],Table1[Product ID],Table1[[#This Row],[Product ID]],Table1[Sales],Table1[[#This Row],[Sales]])</f>
        <v>1</v>
      </c>
    </row>
    <row r="4741" spans="1:19" x14ac:dyDescent="0.3">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c r="S4741">
        <f>COUNTIFS(Table1[Order ID],Table1[[#This Row],[Order ID]],Table1[Product ID],Table1[[#This Row],[Product ID]],Table1[Sales],Table1[[#This Row],[Sales]])</f>
        <v>1</v>
      </c>
    </row>
    <row r="4742" spans="1:19" x14ac:dyDescent="0.3">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c r="S4742">
        <f>COUNTIFS(Table1[Order ID],Table1[[#This Row],[Order ID]],Table1[Product ID],Table1[[#This Row],[Product ID]],Table1[Sales],Table1[[#This Row],[Sales]])</f>
        <v>1</v>
      </c>
    </row>
    <row r="4743" spans="1:19" x14ac:dyDescent="0.3">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c r="S4743">
        <f>COUNTIFS(Table1[Order ID],Table1[[#This Row],[Order ID]],Table1[Product ID],Table1[[#This Row],[Product ID]],Table1[Sales],Table1[[#This Row],[Sales]])</f>
        <v>1</v>
      </c>
    </row>
    <row r="4744" spans="1:19" x14ac:dyDescent="0.3">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c r="S4744">
        <f>COUNTIFS(Table1[Order ID],Table1[[#This Row],[Order ID]],Table1[Product ID],Table1[[#This Row],[Product ID]],Table1[Sales],Table1[[#This Row],[Sales]])</f>
        <v>1</v>
      </c>
    </row>
    <row r="4745" spans="1:19" x14ac:dyDescent="0.3">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c r="S4745">
        <f>COUNTIFS(Table1[Order ID],Table1[[#This Row],[Order ID]],Table1[Product ID],Table1[[#This Row],[Product ID]],Table1[Sales],Table1[[#This Row],[Sales]])</f>
        <v>1</v>
      </c>
    </row>
    <row r="4746" spans="1:19" x14ac:dyDescent="0.3">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c r="S4746">
        <f>COUNTIFS(Table1[Order ID],Table1[[#This Row],[Order ID]],Table1[Product ID],Table1[[#This Row],[Product ID]],Table1[Sales],Table1[[#This Row],[Sales]])</f>
        <v>1</v>
      </c>
    </row>
    <row r="4747" spans="1:19" x14ac:dyDescent="0.3">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c r="S4747">
        <f>COUNTIFS(Table1[Order ID],Table1[[#This Row],[Order ID]],Table1[Product ID],Table1[[#This Row],[Product ID]],Table1[Sales],Table1[[#This Row],[Sales]])</f>
        <v>1</v>
      </c>
    </row>
    <row r="4748" spans="1:19" x14ac:dyDescent="0.3">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c r="S4748">
        <f>COUNTIFS(Table1[Order ID],Table1[[#This Row],[Order ID]],Table1[Product ID],Table1[[#This Row],[Product ID]],Table1[Sales],Table1[[#This Row],[Sales]])</f>
        <v>1</v>
      </c>
    </row>
    <row r="4749" spans="1:19" x14ac:dyDescent="0.3">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c r="S4749">
        <f>COUNTIFS(Table1[Order ID],Table1[[#This Row],[Order ID]],Table1[Product ID],Table1[[#This Row],[Product ID]],Table1[Sales],Table1[[#This Row],[Sales]])</f>
        <v>1</v>
      </c>
    </row>
    <row r="4750" spans="1:19" x14ac:dyDescent="0.3">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c r="S4750">
        <f>COUNTIFS(Table1[Order ID],Table1[[#This Row],[Order ID]],Table1[Product ID],Table1[[#This Row],[Product ID]],Table1[Sales],Table1[[#This Row],[Sales]])</f>
        <v>1</v>
      </c>
    </row>
    <row r="4751" spans="1:19" x14ac:dyDescent="0.3">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c r="S4751">
        <f>COUNTIFS(Table1[Order ID],Table1[[#This Row],[Order ID]],Table1[Product ID],Table1[[#This Row],[Product ID]],Table1[Sales],Table1[[#This Row],[Sales]])</f>
        <v>1</v>
      </c>
    </row>
    <row r="4752" spans="1:19" x14ac:dyDescent="0.3">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c r="S4752">
        <f>COUNTIFS(Table1[Order ID],Table1[[#This Row],[Order ID]],Table1[Product ID],Table1[[#This Row],[Product ID]],Table1[Sales],Table1[[#This Row],[Sales]])</f>
        <v>1</v>
      </c>
    </row>
    <row r="4753" spans="1:19" x14ac:dyDescent="0.3">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c r="S4753">
        <f>COUNTIFS(Table1[Order ID],Table1[[#This Row],[Order ID]],Table1[Product ID],Table1[[#This Row],[Product ID]],Table1[Sales],Table1[[#This Row],[Sales]])</f>
        <v>1</v>
      </c>
    </row>
    <row r="4754" spans="1:19" x14ac:dyDescent="0.3">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c r="S4754">
        <f>COUNTIFS(Table1[Order ID],Table1[[#This Row],[Order ID]],Table1[Product ID],Table1[[#This Row],[Product ID]],Table1[Sales],Table1[[#This Row],[Sales]])</f>
        <v>1</v>
      </c>
    </row>
    <row r="4755" spans="1:19" x14ac:dyDescent="0.3">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c r="S4755">
        <f>COUNTIFS(Table1[Order ID],Table1[[#This Row],[Order ID]],Table1[Product ID],Table1[[#This Row],[Product ID]],Table1[Sales],Table1[[#This Row],[Sales]])</f>
        <v>1</v>
      </c>
    </row>
    <row r="4756" spans="1:19" x14ac:dyDescent="0.3">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c r="S4756">
        <f>COUNTIFS(Table1[Order ID],Table1[[#This Row],[Order ID]],Table1[Product ID],Table1[[#This Row],[Product ID]],Table1[Sales],Table1[[#This Row],[Sales]])</f>
        <v>1</v>
      </c>
    </row>
    <row r="4757" spans="1:19" x14ac:dyDescent="0.3">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c r="S4757">
        <f>COUNTIFS(Table1[Order ID],Table1[[#This Row],[Order ID]],Table1[Product ID],Table1[[#This Row],[Product ID]],Table1[Sales],Table1[[#This Row],[Sales]])</f>
        <v>1</v>
      </c>
    </row>
    <row r="4758" spans="1:19" x14ac:dyDescent="0.3">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c r="S4758">
        <f>COUNTIFS(Table1[Order ID],Table1[[#This Row],[Order ID]],Table1[Product ID],Table1[[#This Row],[Product ID]],Table1[Sales],Table1[[#This Row],[Sales]])</f>
        <v>1</v>
      </c>
    </row>
    <row r="4759" spans="1:19" x14ac:dyDescent="0.3">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c r="S4759">
        <f>COUNTIFS(Table1[Order ID],Table1[[#This Row],[Order ID]],Table1[Product ID],Table1[[#This Row],[Product ID]],Table1[Sales],Table1[[#This Row],[Sales]])</f>
        <v>1</v>
      </c>
    </row>
    <row r="4760" spans="1:19" x14ac:dyDescent="0.3">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c r="S4760">
        <f>COUNTIFS(Table1[Order ID],Table1[[#This Row],[Order ID]],Table1[Product ID],Table1[[#This Row],[Product ID]],Table1[Sales],Table1[[#This Row],[Sales]])</f>
        <v>1</v>
      </c>
    </row>
    <row r="4761" spans="1:19" x14ac:dyDescent="0.3">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c r="S4761">
        <f>COUNTIFS(Table1[Order ID],Table1[[#This Row],[Order ID]],Table1[Product ID],Table1[[#This Row],[Product ID]],Table1[Sales],Table1[[#This Row],[Sales]])</f>
        <v>1</v>
      </c>
    </row>
    <row r="4762" spans="1:19" x14ac:dyDescent="0.3">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c r="S4762">
        <f>COUNTIFS(Table1[Order ID],Table1[[#This Row],[Order ID]],Table1[Product ID],Table1[[#This Row],[Product ID]],Table1[Sales],Table1[[#This Row],[Sales]])</f>
        <v>1</v>
      </c>
    </row>
    <row r="4763" spans="1:19" x14ac:dyDescent="0.3">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c r="S4763">
        <f>COUNTIFS(Table1[Order ID],Table1[[#This Row],[Order ID]],Table1[Product ID],Table1[[#This Row],[Product ID]],Table1[Sales],Table1[[#This Row],[Sales]])</f>
        <v>1</v>
      </c>
    </row>
    <row r="4764" spans="1:19" x14ac:dyDescent="0.3">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c r="S4764">
        <f>COUNTIFS(Table1[Order ID],Table1[[#This Row],[Order ID]],Table1[Product ID],Table1[[#This Row],[Product ID]],Table1[Sales],Table1[[#This Row],[Sales]])</f>
        <v>1</v>
      </c>
    </row>
    <row r="4765" spans="1:19" x14ac:dyDescent="0.3">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c r="S4765">
        <f>COUNTIFS(Table1[Order ID],Table1[[#This Row],[Order ID]],Table1[Product ID],Table1[[#This Row],[Product ID]],Table1[Sales],Table1[[#This Row],[Sales]])</f>
        <v>1</v>
      </c>
    </row>
    <row r="4766" spans="1:19" x14ac:dyDescent="0.3">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c r="S4766">
        <f>COUNTIFS(Table1[Order ID],Table1[[#This Row],[Order ID]],Table1[Product ID],Table1[[#This Row],[Product ID]],Table1[Sales],Table1[[#This Row],[Sales]])</f>
        <v>1</v>
      </c>
    </row>
    <row r="4767" spans="1:19" x14ac:dyDescent="0.3">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c r="S4767">
        <f>COUNTIFS(Table1[Order ID],Table1[[#This Row],[Order ID]],Table1[Product ID],Table1[[#This Row],[Product ID]],Table1[Sales],Table1[[#This Row],[Sales]])</f>
        <v>1</v>
      </c>
    </row>
    <row r="4768" spans="1:19" x14ac:dyDescent="0.3">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c r="S4768">
        <f>COUNTIFS(Table1[Order ID],Table1[[#This Row],[Order ID]],Table1[Product ID],Table1[[#This Row],[Product ID]],Table1[Sales],Table1[[#This Row],[Sales]])</f>
        <v>1</v>
      </c>
    </row>
    <row r="4769" spans="1:19" x14ac:dyDescent="0.3">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c r="S4769">
        <f>COUNTIFS(Table1[Order ID],Table1[[#This Row],[Order ID]],Table1[Product ID],Table1[[#This Row],[Product ID]],Table1[Sales],Table1[[#This Row],[Sales]])</f>
        <v>1</v>
      </c>
    </row>
    <row r="4770" spans="1:19" x14ac:dyDescent="0.3">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c r="S4770">
        <f>COUNTIFS(Table1[Order ID],Table1[[#This Row],[Order ID]],Table1[Product ID],Table1[[#This Row],[Product ID]],Table1[Sales],Table1[[#This Row],[Sales]])</f>
        <v>1</v>
      </c>
    </row>
    <row r="4771" spans="1:19" x14ac:dyDescent="0.3">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c r="S4771">
        <f>COUNTIFS(Table1[Order ID],Table1[[#This Row],[Order ID]],Table1[Product ID],Table1[[#This Row],[Product ID]],Table1[Sales],Table1[[#This Row],[Sales]])</f>
        <v>1</v>
      </c>
    </row>
    <row r="4772" spans="1:19" x14ac:dyDescent="0.3">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c r="S4772">
        <f>COUNTIFS(Table1[Order ID],Table1[[#This Row],[Order ID]],Table1[Product ID],Table1[[#This Row],[Product ID]],Table1[Sales],Table1[[#This Row],[Sales]])</f>
        <v>1</v>
      </c>
    </row>
    <row r="4773" spans="1:19" x14ac:dyDescent="0.3">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c r="S4773">
        <f>COUNTIFS(Table1[Order ID],Table1[[#This Row],[Order ID]],Table1[Product ID],Table1[[#This Row],[Product ID]],Table1[Sales],Table1[[#This Row],[Sales]])</f>
        <v>1</v>
      </c>
    </row>
    <row r="4774" spans="1:19" x14ac:dyDescent="0.3">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c r="S4774">
        <f>COUNTIFS(Table1[Order ID],Table1[[#This Row],[Order ID]],Table1[Product ID],Table1[[#This Row],[Product ID]],Table1[Sales],Table1[[#This Row],[Sales]])</f>
        <v>1</v>
      </c>
    </row>
    <row r="4775" spans="1:19" x14ac:dyDescent="0.3">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c r="S4775">
        <f>COUNTIFS(Table1[Order ID],Table1[[#This Row],[Order ID]],Table1[Product ID],Table1[[#This Row],[Product ID]],Table1[Sales],Table1[[#This Row],[Sales]])</f>
        <v>1</v>
      </c>
    </row>
    <row r="4776" spans="1:19" x14ac:dyDescent="0.3">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c r="S4776">
        <f>COUNTIFS(Table1[Order ID],Table1[[#This Row],[Order ID]],Table1[Product ID],Table1[[#This Row],[Product ID]],Table1[Sales],Table1[[#This Row],[Sales]])</f>
        <v>1</v>
      </c>
    </row>
    <row r="4777" spans="1:19" x14ac:dyDescent="0.3">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c r="S4777">
        <f>COUNTIFS(Table1[Order ID],Table1[[#This Row],[Order ID]],Table1[Product ID],Table1[[#This Row],[Product ID]],Table1[Sales],Table1[[#This Row],[Sales]])</f>
        <v>1</v>
      </c>
    </row>
    <row r="4778" spans="1:19" x14ac:dyDescent="0.3">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c r="S4778">
        <f>COUNTIFS(Table1[Order ID],Table1[[#This Row],[Order ID]],Table1[Product ID],Table1[[#This Row],[Product ID]],Table1[Sales],Table1[[#This Row],[Sales]])</f>
        <v>1</v>
      </c>
    </row>
    <row r="4779" spans="1:19" x14ac:dyDescent="0.3">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c r="S4779">
        <f>COUNTIFS(Table1[Order ID],Table1[[#This Row],[Order ID]],Table1[Product ID],Table1[[#This Row],[Product ID]],Table1[Sales],Table1[[#This Row],[Sales]])</f>
        <v>1</v>
      </c>
    </row>
    <row r="4780" spans="1:19" x14ac:dyDescent="0.3">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c r="S4780">
        <f>COUNTIFS(Table1[Order ID],Table1[[#This Row],[Order ID]],Table1[Product ID],Table1[[#This Row],[Product ID]],Table1[Sales],Table1[[#This Row],[Sales]])</f>
        <v>1</v>
      </c>
    </row>
    <row r="4781" spans="1:19" x14ac:dyDescent="0.3">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c r="S4781">
        <f>COUNTIFS(Table1[Order ID],Table1[[#This Row],[Order ID]],Table1[Product ID],Table1[[#This Row],[Product ID]],Table1[Sales],Table1[[#This Row],[Sales]])</f>
        <v>1</v>
      </c>
    </row>
    <row r="4782" spans="1:19" x14ac:dyDescent="0.3">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c r="S4782">
        <f>COUNTIFS(Table1[Order ID],Table1[[#This Row],[Order ID]],Table1[Product ID],Table1[[#This Row],[Product ID]],Table1[Sales],Table1[[#This Row],[Sales]])</f>
        <v>1</v>
      </c>
    </row>
    <row r="4783" spans="1:19" x14ac:dyDescent="0.3">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c r="S4783">
        <f>COUNTIFS(Table1[Order ID],Table1[[#This Row],[Order ID]],Table1[Product ID],Table1[[#This Row],[Product ID]],Table1[Sales],Table1[[#This Row],[Sales]])</f>
        <v>1</v>
      </c>
    </row>
    <row r="4784" spans="1:19" x14ac:dyDescent="0.3">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c r="S4784">
        <f>COUNTIFS(Table1[Order ID],Table1[[#This Row],[Order ID]],Table1[Product ID],Table1[[#This Row],[Product ID]],Table1[Sales],Table1[[#This Row],[Sales]])</f>
        <v>1</v>
      </c>
    </row>
    <row r="4785" spans="1:19" x14ac:dyDescent="0.3">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c r="S4785">
        <f>COUNTIFS(Table1[Order ID],Table1[[#This Row],[Order ID]],Table1[Product ID],Table1[[#This Row],[Product ID]],Table1[Sales],Table1[[#This Row],[Sales]])</f>
        <v>1</v>
      </c>
    </row>
    <row r="4786" spans="1:19" x14ac:dyDescent="0.3">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c r="S4786">
        <f>COUNTIFS(Table1[Order ID],Table1[[#This Row],[Order ID]],Table1[Product ID],Table1[[#This Row],[Product ID]],Table1[Sales],Table1[[#This Row],[Sales]])</f>
        <v>1</v>
      </c>
    </row>
    <row r="4787" spans="1:19" x14ac:dyDescent="0.3">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c r="S4787">
        <f>COUNTIFS(Table1[Order ID],Table1[[#This Row],[Order ID]],Table1[Product ID],Table1[[#This Row],[Product ID]],Table1[Sales],Table1[[#This Row],[Sales]])</f>
        <v>1</v>
      </c>
    </row>
    <row r="4788" spans="1:19" x14ac:dyDescent="0.3">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c r="S4788">
        <f>COUNTIFS(Table1[Order ID],Table1[[#This Row],[Order ID]],Table1[Product ID],Table1[[#This Row],[Product ID]],Table1[Sales],Table1[[#This Row],[Sales]])</f>
        <v>1</v>
      </c>
    </row>
    <row r="4789" spans="1:19" x14ac:dyDescent="0.3">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c r="S4789">
        <f>COUNTIFS(Table1[Order ID],Table1[[#This Row],[Order ID]],Table1[Product ID],Table1[[#This Row],[Product ID]],Table1[Sales],Table1[[#This Row],[Sales]])</f>
        <v>1</v>
      </c>
    </row>
    <row r="4790" spans="1:19" x14ac:dyDescent="0.3">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c r="S4790">
        <f>COUNTIFS(Table1[Order ID],Table1[[#This Row],[Order ID]],Table1[Product ID],Table1[[#This Row],[Product ID]],Table1[Sales],Table1[[#This Row],[Sales]])</f>
        <v>1</v>
      </c>
    </row>
    <row r="4791" spans="1:19" x14ac:dyDescent="0.3">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c r="S4791">
        <f>COUNTIFS(Table1[Order ID],Table1[[#This Row],[Order ID]],Table1[Product ID],Table1[[#This Row],[Product ID]],Table1[Sales],Table1[[#This Row],[Sales]])</f>
        <v>1</v>
      </c>
    </row>
    <row r="4792" spans="1:19" x14ac:dyDescent="0.3">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c r="S4792">
        <f>COUNTIFS(Table1[Order ID],Table1[[#This Row],[Order ID]],Table1[Product ID],Table1[[#This Row],[Product ID]],Table1[Sales],Table1[[#This Row],[Sales]])</f>
        <v>1</v>
      </c>
    </row>
    <row r="4793" spans="1:19" x14ac:dyDescent="0.3">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c r="S4793">
        <f>COUNTIFS(Table1[Order ID],Table1[[#This Row],[Order ID]],Table1[Product ID],Table1[[#This Row],[Product ID]],Table1[Sales],Table1[[#This Row],[Sales]])</f>
        <v>1</v>
      </c>
    </row>
    <row r="4794" spans="1:19" x14ac:dyDescent="0.3">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c r="S4794">
        <f>COUNTIFS(Table1[Order ID],Table1[[#This Row],[Order ID]],Table1[Product ID],Table1[[#This Row],[Product ID]],Table1[Sales],Table1[[#This Row],[Sales]])</f>
        <v>1</v>
      </c>
    </row>
    <row r="4795" spans="1:19" x14ac:dyDescent="0.3">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c r="S4795">
        <f>COUNTIFS(Table1[Order ID],Table1[[#This Row],[Order ID]],Table1[Product ID],Table1[[#This Row],[Product ID]],Table1[Sales],Table1[[#This Row],[Sales]])</f>
        <v>1</v>
      </c>
    </row>
    <row r="4796" spans="1:19" x14ac:dyDescent="0.3">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c r="S4796">
        <f>COUNTIFS(Table1[Order ID],Table1[[#This Row],[Order ID]],Table1[Product ID],Table1[[#This Row],[Product ID]],Table1[Sales],Table1[[#This Row],[Sales]])</f>
        <v>1</v>
      </c>
    </row>
    <row r="4797" spans="1:19" x14ac:dyDescent="0.3">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c r="S4797">
        <f>COUNTIFS(Table1[Order ID],Table1[[#This Row],[Order ID]],Table1[Product ID],Table1[[#This Row],[Product ID]],Table1[Sales],Table1[[#This Row],[Sales]])</f>
        <v>1</v>
      </c>
    </row>
    <row r="4798" spans="1:19" x14ac:dyDescent="0.3">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c r="S4798">
        <f>COUNTIFS(Table1[Order ID],Table1[[#This Row],[Order ID]],Table1[Product ID],Table1[[#This Row],[Product ID]],Table1[Sales],Table1[[#This Row],[Sales]])</f>
        <v>1</v>
      </c>
    </row>
    <row r="4799" spans="1:19" x14ac:dyDescent="0.3">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c r="S4799">
        <f>COUNTIFS(Table1[Order ID],Table1[[#This Row],[Order ID]],Table1[Product ID],Table1[[#This Row],[Product ID]],Table1[Sales],Table1[[#This Row],[Sales]])</f>
        <v>1</v>
      </c>
    </row>
    <row r="4800" spans="1:19" x14ac:dyDescent="0.3">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c r="S4800">
        <f>COUNTIFS(Table1[Order ID],Table1[[#This Row],[Order ID]],Table1[Product ID],Table1[[#This Row],[Product ID]],Table1[Sales],Table1[[#This Row],[Sales]])</f>
        <v>1</v>
      </c>
    </row>
    <row r="4801" spans="1:19" x14ac:dyDescent="0.3">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c r="S4801">
        <f>COUNTIFS(Table1[Order ID],Table1[[#This Row],[Order ID]],Table1[Product ID],Table1[[#This Row],[Product ID]],Table1[Sales],Table1[[#This Row],[Sales]])</f>
        <v>1</v>
      </c>
    </row>
    <row r="4802" spans="1:19" x14ac:dyDescent="0.3">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c r="S4802">
        <f>COUNTIFS(Table1[Order ID],Table1[[#This Row],[Order ID]],Table1[Product ID],Table1[[#This Row],[Product ID]],Table1[Sales],Table1[[#This Row],[Sales]])</f>
        <v>1</v>
      </c>
    </row>
    <row r="4803" spans="1:19" x14ac:dyDescent="0.3">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c r="S4803">
        <f>COUNTIFS(Table1[Order ID],Table1[[#This Row],[Order ID]],Table1[Product ID],Table1[[#This Row],[Product ID]],Table1[Sales],Table1[[#This Row],[Sales]])</f>
        <v>1</v>
      </c>
    </row>
    <row r="4804" spans="1:19" x14ac:dyDescent="0.3">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c r="S4804">
        <f>COUNTIFS(Table1[Order ID],Table1[[#This Row],[Order ID]],Table1[Product ID],Table1[[#This Row],[Product ID]],Table1[Sales],Table1[[#This Row],[Sales]])</f>
        <v>1</v>
      </c>
    </row>
    <row r="4805" spans="1:19" x14ac:dyDescent="0.3">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c r="S4805">
        <f>COUNTIFS(Table1[Order ID],Table1[[#This Row],[Order ID]],Table1[Product ID],Table1[[#This Row],[Product ID]],Table1[Sales],Table1[[#This Row],[Sales]])</f>
        <v>1</v>
      </c>
    </row>
    <row r="4806" spans="1:19" x14ac:dyDescent="0.3">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c r="S4806">
        <f>COUNTIFS(Table1[Order ID],Table1[[#This Row],[Order ID]],Table1[Product ID],Table1[[#This Row],[Product ID]],Table1[Sales],Table1[[#This Row],[Sales]])</f>
        <v>1</v>
      </c>
    </row>
    <row r="4807" spans="1:19" x14ac:dyDescent="0.3">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c r="S4807">
        <f>COUNTIFS(Table1[Order ID],Table1[[#This Row],[Order ID]],Table1[Product ID],Table1[[#This Row],[Product ID]],Table1[Sales],Table1[[#This Row],[Sales]])</f>
        <v>1</v>
      </c>
    </row>
    <row r="4808" spans="1:19" x14ac:dyDescent="0.3">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c r="S4808">
        <f>COUNTIFS(Table1[Order ID],Table1[[#This Row],[Order ID]],Table1[Product ID],Table1[[#This Row],[Product ID]],Table1[Sales],Table1[[#This Row],[Sales]])</f>
        <v>1</v>
      </c>
    </row>
    <row r="4809" spans="1:19" x14ac:dyDescent="0.3">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c r="S4809">
        <f>COUNTIFS(Table1[Order ID],Table1[[#This Row],[Order ID]],Table1[Product ID],Table1[[#This Row],[Product ID]],Table1[Sales],Table1[[#This Row],[Sales]])</f>
        <v>1</v>
      </c>
    </row>
    <row r="4810" spans="1:19" x14ac:dyDescent="0.3">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c r="S4810">
        <f>COUNTIFS(Table1[Order ID],Table1[[#This Row],[Order ID]],Table1[Product ID],Table1[[#This Row],[Product ID]],Table1[Sales],Table1[[#This Row],[Sales]])</f>
        <v>1</v>
      </c>
    </row>
    <row r="4811" spans="1:19" x14ac:dyDescent="0.3">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c r="S4811">
        <f>COUNTIFS(Table1[Order ID],Table1[[#This Row],[Order ID]],Table1[Product ID],Table1[[#This Row],[Product ID]],Table1[Sales],Table1[[#This Row],[Sales]])</f>
        <v>1</v>
      </c>
    </row>
    <row r="4812" spans="1:19" x14ac:dyDescent="0.3">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c r="S4812">
        <f>COUNTIFS(Table1[Order ID],Table1[[#This Row],[Order ID]],Table1[Product ID],Table1[[#This Row],[Product ID]],Table1[Sales],Table1[[#This Row],[Sales]])</f>
        <v>1</v>
      </c>
    </row>
    <row r="4813" spans="1:19" x14ac:dyDescent="0.3">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c r="S4813">
        <f>COUNTIFS(Table1[Order ID],Table1[[#This Row],[Order ID]],Table1[Product ID],Table1[[#This Row],[Product ID]],Table1[Sales],Table1[[#This Row],[Sales]])</f>
        <v>1</v>
      </c>
    </row>
    <row r="4814" spans="1:19" x14ac:dyDescent="0.3">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c r="S4814">
        <f>COUNTIFS(Table1[Order ID],Table1[[#This Row],[Order ID]],Table1[Product ID],Table1[[#This Row],[Product ID]],Table1[Sales],Table1[[#This Row],[Sales]])</f>
        <v>1</v>
      </c>
    </row>
    <row r="4815" spans="1:19" x14ac:dyDescent="0.3">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c r="S4815">
        <f>COUNTIFS(Table1[Order ID],Table1[[#This Row],[Order ID]],Table1[Product ID],Table1[[#This Row],[Product ID]],Table1[Sales],Table1[[#This Row],[Sales]])</f>
        <v>1</v>
      </c>
    </row>
    <row r="4816" spans="1:19" x14ac:dyDescent="0.3">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c r="S4816">
        <f>COUNTIFS(Table1[Order ID],Table1[[#This Row],[Order ID]],Table1[Product ID],Table1[[#This Row],[Product ID]],Table1[Sales],Table1[[#This Row],[Sales]])</f>
        <v>1</v>
      </c>
    </row>
    <row r="4817" spans="1:19" x14ac:dyDescent="0.3">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c r="S4817">
        <f>COUNTIFS(Table1[Order ID],Table1[[#This Row],[Order ID]],Table1[Product ID],Table1[[#This Row],[Product ID]],Table1[Sales],Table1[[#This Row],[Sales]])</f>
        <v>1</v>
      </c>
    </row>
    <row r="4818" spans="1:19" x14ac:dyDescent="0.3">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c r="S4818">
        <f>COUNTIFS(Table1[Order ID],Table1[[#This Row],[Order ID]],Table1[Product ID],Table1[[#This Row],[Product ID]],Table1[Sales],Table1[[#This Row],[Sales]])</f>
        <v>1</v>
      </c>
    </row>
    <row r="4819" spans="1:19" x14ac:dyDescent="0.3">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c r="S4819">
        <f>COUNTIFS(Table1[Order ID],Table1[[#This Row],[Order ID]],Table1[Product ID],Table1[[#This Row],[Product ID]],Table1[Sales],Table1[[#This Row],[Sales]])</f>
        <v>1</v>
      </c>
    </row>
    <row r="4820" spans="1:19" x14ac:dyDescent="0.3">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c r="S4820">
        <f>COUNTIFS(Table1[Order ID],Table1[[#This Row],[Order ID]],Table1[Product ID],Table1[[#This Row],[Product ID]],Table1[Sales],Table1[[#This Row],[Sales]])</f>
        <v>1</v>
      </c>
    </row>
    <row r="4821" spans="1:19" x14ac:dyDescent="0.3">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c r="S4821">
        <f>COUNTIFS(Table1[Order ID],Table1[[#This Row],[Order ID]],Table1[Product ID],Table1[[#This Row],[Product ID]],Table1[Sales],Table1[[#This Row],[Sales]])</f>
        <v>1</v>
      </c>
    </row>
    <row r="4822" spans="1:19" x14ac:dyDescent="0.3">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c r="S4822">
        <f>COUNTIFS(Table1[Order ID],Table1[[#This Row],[Order ID]],Table1[Product ID],Table1[[#This Row],[Product ID]],Table1[Sales],Table1[[#This Row],[Sales]])</f>
        <v>1</v>
      </c>
    </row>
    <row r="4823" spans="1:19" x14ac:dyDescent="0.3">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c r="S4823">
        <f>COUNTIFS(Table1[Order ID],Table1[[#This Row],[Order ID]],Table1[Product ID],Table1[[#This Row],[Product ID]],Table1[Sales],Table1[[#This Row],[Sales]])</f>
        <v>1</v>
      </c>
    </row>
    <row r="4824" spans="1:19" x14ac:dyDescent="0.3">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c r="S4824">
        <f>COUNTIFS(Table1[Order ID],Table1[[#This Row],[Order ID]],Table1[Product ID],Table1[[#This Row],[Product ID]],Table1[Sales],Table1[[#This Row],[Sales]])</f>
        <v>1</v>
      </c>
    </row>
    <row r="4825" spans="1:19" x14ac:dyDescent="0.3">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c r="S4825">
        <f>COUNTIFS(Table1[Order ID],Table1[[#This Row],[Order ID]],Table1[Product ID],Table1[[#This Row],[Product ID]],Table1[Sales],Table1[[#This Row],[Sales]])</f>
        <v>1</v>
      </c>
    </row>
    <row r="4826" spans="1:19" x14ac:dyDescent="0.3">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c r="S4826">
        <f>COUNTIFS(Table1[Order ID],Table1[[#This Row],[Order ID]],Table1[Product ID],Table1[[#This Row],[Product ID]],Table1[Sales],Table1[[#This Row],[Sales]])</f>
        <v>1</v>
      </c>
    </row>
    <row r="4827" spans="1:19" x14ac:dyDescent="0.3">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c r="S4827">
        <f>COUNTIFS(Table1[Order ID],Table1[[#This Row],[Order ID]],Table1[Product ID],Table1[[#This Row],[Product ID]],Table1[Sales],Table1[[#This Row],[Sales]])</f>
        <v>1</v>
      </c>
    </row>
    <row r="4828" spans="1:19" x14ac:dyDescent="0.3">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c r="S4828">
        <f>COUNTIFS(Table1[Order ID],Table1[[#This Row],[Order ID]],Table1[Product ID],Table1[[#This Row],[Product ID]],Table1[Sales],Table1[[#This Row],[Sales]])</f>
        <v>1</v>
      </c>
    </row>
    <row r="4829" spans="1:19" x14ac:dyDescent="0.3">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c r="S4829">
        <f>COUNTIFS(Table1[Order ID],Table1[[#This Row],[Order ID]],Table1[Product ID],Table1[[#This Row],[Product ID]],Table1[Sales],Table1[[#This Row],[Sales]])</f>
        <v>1</v>
      </c>
    </row>
    <row r="4830" spans="1:19" x14ac:dyDescent="0.3">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c r="S4830">
        <f>COUNTIFS(Table1[Order ID],Table1[[#This Row],[Order ID]],Table1[Product ID],Table1[[#This Row],[Product ID]],Table1[Sales],Table1[[#This Row],[Sales]])</f>
        <v>1</v>
      </c>
    </row>
    <row r="4831" spans="1:19" x14ac:dyDescent="0.3">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c r="S4831">
        <f>COUNTIFS(Table1[Order ID],Table1[[#This Row],[Order ID]],Table1[Product ID],Table1[[#This Row],[Product ID]],Table1[Sales],Table1[[#This Row],[Sales]])</f>
        <v>1</v>
      </c>
    </row>
    <row r="4832" spans="1:19" x14ac:dyDescent="0.3">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c r="S4832">
        <f>COUNTIFS(Table1[Order ID],Table1[[#This Row],[Order ID]],Table1[Product ID],Table1[[#This Row],[Product ID]],Table1[Sales],Table1[[#This Row],[Sales]])</f>
        <v>1</v>
      </c>
    </row>
    <row r="4833" spans="1:19" x14ac:dyDescent="0.3">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c r="S4833">
        <f>COUNTIFS(Table1[Order ID],Table1[[#This Row],[Order ID]],Table1[Product ID],Table1[[#This Row],[Product ID]],Table1[Sales],Table1[[#This Row],[Sales]])</f>
        <v>1</v>
      </c>
    </row>
    <row r="4834" spans="1:19" x14ac:dyDescent="0.3">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c r="S4834">
        <f>COUNTIFS(Table1[Order ID],Table1[[#This Row],[Order ID]],Table1[Product ID],Table1[[#This Row],[Product ID]],Table1[Sales],Table1[[#This Row],[Sales]])</f>
        <v>1</v>
      </c>
    </row>
    <row r="4835" spans="1:19" x14ac:dyDescent="0.3">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c r="S4835">
        <f>COUNTIFS(Table1[Order ID],Table1[[#This Row],[Order ID]],Table1[Product ID],Table1[[#This Row],[Product ID]],Table1[Sales],Table1[[#This Row],[Sales]])</f>
        <v>1</v>
      </c>
    </row>
    <row r="4836" spans="1:19" x14ac:dyDescent="0.3">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c r="S4836">
        <f>COUNTIFS(Table1[Order ID],Table1[[#This Row],[Order ID]],Table1[Product ID],Table1[[#This Row],[Product ID]],Table1[Sales],Table1[[#This Row],[Sales]])</f>
        <v>1</v>
      </c>
    </row>
    <row r="4837" spans="1:19" x14ac:dyDescent="0.3">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c r="S4837">
        <f>COUNTIFS(Table1[Order ID],Table1[[#This Row],[Order ID]],Table1[Product ID],Table1[[#This Row],[Product ID]],Table1[Sales],Table1[[#This Row],[Sales]])</f>
        <v>1</v>
      </c>
    </row>
    <row r="4838" spans="1:19" x14ac:dyDescent="0.3">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c r="S4838">
        <f>COUNTIFS(Table1[Order ID],Table1[[#This Row],[Order ID]],Table1[Product ID],Table1[[#This Row],[Product ID]],Table1[Sales],Table1[[#This Row],[Sales]])</f>
        <v>1</v>
      </c>
    </row>
    <row r="4839" spans="1:19" x14ac:dyDescent="0.3">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c r="S4839">
        <f>COUNTIFS(Table1[Order ID],Table1[[#This Row],[Order ID]],Table1[Product ID],Table1[[#This Row],[Product ID]],Table1[Sales],Table1[[#This Row],[Sales]])</f>
        <v>1</v>
      </c>
    </row>
    <row r="4840" spans="1:19" x14ac:dyDescent="0.3">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c r="S4840">
        <f>COUNTIFS(Table1[Order ID],Table1[[#This Row],[Order ID]],Table1[Product ID],Table1[[#This Row],[Product ID]],Table1[Sales],Table1[[#This Row],[Sales]])</f>
        <v>1</v>
      </c>
    </row>
    <row r="4841" spans="1:19" x14ac:dyDescent="0.3">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c r="S4841">
        <f>COUNTIFS(Table1[Order ID],Table1[[#This Row],[Order ID]],Table1[Product ID],Table1[[#This Row],[Product ID]],Table1[Sales],Table1[[#This Row],[Sales]])</f>
        <v>1</v>
      </c>
    </row>
    <row r="4842" spans="1:19" x14ac:dyDescent="0.3">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c r="S4842">
        <f>COUNTIFS(Table1[Order ID],Table1[[#This Row],[Order ID]],Table1[Product ID],Table1[[#This Row],[Product ID]],Table1[Sales],Table1[[#This Row],[Sales]])</f>
        <v>1</v>
      </c>
    </row>
    <row r="4843" spans="1:19" x14ac:dyDescent="0.3">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c r="S4843">
        <f>COUNTIFS(Table1[Order ID],Table1[[#This Row],[Order ID]],Table1[Product ID],Table1[[#This Row],[Product ID]],Table1[Sales],Table1[[#This Row],[Sales]])</f>
        <v>1</v>
      </c>
    </row>
    <row r="4844" spans="1:19" x14ac:dyDescent="0.3">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c r="S4844">
        <f>COUNTIFS(Table1[Order ID],Table1[[#This Row],[Order ID]],Table1[Product ID],Table1[[#This Row],[Product ID]],Table1[Sales],Table1[[#This Row],[Sales]])</f>
        <v>1</v>
      </c>
    </row>
    <row r="4845" spans="1:19" x14ac:dyDescent="0.3">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c r="S4845">
        <f>COUNTIFS(Table1[Order ID],Table1[[#This Row],[Order ID]],Table1[Product ID],Table1[[#This Row],[Product ID]],Table1[Sales],Table1[[#This Row],[Sales]])</f>
        <v>1</v>
      </c>
    </row>
    <row r="4846" spans="1:19" x14ac:dyDescent="0.3">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c r="S4846">
        <f>COUNTIFS(Table1[Order ID],Table1[[#This Row],[Order ID]],Table1[Product ID],Table1[[#This Row],[Product ID]],Table1[Sales],Table1[[#This Row],[Sales]])</f>
        <v>1</v>
      </c>
    </row>
    <row r="4847" spans="1:19" x14ac:dyDescent="0.3">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c r="S4847">
        <f>COUNTIFS(Table1[Order ID],Table1[[#This Row],[Order ID]],Table1[Product ID],Table1[[#This Row],[Product ID]],Table1[Sales],Table1[[#This Row],[Sales]])</f>
        <v>1</v>
      </c>
    </row>
    <row r="4848" spans="1:19" x14ac:dyDescent="0.3">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c r="S4848">
        <f>COUNTIFS(Table1[Order ID],Table1[[#This Row],[Order ID]],Table1[Product ID],Table1[[#This Row],[Product ID]],Table1[Sales],Table1[[#This Row],[Sales]])</f>
        <v>1</v>
      </c>
    </row>
    <row r="4849" spans="1:19" x14ac:dyDescent="0.3">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c r="S4849">
        <f>COUNTIFS(Table1[Order ID],Table1[[#This Row],[Order ID]],Table1[Product ID],Table1[[#This Row],[Product ID]],Table1[Sales],Table1[[#This Row],[Sales]])</f>
        <v>1</v>
      </c>
    </row>
    <row r="4850" spans="1:19" x14ac:dyDescent="0.3">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c r="S4850">
        <f>COUNTIFS(Table1[Order ID],Table1[[#This Row],[Order ID]],Table1[Product ID],Table1[[#This Row],[Product ID]],Table1[Sales],Table1[[#This Row],[Sales]])</f>
        <v>1</v>
      </c>
    </row>
    <row r="4851" spans="1:19" x14ac:dyDescent="0.3">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c r="S4851">
        <f>COUNTIFS(Table1[Order ID],Table1[[#This Row],[Order ID]],Table1[Product ID],Table1[[#This Row],[Product ID]],Table1[Sales],Table1[[#This Row],[Sales]])</f>
        <v>1</v>
      </c>
    </row>
    <row r="4852" spans="1:19" x14ac:dyDescent="0.3">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c r="S4852">
        <f>COUNTIFS(Table1[Order ID],Table1[[#This Row],[Order ID]],Table1[Product ID],Table1[[#This Row],[Product ID]],Table1[Sales],Table1[[#This Row],[Sales]])</f>
        <v>1</v>
      </c>
    </row>
    <row r="4853" spans="1:19" x14ac:dyDescent="0.3">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c r="S4853">
        <f>COUNTIFS(Table1[Order ID],Table1[[#This Row],[Order ID]],Table1[Product ID],Table1[[#This Row],[Product ID]],Table1[Sales],Table1[[#This Row],[Sales]])</f>
        <v>1</v>
      </c>
    </row>
    <row r="4854" spans="1:19" x14ac:dyDescent="0.3">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c r="S4854">
        <f>COUNTIFS(Table1[Order ID],Table1[[#This Row],[Order ID]],Table1[Product ID],Table1[[#This Row],[Product ID]],Table1[Sales],Table1[[#This Row],[Sales]])</f>
        <v>1</v>
      </c>
    </row>
    <row r="4855" spans="1:19" x14ac:dyDescent="0.3">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c r="S4855">
        <f>COUNTIFS(Table1[Order ID],Table1[[#This Row],[Order ID]],Table1[Product ID],Table1[[#This Row],[Product ID]],Table1[Sales],Table1[[#This Row],[Sales]])</f>
        <v>1</v>
      </c>
    </row>
    <row r="4856" spans="1:19" x14ac:dyDescent="0.3">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c r="S4856">
        <f>COUNTIFS(Table1[Order ID],Table1[[#This Row],[Order ID]],Table1[Product ID],Table1[[#This Row],[Product ID]],Table1[Sales],Table1[[#This Row],[Sales]])</f>
        <v>1</v>
      </c>
    </row>
    <row r="4857" spans="1:19" x14ac:dyDescent="0.3">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c r="S4857">
        <f>COUNTIFS(Table1[Order ID],Table1[[#This Row],[Order ID]],Table1[Product ID],Table1[[#This Row],[Product ID]],Table1[Sales],Table1[[#This Row],[Sales]])</f>
        <v>1</v>
      </c>
    </row>
    <row r="4858" spans="1:19" x14ac:dyDescent="0.3">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c r="S4858">
        <f>COUNTIFS(Table1[Order ID],Table1[[#This Row],[Order ID]],Table1[Product ID],Table1[[#This Row],[Product ID]],Table1[Sales],Table1[[#This Row],[Sales]])</f>
        <v>1</v>
      </c>
    </row>
    <row r="4859" spans="1:19" x14ac:dyDescent="0.3">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c r="S4859">
        <f>COUNTIFS(Table1[Order ID],Table1[[#This Row],[Order ID]],Table1[Product ID],Table1[[#This Row],[Product ID]],Table1[Sales],Table1[[#This Row],[Sales]])</f>
        <v>1</v>
      </c>
    </row>
    <row r="4860" spans="1:19" x14ac:dyDescent="0.3">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c r="S4860">
        <f>COUNTIFS(Table1[Order ID],Table1[[#This Row],[Order ID]],Table1[Product ID],Table1[[#This Row],[Product ID]],Table1[Sales],Table1[[#This Row],[Sales]])</f>
        <v>1</v>
      </c>
    </row>
    <row r="4861" spans="1:19" x14ac:dyDescent="0.3">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c r="S4861">
        <f>COUNTIFS(Table1[Order ID],Table1[[#This Row],[Order ID]],Table1[Product ID],Table1[[#This Row],[Product ID]],Table1[Sales],Table1[[#This Row],[Sales]])</f>
        <v>1</v>
      </c>
    </row>
    <row r="4862" spans="1:19" x14ac:dyDescent="0.3">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c r="S4862">
        <f>COUNTIFS(Table1[Order ID],Table1[[#This Row],[Order ID]],Table1[Product ID],Table1[[#This Row],[Product ID]],Table1[Sales],Table1[[#This Row],[Sales]])</f>
        <v>1</v>
      </c>
    </row>
    <row r="4863" spans="1:19" x14ac:dyDescent="0.3">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c r="S4863">
        <f>COUNTIFS(Table1[Order ID],Table1[[#This Row],[Order ID]],Table1[Product ID],Table1[[#This Row],[Product ID]],Table1[Sales],Table1[[#This Row],[Sales]])</f>
        <v>1</v>
      </c>
    </row>
    <row r="4864" spans="1:19" x14ac:dyDescent="0.3">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c r="S4864">
        <f>COUNTIFS(Table1[Order ID],Table1[[#This Row],[Order ID]],Table1[Product ID],Table1[[#This Row],[Product ID]],Table1[Sales],Table1[[#This Row],[Sales]])</f>
        <v>1</v>
      </c>
    </row>
    <row r="4865" spans="1:19" x14ac:dyDescent="0.3">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c r="S4865">
        <f>COUNTIFS(Table1[Order ID],Table1[[#This Row],[Order ID]],Table1[Product ID],Table1[[#This Row],[Product ID]],Table1[Sales],Table1[[#This Row],[Sales]])</f>
        <v>1</v>
      </c>
    </row>
    <row r="4866" spans="1:19" x14ac:dyDescent="0.3">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c r="S4866">
        <f>COUNTIFS(Table1[Order ID],Table1[[#This Row],[Order ID]],Table1[Product ID],Table1[[#This Row],[Product ID]],Table1[Sales],Table1[[#This Row],[Sales]])</f>
        <v>1</v>
      </c>
    </row>
    <row r="4867" spans="1:19" x14ac:dyDescent="0.3">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c r="S4867">
        <f>COUNTIFS(Table1[Order ID],Table1[[#This Row],[Order ID]],Table1[Product ID],Table1[[#This Row],[Product ID]],Table1[Sales],Table1[[#This Row],[Sales]])</f>
        <v>1</v>
      </c>
    </row>
    <row r="4868" spans="1:19" x14ac:dyDescent="0.3">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c r="S4868">
        <f>COUNTIFS(Table1[Order ID],Table1[[#This Row],[Order ID]],Table1[Product ID],Table1[[#This Row],[Product ID]],Table1[Sales],Table1[[#This Row],[Sales]])</f>
        <v>1</v>
      </c>
    </row>
    <row r="4869" spans="1:19" x14ac:dyDescent="0.3">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c r="S4869">
        <f>COUNTIFS(Table1[Order ID],Table1[[#This Row],[Order ID]],Table1[Product ID],Table1[[#This Row],[Product ID]],Table1[Sales],Table1[[#This Row],[Sales]])</f>
        <v>1</v>
      </c>
    </row>
    <row r="4870" spans="1:19" x14ac:dyDescent="0.3">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c r="S4870">
        <f>COUNTIFS(Table1[Order ID],Table1[[#This Row],[Order ID]],Table1[Product ID],Table1[[#This Row],[Product ID]],Table1[Sales],Table1[[#This Row],[Sales]])</f>
        <v>1</v>
      </c>
    </row>
    <row r="4871" spans="1:19" x14ac:dyDescent="0.3">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c r="S4871">
        <f>COUNTIFS(Table1[Order ID],Table1[[#This Row],[Order ID]],Table1[Product ID],Table1[[#This Row],[Product ID]],Table1[Sales],Table1[[#This Row],[Sales]])</f>
        <v>1</v>
      </c>
    </row>
    <row r="4872" spans="1:19" x14ac:dyDescent="0.3">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c r="S4872">
        <f>COUNTIFS(Table1[Order ID],Table1[[#This Row],[Order ID]],Table1[Product ID],Table1[[#This Row],[Product ID]],Table1[Sales],Table1[[#This Row],[Sales]])</f>
        <v>1</v>
      </c>
    </row>
    <row r="4873" spans="1:19" x14ac:dyDescent="0.3">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c r="S4873">
        <f>COUNTIFS(Table1[Order ID],Table1[[#This Row],[Order ID]],Table1[Product ID],Table1[[#This Row],[Product ID]],Table1[Sales],Table1[[#This Row],[Sales]])</f>
        <v>1</v>
      </c>
    </row>
    <row r="4874" spans="1:19" x14ac:dyDescent="0.3">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c r="S4874">
        <f>COUNTIFS(Table1[Order ID],Table1[[#This Row],[Order ID]],Table1[Product ID],Table1[[#This Row],[Product ID]],Table1[Sales],Table1[[#This Row],[Sales]])</f>
        <v>1</v>
      </c>
    </row>
    <row r="4875" spans="1:19" x14ac:dyDescent="0.3">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c r="S4875">
        <f>COUNTIFS(Table1[Order ID],Table1[[#This Row],[Order ID]],Table1[Product ID],Table1[[#This Row],[Product ID]],Table1[Sales],Table1[[#This Row],[Sales]])</f>
        <v>1</v>
      </c>
    </row>
    <row r="4876" spans="1:19" x14ac:dyDescent="0.3">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c r="S4876">
        <f>COUNTIFS(Table1[Order ID],Table1[[#This Row],[Order ID]],Table1[Product ID],Table1[[#This Row],[Product ID]],Table1[Sales],Table1[[#This Row],[Sales]])</f>
        <v>1</v>
      </c>
    </row>
    <row r="4877" spans="1:19" x14ac:dyDescent="0.3">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c r="S4877">
        <f>COUNTIFS(Table1[Order ID],Table1[[#This Row],[Order ID]],Table1[Product ID],Table1[[#This Row],[Product ID]],Table1[Sales],Table1[[#This Row],[Sales]])</f>
        <v>1</v>
      </c>
    </row>
    <row r="4878" spans="1:19" x14ac:dyDescent="0.3">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c r="S4878">
        <f>COUNTIFS(Table1[Order ID],Table1[[#This Row],[Order ID]],Table1[Product ID],Table1[[#This Row],[Product ID]],Table1[Sales],Table1[[#This Row],[Sales]])</f>
        <v>1</v>
      </c>
    </row>
    <row r="4879" spans="1:19" x14ac:dyDescent="0.3">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c r="S4879">
        <f>COUNTIFS(Table1[Order ID],Table1[[#This Row],[Order ID]],Table1[Product ID],Table1[[#This Row],[Product ID]],Table1[Sales],Table1[[#This Row],[Sales]])</f>
        <v>1</v>
      </c>
    </row>
    <row r="4880" spans="1:19" x14ac:dyDescent="0.3">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c r="S4880">
        <f>COUNTIFS(Table1[Order ID],Table1[[#This Row],[Order ID]],Table1[Product ID],Table1[[#This Row],[Product ID]],Table1[Sales],Table1[[#This Row],[Sales]])</f>
        <v>1</v>
      </c>
    </row>
    <row r="4881" spans="1:19" x14ac:dyDescent="0.3">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c r="S4881">
        <f>COUNTIFS(Table1[Order ID],Table1[[#This Row],[Order ID]],Table1[Product ID],Table1[[#This Row],[Product ID]],Table1[Sales],Table1[[#This Row],[Sales]])</f>
        <v>1</v>
      </c>
    </row>
    <row r="4882" spans="1:19" x14ac:dyDescent="0.3">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c r="S4882">
        <f>COUNTIFS(Table1[Order ID],Table1[[#This Row],[Order ID]],Table1[Product ID],Table1[[#This Row],[Product ID]],Table1[Sales],Table1[[#This Row],[Sales]])</f>
        <v>1</v>
      </c>
    </row>
    <row r="4883" spans="1:19" x14ac:dyDescent="0.3">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c r="S4883">
        <f>COUNTIFS(Table1[Order ID],Table1[[#This Row],[Order ID]],Table1[Product ID],Table1[[#This Row],[Product ID]],Table1[Sales],Table1[[#This Row],[Sales]])</f>
        <v>1</v>
      </c>
    </row>
    <row r="4884" spans="1:19" x14ac:dyDescent="0.3">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c r="S4884">
        <f>COUNTIFS(Table1[Order ID],Table1[[#This Row],[Order ID]],Table1[Product ID],Table1[[#This Row],[Product ID]],Table1[Sales],Table1[[#This Row],[Sales]])</f>
        <v>1</v>
      </c>
    </row>
    <row r="4885" spans="1:19" x14ac:dyDescent="0.3">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c r="S4885">
        <f>COUNTIFS(Table1[Order ID],Table1[[#This Row],[Order ID]],Table1[Product ID],Table1[[#This Row],[Product ID]],Table1[Sales],Table1[[#This Row],[Sales]])</f>
        <v>1</v>
      </c>
    </row>
    <row r="4886" spans="1:19" x14ac:dyDescent="0.3">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c r="S4886">
        <f>COUNTIFS(Table1[Order ID],Table1[[#This Row],[Order ID]],Table1[Product ID],Table1[[#This Row],[Product ID]],Table1[Sales],Table1[[#This Row],[Sales]])</f>
        <v>1</v>
      </c>
    </row>
    <row r="4887" spans="1:19" x14ac:dyDescent="0.3">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c r="S4887">
        <f>COUNTIFS(Table1[Order ID],Table1[[#This Row],[Order ID]],Table1[Product ID],Table1[[#This Row],[Product ID]],Table1[Sales],Table1[[#This Row],[Sales]])</f>
        <v>1</v>
      </c>
    </row>
    <row r="4888" spans="1:19" x14ac:dyDescent="0.3">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c r="S4888">
        <f>COUNTIFS(Table1[Order ID],Table1[[#This Row],[Order ID]],Table1[Product ID],Table1[[#This Row],[Product ID]],Table1[Sales],Table1[[#This Row],[Sales]])</f>
        <v>1</v>
      </c>
    </row>
    <row r="4889" spans="1:19" x14ac:dyDescent="0.3">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c r="S4889">
        <f>COUNTIFS(Table1[Order ID],Table1[[#This Row],[Order ID]],Table1[Product ID],Table1[[#This Row],[Product ID]],Table1[Sales],Table1[[#This Row],[Sales]])</f>
        <v>1</v>
      </c>
    </row>
    <row r="4890" spans="1:19" x14ac:dyDescent="0.3">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c r="S4890">
        <f>COUNTIFS(Table1[Order ID],Table1[[#This Row],[Order ID]],Table1[Product ID],Table1[[#This Row],[Product ID]],Table1[Sales],Table1[[#This Row],[Sales]])</f>
        <v>1</v>
      </c>
    </row>
    <row r="4891" spans="1:19" x14ac:dyDescent="0.3">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c r="S4891">
        <f>COUNTIFS(Table1[Order ID],Table1[[#This Row],[Order ID]],Table1[Product ID],Table1[[#This Row],[Product ID]],Table1[Sales],Table1[[#This Row],[Sales]])</f>
        <v>1</v>
      </c>
    </row>
    <row r="4892" spans="1:19" x14ac:dyDescent="0.3">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c r="S4892">
        <f>COUNTIFS(Table1[Order ID],Table1[[#This Row],[Order ID]],Table1[Product ID],Table1[[#This Row],[Product ID]],Table1[Sales],Table1[[#This Row],[Sales]])</f>
        <v>1</v>
      </c>
    </row>
    <row r="4893" spans="1:19" x14ac:dyDescent="0.3">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c r="S4893">
        <f>COUNTIFS(Table1[Order ID],Table1[[#This Row],[Order ID]],Table1[Product ID],Table1[[#This Row],[Product ID]],Table1[Sales],Table1[[#This Row],[Sales]])</f>
        <v>1</v>
      </c>
    </row>
    <row r="4894" spans="1:19" x14ac:dyDescent="0.3">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c r="S4894">
        <f>COUNTIFS(Table1[Order ID],Table1[[#This Row],[Order ID]],Table1[Product ID],Table1[[#This Row],[Product ID]],Table1[Sales],Table1[[#This Row],[Sales]])</f>
        <v>1</v>
      </c>
    </row>
    <row r="4895" spans="1:19" x14ac:dyDescent="0.3">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c r="S4895">
        <f>COUNTIFS(Table1[Order ID],Table1[[#This Row],[Order ID]],Table1[Product ID],Table1[[#This Row],[Product ID]],Table1[Sales],Table1[[#This Row],[Sales]])</f>
        <v>1</v>
      </c>
    </row>
    <row r="4896" spans="1:19" x14ac:dyDescent="0.3">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c r="S4896">
        <f>COUNTIFS(Table1[Order ID],Table1[[#This Row],[Order ID]],Table1[Product ID],Table1[[#This Row],[Product ID]],Table1[Sales],Table1[[#This Row],[Sales]])</f>
        <v>1</v>
      </c>
    </row>
    <row r="4897" spans="1:19" x14ac:dyDescent="0.3">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c r="S4897">
        <f>COUNTIFS(Table1[Order ID],Table1[[#This Row],[Order ID]],Table1[Product ID],Table1[[#This Row],[Product ID]],Table1[Sales],Table1[[#This Row],[Sales]])</f>
        <v>1</v>
      </c>
    </row>
    <row r="4898" spans="1:19" x14ac:dyDescent="0.3">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c r="S4898">
        <f>COUNTIFS(Table1[Order ID],Table1[[#This Row],[Order ID]],Table1[Product ID],Table1[[#This Row],[Product ID]],Table1[Sales],Table1[[#This Row],[Sales]])</f>
        <v>1</v>
      </c>
    </row>
    <row r="4899" spans="1:19" x14ac:dyDescent="0.3">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c r="S4899">
        <f>COUNTIFS(Table1[Order ID],Table1[[#This Row],[Order ID]],Table1[Product ID],Table1[[#This Row],[Product ID]],Table1[Sales],Table1[[#This Row],[Sales]])</f>
        <v>1</v>
      </c>
    </row>
    <row r="4900" spans="1:19" x14ac:dyDescent="0.3">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c r="S4900">
        <f>COUNTIFS(Table1[Order ID],Table1[[#This Row],[Order ID]],Table1[Product ID],Table1[[#This Row],[Product ID]],Table1[Sales],Table1[[#This Row],[Sales]])</f>
        <v>1</v>
      </c>
    </row>
    <row r="4901" spans="1:19" x14ac:dyDescent="0.3">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c r="S4901">
        <f>COUNTIFS(Table1[Order ID],Table1[[#This Row],[Order ID]],Table1[Product ID],Table1[[#This Row],[Product ID]],Table1[Sales],Table1[[#This Row],[Sales]])</f>
        <v>1</v>
      </c>
    </row>
    <row r="4902" spans="1:19" x14ac:dyDescent="0.3">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c r="S4902">
        <f>COUNTIFS(Table1[Order ID],Table1[[#This Row],[Order ID]],Table1[Product ID],Table1[[#This Row],[Product ID]],Table1[Sales],Table1[[#This Row],[Sales]])</f>
        <v>1</v>
      </c>
    </row>
    <row r="4903" spans="1:19" x14ac:dyDescent="0.3">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c r="S4903">
        <f>COUNTIFS(Table1[Order ID],Table1[[#This Row],[Order ID]],Table1[Product ID],Table1[[#This Row],[Product ID]],Table1[Sales],Table1[[#This Row],[Sales]])</f>
        <v>1</v>
      </c>
    </row>
    <row r="4904" spans="1:19" x14ac:dyDescent="0.3">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c r="S4904">
        <f>COUNTIFS(Table1[Order ID],Table1[[#This Row],[Order ID]],Table1[Product ID],Table1[[#This Row],[Product ID]],Table1[Sales],Table1[[#This Row],[Sales]])</f>
        <v>1</v>
      </c>
    </row>
    <row r="4905" spans="1:19" x14ac:dyDescent="0.3">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c r="S4905">
        <f>COUNTIFS(Table1[Order ID],Table1[[#This Row],[Order ID]],Table1[Product ID],Table1[[#This Row],[Product ID]],Table1[Sales],Table1[[#This Row],[Sales]])</f>
        <v>1</v>
      </c>
    </row>
    <row r="4906" spans="1:19" x14ac:dyDescent="0.3">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c r="S4906">
        <f>COUNTIFS(Table1[Order ID],Table1[[#This Row],[Order ID]],Table1[Product ID],Table1[[#This Row],[Product ID]],Table1[Sales],Table1[[#This Row],[Sales]])</f>
        <v>1</v>
      </c>
    </row>
    <row r="4907" spans="1:19" x14ac:dyDescent="0.3">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c r="S4907">
        <f>COUNTIFS(Table1[Order ID],Table1[[#This Row],[Order ID]],Table1[Product ID],Table1[[#This Row],[Product ID]],Table1[Sales],Table1[[#This Row],[Sales]])</f>
        <v>1</v>
      </c>
    </row>
    <row r="4908" spans="1:19" x14ac:dyDescent="0.3">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c r="S4908">
        <f>COUNTIFS(Table1[Order ID],Table1[[#This Row],[Order ID]],Table1[Product ID],Table1[[#This Row],[Product ID]],Table1[Sales],Table1[[#This Row],[Sales]])</f>
        <v>1</v>
      </c>
    </row>
    <row r="4909" spans="1:19" x14ac:dyDescent="0.3">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c r="S4909">
        <f>COUNTIFS(Table1[Order ID],Table1[[#This Row],[Order ID]],Table1[Product ID],Table1[[#This Row],[Product ID]],Table1[Sales],Table1[[#This Row],[Sales]])</f>
        <v>1</v>
      </c>
    </row>
    <row r="4910" spans="1:19" x14ac:dyDescent="0.3">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c r="S4910">
        <f>COUNTIFS(Table1[Order ID],Table1[[#This Row],[Order ID]],Table1[Product ID],Table1[[#This Row],[Product ID]],Table1[Sales],Table1[[#This Row],[Sales]])</f>
        <v>1</v>
      </c>
    </row>
    <row r="4911" spans="1:19" x14ac:dyDescent="0.3">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c r="S4911">
        <f>COUNTIFS(Table1[Order ID],Table1[[#This Row],[Order ID]],Table1[Product ID],Table1[[#This Row],[Product ID]],Table1[Sales],Table1[[#This Row],[Sales]])</f>
        <v>1</v>
      </c>
    </row>
    <row r="4912" spans="1:19" x14ac:dyDescent="0.3">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c r="S4912">
        <f>COUNTIFS(Table1[Order ID],Table1[[#This Row],[Order ID]],Table1[Product ID],Table1[[#This Row],[Product ID]],Table1[Sales],Table1[[#This Row],[Sales]])</f>
        <v>1</v>
      </c>
    </row>
    <row r="4913" spans="1:19" x14ac:dyDescent="0.3">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c r="S4913">
        <f>COUNTIFS(Table1[Order ID],Table1[[#This Row],[Order ID]],Table1[Product ID],Table1[[#This Row],[Product ID]],Table1[Sales],Table1[[#This Row],[Sales]])</f>
        <v>1</v>
      </c>
    </row>
    <row r="4914" spans="1:19" x14ac:dyDescent="0.3">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c r="S4914">
        <f>COUNTIFS(Table1[Order ID],Table1[[#This Row],[Order ID]],Table1[Product ID],Table1[[#This Row],[Product ID]],Table1[Sales],Table1[[#This Row],[Sales]])</f>
        <v>1</v>
      </c>
    </row>
    <row r="4915" spans="1:19" x14ac:dyDescent="0.3">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c r="S4915">
        <f>COUNTIFS(Table1[Order ID],Table1[[#This Row],[Order ID]],Table1[Product ID],Table1[[#This Row],[Product ID]],Table1[Sales],Table1[[#This Row],[Sales]])</f>
        <v>1</v>
      </c>
    </row>
    <row r="4916" spans="1:19" x14ac:dyDescent="0.3">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c r="S4916">
        <f>COUNTIFS(Table1[Order ID],Table1[[#This Row],[Order ID]],Table1[Product ID],Table1[[#This Row],[Product ID]],Table1[Sales],Table1[[#This Row],[Sales]])</f>
        <v>1</v>
      </c>
    </row>
    <row r="4917" spans="1:19" x14ac:dyDescent="0.3">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c r="S4917">
        <f>COUNTIFS(Table1[Order ID],Table1[[#This Row],[Order ID]],Table1[Product ID],Table1[[#This Row],[Product ID]],Table1[Sales],Table1[[#This Row],[Sales]])</f>
        <v>1</v>
      </c>
    </row>
    <row r="4918" spans="1:19" x14ac:dyDescent="0.3">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c r="S4918">
        <f>COUNTIFS(Table1[Order ID],Table1[[#This Row],[Order ID]],Table1[Product ID],Table1[[#This Row],[Product ID]],Table1[Sales],Table1[[#This Row],[Sales]])</f>
        <v>1</v>
      </c>
    </row>
    <row r="4919" spans="1:19" x14ac:dyDescent="0.3">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c r="S4919">
        <f>COUNTIFS(Table1[Order ID],Table1[[#This Row],[Order ID]],Table1[Product ID],Table1[[#This Row],[Product ID]],Table1[Sales],Table1[[#This Row],[Sales]])</f>
        <v>1</v>
      </c>
    </row>
    <row r="4920" spans="1:19" x14ac:dyDescent="0.3">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c r="S4920">
        <f>COUNTIFS(Table1[Order ID],Table1[[#This Row],[Order ID]],Table1[Product ID],Table1[[#This Row],[Product ID]],Table1[Sales],Table1[[#This Row],[Sales]])</f>
        <v>1</v>
      </c>
    </row>
    <row r="4921" spans="1:19" x14ac:dyDescent="0.3">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c r="S4921">
        <f>COUNTIFS(Table1[Order ID],Table1[[#This Row],[Order ID]],Table1[Product ID],Table1[[#This Row],[Product ID]],Table1[Sales],Table1[[#This Row],[Sales]])</f>
        <v>1</v>
      </c>
    </row>
    <row r="4922" spans="1:19" x14ac:dyDescent="0.3">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c r="S4922">
        <f>COUNTIFS(Table1[Order ID],Table1[[#This Row],[Order ID]],Table1[Product ID],Table1[[#This Row],[Product ID]],Table1[Sales],Table1[[#This Row],[Sales]])</f>
        <v>1</v>
      </c>
    </row>
    <row r="4923" spans="1:19" x14ac:dyDescent="0.3">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c r="S4923">
        <f>COUNTIFS(Table1[Order ID],Table1[[#This Row],[Order ID]],Table1[Product ID],Table1[[#This Row],[Product ID]],Table1[Sales],Table1[[#This Row],[Sales]])</f>
        <v>1</v>
      </c>
    </row>
    <row r="4924" spans="1:19" x14ac:dyDescent="0.3">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c r="S4924">
        <f>COUNTIFS(Table1[Order ID],Table1[[#This Row],[Order ID]],Table1[Product ID],Table1[[#This Row],[Product ID]],Table1[Sales],Table1[[#This Row],[Sales]])</f>
        <v>1</v>
      </c>
    </row>
    <row r="4925" spans="1:19" x14ac:dyDescent="0.3">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c r="S4925">
        <f>COUNTIFS(Table1[Order ID],Table1[[#This Row],[Order ID]],Table1[Product ID],Table1[[#This Row],[Product ID]],Table1[Sales],Table1[[#This Row],[Sales]])</f>
        <v>1</v>
      </c>
    </row>
    <row r="4926" spans="1:19" x14ac:dyDescent="0.3">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c r="S4926">
        <f>COUNTIFS(Table1[Order ID],Table1[[#This Row],[Order ID]],Table1[Product ID],Table1[[#This Row],[Product ID]],Table1[Sales],Table1[[#This Row],[Sales]])</f>
        <v>1</v>
      </c>
    </row>
    <row r="4927" spans="1:19" x14ac:dyDescent="0.3">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c r="S4927">
        <f>COUNTIFS(Table1[Order ID],Table1[[#This Row],[Order ID]],Table1[Product ID],Table1[[#This Row],[Product ID]],Table1[Sales],Table1[[#This Row],[Sales]])</f>
        <v>1</v>
      </c>
    </row>
    <row r="4928" spans="1:19" x14ac:dyDescent="0.3">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c r="S4928">
        <f>COUNTIFS(Table1[Order ID],Table1[[#This Row],[Order ID]],Table1[Product ID],Table1[[#This Row],[Product ID]],Table1[Sales],Table1[[#This Row],[Sales]])</f>
        <v>1</v>
      </c>
    </row>
    <row r="4929" spans="1:19" x14ac:dyDescent="0.3">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c r="S4929">
        <f>COUNTIFS(Table1[Order ID],Table1[[#This Row],[Order ID]],Table1[Product ID],Table1[[#This Row],[Product ID]],Table1[Sales],Table1[[#This Row],[Sales]])</f>
        <v>1</v>
      </c>
    </row>
    <row r="4930" spans="1:19" x14ac:dyDescent="0.3">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c r="S4930">
        <f>COUNTIFS(Table1[Order ID],Table1[[#This Row],[Order ID]],Table1[Product ID],Table1[[#This Row],[Product ID]],Table1[Sales],Table1[[#This Row],[Sales]])</f>
        <v>1</v>
      </c>
    </row>
    <row r="4931" spans="1:19" x14ac:dyDescent="0.3">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c r="S4931">
        <f>COUNTIFS(Table1[Order ID],Table1[[#This Row],[Order ID]],Table1[Product ID],Table1[[#This Row],[Product ID]],Table1[Sales],Table1[[#This Row],[Sales]])</f>
        <v>1</v>
      </c>
    </row>
    <row r="4932" spans="1:19" x14ac:dyDescent="0.3">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c r="S4932">
        <f>COUNTIFS(Table1[Order ID],Table1[[#This Row],[Order ID]],Table1[Product ID],Table1[[#This Row],[Product ID]],Table1[Sales],Table1[[#This Row],[Sales]])</f>
        <v>1</v>
      </c>
    </row>
    <row r="4933" spans="1:19" x14ac:dyDescent="0.3">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c r="S4933">
        <f>COUNTIFS(Table1[Order ID],Table1[[#This Row],[Order ID]],Table1[Product ID],Table1[[#This Row],[Product ID]],Table1[Sales],Table1[[#This Row],[Sales]])</f>
        <v>1</v>
      </c>
    </row>
    <row r="4934" spans="1:19" x14ac:dyDescent="0.3">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c r="S4934">
        <f>COUNTIFS(Table1[Order ID],Table1[[#This Row],[Order ID]],Table1[Product ID],Table1[[#This Row],[Product ID]],Table1[Sales],Table1[[#This Row],[Sales]])</f>
        <v>1</v>
      </c>
    </row>
    <row r="4935" spans="1:19" x14ac:dyDescent="0.3">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c r="S4935">
        <f>COUNTIFS(Table1[Order ID],Table1[[#This Row],[Order ID]],Table1[Product ID],Table1[[#This Row],[Product ID]],Table1[Sales],Table1[[#This Row],[Sales]])</f>
        <v>1</v>
      </c>
    </row>
    <row r="4936" spans="1:19" x14ac:dyDescent="0.3">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c r="S4936">
        <f>COUNTIFS(Table1[Order ID],Table1[[#This Row],[Order ID]],Table1[Product ID],Table1[[#This Row],[Product ID]],Table1[Sales],Table1[[#This Row],[Sales]])</f>
        <v>1</v>
      </c>
    </row>
    <row r="4937" spans="1:19" x14ac:dyDescent="0.3">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c r="S4937">
        <f>COUNTIFS(Table1[Order ID],Table1[[#This Row],[Order ID]],Table1[Product ID],Table1[[#This Row],[Product ID]],Table1[Sales],Table1[[#This Row],[Sales]])</f>
        <v>1</v>
      </c>
    </row>
    <row r="4938" spans="1:19" x14ac:dyDescent="0.3">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c r="S4938">
        <f>COUNTIFS(Table1[Order ID],Table1[[#This Row],[Order ID]],Table1[Product ID],Table1[[#This Row],[Product ID]],Table1[Sales],Table1[[#This Row],[Sales]])</f>
        <v>1</v>
      </c>
    </row>
    <row r="4939" spans="1:19" x14ac:dyDescent="0.3">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c r="S4939">
        <f>COUNTIFS(Table1[Order ID],Table1[[#This Row],[Order ID]],Table1[Product ID],Table1[[#This Row],[Product ID]],Table1[Sales],Table1[[#This Row],[Sales]])</f>
        <v>1</v>
      </c>
    </row>
    <row r="4940" spans="1:19" x14ac:dyDescent="0.3">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c r="S4940">
        <f>COUNTIFS(Table1[Order ID],Table1[[#This Row],[Order ID]],Table1[Product ID],Table1[[#This Row],[Product ID]],Table1[Sales],Table1[[#This Row],[Sales]])</f>
        <v>1</v>
      </c>
    </row>
    <row r="4941" spans="1:19" x14ac:dyDescent="0.3">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c r="S4941">
        <f>COUNTIFS(Table1[Order ID],Table1[[#This Row],[Order ID]],Table1[Product ID],Table1[[#This Row],[Product ID]],Table1[Sales],Table1[[#This Row],[Sales]])</f>
        <v>1</v>
      </c>
    </row>
    <row r="4942" spans="1:19" x14ac:dyDescent="0.3">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c r="S4942">
        <f>COUNTIFS(Table1[Order ID],Table1[[#This Row],[Order ID]],Table1[Product ID],Table1[[#This Row],[Product ID]],Table1[Sales],Table1[[#This Row],[Sales]])</f>
        <v>1</v>
      </c>
    </row>
    <row r="4943" spans="1:19" x14ac:dyDescent="0.3">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c r="S4943">
        <f>COUNTIFS(Table1[Order ID],Table1[[#This Row],[Order ID]],Table1[Product ID],Table1[[#This Row],[Product ID]],Table1[Sales],Table1[[#This Row],[Sales]])</f>
        <v>1</v>
      </c>
    </row>
    <row r="4944" spans="1:19" x14ac:dyDescent="0.3">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c r="S4944">
        <f>COUNTIFS(Table1[Order ID],Table1[[#This Row],[Order ID]],Table1[Product ID],Table1[[#This Row],[Product ID]],Table1[Sales],Table1[[#This Row],[Sales]])</f>
        <v>1</v>
      </c>
    </row>
    <row r="4945" spans="1:19" x14ac:dyDescent="0.3">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c r="S4945">
        <f>COUNTIFS(Table1[Order ID],Table1[[#This Row],[Order ID]],Table1[Product ID],Table1[[#This Row],[Product ID]],Table1[Sales],Table1[[#This Row],[Sales]])</f>
        <v>1</v>
      </c>
    </row>
    <row r="4946" spans="1:19" x14ac:dyDescent="0.3">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c r="S4946">
        <f>COUNTIFS(Table1[Order ID],Table1[[#This Row],[Order ID]],Table1[Product ID],Table1[[#This Row],[Product ID]],Table1[Sales],Table1[[#This Row],[Sales]])</f>
        <v>1</v>
      </c>
    </row>
    <row r="4947" spans="1:19" x14ac:dyDescent="0.3">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c r="S4947">
        <f>COUNTIFS(Table1[Order ID],Table1[[#This Row],[Order ID]],Table1[Product ID],Table1[[#This Row],[Product ID]],Table1[Sales],Table1[[#This Row],[Sales]])</f>
        <v>1</v>
      </c>
    </row>
    <row r="4948" spans="1:19" x14ac:dyDescent="0.3">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c r="S4948">
        <f>COUNTIFS(Table1[Order ID],Table1[[#This Row],[Order ID]],Table1[Product ID],Table1[[#This Row],[Product ID]],Table1[Sales],Table1[[#This Row],[Sales]])</f>
        <v>1</v>
      </c>
    </row>
    <row r="4949" spans="1:19" x14ac:dyDescent="0.3">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c r="S4949">
        <f>COUNTIFS(Table1[Order ID],Table1[[#This Row],[Order ID]],Table1[Product ID],Table1[[#This Row],[Product ID]],Table1[Sales],Table1[[#This Row],[Sales]])</f>
        <v>1</v>
      </c>
    </row>
    <row r="4950" spans="1:19" x14ac:dyDescent="0.3">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c r="S4950">
        <f>COUNTIFS(Table1[Order ID],Table1[[#This Row],[Order ID]],Table1[Product ID],Table1[[#This Row],[Product ID]],Table1[Sales],Table1[[#This Row],[Sales]])</f>
        <v>1</v>
      </c>
    </row>
    <row r="4951" spans="1:19" x14ac:dyDescent="0.3">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c r="S4951">
        <f>COUNTIFS(Table1[Order ID],Table1[[#This Row],[Order ID]],Table1[Product ID],Table1[[#This Row],[Product ID]],Table1[Sales],Table1[[#This Row],[Sales]])</f>
        <v>1</v>
      </c>
    </row>
    <row r="4952" spans="1:19" x14ac:dyDescent="0.3">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c r="S4952">
        <f>COUNTIFS(Table1[Order ID],Table1[[#This Row],[Order ID]],Table1[Product ID],Table1[[#This Row],[Product ID]],Table1[Sales],Table1[[#This Row],[Sales]])</f>
        <v>1</v>
      </c>
    </row>
    <row r="4953" spans="1:19" x14ac:dyDescent="0.3">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c r="S4953">
        <f>COUNTIFS(Table1[Order ID],Table1[[#This Row],[Order ID]],Table1[Product ID],Table1[[#This Row],[Product ID]],Table1[Sales],Table1[[#This Row],[Sales]])</f>
        <v>1</v>
      </c>
    </row>
    <row r="4954" spans="1:19" x14ac:dyDescent="0.3">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c r="S4954">
        <f>COUNTIFS(Table1[Order ID],Table1[[#This Row],[Order ID]],Table1[Product ID],Table1[[#This Row],[Product ID]],Table1[Sales],Table1[[#This Row],[Sales]])</f>
        <v>1</v>
      </c>
    </row>
    <row r="4955" spans="1:19" x14ac:dyDescent="0.3">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c r="S4955">
        <f>COUNTIFS(Table1[Order ID],Table1[[#This Row],[Order ID]],Table1[Product ID],Table1[[#This Row],[Product ID]],Table1[Sales],Table1[[#This Row],[Sales]])</f>
        <v>1</v>
      </c>
    </row>
    <row r="4956" spans="1:19" x14ac:dyDescent="0.3">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c r="S4956">
        <f>COUNTIFS(Table1[Order ID],Table1[[#This Row],[Order ID]],Table1[Product ID],Table1[[#This Row],[Product ID]],Table1[Sales],Table1[[#This Row],[Sales]])</f>
        <v>1</v>
      </c>
    </row>
    <row r="4957" spans="1:19" x14ac:dyDescent="0.3">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c r="S4957">
        <f>COUNTIFS(Table1[Order ID],Table1[[#This Row],[Order ID]],Table1[Product ID],Table1[[#This Row],[Product ID]],Table1[Sales],Table1[[#This Row],[Sales]])</f>
        <v>1</v>
      </c>
    </row>
    <row r="4958" spans="1:19" x14ac:dyDescent="0.3">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c r="S4958">
        <f>COUNTIFS(Table1[Order ID],Table1[[#This Row],[Order ID]],Table1[Product ID],Table1[[#This Row],[Product ID]],Table1[Sales],Table1[[#This Row],[Sales]])</f>
        <v>1</v>
      </c>
    </row>
    <row r="4959" spans="1:19" x14ac:dyDescent="0.3">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c r="S4959">
        <f>COUNTIFS(Table1[Order ID],Table1[[#This Row],[Order ID]],Table1[Product ID],Table1[[#This Row],[Product ID]],Table1[Sales],Table1[[#This Row],[Sales]])</f>
        <v>1</v>
      </c>
    </row>
    <row r="4960" spans="1:19" x14ac:dyDescent="0.3">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c r="S4960">
        <f>COUNTIFS(Table1[Order ID],Table1[[#This Row],[Order ID]],Table1[Product ID],Table1[[#This Row],[Product ID]],Table1[Sales],Table1[[#This Row],[Sales]])</f>
        <v>1</v>
      </c>
    </row>
    <row r="4961" spans="1:19" x14ac:dyDescent="0.3">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c r="S4961">
        <f>COUNTIFS(Table1[Order ID],Table1[[#This Row],[Order ID]],Table1[Product ID],Table1[[#This Row],[Product ID]],Table1[Sales],Table1[[#This Row],[Sales]])</f>
        <v>1</v>
      </c>
    </row>
    <row r="4962" spans="1:19" x14ac:dyDescent="0.3">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c r="S4962">
        <f>COUNTIFS(Table1[Order ID],Table1[[#This Row],[Order ID]],Table1[Product ID],Table1[[#This Row],[Product ID]],Table1[Sales],Table1[[#This Row],[Sales]])</f>
        <v>1</v>
      </c>
    </row>
    <row r="4963" spans="1:19" x14ac:dyDescent="0.3">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c r="S4963">
        <f>COUNTIFS(Table1[Order ID],Table1[[#This Row],[Order ID]],Table1[Product ID],Table1[[#This Row],[Product ID]],Table1[Sales],Table1[[#This Row],[Sales]])</f>
        <v>1</v>
      </c>
    </row>
    <row r="4964" spans="1:19" x14ac:dyDescent="0.3">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c r="S4964">
        <f>COUNTIFS(Table1[Order ID],Table1[[#This Row],[Order ID]],Table1[Product ID],Table1[[#This Row],[Product ID]],Table1[Sales],Table1[[#This Row],[Sales]])</f>
        <v>1</v>
      </c>
    </row>
    <row r="4965" spans="1:19" x14ac:dyDescent="0.3">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c r="S4965">
        <f>COUNTIFS(Table1[Order ID],Table1[[#This Row],[Order ID]],Table1[Product ID],Table1[[#This Row],[Product ID]],Table1[Sales],Table1[[#This Row],[Sales]])</f>
        <v>1</v>
      </c>
    </row>
    <row r="4966" spans="1:19" x14ac:dyDescent="0.3">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c r="S4966">
        <f>COUNTIFS(Table1[Order ID],Table1[[#This Row],[Order ID]],Table1[Product ID],Table1[[#This Row],[Product ID]],Table1[Sales],Table1[[#This Row],[Sales]])</f>
        <v>1</v>
      </c>
    </row>
    <row r="4967" spans="1:19" x14ac:dyDescent="0.3">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c r="S4967">
        <f>COUNTIFS(Table1[Order ID],Table1[[#This Row],[Order ID]],Table1[Product ID],Table1[[#This Row],[Product ID]],Table1[Sales],Table1[[#This Row],[Sales]])</f>
        <v>1</v>
      </c>
    </row>
    <row r="4968" spans="1:19" x14ac:dyDescent="0.3">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c r="S4968">
        <f>COUNTIFS(Table1[Order ID],Table1[[#This Row],[Order ID]],Table1[Product ID],Table1[[#This Row],[Product ID]],Table1[Sales],Table1[[#This Row],[Sales]])</f>
        <v>1</v>
      </c>
    </row>
    <row r="4969" spans="1:19" x14ac:dyDescent="0.3">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c r="S4969">
        <f>COUNTIFS(Table1[Order ID],Table1[[#This Row],[Order ID]],Table1[Product ID],Table1[[#This Row],[Product ID]],Table1[Sales],Table1[[#This Row],[Sales]])</f>
        <v>1</v>
      </c>
    </row>
    <row r="4970" spans="1:19" x14ac:dyDescent="0.3">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c r="S4970">
        <f>COUNTIFS(Table1[Order ID],Table1[[#This Row],[Order ID]],Table1[Product ID],Table1[[#This Row],[Product ID]],Table1[Sales],Table1[[#This Row],[Sales]])</f>
        <v>1</v>
      </c>
    </row>
    <row r="4971" spans="1:19" x14ac:dyDescent="0.3">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c r="S4971">
        <f>COUNTIFS(Table1[Order ID],Table1[[#This Row],[Order ID]],Table1[Product ID],Table1[[#This Row],[Product ID]],Table1[Sales],Table1[[#This Row],[Sales]])</f>
        <v>1</v>
      </c>
    </row>
    <row r="4972" spans="1:19" x14ac:dyDescent="0.3">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c r="S4972">
        <f>COUNTIFS(Table1[Order ID],Table1[[#This Row],[Order ID]],Table1[Product ID],Table1[[#This Row],[Product ID]],Table1[Sales],Table1[[#This Row],[Sales]])</f>
        <v>1</v>
      </c>
    </row>
    <row r="4973" spans="1:19" x14ac:dyDescent="0.3">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c r="S4973">
        <f>COUNTIFS(Table1[Order ID],Table1[[#This Row],[Order ID]],Table1[Product ID],Table1[[#This Row],[Product ID]],Table1[Sales],Table1[[#This Row],[Sales]])</f>
        <v>1</v>
      </c>
    </row>
    <row r="4974" spans="1:19" x14ac:dyDescent="0.3">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c r="S4974">
        <f>COUNTIFS(Table1[Order ID],Table1[[#This Row],[Order ID]],Table1[Product ID],Table1[[#This Row],[Product ID]],Table1[Sales],Table1[[#This Row],[Sales]])</f>
        <v>1</v>
      </c>
    </row>
    <row r="4975" spans="1:19" x14ac:dyDescent="0.3">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c r="S4975">
        <f>COUNTIFS(Table1[Order ID],Table1[[#This Row],[Order ID]],Table1[Product ID],Table1[[#This Row],[Product ID]],Table1[Sales],Table1[[#This Row],[Sales]])</f>
        <v>1</v>
      </c>
    </row>
    <row r="4976" spans="1:19" x14ac:dyDescent="0.3">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c r="S4976">
        <f>COUNTIFS(Table1[Order ID],Table1[[#This Row],[Order ID]],Table1[Product ID],Table1[[#This Row],[Product ID]],Table1[Sales],Table1[[#This Row],[Sales]])</f>
        <v>1</v>
      </c>
    </row>
    <row r="4977" spans="1:19" x14ac:dyDescent="0.3">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c r="S4977">
        <f>COUNTIFS(Table1[Order ID],Table1[[#This Row],[Order ID]],Table1[Product ID],Table1[[#This Row],[Product ID]],Table1[Sales],Table1[[#This Row],[Sales]])</f>
        <v>1</v>
      </c>
    </row>
    <row r="4978" spans="1:19" x14ac:dyDescent="0.3">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c r="S4978">
        <f>COUNTIFS(Table1[Order ID],Table1[[#This Row],[Order ID]],Table1[Product ID],Table1[[#This Row],[Product ID]],Table1[Sales],Table1[[#This Row],[Sales]])</f>
        <v>1</v>
      </c>
    </row>
    <row r="4979" spans="1:19" x14ac:dyDescent="0.3">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c r="S4979">
        <f>COUNTIFS(Table1[Order ID],Table1[[#This Row],[Order ID]],Table1[Product ID],Table1[[#This Row],[Product ID]],Table1[Sales],Table1[[#This Row],[Sales]])</f>
        <v>1</v>
      </c>
    </row>
    <row r="4980" spans="1:19" x14ac:dyDescent="0.3">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c r="S4980">
        <f>COUNTIFS(Table1[Order ID],Table1[[#This Row],[Order ID]],Table1[Product ID],Table1[[#This Row],[Product ID]],Table1[Sales],Table1[[#This Row],[Sales]])</f>
        <v>1</v>
      </c>
    </row>
    <row r="4981" spans="1:19" x14ac:dyDescent="0.3">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c r="S4981">
        <f>COUNTIFS(Table1[Order ID],Table1[[#This Row],[Order ID]],Table1[Product ID],Table1[[#This Row],[Product ID]],Table1[Sales],Table1[[#This Row],[Sales]])</f>
        <v>1</v>
      </c>
    </row>
    <row r="4982" spans="1:19" x14ac:dyDescent="0.3">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c r="S4982">
        <f>COUNTIFS(Table1[Order ID],Table1[[#This Row],[Order ID]],Table1[Product ID],Table1[[#This Row],[Product ID]],Table1[Sales],Table1[[#This Row],[Sales]])</f>
        <v>1</v>
      </c>
    </row>
    <row r="4983" spans="1:19" x14ac:dyDescent="0.3">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c r="S4983">
        <f>COUNTIFS(Table1[Order ID],Table1[[#This Row],[Order ID]],Table1[Product ID],Table1[[#This Row],[Product ID]],Table1[Sales],Table1[[#This Row],[Sales]])</f>
        <v>1</v>
      </c>
    </row>
    <row r="4984" spans="1:19" x14ac:dyDescent="0.3">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c r="S4984">
        <f>COUNTIFS(Table1[Order ID],Table1[[#This Row],[Order ID]],Table1[Product ID],Table1[[#This Row],[Product ID]],Table1[Sales],Table1[[#This Row],[Sales]])</f>
        <v>1</v>
      </c>
    </row>
    <row r="4985" spans="1:19" x14ac:dyDescent="0.3">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c r="S4985">
        <f>COUNTIFS(Table1[Order ID],Table1[[#This Row],[Order ID]],Table1[Product ID],Table1[[#This Row],[Product ID]],Table1[Sales],Table1[[#This Row],[Sales]])</f>
        <v>1</v>
      </c>
    </row>
    <row r="4986" spans="1:19" x14ac:dyDescent="0.3">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c r="S4986">
        <f>COUNTIFS(Table1[Order ID],Table1[[#This Row],[Order ID]],Table1[Product ID],Table1[[#This Row],[Product ID]],Table1[Sales],Table1[[#This Row],[Sales]])</f>
        <v>1</v>
      </c>
    </row>
    <row r="4987" spans="1:19" x14ac:dyDescent="0.3">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c r="S4987">
        <f>COUNTIFS(Table1[Order ID],Table1[[#This Row],[Order ID]],Table1[Product ID],Table1[[#This Row],[Product ID]],Table1[Sales],Table1[[#This Row],[Sales]])</f>
        <v>1</v>
      </c>
    </row>
    <row r="4988" spans="1:19" x14ac:dyDescent="0.3">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c r="S4988">
        <f>COUNTIFS(Table1[Order ID],Table1[[#This Row],[Order ID]],Table1[Product ID],Table1[[#This Row],[Product ID]],Table1[Sales],Table1[[#This Row],[Sales]])</f>
        <v>1</v>
      </c>
    </row>
    <row r="4989" spans="1:19" x14ac:dyDescent="0.3">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c r="S4989">
        <f>COUNTIFS(Table1[Order ID],Table1[[#This Row],[Order ID]],Table1[Product ID],Table1[[#This Row],[Product ID]],Table1[Sales],Table1[[#This Row],[Sales]])</f>
        <v>1</v>
      </c>
    </row>
    <row r="4990" spans="1:19" x14ac:dyDescent="0.3">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c r="S4990">
        <f>COUNTIFS(Table1[Order ID],Table1[[#This Row],[Order ID]],Table1[Product ID],Table1[[#This Row],[Product ID]],Table1[Sales],Table1[[#This Row],[Sales]])</f>
        <v>1</v>
      </c>
    </row>
    <row r="4991" spans="1:19" x14ac:dyDescent="0.3">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c r="S4991">
        <f>COUNTIFS(Table1[Order ID],Table1[[#This Row],[Order ID]],Table1[Product ID],Table1[[#This Row],[Product ID]],Table1[Sales],Table1[[#This Row],[Sales]])</f>
        <v>1</v>
      </c>
    </row>
    <row r="4992" spans="1:19" x14ac:dyDescent="0.3">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c r="S4992">
        <f>COUNTIFS(Table1[Order ID],Table1[[#This Row],[Order ID]],Table1[Product ID],Table1[[#This Row],[Product ID]],Table1[Sales],Table1[[#This Row],[Sales]])</f>
        <v>1</v>
      </c>
    </row>
    <row r="4993" spans="1:19" x14ac:dyDescent="0.3">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c r="S4993">
        <f>COUNTIFS(Table1[Order ID],Table1[[#This Row],[Order ID]],Table1[Product ID],Table1[[#This Row],[Product ID]],Table1[Sales],Table1[[#This Row],[Sales]])</f>
        <v>1</v>
      </c>
    </row>
    <row r="4994" spans="1:19" x14ac:dyDescent="0.3">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c r="S4994">
        <f>COUNTIFS(Table1[Order ID],Table1[[#This Row],[Order ID]],Table1[Product ID],Table1[[#This Row],[Product ID]],Table1[Sales],Table1[[#This Row],[Sales]])</f>
        <v>1</v>
      </c>
    </row>
    <row r="4995" spans="1:19" x14ac:dyDescent="0.3">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c r="S4995">
        <f>COUNTIFS(Table1[Order ID],Table1[[#This Row],[Order ID]],Table1[Product ID],Table1[[#This Row],[Product ID]],Table1[Sales],Table1[[#This Row],[Sales]])</f>
        <v>1</v>
      </c>
    </row>
    <row r="4996" spans="1:19" x14ac:dyDescent="0.3">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c r="S4996">
        <f>COUNTIFS(Table1[Order ID],Table1[[#This Row],[Order ID]],Table1[Product ID],Table1[[#This Row],[Product ID]],Table1[Sales],Table1[[#This Row],[Sales]])</f>
        <v>1</v>
      </c>
    </row>
    <row r="4997" spans="1:19" x14ac:dyDescent="0.3">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c r="S4997">
        <f>COUNTIFS(Table1[Order ID],Table1[[#This Row],[Order ID]],Table1[Product ID],Table1[[#This Row],[Product ID]],Table1[Sales],Table1[[#This Row],[Sales]])</f>
        <v>1</v>
      </c>
    </row>
    <row r="4998" spans="1:19" x14ac:dyDescent="0.3">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c r="S4998">
        <f>COUNTIFS(Table1[Order ID],Table1[[#This Row],[Order ID]],Table1[Product ID],Table1[[#This Row],[Product ID]],Table1[Sales],Table1[[#This Row],[Sales]])</f>
        <v>1</v>
      </c>
    </row>
    <row r="4999" spans="1:19" x14ac:dyDescent="0.3">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c r="S4999">
        <f>COUNTIFS(Table1[Order ID],Table1[[#This Row],[Order ID]],Table1[Product ID],Table1[[#This Row],[Product ID]],Table1[Sales],Table1[[#This Row],[Sales]])</f>
        <v>1</v>
      </c>
    </row>
    <row r="5000" spans="1:19" x14ac:dyDescent="0.3">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c r="S5000">
        <f>COUNTIFS(Table1[Order ID],Table1[[#This Row],[Order ID]],Table1[Product ID],Table1[[#This Row],[Product ID]],Table1[Sales],Table1[[#This Row],[Sales]])</f>
        <v>1</v>
      </c>
    </row>
    <row r="5001" spans="1:19" x14ac:dyDescent="0.3">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c r="S5001">
        <f>COUNTIFS(Table1[Order ID],Table1[[#This Row],[Order ID]],Table1[Product ID],Table1[[#This Row],[Product ID]],Table1[Sales],Table1[[#This Row],[Sales]])</f>
        <v>1</v>
      </c>
    </row>
    <row r="5002" spans="1:19" x14ac:dyDescent="0.3">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c r="S5002">
        <f>COUNTIFS(Table1[Order ID],Table1[[#This Row],[Order ID]],Table1[Product ID],Table1[[#This Row],[Product ID]],Table1[Sales],Table1[[#This Row],[Sales]])</f>
        <v>1</v>
      </c>
    </row>
    <row r="5003" spans="1:19" x14ac:dyDescent="0.3">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c r="S5003">
        <f>COUNTIFS(Table1[Order ID],Table1[[#This Row],[Order ID]],Table1[Product ID],Table1[[#This Row],[Product ID]],Table1[Sales],Table1[[#This Row],[Sales]])</f>
        <v>1</v>
      </c>
    </row>
    <row r="5004" spans="1:19" x14ac:dyDescent="0.3">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c r="S5004">
        <f>COUNTIFS(Table1[Order ID],Table1[[#This Row],[Order ID]],Table1[Product ID],Table1[[#This Row],[Product ID]],Table1[Sales],Table1[[#This Row],[Sales]])</f>
        <v>1</v>
      </c>
    </row>
    <row r="5005" spans="1:19" x14ac:dyDescent="0.3">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c r="S5005">
        <f>COUNTIFS(Table1[Order ID],Table1[[#This Row],[Order ID]],Table1[Product ID],Table1[[#This Row],[Product ID]],Table1[Sales],Table1[[#This Row],[Sales]])</f>
        <v>1</v>
      </c>
    </row>
    <row r="5006" spans="1:19" x14ac:dyDescent="0.3">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c r="S5006">
        <f>COUNTIFS(Table1[Order ID],Table1[[#This Row],[Order ID]],Table1[Product ID],Table1[[#This Row],[Product ID]],Table1[Sales],Table1[[#This Row],[Sales]])</f>
        <v>1</v>
      </c>
    </row>
    <row r="5007" spans="1:19" x14ac:dyDescent="0.3">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c r="S5007">
        <f>COUNTIFS(Table1[Order ID],Table1[[#This Row],[Order ID]],Table1[Product ID],Table1[[#This Row],[Product ID]],Table1[Sales],Table1[[#This Row],[Sales]])</f>
        <v>1</v>
      </c>
    </row>
    <row r="5008" spans="1:19" x14ac:dyDescent="0.3">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c r="S5008">
        <f>COUNTIFS(Table1[Order ID],Table1[[#This Row],[Order ID]],Table1[Product ID],Table1[[#This Row],[Product ID]],Table1[Sales],Table1[[#This Row],[Sales]])</f>
        <v>1</v>
      </c>
    </row>
    <row r="5009" spans="1:19" x14ac:dyDescent="0.3">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c r="S5009">
        <f>COUNTIFS(Table1[Order ID],Table1[[#This Row],[Order ID]],Table1[Product ID],Table1[[#This Row],[Product ID]],Table1[Sales],Table1[[#This Row],[Sales]])</f>
        <v>1</v>
      </c>
    </row>
    <row r="5010" spans="1:19" x14ac:dyDescent="0.3">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c r="S5010">
        <f>COUNTIFS(Table1[Order ID],Table1[[#This Row],[Order ID]],Table1[Product ID],Table1[[#This Row],[Product ID]],Table1[Sales],Table1[[#This Row],[Sales]])</f>
        <v>1</v>
      </c>
    </row>
    <row r="5011" spans="1:19" x14ac:dyDescent="0.3">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c r="S5011">
        <f>COUNTIFS(Table1[Order ID],Table1[[#This Row],[Order ID]],Table1[Product ID],Table1[[#This Row],[Product ID]],Table1[Sales],Table1[[#This Row],[Sales]])</f>
        <v>1</v>
      </c>
    </row>
    <row r="5012" spans="1:19" x14ac:dyDescent="0.3">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c r="S5012">
        <f>COUNTIFS(Table1[Order ID],Table1[[#This Row],[Order ID]],Table1[Product ID],Table1[[#This Row],[Product ID]],Table1[Sales],Table1[[#This Row],[Sales]])</f>
        <v>1</v>
      </c>
    </row>
    <row r="5013" spans="1:19" x14ac:dyDescent="0.3">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c r="S5013">
        <f>COUNTIFS(Table1[Order ID],Table1[[#This Row],[Order ID]],Table1[Product ID],Table1[[#This Row],[Product ID]],Table1[Sales],Table1[[#This Row],[Sales]])</f>
        <v>1</v>
      </c>
    </row>
    <row r="5014" spans="1:19" x14ac:dyDescent="0.3">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c r="S5014">
        <f>COUNTIFS(Table1[Order ID],Table1[[#This Row],[Order ID]],Table1[Product ID],Table1[[#This Row],[Product ID]],Table1[Sales],Table1[[#This Row],[Sales]])</f>
        <v>1</v>
      </c>
    </row>
    <row r="5015" spans="1:19" x14ac:dyDescent="0.3">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c r="S5015">
        <f>COUNTIFS(Table1[Order ID],Table1[[#This Row],[Order ID]],Table1[Product ID],Table1[[#This Row],[Product ID]],Table1[Sales],Table1[[#This Row],[Sales]])</f>
        <v>1</v>
      </c>
    </row>
    <row r="5016" spans="1:19" x14ac:dyDescent="0.3">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c r="S5016">
        <f>COUNTIFS(Table1[Order ID],Table1[[#This Row],[Order ID]],Table1[Product ID],Table1[[#This Row],[Product ID]],Table1[Sales],Table1[[#This Row],[Sales]])</f>
        <v>1</v>
      </c>
    </row>
    <row r="5017" spans="1:19" x14ac:dyDescent="0.3">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c r="S5017">
        <f>COUNTIFS(Table1[Order ID],Table1[[#This Row],[Order ID]],Table1[Product ID],Table1[[#This Row],[Product ID]],Table1[Sales],Table1[[#This Row],[Sales]])</f>
        <v>1</v>
      </c>
    </row>
    <row r="5018" spans="1:19" x14ac:dyDescent="0.3">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c r="S5018">
        <f>COUNTIFS(Table1[Order ID],Table1[[#This Row],[Order ID]],Table1[Product ID],Table1[[#This Row],[Product ID]],Table1[Sales],Table1[[#This Row],[Sales]])</f>
        <v>1</v>
      </c>
    </row>
    <row r="5019" spans="1:19" x14ac:dyDescent="0.3">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c r="S5019">
        <f>COUNTIFS(Table1[Order ID],Table1[[#This Row],[Order ID]],Table1[Product ID],Table1[[#This Row],[Product ID]],Table1[Sales],Table1[[#This Row],[Sales]])</f>
        <v>1</v>
      </c>
    </row>
    <row r="5020" spans="1:19" x14ac:dyDescent="0.3">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c r="S5020">
        <f>COUNTIFS(Table1[Order ID],Table1[[#This Row],[Order ID]],Table1[Product ID],Table1[[#This Row],[Product ID]],Table1[Sales],Table1[[#This Row],[Sales]])</f>
        <v>1</v>
      </c>
    </row>
    <row r="5021" spans="1:19" x14ac:dyDescent="0.3">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c r="S5021">
        <f>COUNTIFS(Table1[Order ID],Table1[[#This Row],[Order ID]],Table1[Product ID],Table1[[#This Row],[Product ID]],Table1[Sales],Table1[[#This Row],[Sales]])</f>
        <v>1</v>
      </c>
    </row>
    <row r="5022" spans="1:19" x14ac:dyDescent="0.3">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c r="S5022">
        <f>COUNTIFS(Table1[Order ID],Table1[[#This Row],[Order ID]],Table1[Product ID],Table1[[#This Row],[Product ID]],Table1[Sales],Table1[[#This Row],[Sales]])</f>
        <v>1</v>
      </c>
    </row>
    <row r="5023" spans="1:19" x14ac:dyDescent="0.3">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c r="S5023">
        <f>COUNTIFS(Table1[Order ID],Table1[[#This Row],[Order ID]],Table1[Product ID],Table1[[#This Row],[Product ID]],Table1[Sales],Table1[[#This Row],[Sales]])</f>
        <v>1</v>
      </c>
    </row>
    <row r="5024" spans="1:19" x14ac:dyDescent="0.3">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c r="S5024">
        <f>COUNTIFS(Table1[Order ID],Table1[[#This Row],[Order ID]],Table1[Product ID],Table1[[#This Row],[Product ID]],Table1[Sales],Table1[[#This Row],[Sales]])</f>
        <v>1</v>
      </c>
    </row>
    <row r="5025" spans="1:19" x14ac:dyDescent="0.3">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c r="S5025">
        <f>COUNTIFS(Table1[Order ID],Table1[[#This Row],[Order ID]],Table1[Product ID],Table1[[#This Row],[Product ID]],Table1[Sales],Table1[[#This Row],[Sales]])</f>
        <v>1</v>
      </c>
    </row>
    <row r="5026" spans="1:19" x14ac:dyDescent="0.3">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c r="S5026">
        <f>COUNTIFS(Table1[Order ID],Table1[[#This Row],[Order ID]],Table1[Product ID],Table1[[#This Row],[Product ID]],Table1[Sales],Table1[[#This Row],[Sales]])</f>
        <v>1</v>
      </c>
    </row>
    <row r="5027" spans="1:19" x14ac:dyDescent="0.3">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c r="S5027">
        <f>COUNTIFS(Table1[Order ID],Table1[[#This Row],[Order ID]],Table1[Product ID],Table1[[#This Row],[Product ID]],Table1[Sales],Table1[[#This Row],[Sales]])</f>
        <v>1</v>
      </c>
    </row>
    <row r="5028" spans="1:19" x14ac:dyDescent="0.3">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c r="S5028">
        <f>COUNTIFS(Table1[Order ID],Table1[[#This Row],[Order ID]],Table1[Product ID],Table1[[#This Row],[Product ID]],Table1[Sales],Table1[[#This Row],[Sales]])</f>
        <v>1</v>
      </c>
    </row>
    <row r="5029" spans="1:19" x14ac:dyDescent="0.3">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c r="S5029">
        <f>COUNTIFS(Table1[Order ID],Table1[[#This Row],[Order ID]],Table1[Product ID],Table1[[#This Row],[Product ID]],Table1[Sales],Table1[[#This Row],[Sales]])</f>
        <v>1</v>
      </c>
    </row>
    <row r="5030" spans="1:19" x14ac:dyDescent="0.3">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c r="S5030">
        <f>COUNTIFS(Table1[Order ID],Table1[[#This Row],[Order ID]],Table1[Product ID],Table1[[#This Row],[Product ID]],Table1[Sales],Table1[[#This Row],[Sales]])</f>
        <v>1</v>
      </c>
    </row>
    <row r="5031" spans="1:19" x14ac:dyDescent="0.3">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c r="S5031">
        <f>COUNTIFS(Table1[Order ID],Table1[[#This Row],[Order ID]],Table1[Product ID],Table1[[#This Row],[Product ID]],Table1[Sales],Table1[[#This Row],[Sales]])</f>
        <v>1</v>
      </c>
    </row>
    <row r="5032" spans="1:19" x14ac:dyDescent="0.3">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c r="S5032">
        <f>COUNTIFS(Table1[Order ID],Table1[[#This Row],[Order ID]],Table1[Product ID],Table1[[#This Row],[Product ID]],Table1[Sales],Table1[[#This Row],[Sales]])</f>
        <v>1</v>
      </c>
    </row>
    <row r="5033" spans="1:19" x14ac:dyDescent="0.3">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c r="S5033">
        <f>COUNTIFS(Table1[Order ID],Table1[[#This Row],[Order ID]],Table1[Product ID],Table1[[#This Row],[Product ID]],Table1[Sales],Table1[[#This Row],[Sales]])</f>
        <v>1</v>
      </c>
    </row>
    <row r="5034" spans="1:19" x14ac:dyDescent="0.3">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c r="S5034">
        <f>COUNTIFS(Table1[Order ID],Table1[[#This Row],[Order ID]],Table1[Product ID],Table1[[#This Row],[Product ID]],Table1[Sales],Table1[[#This Row],[Sales]])</f>
        <v>1</v>
      </c>
    </row>
    <row r="5035" spans="1:19" x14ac:dyDescent="0.3">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c r="S5035">
        <f>COUNTIFS(Table1[Order ID],Table1[[#This Row],[Order ID]],Table1[Product ID],Table1[[#This Row],[Product ID]],Table1[Sales],Table1[[#This Row],[Sales]])</f>
        <v>1</v>
      </c>
    </row>
    <row r="5036" spans="1:19" x14ac:dyDescent="0.3">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c r="S5036">
        <f>COUNTIFS(Table1[Order ID],Table1[[#This Row],[Order ID]],Table1[Product ID],Table1[[#This Row],[Product ID]],Table1[Sales],Table1[[#This Row],[Sales]])</f>
        <v>1</v>
      </c>
    </row>
    <row r="5037" spans="1:19" x14ac:dyDescent="0.3">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c r="S5037">
        <f>COUNTIFS(Table1[Order ID],Table1[[#This Row],[Order ID]],Table1[Product ID],Table1[[#This Row],[Product ID]],Table1[Sales],Table1[[#This Row],[Sales]])</f>
        <v>1</v>
      </c>
    </row>
    <row r="5038" spans="1:19" x14ac:dyDescent="0.3">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c r="S5038">
        <f>COUNTIFS(Table1[Order ID],Table1[[#This Row],[Order ID]],Table1[Product ID],Table1[[#This Row],[Product ID]],Table1[Sales],Table1[[#This Row],[Sales]])</f>
        <v>1</v>
      </c>
    </row>
    <row r="5039" spans="1:19" x14ac:dyDescent="0.3">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c r="S5039">
        <f>COUNTIFS(Table1[Order ID],Table1[[#This Row],[Order ID]],Table1[Product ID],Table1[[#This Row],[Product ID]],Table1[Sales],Table1[[#This Row],[Sales]])</f>
        <v>1</v>
      </c>
    </row>
    <row r="5040" spans="1:19" x14ac:dyDescent="0.3">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c r="S5040">
        <f>COUNTIFS(Table1[Order ID],Table1[[#This Row],[Order ID]],Table1[Product ID],Table1[[#This Row],[Product ID]],Table1[Sales],Table1[[#This Row],[Sales]])</f>
        <v>1</v>
      </c>
    </row>
    <row r="5041" spans="1:19" x14ac:dyDescent="0.3">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c r="S5041">
        <f>COUNTIFS(Table1[Order ID],Table1[[#This Row],[Order ID]],Table1[Product ID],Table1[[#This Row],[Product ID]],Table1[Sales],Table1[[#This Row],[Sales]])</f>
        <v>1</v>
      </c>
    </row>
    <row r="5042" spans="1:19" x14ac:dyDescent="0.3">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c r="S5042">
        <f>COUNTIFS(Table1[Order ID],Table1[[#This Row],[Order ID]],Table1[Product ID],Table1[[#This Row],[Product ID]],Table1[Sales],Table1[[#This Row],[Sales]])</f>
        <v>1</v>
      </c>
    </row>
    <row r="5043" spans="1:19" x14ac:dyDescent="0.3">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c r="S5043">
        <f>COUNTIFS(Table1[Order ID],Table1[[#This Row],[Order ID]],Table1[Product ID],Table1[[#This Row],[Product ID]],Table1[Sales],Table1[[#This Row],[Sales]])</f>
        <v>1</v>
      </c>
    </row>
    <row r="5044" spans="1:19" x14ac:dyDescent="0.3">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c r="S5044">
        <f>COUNTIFS(Table1[Order ID],Table1[[#This Row],[Order ID]],Table1[Product ID],Table1[[#This Row],[Product ID]],Table1[Sales],Table1[[#This Row],[Sales]])</f>
        <v>1</v>
      </c>
    </row>
    <row r="5045" spans="1:19" x14ac:dyDescent="0.3">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c r="S5045">
        <f>COUNTIFS(Table1[Order ID],Table1[[#This Row],[Order ID]],Table1[Product ID],Table1[[#This Row],[Product ID]],Table1[Sales],Table1[[#This Row],[Sales]])</f>
        <v>1</v>
      </c>
    </row>
    <row r="5046" spans="1:19" x14ac:dyDescent="0.3">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c r="S5046">
        <f>COUNTIFS(Table1[Order ID],Table1[[#This Row],[Order ID]],Table1[Product ID],Table1[[#This Row],[Product ID]],Table1[Sales],Table1[[#This Row],[Sales]])</f>
        <v>1</v>
      </c>
    </row>
    <row r="5047" spans="1:19" x14ac:dyDescent="0.3">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c r="S5047">
        <f>COUNTIFS(Table1[Order ID],Table1[[#This Row],[Order ID]],Table1[Product ID],Table1[[#This Row],[Product ID]],Table1[Sales],Table1[[#This Row],[Sales]])</f>
        <v>1</v>
      </c>
    </row>
    <row r="5048" spans="1:19" x14ac:dyDescent="0.3">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c r="S5048">
        <f>COUNTIFS(Table1[Order ID],Table1[[#This Row],[Order ID]],Table1[Product ID],Table1[[#This Row],[Product ID]],Table1[Sales],Table1[[#This Row],[Sales]])</f>
        <v>1</v>
      </c>
    </row>
    <row r="5049" spans="1:19" x14ac:dyDescent="0.3">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c r="S5049">
        <f>COUNTIFS(Table1[Order ID],Table1[[#This Row],[Order ID]],Table1[Product ID],Table1[[#This Row],[Product ID]],Table1[Sales],Table1[[#This Row],[Sales]])</f>
        <v>1</v>
      </c>
    </row>
    <row r="5050" spans="1:19" x14ac:dyDescent="0.3">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c r="S5050">
        <f>COUNTIFS(Table1[Order ID],Table1[[#This Row],[Order ID]],Table1[Product ID],Table1[[#This Row],[Product ID]],Table1[Sales],Table1[[#This Row],[Sales]])</f>
        <v>1</v>
      </c>
    </row>
    <row r="5051" spans="1:19" x14ac:dyDescent="0.3">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c r="S5051">
        <f>COUNTIFS(Table1[Order ID],Table1[[#This Row],[Order ID]],Table1[Product ID],Table1[[#This Row],[Product ID]],Table1[Sales],Table1[[#This Row],[Sales]])</f>
        <v>1</v>
      </c>
    </row>
    <row r="5052" spans="1:19" x14ac:dyDescent="0.3">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c r="S5052">
        <f>COUNTIFS(Table1[Order ID],Table1[[#This Row],[Order ID]],Table1[Product ID],Table1[[#This Row],[Product ID]],Table1[Sales],Table1[[#This Row],[Sales]])</f>
        <v>1</v>
      </c>
    </row>
    <row r="5053" spans="1:19" x14ac:dyDescent="0.3">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c r="S5053">
        <f>COUNTIFS(Table1[Order ID],Table1[[#This Row],[Order ID]],Table1[Product ID],Table1[[#This Row],[Product ID]],Table1[Sales],Table1[[#This Row],[Sales]])</f>
        <v>1</v>
      </c>
    </row>
    <row r="5054" spans="1:19" x14ac:dyDescent="0.3">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c r="S5054">
        <f>COUNTIFS(Table1[Order ID],Table1[[#This Row],[Order ID]],Table1[Product ID],Table1[[#This Row],[Product ID]],Table1[Sales],Table1[[#This Row],[Sales]])</f>
        <v>1</v>
      </c>
    </row>
    <row r="5055" spans="1:19" x14ac:dyDescent="0.3">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c r="S5055">
        <f>COUNTIFS(Table1[Order ID],Table1[[#This Row],[Order ID]],Table1[Product ID],Table1[[#This Row],[Product ID]],Table1[Sales],Table1[[#This Row],[Sales]])</f>
        <v>1</v>
      </c>
    </row>
    <row r="5056" spans="1:19" x14ac:dyDescent="0.3">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c r="S5056">
        <f>COUNTIFS(Table1[Order ID],Table1[[#This Row],[Order ID]],Table1[Product ID],Table1[[#This Row],[Product ID]],Table1[Sales],Table1[[#This Row],[Sales]])</f>
        <v>1</v>
      </c>
    </row>
    <row r="5057" spans="1:19" x14ac:dyDescent="0.3">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c r="S5057">
        <f>COUNTIFS(Table1[Order ID],Table1[[#This Row],[Order ID]],Table1[Product ID],Table1[[#This Row],[Product ID]],Table1[Sales],Table1[[#This Row],[Sales]])</f>
        <v>1</v>
      </c>
    </row>
    <row r="5058" spans="1:19" x14ac:dyDescent="0.3">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c r="S5058">
        <f>COUNTIFS(Table1[Order ID],Table1[[#This Row],[Order ID]],Table1[Product ID],Table1[[#This Row],[Product ID]],Table1[Sales],Table1[[#This Row],[Sales]])</f>
        <v>1</v>
      </c>
    </row>
    <row r="5059" spans="1:19" x14ac:dyDescent="0.3">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c r="S5059">
        <f>COUNTIFS(Table1[Order ID],Table1[[#This Row],[Order ID]],Table1[Product ID],Table1[[#This Row],[Product ID]],Table1[Sales],Table1[[#This Row],[Sales]])</f>
        <v>1</v>
      </c>
    </row>
    <row r="5060" spans="1:19" x14ac:dyDescent="0.3">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c r="S5060">
        <f>COUNTIFS(Table1[Order ID],Table1[[#This Row],[Order ID]],Table1[Product ID],Table1[[#This Row],[Product ID]],Table1[Sales],Table1[[#This Row],[Sales]])</f>
        <v>1</v>
      </c>
    </row>
    <row r="5061" spans="1:19" x14ac:dyDescent="0.3">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c r="S5061">
        <f>COUNTIFS(Table1[Order ID],Table1[[#This Row],[Order ID]],Table1[Product ID],Table1[[#This Row],[Product ID]],Table1[Sales],Table1[[#This Row],[Sales]])</f>
        <v>1</v>
      </c>
    </row>
    <row r="5062" spans="1:19" x14ac:dyDescent="0.3">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c r="S5062">
        <f>COUNTIFS(Table1[Order ID],Table1[[#This Row],[Order ID]],Table1[Product ID],Table1[[#This Row],[Product ID]],Table1[Sales],Table1[[#This Row],[Sales]])</f>
        <v>1</v>
      </c>
    </row>
    <row r="5063" spans="1:19" x14ac:dyDescent="0.3">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c r="S5063">
        <f>COUNTIFS(Table1[Order ID],Table1[[#This Row],[Order ID]],Table1[Product ID],Table1[[#This Row],[Product ID]],Table1[Sales],Table1[[#This Row],[Sales]])</f>
        <v>1</v>
      </c>
    </row>
    <row r="5064" spans="1:19" x14ac:dyDescent="0.3">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c r="S5064">
        <f>COUNTIFS(Table1[Order ID],Table1[[#This Row],[Order ID]],Table1[Product ID],Table1[[#This Row],[Product ID]],Table1[Sales],Table1[[#This Row],[Sales]])</f>
        <v>1</v>
      </c>
    </row>
    <row r="5065" spans="1:19" x14ac:dyDescent="0.3">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c r="S5065">
        <f>COUNTIFS(Table1[Order ID],Table1[[#This Row],[Order ID]],Table1[Product ID],Table1[[#This Row],[Product ID]],Table1[Sales],Table1[[#This Row],[Sales]])</f>
        <v>1</v>
      </c>
    </row>
    <row r="5066" spans="1:19" x14ac:dyDescent="0.3">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c r="S5066">
        <f>COUNTIFS(Table1[Order ID],Table1[[#This Row],[Order ID]],Table1[Product ID],Table1[[#This Row],[Product ID]],Table1[Sales],Table1[[#This Row],[Sales]])</f>
        <v>1</v>
      </c>
    </row>
    <row r="5067" spans="1:19" x14ac:dyDescent="0.3">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c r="S5067">
        <f>COUNTIFS(Table1[Order ID],Table1[[#This Row],[Order ID]],Table1[Product ID],Table1[[#This Row],[Product ID]],Table1[Sales],Table1[[#This Row],[Sales]])</f>
        <v>1</v>
      </c>
    </row>
    <row r="5068" spans="1:19" x14ac:dyDescent="0.3">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c r="S5068">
        <f>COUNTIFS(Table1[Order ID],Table1[[#This Row],[Order ID]],Table1[Product ID],Table1[[#This Row],[Product ID]],Table1[Sales],Table1[[#This Row],[Sales]])</f>
        <v>1</v>
      </c>
    </row>
    <row r="5069" spans="1:19" x14ac:dyDescent="0.3">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c r="S5069">
        <f>COUNTIFS(Table1[Order ID],Table1[[#This Row],[Order ID]],Table1[Product ID],Table1[[#This Row],[Product ID]],Table1[Sales],Table1[[#This Row],[Sales]])</f>
        <v>1</v>
      </c>
    </row>
    <row r="5070" spans="1:19" x14ac:dyDescent="0.3">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c r="S5070">
        <f>COUNTIFS(Table1[Order ID],Table1[[#This Row],[Order ID]],Table1[Product ID],Table1[[#This Row],[Product ID]],Table1[Sales],Table1[[#This Row],[Sales]])</f>
        <v>1</v>
      </c>
    </row>
    <row r="5071" spans="1:19" x14ac:dyDescent="0.3">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c r="S5071">
        <f>COUNTIFS(Table1[Order ID],Table1[[#This Row],[Order ID]],Table1[Product ID],Table1[[#This Row],[Product ID]],Table1[Sales],Table1[[#This Row],[Sales]])</f>
        <v>1</v>
      </c>
    </row>
    <row r="5072" spans="1:19" x14ac:dyDescent="0.3">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c r="S5072">
        <f>COUNTIFS(Table1[Order ID],Table1[[#This Row],[Order ID]],Table1[Product ID],Table1[[#This Row],[Product ID]],Table1[Sales],Table1[[#This Row],[Sales]])</f>
        <v>1</v>
      </c>
    </row>
    <row r="5073" spans="1:19" x14ac:dyDescent="0.3">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c r="S5073">
        <f>COUNTIFS(Table1[Order ID],Table1[[#This Row],[Order ID]],Table1[Product ID],Table1[[#This Row],[Product ID]],Table1[Sales],Table1[[#This Row],[Sales]])</f>
        <v>1</v>
      </c>
    </row>
    <row r="5074" spans="1:19" x14ac:dyDescent="0.3">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c r="S5074">
        <f>COUNTIFS(Table1[Order ID],Table1[[#This Row],[Order ID]],Table1[Product ID],Table1[[#This Row],[Product ID]],Table1[Sales],Table1[[#This Row],[Sales]])</f>
        <v>1</v>
      </c>
    </row>
    <row r="5075" spans="1:19" x14ac:dyDescent="0.3">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c r="S5075">
        <f>COUNTIFS(Table1[Order ID],Table1[[#This Row],[Order ID]],Table1[Product ID],Table1[[#This Row],[Product ID]],Table1[Sales],Table1[[#This Row],[Sales]])</f>
        <v>1</v>
      </c>
    </row>
    <row r="5076" spans="1:19" x14ac:dyDescent="0.3">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c r="S5076">
        <f>COUNTIFS(Table1[Order ID],Table1[[#This Row],[Order ID]],Table1[Product ID],Table1[[#This Row],[Product ID]],Table1[Sales],Table1[[#This Row],[Sales]])</f>
        <v>1</v>
      </c>
    </row>
    <row r="5077" spans="1:19" x14ac:dyDescent="0.3">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c r="S5077">
        <f>COUNTIFS(Table1[Order ID],Table1[[#This Row],[Order ID]],Table1[Product ID],Table1[[#This Row],[Product ID]],Table1[Sales],Table1[[#This Row],[Sales]])</f>
        <v>1</v>
      </c>
    </row>
    <row r="5078" spans="1:19" x14ac:dyDescent="0.3">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c r="S5078">
        <f>COUNTIFS(Table1[Order ID],Table1[[#This Row],[Order ID]],Table1[Product ID],Table1[[#This Row],[Product ID]],Table1[Sales],Table1[[#This Row],[Sales]])</f>
        <v>1</v>
      </c>
    </row>
    <row r="5079" spans="1:19" x14ac:dyDescent="0.3">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c r="S5079">
        <f>COUNTIFS(Table1[Order ID],Table1[[#This Row],[Order ID]],Table1[Product ID],Table1[[#This Row],[Product ID]],Table1[Sales],Table1[[#This Row],[Sales]])</f>
        <v>1</v>
      </c>
    </row>
    <row r="5080" spans="1:19" x14ac:dyDescent="0.3">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c r="S5080">
        <f>COUNTIFS(Table1[Order ID],Table1[[#This Row],[Order ID]],Table1[Product ID],Table1[[#This Row],[Product ID]],Table1[Sales],Table1[[#This Row],[Sales]])</f>
        <v>1</v>
      </c>
    </row>
    <row r="5081" spans="1:19" x14ac:dyDescent="0.3">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c r="S5081">
        <f>COUNTIFS(Table1[Order ID],Table1[[#This Row],[Order ID]],Table1[Product ID],Table1[[#This Row],[Product ID]],Table1[Sales],Table1[[#This Row],[Sales]])</f>
        <v>1</v>
      </c>
    </row>
    <row r="5082" spans="1:19" x14ac:dyDescent="0.3">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c r="S5082">
        <f>COUNTIFS(Table1[Order ID],Table1[[#This Row],[Order ID]],Table1[Product ID],Table1[[#This Row],[Product ID]],Table1[Sales],Table1[[#This Row],[Sales]])</f>
        <v>1</v>
      </c>
    </row>
    <row r="5083" spans="1:19" x14ac:dyDescent="0.3">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c r="S5083">
        <f>COUNTIFS(Table1[Order ID],Table1[[#This Row],[Order ID]],Table1[Product ID],Table1[[#This Row],[Product ID]],Table1[Sales],Table1[[#This Row],[Sales]])</f>
        <v>1</v>
      </c>
    </row>
    <row r="5084" spans="1:19" x14ac:dyDescent="0.3">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c r="S5084">
        <f>COUNTIFS(Table1[Order ID],Table1[[#This Row],[Order ID]],Table1[Product ID],Table1[[#This Row],[Product ID]],Table1[Sales],Table1[[#This Row],[Sales]])</f>
        <v>1</v>
      </c>
    </row>
    <row r="5085" spans="1:19" x14ac:dyDescent="0.3">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c r="S5085">
        <f>COUNTIFS(Table1[Order ID],Table1[[#This Row],[Order ID]],Table1[Product ID],Table1[[#This Row],[Product ID]],Table1[Sales],Table1[[#This Row],[Sales]])</f>
        <v>1</v>
      </c>
    </row>
    <row r="5086" spans="1:19" x14ac:dyDescent="0.3">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c r="S5086">
        <f>COUNTIFS(Table1[Order ID],Table1[[#This Row],[Order ID]],Table1[Product ID],Table1[[#This Row],[Product ID]],Table1[Sales],Table1[[#This Row],[Sales]])</f>
        <v>1</v>
      </c>
    </row>
    <row r="5087" spans="1:19" x14ac:dyDescent="0.3">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c r="S5087">
        <f>COUNTIFS(Table1[Order ID],Table1[[#This Row],[Order ID]],Table1[Product ID],Table1[[#This Row],[Product ID]],Table1[Sales],Table1[[#This Row],[Sales]])</f>
        <v>1</v>
      </c>
    </row>
    <row r="5088" spans="1:19" x14ac:dyDescent="0.3">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c r="S5088">
        <f>COUNTIFS(Table1[Order ID],Table1[[#This Row],[Order ID]],Table1[Product ID],Table1[[#This Row],[Product ID]],Table1[Sales],Table1[[#This Row],[Sales]])</f>
        <v>1</v>
      </c>
    </row>
    <row r="5089" spans="1:19" x14ac:dyDescent="0.3">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c r="S5089">
        <f>COUNTIFS(Table1[Order ID],Table1[[#This Row],[Order ID]],Table1[Product ID],Table1[[#This Row],[Product ID]],Table1[Sales],Table1[[#This Row],[Sales]])</f>
        <v>1</v>
      </c>
    </row>
    <row r="5090" spans="1:19" x14ac:dyDescent="0.3">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c r="S5090">
        <f>COUNTIFS(Table1[Order ID],Table1[[#This Row],[Order ID]],Table1[Product ID],Table1[[#This Row],[Product ID]],Table1[Sales],Table1[[#This Row],[Sales]])</f>
        <v>1</v>
      </c>
    </row>
    <row r="5091" spans="1:19" x14ac:dyDescent="0.3">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c r="S5091">
        <f>COUNTIFS(Table1[Order ID],Table1[[#This Row],[Order ID]],Table1[Product ID],Table1[[#This Row],[Product ID]],Table1[Sales],Table1[[#This Row],[Sales]])</f>
        <v>1</v>
      </c>
    </row>
    <row r="5092" spans="1:19" x14ac:dyDescent="0.3">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c r="S5092">
        <f>COUNTIFS(Table1[Order ID],Table1[[#This Row],[Order ID]],Table1[Product ID],Table1[[#This Row],[Product ID]],Table1[Sales],Table1[[#This Row],[Sales]])</f>
        <v>1</v>
      </c>
    </row>
    <row r="5093" spans="1:19" x14ac:dyDescent="0.3">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c r="S5093">
        <f>COUNTIFS(Table1[Order ID],Table1[[#This Row],[Order ID]],Table1[Product ID],Table1[[#This Row],[Product ID]],Table1[Sales],Table1[[#This Row],[Sales]])</f>
        <v>1</v>
      </c>
    </row>
    <row r="5094" spans="1:19" x14ac:dyDescent="0.3">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c r="S5094">
        <f>COUNTIFS(Table1[Order ID],Table1[[#This Row],[Order ID]],Table1[Product ID],Table1[[#This Row],[Product ID]],Table1[Sales],Table1[[#This Row],[Sales]])</f>
        <v>1</v>
      </c>
    </row>
    <row r="5095" spans="1:19" x14ac:dyDescent="0.3">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c r="S5095">
        <f>COUNTIFS(Table1[Order ID],Table1[[#This Row],[Order ID]],Table1[Product ID],Table1[[#This Row],[Product ID]],Table1[Sales],Table1[[#This Row],[Sales]])</f>
        <v>1</v>
      </c>
    </row>
    <row r="5096" spans="1:19" x14ac:dyDescent="0.3">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c r="S5096">
        <f>COUNTIFS(Table1[Order ID],Table1[[#This Row],[Order ID]],Table1[Product ID],Table1[[#This Row],[Product ID]],Table1[Sales],Table1[[#This Row],[Sales]])</f>
        <v>1</v>
      </c>
    </row>
    <row r="5097" spans="1:19" x14ac:dyDescent="0.3">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c r="S5097">
        <f>COUNTIFS(Table1[Order ID],Table1[[#This Row],[Order ID]],Table1[Product ID],Table1[[#This Row],[Product ID]],Table1[Sales],Table1[[#This Row],[Sales]])</f>
        <v>1</v>
      </c>
    </row>
    <row r="5098" spans="1:19" x14ac:dyDescent="0.3">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c r="S5098">
        <f>COUNTIFS(Table1[Order ID],Table1[[#This Row],[Order ID]],Table1[Product ID],Table1[[#This Row],[Product ID]],Table1[Sales],Table1[[#This Row],[Sales]])</f>
        <v>1</v>
      </c>
    </row>
    <row r="5099" spans="1:19" x14ac:dyDescent="0.3">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c r="S5099">
        <f>COUNTIFS(Table1[Order ID],Table1[[#This Row],[Order ID]],Table1[Product ID],Table1[[#This Row],[Product ID]],Table1[Sales],Table1[[#This Row],[Sales]])</f>
        <v>1</v>
      </c>
    </row>
    <row r="5100" spans="1:19" x14ac:dyDescent="0.3">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c r="S5100">
        <f>COUNTIFS(Table1[Order ID],Table1[[#This Row],[Order ID]],Table1[Product ID],Table1[[#This Row],[Product ID]],Table1[Sales],Table1[[#This Row],[Sales]])</f>
        <v>1</v>
      </c>
    </row>
    <row r="5101" spans="1:19" x14ac:dyDescent="0.3">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c r="S5101">
        <f>COUNTIFS(Table1[Order ID],Table1[[#This Row],[Order ID]],Table1[Product ID],Table1[[#This Row],[Product ID]],Table1[Sales],Table1[[#This Row],[Sales]])</f>
        <v>1</v>
      </c>
    </row>
    <row r="5102" spans="1:19" x14ac:dyDescent="0.3">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c r="S5102">
        <f>COUNTIFS(Table1[Order ID],Table1[[#This Row],[Order ID]],Table1[Product ID],Table1[[#This Row],[Product ID]],Table1[Sales],Table1[[#This Row],[Sales]])</f>
        <v>1</v>
      </c>
    </row>
    <row r="5103" spans="1:19" x14ac:dyDescent="0.3">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c r="S5103">
        <f>COUNTIFS(Table1[Order ID],Table1[[#This Row],[Order ID]],Table1[Product ID],Table1[[#This Row],[Product ID]],Table1[Sales],Table1[[#This Row],[Sales]])</f>
        <v>1</v>
      </c>
    </row>
    <row r="5104" spans="1:19" x14ac:dyDescent="0.3">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c r="S5104">
        <f>COUNTIFS(Table1[Order ID],Table1[[#This Row],[Order ID]],Table1[Product ID],Table1[[#This Row],[Product ID]],Table1[Sales],Table1[[#This Row],[Sales]])</f>
        <v>1</v>
      </c>
    </row>
    <row r="5105" spans="1:19" x14ac:dyDescent="0.3">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c r="S5105">
        <f>COUNTIFS(Table1[Order ID],Table1[[#This Row],[Order ID]],Table1[Product ID],Table1[[#This Row],[Product ID]],Table1[Sales],Table1[[#This Row],[Sales]])</f>
        <v>1</v>
      </c>
    </row>
    <row r="5106" spans="1:19" x14ac:dyDescent="0.3">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c r="S5106">
        <f>COUNTIFS(Table1[Order ID],Table1[[#This Row],[Order ID]],Table1[Product ID],Table1[[#This Row],[Product ID]],Table1[Sales],Table1[[#This Row],[Sales]])</f>
        <v>1</v>
      </c>
    </row>
    <row r="5107" spans="1:19" x14ac:dyDescent="0.3">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c r="S5107">
        <f>COUNTIFS(Table1[Order ID],Table1[[#This Row],[Order ID]],Table1[Product ID],Table1[[#This Row],[Product ID]],Table1[Sales],Table1[[#This Row],[Sales]])</f>
        <v>1</v>
      </c>
    </row>
    <row r="5108" spans="1:19" x14ac:dyDescent="0.3">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c r="S5108">
        <f>COUNTIFS(Table1[Order ID],Table1[[#This Row],[Order ID]],Table1[Product ID],Table1[[#This Row],[Product ID]],Table1[Sales],Table1[[#This Row],[Sales]])</f>
        <v>1</v>
      </c>
    </row>
    <row r="5109" spans="1:19" x14ac:dyDescent="0.3">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c r="S5109">
        <f>COUNTIFS(Table1[Order ID],Table1[[#This Row],[Order ID]],Table1[Product ID],Table1[[#This Row],[Product ID]],Table1[Sales],Table1[[#This Row],[Sales]])</f>
        <v>1</v>
      </c>
    </row>
    <row r="5110" spans="1:19" x14ac:dyDescent="0.3">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c r="S5110">
        <f>COUNTIFS(Table1[Order ID],Table1[[#This Row],[Order ID]],Table1[Product ID],Table1[[#This Row],[Product ID]],Table1[Sales],Table1[[#This Row],[Sales]])</f>
        <v>1</v>
      </c>
    </row>
    <row r="5111" spans="1:19" x14ac:dyDescent="0.3">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c r="S5111">
        <f>COUNTIFS(Table1[Order ID],Table1[[#This Row],[Order ID]],Table1[Product ID],Table1[[#This Row],[Product ID]],Table1[Sales],Table1[[#This Row],[Sales]])</f>
        <v>1</v>
      </c>
    </row>
    <row r="5112" spans="1:19" x14ac:dyDescent="0.3">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c r="S5112">
        <f>COUNTIFS(Table1[Order ID],Table1[[#This Row],[Order ID]],Table1[Product ID],Table1[[#This Row],[Product ID]],Table1[Sales],Table1[[#This Row],[Sales]])</f>
        <v>1</v>
      </c>
    </row>
    <row r="5113" spans="1:19" x14ac:dyDescent="0.3">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c r="S5113">
        <f>COUNTIFS(Table1[Order ID],Table1[[#This Row],[Order ID]],Table1[Product ID],Table1[[#This Row],[Product ID]],Table1[Sales],Table1[[#This Row],[Sales]])</f>
        <v>1</v>
      </c>
    </row>
    <row r="5114" spans="1:19" x14ac:dyDescent="0.3">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c r="S5114">
        <f>COUNTIFS(Table1[Order ID],Table1[[#This Row],[Order ID]],Table1[Product ID],Table1[[#This Row],[Product ID]],Table1[Sales],Table1[[#This Row],[Sales]])</f>
        <v>1</v>
      </c>
    </row>
    <row r="5115" spans="1:19" x14ac:dyDescent="0.3">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c r="S5115">
        <f>COUNTIFS(Table1[Order ID],Table1[[#This Row],[Order ID]],Table1[Product ID],Table1[[#This Row],[Product ID]],Table1[Sales],Table1[[#This Row],[Sales]])</f>
        <v>1</v>
      </c>
    </row>
    <row r="5116" spans="1:19" x14ac:dyDescent="0.3">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c r="S5116">
        <f>COUNTIFS(Table1[Order ID],Table1[[#This Row],[Order ID]],Table1[Product ID],Table1[[#This Row],[Product ID]],Table1[Sales],Table1[[#This Row],[Sales]])</f>
        <v>1</v>
      </c>
    </row>
    <row r="5117" spans="1:19" x14ac:dyDescent="0.3">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c r="S5117">
        <f>COUNTIFS(Table1[Order ID],Table1[[#This Row],[Order ID]],Table1[Product ID],Table1[[#This Row],[Product ID]],Table1[Sales],Table1[[#This Row],[Sales]])</f>
        <v>1</v>
      </c>
    </row>
    <row r="5118" spans="1:19" x14ac:dyDescent="0.3">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c r="S5118">
        <f>COUNTIFS(Table1[Order ID],Table1[[#This Row],[Order ID]],Table1[Product ID],Table1[[#This Row],[Product ID]],Table1[Sales],Table1[[#This Row],[Sales]])</f>
        <v>1</v>
      </c>
    </row>
    <row r="5119" spans="1:19" x14ac:dyDescent="0.3">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c r="S5119">
        <f>COUNTIFS(Table1[Order ID],Table1[[#This Row],[Order ID]],Table1[Product ID],Table1[[#This Row],[Product ID]],Table1[Sales],Table1[[#This Row],[Sales]])</f>
        <v>1</v>
      </c>
    </row>
    <row r="5120" spans="1:19" x14ac:dyDescent="0.3">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c r="S5120">
        <f>COUNTIFS(Table1[Order ID],Table1[[#This Row],[Order ID]],Table1[Product ID],Table1[[#This Row],[Product ID]],Table1[Sales],Table1[[#This Row],[Sales]])</f>
        <v>1</v>
      </c>
    </row>
    <row r="5121" spans="1:19" x14ac:dyDescent="0.3">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c r="S5121">
        <f>COUNTIFS(Table1[Order ID],Table1[[#This Row],[Order ID]],Table1[Product ID],Table1[[#This Row],[Product ID]],Table1[Sales],Table1[[#This Row],[Sales]])</f>
        <v>1</v>
      </c>
    </row>
    <row r="5122" spans="1:19" x14ac:dyDescent="0.3">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c r="S5122">
        <f>COUNTIFS(Table1[Order ID],Table1[[#This Row],[Order ID]],Table1[Product ID],Table1[[#This Row],[Product ID]],Table1[Sales],Table1[[#This Row],[Sales]])</f>
        <v>1</v>
      </c>
    </row>
    <row r="5123" spans="1:19" x14ac:dyDescent="0.3">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c r="S5123">
        <f>COUNTIFS(Table1[Order ID],Table1[[#This Row],[Order ID]],Table1[Product ID],Table1[[#This Row],[Product ID]],Table1[Sales],Table1[[#This Row],[Sales]])</f>
        <v>1</v>
      </c>
    </row>
    <row r="5124" spans="1:19" x14ac:dyDescent="0.3">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c r="S5124">
        <f>COUNTIFS(Table1[Order ID],Table1[[#This Row],[Order ID]],Table1[Product ID],Table1[[#This Row],[Product ID]],Table1[Sales],Table1[[#This Row],[Sales]])</f>
        <v>1</v>
      </c>
    </row>
    <row r="5125" spans="1:19" x14ac:dyDescent="0.3">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c r="S5125">
        <f>COUNTIFS(Table1[Order ID],Table1[[#This Row],[Order ID]],Table1[Product ID],Table1[[#This Row],[Product ID]],Table1[Sales],Table1[[#This Row],[Sales]])</f>
        <v>1</v>
      </c>
    </row>
    <row r="5126" spans="1:19" x14ac:dyDescent="0.3">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c r="S5126">
        <f>COUNTIFS(Table1[Order ID],Table1[[#This Row],[Order ID]],Table1[Product ID],Table1[[#This Row],[Product ID]],Table1[Sales],Table1[[#This Row],[Sales]])</f>
        <v>1</v>
      </c>
    </row>
    <row r="5127" spans="1:19" x14ac:dyDescent="0.3">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c r="S5127">
        <f>COUNTIFS(Table1[Order ID],Table1[[#This Row],[Order ID]],Table1[Product ID],Table1[[#This Row],[Product ID]],Table1[Sales],Table1[[#This Row],[Sales]])</f>
        <v>1</v>
      </c>
    </row>
    <row r="5128" spans="1:19" x14ac:dyDescent="0.3">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c r="S5128">
        <f>COUNTIFS(Table1[Order ID],Table1[[#This Row],[Order ID]],Table1[Product ID],Table1[[#This Row],[Product ID]],Table1[Sales],Table1[[#This Row],[Sales]])</f>
        <v>1</v>
      </c>
    </row>
    <row r="5129" spans="1:19" x14ac:dyDescent="0.3">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c r="S5129">
        <f>COUNTIFS(Table1[Order ID],Table1[[#This Row],[Order ID]],Table1[Product ID],Table1[[#This Row],[Product ID]],Table1[Sales],Table1[[#This Row],[Sales]])</f>
        <v>1</v>
      </c>
    </row>
    <row r="5130" spans="1:19" x14ac:dyDescent="0.3">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c r="S5130">
        <f>COUNTIFS(Table1[Order ID],Table1[[#This Row],[Order ID]],Table1[Product ID],Table1[[#This Row],[Product ID]],Table1[Sales],Table1[[#This Row],[Sales]])</f>
        <v>1</v>
      </c>
    </row>
    <row r="5131" spans="1:19" x14ac:dyDescent="0.3">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c r="S5131">
        <f>COUNTIFS(Table1[Order ID],Table1[[#This Row],[Order ID]],Table1[Product ID],Table1[[#This Row],[Product ID]],Table1[Sales],Table1[[#This Row],[Sales]])</f>
        <v>1</v>
      </c>
    </row>
    <row r="5132" spans="1:19" x14ac:dyDescent="0.3">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c r="S5132">
        <f>COUNTIFS(Table1[Order ID],Table1[[#This Row],[Order ID]],Table1[Product ID],Table1[[#This Row],[Product ID]],Table1[Sales],Table1[[#This Row],[Sales]])</f>
        <v>1</v>
      </c>
    </row>
    <row r="5133" spans="1:19" x14ac:dyDescent="0.3">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c r="S5133">
        <f>COUNTIFS(Table1[Order ID],Table1[[#This Row],[Order ID]],Table1[Product ID],Table1[[#This Row],[Product ID]],Table1[Sales],Table1[[#This Row],[Sales]])</f>
        <v>1</v>
      </c>
    </row>
    <row r="5134" spans="1:19" x14ac:dyDescent="0.3">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c r="S5134">
        <f>COUNTIFS(Table1[Order ID],Table1[[#This Row],[Order ID]],Table1[Product ID],Table1[[#This Row],[Product ID]],Table1[Sales],Table1[[#This Row],[Sales]])</f>
        <v>1</v>
      </c>
    </row>
    <row r="5135" spans="1:19" x14ac:dyDescent="0.3">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c r="S5135">
        <f>COUNTIFS(Table1[Order ID],Table1[[#This Row],[Order ID]],Table1[Product ID],Table1[[#This Row],[Product ID]],Table1[Sales],Table1[[#This Row],[Sales]])</f>
        <v>1</v>
      </c>
    </row>
    <row r="5136" spans="1:19" x14ac:dyDescent="0.3">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c r="S5136">
        <f>COUNTIFS(Table1[Order ID],Table1[[#This Row],[Order ID]],Table1[Product ID],Table1[[#This Row],[Product ID]],Table1[Sales],Table1[[#This Row],[Sales]])</f>
        <v>1</v>
      </c>
    </row>
    <row r="5137" spans="1:19" x14ac:dyDescent="0.3">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c r="S5137">
        <f>COUNTIFS(Table1[Order ID],Table1[[#This Row],[Order ID]],Table1[Product ID],Table1[[#This Row],[Product ID]],Table1[Sales],Table1[[#This Row],[Sales]])</f>
        <v>1</v>
      </c>
    </row>
    <row r="5138" spans="1:19" x14ac:dyDescent="0.3">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c r="S5138">
        <f>COUNTIFS(Table1[Order ID],Table1[[#This Row],[Order ID]],Table1[Product ID],Table1[[#This Row],[Product ID]],Table1[Sales],Table1[[#This Row],[Sales]])</f>
        <v>1</v>
      </c>
    </row>
    <row r="5139" spans="1:19" x14ac:dyDescent="0.3">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c r="S5139">
        <f>COUNTIFS(Table1[Order ID],Table1[[#This Row],[Order ID]],Table1[Product ID],Table1[[#This Row],[Product ID]],Table1[Sales],Table1[[#This Row],[Sales]])</f>
        <v>1</v>
      </c>
    </row>
    <row r="5140" spans="1:19" x14ac:dyDescent="0.3">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c r="S5140">
        <f>COUNTIFS(Table1[Order ID],Table1[[#This Row],[Order ID]],Table1[Product ID],Table1[[#This Row],[Product ID]],Table1[Sales],Table1[[#This Row],[Sales]])</f>
        <v>1</v>
      </c>
    </row>
    <row r="5141" spans="1:19" x14ac:dyDescent="0.3">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c r="S5141">
        <f>COUNTIFS(Table1[Order ID],Table1[[#This Row],[Order ID]],Table1[Product ID],Table1[[#This Row],[Product ID]],Table1[Sales],Table1[[#This Row],[Sales]])</f>
        <v>1</v>
      </c>
    </row>
    <row r="5142" spans="1:19" x14ac:dyDescent="0.3">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c r="S5142">
        <f>COUNTIFS(Table1[Order ID],Table1[[#This Row],[Order ID]],Table1[Product ID],Table1[[#This Row],[Product ID]],Table1[Sales],Table1[[#This Row],[Sales]])</f>
        <v>1</v>
      </c>
    </row>
    <row r="5143" spans="1:19" x14ac:dyDescent="0.3">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c r="S5143">
        <f>COUNTIFS(Table1[Order ID],Table1[[#This Row],[Order ID]],Table1[Product ID],Table1[[#This Row],[Product ID]],Table1[Sales],Table1[[#This Row],[Sales]])</f>
        <v>1</v>
      </c>
    </row>
    <row r="5144" spans="1:19" x14ac:dyDescent="0.3">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c r="S5144">
        <f>COUNTIFS(Table1[Order ID],Table1[[#This Row],[Order ID]],Table1[Product ID],Table1[[#This Row],[Product ID]],Table1[Sales],Table1[[#This Row],[Sales]])</f>
        <v>1</v>
      </c>
    </row>
    <row r="5145" spans="1:19" x14ac:dyDescent="0.3">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c r="S5145">
        <f>COUNTIFS(Table1[Order ID],Table1[[#This Row],[Order ID]],Table1[Product ID],Table1[[#This Row],[Product ID]],Table1[Sales],Table1[[#This Row],[Sales]])</f>
        <v>1</v>
      </c>
    </row>
    <row r="5146" spans="1:19" x14ac:dyDescent="0.3">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c r="S5146">
        <f>COUNTIFS(Table1[Order ID],Table1[[#This Row],[Order ID]],Table1[Product ID],Table1[[#This Row],[Product ID]],Table1[Sales],Table1[[#This Row],[Sales]])</f>
        <v>1</v>
      </c>
    </row>
    <row r="5147" spans="1:19" x14ac:dyDescent="0.3">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c r="S5147">
        <f>COUNTIFS(Table1[Order ID],Table1[[#This Row],[Order ID]],Table1[Product ID],Table1[[#This Row],[Product ID]],Table1[Sales],Table1[[#This Row],[Sales]])</f>
        <v>1</v>
      </c>
    </row>
    <row r="5148" spans="1:19" x14ac:dyDescent="0.3">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c r="S5148">
        <f>COUNTIFS(Table1[Order ID],Table1[[#This Row],[Order ID]],Table1[Product ID],Table1[[#This Row],[Product ID]],Table1[Sales],Table1[[#This Row],[Sales]])</f>
        <v>1</v>
      </c>
    </row>
    <row r="5149" spans="1:19" x14ac:dyDescent="0.3">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c r="S5149">
        <f>COUNTIFS(Table1[Order ID],Table1[[#This Row],[Order ID]],Table1[Product ID],Table1[[#This Row],[Product ID]],Table1[Sales],Table1[[#This Row],[Sales]])</f>
        <v>1</v>
      </c>
    </row>
    <row r="5150" spans="1:19" x14ac:dyDescent="0.3">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c r="S5150">
        <f>COUNTIFS(Table1[Order ID],Table1[[#This Row],[Order ID]],Table1[Product ID],Table1[[#This Row],[Product ID]],Table1[Sales],Table1[[#This Row],[Sales]])</f>
        <v>1</v>
      </c>
    </row>
    <row r="5151" spans="1:19" x14ac:dyDescent="0.3">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c r="S5151">
        <f>COUNTIFS(Table1[Order ID],Table1[[#This Row],[Order ID]],Table1[Product ID],Table1[[#This Row],[Product ID]],Table1[Sales],Table1[[#This Row],[Sales]])</f>
        <v>1</v>
      </c>
    </row>
    <row r="5152" spans="1:19" x14ac:dyDescent="0.3">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c r="S5152">
        <f>COUNTIFS(Table1[Order ID],Table1[[#This Row],[Order ID]],Table1[Product ID],Table1[[#This Row],[Product ID]],Table1[Sales],Table1[[#This Row],[Sales]])</f>
        <v>1</v>
      </c>
    </row>
    <row r="5153" spans="1:19" x14ac:dyDescent="0.3">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c r="S5153">
        <f>COUNTIFS(Table1[Order ID],Table1[[#This Row],[Order ID]],Table1[Product ID],Table1[[#This Row],[Product ID]],Table1[Sales],Table1[[#This Row],[Sales]])</f>
        <v>1</v>
      </c>
    </row>
    <row r="5154" spans="1:19" x14ac:dyDescent="0.3">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c r="S5154">
        <f>COUNTIFS(Table1[Order ID],Table1[[#This Row],[Order ID]],Table1[Product ID],Table1[[#This Row],[Product ID]],Table1[Sales],Table1[[#This Row],[Sales]])</f>
        <v>1</v>
      </c>
    </row>
    <row r="5155" spans="1:19" x14ac:dyDescent="0.3">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c r="S5155">
        <f>COUNTIFS(Table1[Order ID],Table1[[#This Row],[Order ID]],Table1[Product ID],Table1[[#This Row],[Product ID]],Table1[Sales],Table1[[#This Row],[Sales]])</f>
        <v>1</v>
      </c>
    </row>
    <row r="5156" spans="1:19" x14ac:dyDescent="0.3">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c r="S5156">
        <f>COUNTIFS(Table1[Order ID],Table1[[#This Row],[Order ID]],Table1[Product ID],Table1[[#This Row],[Product ID]],Table1[Sales],Table1[[#This Row],[Sales]])</f>
        <v>1</v>
      </c>
    </row>
    <row r="5157" spans="1:19" x14ac:dyDescent="0.3">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c r="S5157">
        <f>COUNTIFS(Table1[Order ID],Table1[[#This Row],[Order ID]],Table1[Product ID],Table1[[#This Row],[Product ID]],Table1[Sales],Table1[[#This Row],[Sales]])</f>
        <v>1</v>
      </c>
    </row>
    <row r="5158" spans="1:19" x14ac:dyDescent="0.3">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c r="S5158">
        <f>COUNTIFS(Table1[Order ID],Table1[[#This Row],[Order ID]],Table1[Product ID],Table1[[#This Row],[Product ID]],Table1[Sales],Table1[[#This Row],[Sales]])</f>
        <v>1</v>
      </c>
    </row>
    <row r="5159" spans="1:19" x14ac:dyDescent="0.3">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c r="S5159">
        <f>COUNTIFS(Table1[Order ID],Table1[[#This Row],[Order ID]],Table1[Product ID],Table1[[#This Row],[Product ID]],Table1[Sales],Table1[[#This Row],[Sales]])</f>
        <v>1</v>
      </c>
    </row>
    <row r="5160" spans="1:19" x14ac:dyDescent="0.3">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c r="S5160">
        <f>COUNTIFS(Table1[Order ID],Table1[[#This Row],[Order ID]],Table1[Product ID],Table1[[#This Row],[Product ID]],Table1[Sales],Table1[[#This Row],[Sales]])</f>
        <v>1</v>
      </c>
    </row>
    <row r="5161" spans="1:19" x14ac:dyDescent="0.3">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c r="S5161">
        <f>COUNTIFS(Table1[Order ID],Table1[[#This Row],[Order ID]],Table1[Product ID],Table1[[#This Row],[Product ID]],Table1[Sales],Table1[[#This Row],[Sales]])</f>
        <v>1</v>
      </c>
    </row>
    <row r="5162" spans="1:19" x14ac:dyDescent="0.3">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c r="S5162">
        <f>COUNTIFS(Table1[Order ID],Table1[[#This Row],[Order ID]],Table1[Product ID],Table1[[#This Row],[Product ID]],Table1[Sales],Table1[[#This Row],[Sales]])</f>
        <v>1</v>
      </c>
    </row>
    <row r="5163" spans="1:19" x14ac:dyDescent="0.3">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c r="S5163">
        <f>COUNTIFS(Table1[Order ID],Table1[[#This Row],[Order ID]],Table1[Product ID],Table1[[#This Row],[Product ID]],Table1[Sales],Table1[[#This Row],[Sales]])</f>
        <v>1</v>
      </c>
    </row>
    <row r="5164" spans="1:19" x14ac:dyDescent="0.3">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c r="S5164">
        <f>COUNTIFS(Table1[Order ID],Table1[[#This Row],[Order ID]],Table1[Product ID],Table1[[#This Row],[Product ID]],Table1[Sales],Table1[[#This Row],[Sales]])</f>
        <v>1</v>
      </c>
    </row>
    <row r="5165" spans="1:19" x14ac:dyDescent="0.3">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c r="S5165">
        <f>COUNTIFS(Table1[Order ID],Table1[[#This Row],[Order ID]],Table1[Product ID],Table1[[#This Row],[Product ID]],Table1[Sales],Table1[[#This Row],[Sales]])</f>
        <v>1</v>
      </c>
    </row>
    <row r="5166" spans="1:19" x14ac:dyDescent="0.3">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c r="S5166">
        <f>COUNTIFS(Table1[Order ID],Table1[[#This Row],[Order ID]],Table1[Product ID],Table1[[#This Row],[Product ID]],Table1[Sales],Table1[[#This Row],[Sales]])</f>
        <v>1</v>
      </c>
    </row>
    <row r="5167" spans="1:19" x14ac:dyDescent="0.3">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c r="S5167">
        <f>COUNTIFS(Table1[Order ID],Table1[[#This Row],[Order ID]],Table1[Product ID],Table1[[#This Row],[Product ID]],Table1[Sales],Table1[[#This Row],[Sales]])</f>
        <v>1</v>
      </c>
    </row>
    <row r="5168" spans="1:19" x14ac:dyDescent="0.3">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c r="S5168">
        <f>COUNTIFS(Table1[Order ID],Table1[[#This Row],[Order ID]],Table1[Product ID],Table1[[#This Row],[Product ID]],Table1[Sales],Table1[[#This Row],[Sales]])</f>
        <v>1</v>
      </c>
    </row>
    <row r="5169" spans="1:19" x14ac:dyDescent="0.3">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c r="S5169">
        <f>COUNTIFS(Table1[Order ID],Table1[[#This Row],[Order ID]],Table1[Product ID],Table1[[#This Row],[Product ID]],Table1[Sales],Table1[[#This Row],[Sales]])</f>
        <v>1</v>
      </c>
    </row>
    <row r="5170" spans="1:19" x14ac:dyDescent="0.3">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c r="S5170">
        <f>COUNTIFS(Table1[Order ID],Table1[[#This Row],[Order ID]],Table1[Product ID],Table1[[#This Row],[Product ID]],Table1[Sales],Table1[[#This Row],[Sales]])</f>
        <v>1</v>
      </c>
    </row>
    <row r="5171" spans="1:19" x14ac:dyDescent="0.3">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c r="S5171">
        <f>COUNTIFS(Table1[Order ID],Table1[[#This Row],[Order ID]],Table1[Product ID],Table1[[#This Row],[Product ID]],Table1[Sales],Table1[[#This Row],[Sales]])</f>
        <v>1</v>
      </c>
    </row>
    <row r="5172" spans="1:19" x14ac:dyDescent="0.3">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c r="S5172">
        <f>COUNTIFS(Table1[Order ID],Table1[[#This Row],[Order ID]],Table1[Product ID],Table1[[#This Row],[Product ID]],Table1[Sales],Table1[[#This Row],[Sales]])</f>
        <v>1</v>
      </c>
    </row>
    <row r="5173" spans="1:19" x14ac:dyDescent="0.3">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c r="S5173">
        <f>COUNTIFS(Table1[Order ID],Table1[[#This Row],[Order ID]],Table1[Product ID],Table1[[#This Row],[Product ID]],Table1[Sales],Table1[[#This Row],[Sales]])</f>
        <v>1</v>
      </c>
    </row>
    <row r="5174" spans="1:19" x14ac:dyDescent="0.3">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c r="S5174">
        <f>COUNTIFS(Table1[Order ID],Table1[[#This Row],[Order ID]],Table1[Product ID],Table1[[#This Row],[Product ID]],Table1[Sales],Table1[[#This Row],[Sales]])</f>
        <v>1</v>
      </c>
    </row>
    <row r="5175" spans="1:19" x14ac:dyDescent="0.3">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c r="S5175">
        <f>COUNTIFS(Table1[Order ID],Table1[[#This Row],[Order ID]],Table1[Product ID],Table1[[#This Row],[Product ID]],Table1[Sales],Table1[[#This Row],[Sales]])</f>
        <v>1</v>
      </c>
    </row>
    <row r="5176" spans="1:19" x14ac:dyDescent="0.3">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c r="S5176">
        <f>COUNTIFS(Table1[Order ID],Table1[[#This Row],[Order ID]],Table1[Product ID],Table1[[#This Row],[Product ID]],Table1[Sales],Table1[[#This Row],[Sales]])</f>
        <v>1</v>
      </c>
    </row>
    <row r="5177" spans="1:19" x14ac:dyDescent="0.3">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c r="S5177">
        <f>COUNTIFS(Table1[Order ID],Table1[[#This Row],[Order ID]],Table1[Product ID],Table1[[#This Row],[Product ID]],Table1[Sales],Table1[[#This Row],[Sales]])</f>
        <v>1</v>
      </c>
    </row>
    <row r="5178" spans="1:19" x14ac:dyDescent="0.3">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c r="S5178">
        <f>COUNTIFS(Table1[Order ID],Table1[[#This Row],[Order ID]],Table1[Product ID],Table1[[#This Row],[Product ID]],Table1[Sales],Table1[[#This Row],[Sales]])</f>
        <v>1</v>
      </c>
    </row>
    <row r="5179" spans="1:19" x14ac:dyDescent="0.3">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c r="S5179">
        <f>COUNTIFS(Table1[Order ID],Table1[[#This Row],[Order ID]],Table1[Product ID],Table1[[#This Row],[Product ID]],Table1[Sales],Table1[[#This Row],[Sales]])</f>
        <v>1</v>
      </c>
    </row>
    <row r="5180" spans="1:19" x14ac:dyDescent="0.3">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c r="S5180">
        <f>COUNTIFS(Table1[Order ID],Table1[[#This Row],[Order ID]],Table1[Product ID],Table1[[#This Row],[Product ID]],Table1[Sales],Table1[[#This Row],[Sales]])</f>
        <v>1</v>
      </c>
    </row>
    <row r="5181" spans="1:19" x14ac:dyDescent="0.3">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c r="S5181">
        <f>COUNTIFS(Table1[Order ID],Table1[[#This Row],[Order ID]],Table1[Product ID],Table1[[#This Row],[Product ID]],Table1[Sales],Table1[[#This Row],[Sales]])</f>
        <v>1</v>
      </c>
    </row>
    <row r="5182" spans="1:19" x14ac:dyDescent="0.3">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c r="S5182">
        <f>COUNTIFS(Table1[Order ID],Table1[[#This Row],[Order ID]],Table1[Product ID],Table1[[#This Row],[Product ID]],Table1[Sales],Table1[[#This Row],[Sales]])</f>
        <v>1</v>
      </c>
    </row>
    <row r="5183" spans="1:19" x14ac:dyDescent="0.3">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c r="S5183">
        <f>COUNTIFS(Table1[Order ID],Table1[[#This Row],[Order ID]],Table1[Product ID],Table1[[#This Row],[Product ID]],Table1[Sales],Table1[[#This Row],[Sales]])</f>
        <v>1</v>
      </c>
    </row>
    <row r="5184" spans="1:19" x14ac:dyDescent="0.3">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c r="S5184">
        <f>COUNTIFS(Table1[Order ID],Table1[[#This Row],[Order ID]],Table1[Product ID],Table1[[#This Row],[Product ID]],Table1[Sales],Table1[[#This Row],[Sales]])</f>
        <v>1</v>
      </c>
    </row>
    <row r="5185" spans="1:19" x14ac:dyDescent="0.3">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c r="S5185">
        <f>COUNTIFS(Table1[Order ID],Table1[[#This Row],[Order ID]],Table1[Product ID],Table1[[#This Row],[Product ID]],Table1[Sales],Table1[[#This Row],[Sales]])</f>
        <v>1</v>
      </c>
    </row>
    <row r="5186" spans="1:19" x14ac:dyDescent="0.3">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c r="S5186">
        <f>COUNTIFS(Table1[Order ID],Table1[[#This Row],[Order ID]],Table1[Product ID],Table1[[#This Row],[Product ID]],Table1[Sales],Table1[[#This Row],[Sales]])</f>
        <v>1</v>
      </c>
    </row>
    <row r="5187" spans="1:19" x14ac:dyDescent="0.3">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c r="S5187">
        <f>COUNTIFS(Table1[Order ID],Table1[[#This Row],[Order ID]],Table1[Product ID],Table1[[#This Row],[Product ID]],Table1[Sales],Table1[[#This Row],[Sales]])</f>
        <v>1</v>
      </c>
    </row>
    <row r="5188" spans="1:19" x14ac:dyDescent="0.3">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c r="S5188">
        <f>COUNTIFS(Table1[Order ID],Table1[[#This Row],[Order ID]],Table1[Product ID],Table1[[#This Row],[Product ID]],Table1[Sales],Table1[[#This Row],[Sales]])</f>
        <v>1</v>
      </c>
    </row>
    <row r="5189" spans="1:19" x14ac:dyDescent="0.3">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c r="S5189">
        <f>COUNTIFS(Table1[Order ID],Table1[[#This Row],[Order ID]],Table1[Product ID],Table1[[#This Row],[Product ID]],Table1[Sales],Table1[[#This Row],[Sales]])</f>
        <v>1</v>
      </c>
    </row>
    <row r="5190" spans="1:19" x14ac:dyDescent="0.3">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c r="S5190">
        <f>COUNTIFS(Table1[Order ID],Table1[[#This Row],[Order ID]],Table1[Product ID],Table1[[#This Row],[Product ID]],Table1[Sales],Table1[[#This Row],[Sales]])</f>
        <v>1</v>
      </c>
    </row>
    <row r="5191" spans="1:19" x14ac:dyDescent="0.3">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c r="S5191">
        <f>COUNTIFS(Table1[Order ID],Table1[[#This Row],[Order ID]],Table1[Product ID],Table1[[#This Row],[Product ID]],Table1[Sales],Table1[[#This Row],[Sales]])</f>
        <v>1</v>
      </c>
    </row>
    <row r="5192" spans="1:19" x14ac:dyDescent="0.3">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c r="S5192">
        <f>COUNTIFS(Table1[Order ID],Table1[[#This Row],[Order ID]],Table1[Product ID],Table1[[#This Row],[Product ID]],Table1[Sales],Table1[[#This Row],[Sales]])</f>
        <v>1</v>
      </c>
    </row>
    <row r="5193" spans="1:19" x14ac:dyDescent="0.3">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c r="S5193">
        <f>COUNTIFS(Table1[Order ID],Table1[[#This Row],[Order ID]],Table1[Product ID],Table1[[#This Row],[Product ID]],Table1[Sales],Table1[[#This Row],[Sales]])</f>
        <v>1</v>
      </c>
    </row>
    <row r="5194" spans="1:19" x14ac:dyDescent="0.3">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c r="S5194">
        <f>COUNTIFS(Table1[Order ID],Table1[[#This Row],[Order ID]],Table1[Product ID],Table1[[#This Row],[Product ID]],Table1[Sales],Table1[[#This Row],[Sales]])</f>
        <v>1</v>
      </c>
    </row>
    <row r="5195" spans="1:19" x14ac:dyDescent="0.3">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c r="S5195">
        <f>COUNTIFS(Table1[Order ID],Table1[[#This Row],[Order ID]],Table1[Product ID],Table1[[#This Row],[Product ID]],Table1[Sales],Table1[[#This Row],[Sales]])</f>
        <v>1</v>
      </c>
    </row>
    <row r="5196" spans="1:19" x14ac:dyDescent="0.3">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c r="S5196">
        <f>COUNTIFS(Table1[Order ID],Table1[[#This Row],[Order ID]],Table1[Product ID],Table1[[#This Row],[Product ID]],Table1[Sales],Table1[[#This Row],[Sales]])</f>
        <v>1</v>
      </c>
    </row>
    <row r="5197" spans="1:19" x14ac:dyDescent="0.3">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c r="S5197">
        <f>COUNTIFS(Table1[Order ID],Table1[[#This Row],[Order ID]],Table1[Product ID],Table1[[#This Row],[Product ID]],Table1[Sales],Table1[[#This Row],[Sales]])</f>
        <v>1</v>
      </c>
    </row>
    <row r="5198" spans="1:19" x14ac:dyDescent="0.3">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c r="S5198">
        <f>COUNTIFS(Table1[Order ID],Table1[[#This Row],[Order ID]],Table1[Product ID],Table1[[#This Row],[Product ID]],Table1[Sales],Table1[[#This Row],[Sales]])</f>
        <v>1</v>
      </c>
    </row>
    <row r="5199" spans="1:19" x14ac:dyDescent="0.3">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c r="S5199">
        <f>COUNTIFS(Table1[Order ID],Table1[[#This Row],[Order ID]],Table1[Product ID],Table1[[#This Row],[Product ID]],Table1[Sales],Table1[[#This Row],[Sales]])</f>
        <v>1</v>
      </c>
    </row>
    <row r="5200" spans="1:19" x14ac:dyDescent="0.3">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c r="S5200">
        <f>COUNTIFS(Table1[Order ID],Table1[[#This Row],[Order ID]],Table1[Product ID],Table1[[#This Row],[Product ID]],Table1[Sales],Table1[[#This Row],[Sales]])</f>
        <v>1</v>
      </c>
    </row>
    <row r="5201" spans="1:19" x14ac:dyDescent="0.3">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c r="S5201">
        <f>COUNTIFS(Table1[Order ID],Table1[[#This Row],[Order ID]],Table1[Product ID],Table1[[#This Row],[Product ID]],Table1[Sales],Table1[[#This Row],[Sales]])</f>
        <v>1</v>
      </c>
    </row>
    <row r="5202" spans="1:19" x14ac:dyDescent="0.3">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c r="S5202">
        <f>COUNTIFS(Table1[Order ID],Table1[[#This Row],[Order ID]],Table1[Product ID],Table1[[#This Row],[Product ID]],Table1[Sales],Table1[[#This Row],[Sales]])</f>
        <v>1</v>
      </c>
    </row>
    <row r="5203" spans="1:19" x14ac:dyDescent="0.3">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c r="S5203">
        <f>COUNTIFS(Table1[Order ID],Table1[[#This Row],[Order ID]],Table1[Product ID],Table1[[#This Row],[Product ID]],Table1[Sales],Table1[[#This Row],[Sales]])</f>
        <v>1</v>
      </c>
    </row>
    <row r="5204" spans="1:19" x14ac:dyDescent="0.3">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c r="S5204">
        <f>COUNTIFS(Table1[Order ID],Table1[[#This Row],[Order ID]],Table1[Product ID],Table1[[#This Row],[Product ID]],Table1[Sales],Table1[[#This Row],[Sales]])</f>
        <v>1</v>
      </c>
    </row>
    <row r="5205" spans="1:19" x14ac:dyDescent="0.3">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c r="S5205">
        <f>COUNTIFS(Table1[Order ID],Table1[[#This Row],[Order ID]],Table1[Product ID],Table1[[#This Row],[Product ID]],Table1[Sales],Table1[[#This Row],[Sales]])</f>
        <v>1</v>
      </c>
    </row>
    <row r="5206" spans="1:19" x14ac:dyDescent="0.3">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c r="S5206">
        <f>COUNTIFS(Table1[Order ID],Table1[[#This Row],[Order ID]],Table1[Product ID],Table1[[#This Row],[Product ID]],Table1[Sales],Table1[[#This Row],[Sales]])</f>
        <v>1</v>
      </c>
    </row>
    <row r="5207" spans="1:19" x14ac:dyDescent="0.3">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c r="S5207">
        <f>COUNTIFS(Table1[Order ID],Table1[[#This Row],[Order ID]],Table1[Product ID],Table1[[#This Row],[Product ID]],Table1[Sales],Table1[[#This Row],[Sales]])</f>
        <v>1</v>
      </c>
    </row>
    <row r="5208" spans="1:19" x14ac:dyDescent="0.3">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c r="S5208">
        <f>COUNTIFS(Table1[Order ID],Table1[[#This Row],[Order ID]],Table1[Product ID],Table1[[#This Row],[Product ID]],Table1[Sales],Table1[[#This Row],[Sales]])</f>
        <v>1</v>
      </c>
    </row>
    <row r="5209" spans="1:19" x14ac:dyDescent="0.3">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c r="S5209">
        <f>COUNTIFS(Table1[Order ID],Table1[[#This Row],[Order ID]],Table1[Product ID],Table1[[#This Row],[Product ID]],Table1[Sales],Table1[[#This Row],[Sales]])</f>
        <v>1</v>
      </c>
    </row>
    <row r="5210" spans="1:19" x14ac:dyDescent="0.3">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c r="S5210">
        <f>COUNTIFS(Table1[Order ID],Table1[[#This Row],[Order ID]],Table1[Product ID],Table1[[#This Row],[Product ID]],Table1[Sales],Table1[[#This Row],[Sales]])</f>
        <v>1</v>
      </c>
    </row>
    <row r="5211" spans="1:19" x14ac:dyDescent="0.3">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c r="S5211">
        <f>COUNTIFS(Table1[Order ID],Table1[[#This Row],[Order ID]],Table1[Product ID],Table1[[#This Row],[Product ID]],Table1[Sales],Table1[[#This Row],[Sales]])</f>
        <v>1</v>
      </c>
    </row>
    <row r="5212" spans="1:19" x14ac:dyDescent="0.3">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c r="S5212">
        <f>COUNTIFS(Table1[Order ID],Table1[[#This Row],[Order ID]],Table1[Product ID],Table1[[#This Row],[Product ID]],Table1[Sales],Table1[[#This Row],[Sales]])</f>
        <v>1</v>
      </c>
    </row>
    <row r="5213" spans="1:19" x14ac:dyDescent="0.3">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c r="S5213">
        <f>COUNTIFS(Table1[Order ID],Table1[[#This Row],[Order ID]],Table1[Product ID],Table1[[#This Row],[Product ID]],Table1[Sales],Table1[[#This Row],[Sales]])</f>
        <v>1</v>
      </c>
    </row>
    <row r="5214" spans="1:19" x14ac:dyDescent="0.3">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c r="S5214">
        <f>COUNTIFS(Table1[Order ID],Table1[[#This Row],[Order ID]],Table1[Product ID],Table1[[#This Row],[Product ID]],Table1[Sales],Table1[[#This Row],[Sales]])</f>
        <v>1</v>
      </c>
    </row>
    <row r="5215" spans="1:19" x14ac:dyDescent="0.3">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c r="S5215">
        <f>COUNTIFS(Table1[Order ID],Table1[[#This Row],[Order ID]],Table1[Product ID],Table1[[#This Row],[Product ID]],Table1[Sales],Table1[[#This Row],[Sales]])</f>
        <v>1</v>
      </c>
    </row>
    <row r="5216" spans="1:19" x14ac:dyDescent="0.3">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c r="S5216">
        <f>COUNTIFS(Table1[Order ID],Table1[[#This Row],[Order ID]],Table1[Product ID],Table1[[#This Row],[Product ID]],Table1[Sales],Table1[[#This Row],[Sales]])</f>
        <v>1</v>
      </c>
    </row>
    <row r="5217" spans="1:19" x14ac:dyDescent="0.3">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c r="S5217">
        <f>COUNTIFS(Table1[Order ID],Table1[[#This Row],[Order ID]],Table1[Product ID],Table1[[#This Row],[Product ID]],Table1[Sales],Table1[[#This Row],[Sales]])</f>
        <v>1</v>
      </c>
    </row>
    <row r="5218" spans="1:19" x14ac:dyDescent="0.3">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c r="S5218">
        <f>COUNTIFS(Table1[Order ID],Table1[[#This Row],[Order ID]],Table1[Product ID],Table1[[#This Row],[Product ID]],Table1[Sales],Table1[[#This Row],[Sales]])</f>
        <v>1</v>
      </c>
    </row>
    <row r="5219" spans="1:19" x14ac:dyDescent="0.3">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c r="S5219">
        <f>COUNTIFS(Table1[Order ID],Table1[[#This Row],[Order ID]],Table1[Product ID],Table1[[#This Row],[Product ID]],Table1[Sales],Table1[[#This Row],[Sales]])</f>
        <v>1</v>
      </c>
    </row>
    <row r="5220" spans="1:19" x14ac:dyDescent="0.3">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c r="S5220">
        <f>COUNTIFS(Table1[Order ID],Table1[[#This Row],[Order ID]],Table1[Product ID],Table1[[#This Row],[Product ID]],Table1[Sales],Table1[[#This Row],[Sales]])</f>
        <v>1</v>
      </c>
    </row>
    <row r="5221" spans="1:19" x14ac:dyDescent="0.3">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c r="S5221">
        <f>COUNTIFS(Table1[Order ID],Table1[[#This Row],[Order ID]],Table1[Product ID],Table1[[#This Row],[Product ID]],Table1[Sales],Table1[[#This Row],[Sales]])</f>
        <v>1</v>
      </c>
    </row>
    <row r="5222" spans="1:19" x14ac:dyDescent="0.3">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c r="S5222">
        <f>COUNTIFS(Table1[Order ID],Table1[[#This Row],[Order ID]],Table1[Product ID],Table1[[#This Row],[Product ID]],Table1[Sales],Table1[[#This Row],[Sales]])</f>
        <v>1</v>
      </c>
    </row>
    <row r="5223" spans="1:19" x14ac:dyDescent="0.3">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c r="S5223">
        <f>COUNTIFS(Table1[Order ID],Table1[[#This Row],[Order ID]],Table1[Product ID],Table1[[#This Row],[Product ID]],Table1[Sales],Table1[[#This Row],[Sales]])</f>
        <v>1</v>
      </c>
    </row>
    <row r="5224" spans="1:19" x14ac:dyDescent="0.3">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c r="S5224">
        <f>COUNTIFS(Table1[Order ID],Table1[[#This Row],[Order ID]],Table1[Product ID],Table1[[#This Row],[Product ID]],Table1[Sales],Table1[[#This Row],[Sales]])</f>
        <v>1</v>
      </c>
    </row>
    <row r="5225" spans="1:19" x14ac:dyDescent="0.3">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c r="S5225">
        <f>COUNTIFS(Table1[Order ID],Table1[[#This Row],[Order ID]],Table1[Product ID],Table1[[#This Row],[Product ID]],Table1[Sales],Table1[[#This Row],[Sales]])</f>
        <v>1</v>
      </c>
    </row>
    <row r="5226" spans="1:19" x14ac:dyDescent="0.3">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c r="S5226">
        <f>COUNTIFS(Table1[Order ID],Table1[[#This Row],[Order ID]],Table1[Product ID],Table1[[#This Row],[Product ID]],Table1[Sales],Table1[[#This Row],[Sales]])</f>
        <v>1</v>
      </c>
    </row>
    <row r="5227" spans="1:19" x14ac:dyDescent="0.3">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c r="S5227">
        <f>COUNTIFS(Table1[Order ID],Table1[[#This Row],[Order ID]],Table1[Product ID],Table1[[#This Row],[Product ID]],Table1[Sales],Table1[[#This Row],[Sales]])</f>
        <v>1</v>
      </c>
    </row>
    <row r="5228" spans="1:19" x14ac:dyDescent="0.3">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c r="S5228">
        <f>COUNTIFS(Table1[Order ID],Table1[[#This Row],[Order ID]],Table1[Product ID],Table1[[#This Row],[Product ID]],Table1[Sales],Table1[[#This Row],[Sales]])</f>
        <v>1</v>
      </c>
    </row>
    <row r="5229" spans="1:19" x14ac:dyDescent="0.3">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c r="S5229">
        <f>COUNTIFS(Table1[Order ID],Table1[[#This Row],[Order ID]],Table1[Product ID],Table1[[#This Row],[Product ID]],Table1[Sales],Table1[[#This Row],[Sales]])</f>
        <v>1</v>
      </c>
    </row>
    <row r="5230" spans="1:19" x14ac:dyDescent="0.3">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c r="S5230">
        <f>COUNTIFS(Table1[Order ID],Table1[[#This Row],[Order ID]],Table1[Product ID],Table1[[#This Row],[Product ID]],Table1[Sales],Table1[[#This Row],[Sales]])</f>
        <v>1</v>
      </c>
    </row>
    <row r="5231" spans="1:19" x14ac:dyDescent="0.3">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c r="S5231">
        <f>COUNTIFS(Table1[Order ID],Table1[[#This Row],[Order ID]],Table1[Product ID],Table1[[#This Row],[Product ID]],Table1[Sales],Table1[[#This Row],[Sales]])</f>
        <v>1</v>
      </c>
    </row>
    <row r="5232" spans="1:19" x14ac:dyDescent="0.3">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c r="S5232">
        <f>COUNTIFS(Table1[Order ID],Table1[[#This Row],[Order ID]],Table1[Product ID],Table1[[#This Row],[Product ID]],Table1[Sales],Table1[[#This Row],[Sales]])</f>
        <v>1</v>
      </c>
    </row>
    <row r="5233" spans="1:19" x14ac:dyDescent="0.3">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c r="S5233">
        <f>COUNTIFS(Table1[Order ID],Table1[[#This Row],[Order ID]],Table1[Product ID],Table1[[#This Row],[Product ID]],Table1[Sales],Table1[[#This Row],[Sales]])</f>
        <v>1</v>
      </c>
    </row>
    <row r="5234" spans="1:19" x14ac:dyDescent="0.3">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c r="S5234">
        <f>COUNTIFS(Table1[Order ID],Table1[[#This Row],[Order ID]],Table1[Product ID],Table1[[#This Row],[Product ID]],Table1[Sales],Table1[[#This Row],[Sales]])</f>
        <v>1</v>
      </c>
    </row>
    <row r="5235" spans="1:19" x14ac:dyDescent="0.3">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c r="S5235">
        <f>COUNTIFS(Table1[Order ID],Table1[[#This Row],[Order ID]],Table1[Product ID],Table1[[#This Row],[Product ID]],Table1[Sales],Table1[[#This Row],[Sales]])</f>
        <v>1</v>
      </c>
    </row>
    <row r="5236" spans="1:19" x14ac:dyDescent="0.3">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c r="S5236">
        <f>COUNTIFS(Table1[Order ID],Table1[[#This Row],[Order ID]],Table1[Product ID],Table1[[#This Row],[Product ID]],Table1[Sales],Table1[[#This Row],[Sales]])</f>
        <v>1</v>
      </c>
    </row>
    <row r="5237" spans="1:19" x14ac:dyDescent="0.3">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c r="S5237">
        <f>COUNTIFS(Table1[Order ID],Table1[[#This Row],[Order ID]],Table1[Product ID],Table1[[#This Row],[Product ID]],Table1[Sales],Table1[[#This Row],[Sales]])</f>
        <v>1</v>
      </c>
    </row>
    <row r="5238" spans="1:19" x14ac:dyDescent="0.3">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c r="S5238">
        <f>COUNTIFS(Table1[Order ID],Table1[[#This Row],[Order ID]],Table1[Product ID],Table1[[#This Row],[Product ID]],Table1[Sales],Table1[[#This Row],[Sales]])</f>
        <v>1</v>
      </c>
    </row>
    <row r="5239" spans="1:19" x14ac:dyDescent="0.3">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c r="S5239">
        <f>COUNTIFS(Table1[Order ID],Table1[[#This Row],[Order ID]],Table1[Product ID],Table1[[#This Row],[Product ID]],Table1[Sales],Table1[[#This Row],[Sales]])</f>
        <v>1</v>
      </c>
    </row>
    <row r="5240" spans="1:19" x14ac:dyDescent="0.3">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c r="S5240">
        <f>COUNTIFS(Table1[Order ID],Table1[[#This Row],[Order ID]],Table1[Product ID],Table1[[#This Row],[Product ID]],Table1[Sales],Table1[[#This Row],[Sales]])</f>
        <v>1</v>
      </c>
    </row>
    <row r="5241" spans="1:19" x14ac:dyDescent="0.3">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c r="S5241">
        <f>COUNTIFS(Table1[Order ID],Table1[[#This Row],[Order ID]],Table1[Product ID],Table1[[#This Row],[Product ID]],Table1[Sales],Table1[[#This Row],[Sales]])</f>
        <v>1</v>
      </c>
    </row>
    <row r="5242" spans="1:19" x14ac:dyDescent="0.3">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c r="S5242">
        <f>COUNTIFS(Table1[Order ID],Table1[[#This Row],[Order ID]],Table1[Product ID],Table1[[#This Row],[Product ID]],Table1[Sales],Table1[[#This Row],[Sales]])</f>
        <v>1</v>
      </c>
    </row>
    <row r="5243" spans="1:19" x14ac:dyDescent="0.3">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c r="S5243">
        <f>COUNTIFS(Table1[Order ID],Table1[[#This Row],[Order ID]],Table1[Product ID],Table1[[#This Row],[Product ID]],Table1[Sales],Table1[[#This Row],[Sales]])</f>
        <v>1</v>
      </c>
    </row>
    <row r="5244" spans="1:19" x14ac:dyDescent="0.3">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c r="S5244">
        <f>COUNTIFS(Table1[Order ID],Table1[[#This Row],[Order ID]],Table1[Product ID],Table1[[#This Row],[Product ID]],Table1[Sales],Table1[[#This Row],[Sales]])</f>
        <v>1</v>
      </c>
    </row>
    <row r="5245" spans="1:19" x14ac:dyDescent="0.3">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c r="S5245">
        <f>COUNTIFS(Table1[Order ID],Table1[[#This Row],[Order ID]],Table1[Product ID],Table1[[#This Row],[Product ID]],Table1[Sales],Table1[[#This Row],[Sales]])</f>
        <v>1</v>
      </c>
    </row>
    <row r="5246" spans="1:19" x14ac:dyDescent="0.3">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c r="S5246">
        <f>COUNTIFS(Table1[Order ID],Table1[[#This Row],[Order ID]],Table1[Product ID],Table1[[#This Row],[Product ID]],Table1[Sales],Table1[[#This Row],[Sales]])</f>
        <v>1</v>
      </c>
    </row>
    <row r="5247" spans="1:19" x14ac:dyDescent="0.3">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c r="S5247">
        <f>COUNTIFS(Table1[Order ID],Table1[[#This Row],[Order ID]],Table1[Product ID],Table1[[#This Row],[Product ID]],Table1[Sales],Table1[[#This Row],[Sales]])</f>
        <v>1</v>
      </c>
    </row>
    <row r="5248" spans="1:19" x14ac:dyDescent="0.3">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c r="S5248">
        <f>COUNTIFS(Table1[Order ID],Table1[[#This Row],[Order ID]],Table1[Product ID],Table1[[#This Row],[Product ID]],Table1[Sales],Table1[[#This Row],[Sales]])</f>
        <v>1</v>
      </c>
    </row>
    <row r="5249" spans="1:19" x14ac:dyDescent="0.3">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c r="S5249">
        <f>COUNTIFS(Table1[Order ID],Table1[[#This Row],[Order ID]],Table1[Product ID],Table1[[#This Row],[Product ID]],Table1[Sales],Table1[[#This Row],[Sales]])</f>
        <v>1</v>
      </c>
    </row>
    <row r="5250" spans="1:19" x14ac:dyDescent="0.3">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c r="S5250">
        <f>COUNTIFS(Table1[Order ID],Table1[[#This Row],[Order ID]],Table1[Product ID],Table1[[#This Row],[Product ID]],Table1[Sales],Table1[[#This Row],[Sales]])</f>
        <v>1</v>
      </c>
    </row>
    <row r="5251" spans="1:19" x14ac:dyDescent="0.3">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c r="S5251">
        <f>COUNTIFS(Table1[Order ID],Table1[[#This Row],[Order ID]],Table1[Product ID],Table1[[#This Row],[Product ID]],Table1[Sales],Table1[[#This Row],[Sales]])</f>
        <v>1</v>
      </c>
    </row>
    <row r="5252" spans="1:19" x14ac:dyDescent="0.3">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c r="S5252">
        <f>COUNTIFS(Table1[Order ID],Table1[[#This Row],[Order ID]],Table1[Product ID],Table1[[#This Row],[Product ID]],Table1[Sales],Table1[[#This Row],[Sales]])</f>
        <v>1</v>
      </c>
    </row>
    <row r="5253" spans="1:19" x14ac:dyDescent="0.3">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c r="S5253">
        <f>COUNTIFS(Table1[Order ID],Table1[[#This Row],[Order ID]],Table1[Product ID],Table1[[#This Row],[Product ID]],Table1[Sales],Table1[[#This Row],[Sales]])</f>
        <v>1</v>
      </c>
    </row>
    <row r="5254" spans="1:19" x14ac:dyDescent="0.3">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c r="S5254">
        <f>COUNTIFS(Table1[Order ID],Table1[[#This Row],[Order ID]],Table1[Product ID],Table1[[#This Row],[Product ID]],Table1[Sales],Table1[[#This Row],[Sales]])</f>
        <v>1</v>
      </c>
    </row>
    <row r="5255" spans="1:19" x14ac:dyDescent="0.3">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c r="S5255">
        <f>COUNTIFS(Table1[Order ID],Table1[[#This Row],[Order ID]],Table1[Product ID],Table1[[#This Row],[Product ID]],Table1[Sales],Table1[[#This Row],[Sales]])</f>
        <v>1</v>
      </c>
    </row>
    <row r="5256" spans="1:19" x14ac:dyDescent="0.3">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c r="S5256">
        <f>COUNTIFS(Table1[Order ID],Table1[[#This Row],[Order ID]],Table1[Product ID],Table1[[#This Row],[Product ID]],Table1[Sales],Table1[[#This Row],[Sales]])</f>
        <v>1</v>
      </c>
    </row>
    <row r="5257" spans="1:19" x14ac:dyDescent="0.3">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c r="S5257">
        <f>COUNTIFS(Table1[Order ID],Table1[[#This Row],[Order ID]],Table1[Product ID],Table1[[#This Row],[Product ID]],Table1[Sales],Table1[[#This Row],[Sales]])</f>
        <v>1</v>
      </c>
    </row>
    <row r="5258" spans="1:19" x14ac:dyDescent="0.3">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c r="S5258">
        <f>COUNTIFS(Table1[Order ID],Table1[[#This Row],[Order ID]],Table1[Product ID],Table1[[#This Row],[Product ID]],Table1[Sales],Table1[[#This Row],[Sales]])</f>
        <v>1</v>
      </c>
    </row>
    <row r="5259" spans="1:19" x14ac:dyDescent="0.3">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c r="S5259">
        <f>COUNTIFS(Table1[Order ID],Table1[[#This Row],[Order ID]],Table1[Product ID],Table1[[#This Row],[Product ID]],Table1[Sales],Table1[[#This Row],[Sales]])</f>
        <v>1</v>
      </c>
    </row>
    <row r="5260" spans="1:19" x14ac:dyDescent="0.3">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c r="S5260">
        <f>COUNTIFS(Table1[Order ID],Table1[[#This Row],[Order ID]],Table1[Product ID],Table1[[#This Row],[Product ID]],Table1[Sales],Table1[[#This Row],[Sales]])</f>
        <v>1</v>
      </c>
    </row>
    <row r="5261" spans="1:19" x14ac:dyDescent="0.3">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c r="S5261">
        <f>COUNTIFS(Table1[Order ID],Table1[[#This Row],[Order ID]],Table1[Product ID],Table1[[#This Row],[Product ID]],Table1[Sales],Table1[[#This Row],[Sales]])</f>
        <v>1</v>
      </c>
    </row>
    <row r="5262" spans="1:19" x14ac:dyDescent="0.3">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c r="S5262">
        <f>COUNTIFS(Table1[Order ID],Table1[[#This Row],[Order ID]],Table1[Product ID],Table1[[#This Row],[Product ID]],Table1[Sales],Table1[[#This Row],[Sales]])</f>
        <v>1</v>
      </c>
    </row>
    <row r="5263" spans="1:19" x14ac:dyDescent="0.3">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c r="S5263">
        <f>COUNTIFS(Table1[Order ID],Table1[[#This Row],[Order ID]],Table1[Product ID],Table1[[#This Row],[Product ID]],Table1[Sales],Table1[[#This Row],[Sales]])</f>
        <v>1</v>
      </c>
    </row>
    <row r="5264" spans="1:19" x14ac:dyDescent="0.3">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c r="S5264">
        <f>COUNTIFS(Table1[Order ID],Table1[[#This Row],[Order ID]],Table1[Product ID],Table1[[#This Row],[Product ID]],Table1[Sales],Table1[[#This Row],[Sales]])</f>
        <v>1</v>
      </c>
    </row>
    <row r="5265" spans="1:19" x14ac:dyDescent="0.3">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c r="S5265">
        <f>COUNTIFS(Table1[Order ID],Table1[[#This Row],[Order ID]],Table1[Product ID],Table1[[#This Row],[Product ID]],Table1[Sales],Table1[[#This Row],[Sales]])</f>
        <v>1</v>
      </c>
    </row>
    <row r="5266" spans="1:19" x14ac:dyDescent="0.3">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c r="S5266">
        <f>COUNTIFS(Table1[Order ID],Table1[[#This Row],[Order ID]],Table1[Product ID],Table1[[#This Row],[Product ID]],Table1[Sales],Table1[[#This Row],[Sales]])</f>
        <v>1</v>
      </c>
    </row>
    <row r="5267" spans="1:19" x14ac:dyDescent="0.3">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c r="S5267">
        <f>COUNTIFS(Table1[Order ID],Table1[[#This Row],[Order ID]],Table1[Product ID],Table1[[#This Row],[Product ID]],Table1[Sales],Table1[[#This Row],[Sales]])</f>
        <v>1</v>
      </c>
    </row>
    <row r="5268" spans="1:19" x14ac:dyDescent="0.3">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c r="S5268">
        <f>COUNTIFS(Table1[Order ID],Table1[[#This Row],[Order ID]],Table1[Product ID],Table1[[#This Row],[Product ID]],Table1[Sales],Table1[[#This Row],[Sales]])</f>
        <v>1</v>
      </c>
    </row>
    <row r="5269" spans="1:19" x14ac:dyDescent="0.3">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c r="S5269">
        <f>COUNTIFS(Table1[Order ID],Table1[[#This Row],[Order ID]],Table1[Product ID],Table1[[#This Row],[Product ID]],Table1[Sales],Table1[[#This Row],[Sales]])</f>
        <v>1</v>
      </c>
    </row>
    <row r="5270" spans="1:19" x14ac:dyDescent="0.3">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c r="S5270">
        <f>COUNTIFS(Table1[Order ID],Table1[[#This Row],[Order ID]],Table1[Product ID],Table1[[#This Row],[Product ID]],Table1[Sales],Table1[[#This Row],[Sales]])</f>
        <v>1</v>
      </c>
    </row>
    <row r="5271" spans="1:19" x14ac:dyDescent="0.3">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c r="S5271">
        <f>COUNTIFS(Table1[Order ID],Table1[[#This Row],[Order ID]],Table1[Product ID],Table1[[#This Row],[Product ID]],Table1[Sales],Table1[[#This Row],[Sales]])</f>
        <v>1</v>
      </c>
    </row>
    <row r="5272" spans="1:19" x14ac:dyDescent="0.3">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c r="S5272">
        <f>COUNTIFS(Table1[Order ID],Table1[[#This Row],[Order ID]],Table1[Product ID],Table1[[#This Row],[Product ID]],Table1[Sales],Table1[[#This Row],[Sales]])</f>
        <v>1</v>
      </c>
    </row>
    <row r="5273" spans="1:19" x14ac:dyDescent="0.3">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c r="S5273">
        <f>COUNTIFS(Table1[Order ID],Table1[[#This Row],[Order ID]],Table1[Product ID],Table1[[#This Row],[Product ID]],Table1[Sales],Table1[[#This Row],[Sales]])</f>
        <v>1</v>
      </c>
    </row>
    <row r="5274" spans="1:19" x14ac:dyDescent="0.3">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c r="S5274">
        <f>COUNTIFS(Table1[Order ID],Table1[[#This Row],[Order ID]],Table1[Product ID],Table1[[#This Row],[Product ID]],Table1[Sales],Table1[[#This Row],[Sales]])</f>
        <v>1</v>
      </c>
    </row>
    <row r="5275" spans="1:19" x14ac:dyDescent="0.3">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c r="S5275">
        <f>COUNTIFS(Table1[Order ID],Table1[[#This Row],[Order ID]],Table1[Product ID],Table1[[#This Row],[Product ID]],Table1[Sales],Table1[[#This Row],[Sales]])</f>
        <v>1</v>
      </c>
    </row>
    <row r="5276" spans="1:19" x14ac:dyDescent="0.3">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c r="S5276">
        <f>COUNTIFS(Table1[Order ID],Table1[[#This Row],[Order ID]],Table1[Product ID],Table1[[#This Row],[Product ID]],Table1[Sales],Table1[[#This Row],[Sales]])</f>
        <v>1</v>
      </c>
    </row>
    <row r="5277" spans="1:19" x14ac:dyDescent="0.3">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c r="S5277">
        <f>COUNTIFS(Table1[Order ID],Table1[[#This Row],[Order ID]],Table1[Product ID],Table1[[#This Row],[Product ID]],Table1[Sales],Table1[[#This Row],[Sales]])</f>
        <v>1</v>
      </c>
    </row>
    <row r="5278" spans="1:19" x14ac:dyDescent="0.3">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c r="S5278">
        <f>COUNTIFS(Table1[Order ID],Table1[[#This Row],[Order ID]],Table1[Product ID],Table1[[#This Row],[Product ID]],Table1[Sales],Table1[[#This Row],[Sales]])</f>
        <v>1</v>
      </c>
    </row>
    <row r="5279" spans="1:19" x14ac:dyDescent="0.3">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c r="S5279">
        <f>COUNTIFS(Table1[Order ID],Table1[[#This Row],[Order ID]],Table1[Product ID],Table1[[#This Row],[Product ID]],Table1[Sales],Table1[[#This Row],[Sales]])</f>
        <v>1</v>
      </c>
    </row>
    <row r="5280" spans="1:19" x14ac:dyDescent="0.3">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c r="S5280">
        <f>COUNTIFS(Table1[Order ID],Table1[[#This Row],[Order ID]],Table1[Product ID],Table1[[#This Row],[Product ID]],Table1[Sales],Table1[[#This Row],[Sales]])</f>
        <v>1</v>
      </c>
    </row>
    <row r="5281" spans="1:19" x14ac:dyDescent="0.3">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c r="S5281">
        <f>COUNTIFS(Table1[Order ID],Table1[[#This Row],[Order ID]],Table1[Product ID],Table1[[#This Row],[Product ID]],Table1[Sales],Table1[[#This Row],[Sales]])</f>
        <v>1</v>
      </c>
    </row>
    <row r="5282" spans="1:19" x14ac:dyDescent="0.3">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c r="S5282">
        <f>COUNTIFS(Table1[Order ID],Table1[[#This Row],[Order ID]],Table1[Product ID],Table1[[#This Row],[Product ID]],Table1[Sales],Table1[[#This Row],[Sales]])</f>
        <v>1</v>
      </c>
    </row>
    <row r="5283" spans="1:19" x14ac:dyDescent="0.3">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c r="S5283">
        <f>COUNTIFS(Table1[Order ID],Table1[[#This Row],[Order ID]],Table1[Product ID],Table1[[#This Row],[Product ID]],Table1[Sales],Table1[[#This Row],[Sales]])</f>
        <v>1</v>
      </c>
    </row>
    <row r="5284" spans="1:19" x14ac:dyDescent="0.3">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c r="S5284">
        <f>COUNTIFS(Table1[Order ID],Table1[[#This Row],[Order ID]],Table1[Product ID],Table1[[#This Row],[Product ID]],Table1[Sales],Table1[[#This Row],[Sales]])</f>
        <v>1</v>
      </c>
    </row>
    <row r="5285" spans="1:19" x14ac:dyDescent="0.3">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c r="S5285">
        <f>COUNTIFS(Table1[Order ID],Table1[[#This Row],[Order ID]],Table1[Product ID],Table1[[#This Row],[Product ID]],Table1[Sales],Table1[[#This Row],[Sales]])</f>
        <v>1</v>
      </c>
    </row>
    <row r="5286" spans="1:19" x14ac:dyDescent="0.3">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c r="S5286">
        <f>COUNTIFS(Table1[Order ID],Table1[[#This Row],[Order ID]],Table1[Product ID],Table1[[#This Row],[Product ID]],Table1[Sales],Table1[[#This Row],[Sales]])</f>
        <v>1</v>
      </c>
    </row>
    <row r="5287" spans="1:19" x14ac:dyDescent="0.3">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c r="S5287">
        <f>COUNTIFS(Table1[Order ID],Table1[[#This Row],[Order ID]],Table1[Product ID],Table1[[#This Row],[Product ID]],Table1[Sales],Table1[[#This Row],[Sales]])</f>
        <v>1</v>
      </c>
    </row>
    <row r="5288" spans="1:19" x14ac:dyDescent="0.3">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c r="S5288">
        <f>COUNTIFS(Table1[Order ID],Table1[[#This Row],[Order ID]],Table1[Product ID],Table1[[#This Row],[Product ID]],Table1[Sales],Table1[[#This Row],[Sales]])</f>
        <v>1</v>
      </c>
    </row>
    <row r="5289" spans="1:19" x14ac:dyDescent="0.3">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c r="S5289">
        <f>COUNTIFS(Table1[Order ID],Table1[[#This Row],[Order ID]],Table1[Product ID],Table1[[#This Row],[Product ID]],Table1[Sales],Table1[[#This Row],[Sales]])</f>
        <v>1</v>
      </c>
    </row>
    <row r="5290" spans="1:19" x14ac:dyDescent="0.3">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c r="S5290">
        <f>COUNTIFS(Table1[Order ID],Table1[[#This Row],[Order ID]],Table1[Product ID],Table1[[#This Row],[Product ID]],Table1[Sales],Table1[[#This Row],[Sales]])</f>
        <v>1</v>
      </c>
    </row>
    <row r="5291" spans="1:19" x14ac:dyDescent="0.3">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c r="S5291">
        <f>COUNTIFS(Table1[Order ID],Table1[[#This Row],[Order ID]],Table1[Product ID],Table1[[#This Row],[Product ID]],Table1[Sales],Table1[[#This Row],[Sales]])</f>
        <v>1</v>
      </c>
    </row>
    <row r="5292" spans="1:19" x14ac:dyDescent="0.3">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c r="S5292">
        <f>COUNTIFS(Table1[Order ID],Table1[[#This Row],[Order ID]],Table1[Product ID],Table1[[#This Row],[Product ID]],Table1[Sales],Table1[[#This Row],[Sales]])</f>
        <v>1</v>
      </c>
    </row>
    <row r="5293" spans="1:19" x14ac:dyDescent="0.3">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c r="S5293">
        <f>COUNTIFS(Table1[Order ID],Table1[[#This Row],[Order ID]],Table1[Product ID],Table1[[#This Row],[Product ID]],Table1[Sales],Table1[[#This Row],[Sales]])</f>
        <v>1</v>
      </c>
    </row>
    <row r="5294" spans="1:19" x14ac:dyDescent="0.3">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c r="S5294">
        <f>COUNTIFS(Table1[Order ID],Table1[[#This Row],[Order ID]],Table1[Product ID],Table1[[#This Row],[Product ID]],Table1[Sales],Table1[[#This Row],[Sales]])</f>
        <v>1</v>
      </c>
    </row>
    <row r="5295" spans="1:19" x14ac:dyDescent="0.3">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c r="S5295">
        <f>COUNTIFS(Table1[Order ID],Table1[[#This Row],[Order ID]],Table1[Product ID],Table1[[#This Row],[Product ID]],Table1[Sales],Table1[[#This Row],[Sales]])</f>
        <v>1</v>
      </c>
    </row>
    <row r="5296" spans="1:19" x14ac:dyDescent="0.3">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c r="S5296">
        <f>COUNTIFS(Table1[Order ID],Table1[[#This Row],[Order ID]],Table1[Product ID],Table1[[#This Row],[Product ID]],Table1[Sales],Table1[[#This Row],[Sales]])</f>
        <v>1</v>
      </c>
    </row>
    <row r="5297" spans="1:19" x14ac:dyDescent="0.3">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c r="S5297">
        <f>COUNTIFS(Table1[Order ID],Table1[[#This Row],[Order ID]],Table1[Product ID],Table1[[#This Row],[Product ID]],Table1[Sales],Table1[[#This Row],[Sales]])</f>
        <v>1</v>
      </c>
    </row>
    <row r="5298" spans="1:19" x14ac:dyDescent="0.3">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c r="S5298">
        <f>COUNTIFS(Table1[Order ID],Table1[[#This Row],[Order ID]],Table1[Product ID],Table1[[#This Row],[Product ID]],Table1[Sales],Table1[[#This Row],[Sales]])</f>
        <v>1</v>
      </c>
    </row>
    <row r="5299" spans="1:19" x14ac:dyDescent="0.3">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c r="S5299">
        <f>COUNTIFS(Table1[Order ID],Table1[[#This Row],[Order ID]],Table1[Product ID],Table1[[#This Row],[Product ID]],Table1[Sales],Table1[[#This Row],[Sales]])</f>
        <v>1</v>
      </c>
    </row>
    <row r="5300" spans="1:19" x14ac:dyDescent="0.3">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c r="S5300">
        <f>COUNTIFS(Table1[Order ID],Table1[[#This Row],[Order ID]],Table1[Product ID],Table1[[#This Row],[Product ID]],Table1[Sales],Table1[[#This Row],[Sales]])</f>
        <v>1</v>
      </c>
    </row>
    <row r="5301" spans="1:19" x14ac:dyDescent="0.3">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c r="S5301">
        <f>COUNTIFS(Table1[Order ID],Table1[[#This Row],[Order ID]],Table1[Product ID],Table1[[#This Row],[Product ID]],Table1[Sales],Table1[[#This Row],[Sales]])</f>
        <v>1</v>
      </c>
    </row>
    <row r="5302" spans="1:19" x14ac:dyDescent="0.3">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c r="S5302">
        <f>COUNTIFS(Table1[Order ID],Table1[[#This Row],[Order ID]],Table1[Product ID],Table1[[#This Row],[Product ID]],Table1[Sales],Table1[[#This Row],[Sales]])</f>
        <v>1</v>
      </c>
    </row>
    <row r="5303" spans="1:19" x14ac:dyDescent="0.3">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c r="S5303">
        <f>COUNTIFS(Table1[Order ID],Table1[[#This Row],[Order ID]],Table1[Product ID],Table1[[#This Row],[Product ID]],Table1[Sales],Table1[[#This Row],[Sales]])</f>
        <v>1</v>
      </c>
    </row>
    <row r="5304" spans="1:19" x14ac:dyDescent="0.3">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c r="S5304">
        <f>COUNTIFS(Table1[Order ID],Table1[[#This Row],[Order ID]],Table1[Product ID],Table1[[#This Row],[Product ID]],Table1[Sales],Table1[[#This Row],[Sales]])</f>
        <v>1</v>
      </c>
    </row>
    <row r="5305" spans="1:19" x14ac:dyDescent="0.3">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c r="S5305">
        <f>COUNTIFS(Table1[Order ID],Table1[[#This Row],[Order ID]],Table1[Product ID],Table1[[#This Row],[Product ID]],Table1[Sales],Table1[[#This Row],[Sales]])</f>
        <v>1</v>
      </c>
    </row>
    <row r="5306" spans="1:19" x14ac:dyDescent="0.3">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c r="S5306">
        <f>COUNTIFS(Table1[Order ID],Table1[[#This Row],[Order ID]],Table1[Product ID],Table1[[#This Row],[Product ID]],Table1[Sales],Table1[[#This Row],[Sales]])</f>
        <v>1</v>
      </c>
    </row>
    <row r="5307" spans="1:19" x14ac:dyDescent="0.3">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c r="S5307">
        <f>COUNTIFS(Table1[Order ID],Table1[[#This Row],[Order ID]],Table1[Product ID],Table1[[#This Row],[Product ID]],Table1[Sales],Table1[[#This Row],[Sales]])</f>
        <v>1</v>
      </c>
    </row>
    <row r="5308" spans="1:19" x14ac:dyDescent="0.3">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c r="S5308">
        <f>COUNTIFS(Table1[Order ID],Table1[[#This Row],[Order ID]],Table1[Product ID],Table1[[#This Row],[Product ID]],Table1[Sales],Table1[[#This Row],[Sales]])</f>
        <v>1</v>
      </c>
    </row>
    <row r="5309" spans="1:19" x14ac:dyDescent="0.3">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c r="S5309">
        <f>COUNTIFS(Table1[Order ID],Table1[[#This Row],[Order ID]],Table1[Product ID],Table1[[#This Row],[Product ID]],Table1[Sales],Table1[[#This Row],[Sales]])</f>
        <v>1</v>
      </c>
    </row>
    <row r="5310" spans="1:19" x14ac:dyDescent="0.3">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c r="S5310">
        <f>COUNTIFS(Table1[Order ID],Table1[[#This Row],[Order ID]],Table1[Product ID],Table1[[#This Row],[Product ID]],Table1[Sales],Table1[[#This Row],[Sales]])</f>
        <v>1</v>
      </c>
    </row>
    <row r="5311" spans="1:19" x14ac:dyDescent="0.3">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c r="S5311">
        <f>COUNTIFS(Table1[Order ID],Table1[[#This Row],[Order ID]],Table1[Product ID],Table1[[#This Row],[Product ID]],Table1[Sales],Table1[[#This Row],[Sales]])</f>
        <v>1</v>
      </c>
    </row>
    <row r="5312" spans="1:19" x14ac:dyDescent="0.3">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c r="S5312">
        <f>COUNTIFS(Table1[Order ID],Table1[[#This Row],[Order ID]],Table1[Product ID],Table1[[#This Row],[Product ID]],Table1[Sales],Table1[[#This Row],[Sales]])</f>
        <v>1</v>
      </c>
    </row>
    <row r="5313" spans="1:19" x14ac:dyDescent="0.3">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c r="S5313">
        <f>COUNTIFS(Table1[Order ID],Table1[[#This Row],[Order ID]],Table1[Product ID],Table1[[#This Row],[Product ID]],Table1[Sales],Table1[[#This Row],[Sales]])</f>
        <v>1</v>
      </c>
    </row>
    <row r="5314" spans="1:19" x14ac:dyDescent="0.3">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c r="S5314">
        <f>COUNTIFS(Table1[Order ID],Table1[[#This Row],[Order ID]],Table1[Product ID],Table1[[#This Row],[Product ID]],Table1[Sales],Table1[[#This Row],[Sales]])</f>
        <v>1</v>
      </c>
    </row>
    <row r="5315" spans="1:19" x14ac:dyDescent="0.3">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c r="S5315">
        <f>COUNTIFS(Table1[Order ID],Table1[[#This Row],[Order ID]],Table1[Product ID],Table1[[#This Row],[Product ID]],Table1[Sales],Table1[[#This Row],[Sales]])</f>
        <v>1</v>
      </c>
    </row>
    <row r="5316" spans="1:19" x14ac:dyDescent="0.3">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c r="S5316">
        <f>COUNTIFS(Table1[Order ID],Table1[[#This Row],[Order ID]],Table1[Product ID],Table1[[#This Row],[Product ID]],Table1[Sales],Table1[[#This Row],[Sales]])</f>
        <v>1</v>
      </c>
    </row>
    <row r="5317" spans="1:19" x14ac:dyDescent="0.3">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c r="S5317">
        <f>COUNTIFS(Table1[Order ID],Table1[[#This Row],[Order ID]],Table1[Product ID],Table1[[#This Row],[Product ID]],Table1[Sales],Table1[[#This Row],[Sales]])</f>
        <v>1</v>
      </c>
    </row>
    <row r="5318" spans="1:19" x14ac:dyDescent="0.3">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c r="S5318">
        <f>COUNTIFS(Table1[Order ID],Table1[[#This Row],[Order ID]],Table1[Product ID],Table1[[#This Row],[Product ID]],Table1[Sales],Table1[[#This Row],[Sales]])</f>
        <v>1</v>
      </c>
    </row>
    <row r="5319" spans="1:19" x14ac:dyDescent="0.3">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c r="S5319">
        <f>COUNTIFS(Table1[Order ID],Table1[[#This Row],[Order ID]],Table1[Product ID],Table1[[#This Row],[Product ID]],Table1[Sales],Table1[[#This Row],[Sales]])</f>
        <v>1</v>
      </c>
    </row>
    <row r="5320" spans="1:19" x14ac:dyDescent="0.3">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c r="S5320">
        <f>COUNTIFS(Table1[Order ID],Table1[[#This Row],[Order ID]],Table1[Product ID],Table1[[#This Row],[Product ID]],Table1[Sales],Table1[[#This Row],[Sales]])</f>
        <v>1</v>
      </c>
    </row>
    <row r="5321" spans="1:19" x14ac:dyDescent="0.3">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c r="S5321">
        <f>COUNTIFS(Table1[Order ID],Table1[[#This Row],[Order ID]],Table1[Product ID],Table1[[#This Row],[Product ID]],Table1[Sales],Table1[[#This Row],[Sales]])</f>
        <v>1</v>
      </c>
    </row>
    <row r="5322" spans="1:19" x14ac:dyDescent="0.3">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c r="S5322">
        <f>COUNTIFS(Table1[Order ID],Table1[[#This Row],[Order ID]],Table1[Product ID],Table1[[#This Row],[Product ID]],Table1[Sales],Table1[[#This Row],[Sales]])</f>
        <v>1</v>
      </c>
    </row>
    <row r="5323" spans="1:19" x14ac:dyDescent="0.3">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c r="S5323">
        <f>COUNTIFS(Table1[Order ID],Table1[[#This Row],[Order ID]],Table1[Product ID],Table1[[#This Row],[Product ID]],Table1[Sales],Table1[[#This Row],[Sales]])</f>
        <v>1</v>
      </c>
    </row>
    <row r="5324" spans="1:19" x14ac:dyDescent="0.3">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c r="S5324">
        <f>COUNTIFS(Table1[Order ID],Table1[[#This Row],[Order ID]],Table1[Product ID],Table1[[#This Row],[Product ID]],Table1[Sales],Table1[[#This Row],[Sales]])</f>
        <v>1</v>
      </c>
    </row>
    <row r="5325" spans="1:19" x14ac:dyDescent="0.3">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c r="S5325">
        <f>COUNTIFS(Table1[Order ID],Table1[[#This Row],[Order ID]],Table1[Product ID],Table1[[#This Row],[Product ID]],Table1[Sales],Table1[[#This Row],[Sales]])</f>
        <v>1</v>
      </c>
    </row>
    <row r="5326" spans="1:19" x14ac:dyDescent="0.3">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c r="S5326">
        <f>COUNTIFS(Table1[Order ID],Table1[[#This Row],[Order ID]],Table1[Product ID],Table1[[#This Row],[Product ID]],Table1[Sales],Table1[[#This Row],[Sales]])</f>
        <v>1</v>
      </c>
    </row>
    <row r="5327" spans="1:19" x14ac:dyDescent="0.3">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c r="S5327">
        <f>COUNTIFS(Table1[Order ID],Table1[[#This Row],[Order ID]],Table1[Product ID],Table1[[#This Row],[Product ID]],Table1[Sales],Table1[[#This Row],[Sales]])</f>
        <v>1</v>
      </c>
    </row>
    <row r="5328" spans="1:19" x14ac:dyDescent="0.3">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c r="S5328">
        <f>COUNTIFS(Table1[Order ID],Table1[[#This Row],[Order ID]],Table1[Product ID],Table1[[#This Row],[Product ID]],Table1[Sales],Table1[[#This Row],[Sales]])</f>
        <v>1</v>
      </c>
    </row>
    <row r="5329" spans="1:19" x14ac:dyDescent="0.3">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c r="S5329">
        <f>COUNTIFS(Table1[Order ID],Table1[[#This Row],[Order ID]],Table1[Product ID],Table1[[#This Row],[Product ID]],Table1[Sales],Table1[[#This Row],[Sales]])</f>
        <v>1</v>
      </c>
    </row>
    <row r="5330" spans="1:19" x14ac:dyDescent="0.3">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c r="S5330">
        <f>COUNTIFS(Table1[Order ID],Table1[[#This Row],[Order ID]],Table1[Product ID],Table1[[#This Row],[Product ID]],Table1[Sales],Table1[[#This Row],[Sales]])</f>
        <v>1</v>
      </c>
    </row>
    <row r="5331" spans="1:19" x14ac:dyDescent="0.3">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c r="S5331">
        <f>COUNTIFS(Table1[Order ID],Table1[[#This Row],[Order ID]],Table1[Product ID],Table1[[#This Row],[Product ID]],Table1[Sales],Table1[[#This Row],[Sales]])</f>
        <v>1</v>
      </c>
    </row>
    <row r="5332" spans="1:19" x14ac:dyDescent="0.3">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c r="S5332">
        <f>COUNTIFS(Table1[Order ID],Table1[[#This Row],[Order ID]],Table1[Product ID],Table1[[#This Row],[Product ID]],Table1[Sales],Table1[[#This Row],[Sales]])</f>
        <v>1</v>
      </c>
    </row>
    <row r="5333" spans="1:19" x14ac:dyDescent="0.3">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c r="S5333">
        <f>COUNTIFS(Table1[Order ID],Table1[[#This Row],[Order ID]],Table1[Product ID],Table1[[#This Row],[Product ID]],Table1[Sales],Table1[[#This Row],[Sales]])</f>
        <v>1</v>
      </c>
    </row>
    <row r="5334" spans="1:19" x14ac:dyDescent="0.3">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c r="S5334">
        <f>COUNTIFS(Table1[Order ID],Table1[[#This Row],[Order ID]],Table1[Product ID],Table1[[#This Row],[Product ID]],Table1[Sales],Table1[[#This Row],[Sales]])</f>
        <v>1</v>
      </c>
    </row>
    <row r="5335" spans="1:19" x14ac:dyDescent="0.3">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c r="S5335">
        <f>COUNTIFS(Table1[Order ID],Table1[[#This Row],[Order ID]],Table1[Product ID],Table1[[#This Row],[Product ID]],Table1[Sales],Table1[[#This Row],[Sales]])</f>
        <v>1</v>
      </c>
    </row>
    <row r="5336" spans="1:19" x14ac:dyDescent="0.3">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c r="S5336">
        <f>COUNTIFS(Table1[Order ID],Table1[[#This Row],[Order ID]],Table1[Product ID],Table1[[#This Row],[Product ID]],Table1[Sales],Table1[[#This Row],[Sales]])</f>
        <v>1</v>
      </c>
    </row>
    <row r="5337" spans="1:19" x14ac:dyDescent="0.3">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c r="S5337">
        <f>COUNTIFS(Table1[Order ID],Table1[[#This Row],[Order ID]],Table1[Product ID],Table1[[#This Row],[Product ID]],Table1[Sales],Table1[[#This Row],[Sales]])</f>
        <v>1</v>
      </c>
    </row>
    <row r="5338" spans="1:19" x14ac:dyDescent="0.3">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c r="S5338">
        <f>COUNTIFS(Table1[Order ID],Table1[[#This Row],[Order ID]],Table1[Product ID],Table1[[#This Row],[Product ID]],Table1[Sales],Table1[[#This Row],[Sales]])</f>
        <v>1</v>
      </c>
    </row>
    <row r="5339" spans="1:19" x14ac:dyDescent="0.3">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c r="S5339">
        <f>COUNTIFS(Table1[Order ID],Table1[[#This Row],[Order ID]],Table1[Product ID],Table1[[#This Row],[Product ID]],Table1[Sales],Table1[[#This Row],[Sales]])</f>
        <v>1</v>
      </c>
    </row>
    <row r="5340" spans="1:19" x14ac:dyDescent="0.3">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c r="S5340">
        <f>COUNTIFS(Table1[Order ID],Table1[[#This Row],[Order ID]],Table1[Product ID],Table1[[#This Row],[Product ID]],Table1[Sales],Table1[[#This Row],[Sales]])</f>
        <v>1</v>
      </c>
    </row>
    <row r="5341" spans="1:19" x14ac:dyDescent="0.3">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c r="S5341">
        <f>COUNTIFS(Table1[Order ID],Table1[[#This Row],[Order ID]],Table1[Product ID],Table1[[#This Row],[Product ID]],Table1[Sales],Table1[[#This Row],[Sales]])</f>
        <v>1</v>
      </c>
    </row>
    <row r="5342" spans="1:19" x14ac:dyDescent="0.3">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c r="S5342">
        <f>COUNTIFS(Table1[Order ID],Table1[[#This Row],[Order ID]],Table1[Product ID],Table1[[#This Row],[Product ID]],Table1[Sales],Table1[[#This Row],[Sales]])</f>
        <v>1</v>
      </c>
    </row>
    <row r="5343" spans="1:19" x14ac:dyDescent="0.3">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c r="S5343">
        <f>COUNTIFS(Table1[Order ID],Table1[[#This Row],[Order ID]],Table1[Product ID],Table1[[#This Row],[Product ID]],Table1[Sales],Table1[[#This Row],[Sales]])</f>
        <v>1</v>
      </c>
    </row>
    <row r="5344" spans="1:19" x14ac:dyDescent="0.3">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c r="S5344">
        <f>COUNTIFS(Table1[Order ID],Table1[[#This Row],[Order ID]],Table1[Product ID],Table1[[#This Row],[Product ID]],Table1[Sales],Table1[[#This Row],[Sales]])</f>
        <v>1</v>
      </c>
    </row>
    <row r="5345" spans="1:19" x14ac:dyDescent="0.3">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c r="S5345">
        <f>COUNTIFS(Table1[Order ID],Table1[[#This Row],[Order ID]],Table1[Product ID],Table1[[#This Row],[Product ID]],Table1[Sales],Table1[[#This Row],[Sales]])</f>
        <v>1</v>
      </c>
    </row>
    <row r="5346" spans="1:19" x14ac:dyDescent="0.3">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c r="S5346">
        <f>COUNTIFS(Table1[Order ID],Table1[[#This Row],[Order ID]],Table1[Product ID],Table1[[#This Row],[Product ID]],Table1[Sales],Table1[[#This Row],[Sales]])</f>
        <v>1</v>
      </c>
    </row>
    <row r="5347" spans="1:19" x14ac:dyDescent="0.3">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c r="S5347">
        <f>COUNTIFS(Table1[Order ID],Table1[[#This Row],[Order ID]],Table1[Product ID],Table1[[#This Row],[Product ID]],Table1[Sales],Table1[[#This Row],[Sales]])</f>
        <v>1</v>
      </c>
    </row>
    <row r="5348" spans="1:19" x14ac:dyDescent="0.3">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c r="S5348">
        <f>COUNTIFS(Table1[Order ID],Table1[[#This Row],[Order ID]],Table1[Product ID],Table1[[#This Row],[Product ID]],Table1[Sales],Table1[[#This Row],[Sales]])</f>
        <v>1</v>
      </c>
    </row>
    <row r="5349" spans="1:19" x14ac:dyDescent="0.3">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c r="S5349">
        <f>COUNTIFS(Table1[Order ID],Table1[[#This Row],[Order ID]],Table1[Product ID],Table1[[#This Row],[Product ID]],Table1[Sales],Table1[[#This Row],[Sales]])</f>
        <v>1</v>
      </c>
    </row>
    <row r="5350" spans="1:19" x14ac:dyDescent="0.3">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c r="S5350">
        <f>COUNTIFS(Table1[Order ID],Table1[[#This Row],[Order ID]],Table1[Product ID],Table1[[#This Row],[Product ID]],Table1[Sales],Table1[[#This Row],[Sales]])</f>
        <v>1</v>
      </c>
    </row>
    <row r="5351" spans="1:19" x14ac:dyDescent="0.3">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c r="S5351">
        <f>COUNTIFS(Table1[Order ID],Table1[[#This Row],[Order ID]],Table1[Product ID],Table1[[#This Row],[Product ID]],Table1[Sales],Table1[[#This Row],[Sales]])</f>
        <v>1</v>
      </c>
    </row>
    <row r="5352" spans="1:19" x14ac:dyDescent="0.3">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c r="S5352">
        <f>COUNTIFS(Table1[Order ID],Table1[[#This Row],[Order ID]],Table1[Product ID],Table1[[#This Row],[Product ID]],Table1[Sales],Table1[[#This Row],[Sales]])</f>
        <v>1</v>
      </c>
    </row>
    <row r="5353" spans="1:19" x14ac:dyDescent="0.3">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c r="S5353">
        <f>COUNTIFS(Table1[Order ID],Table1[[#This Row],[Order ID]],Table1[Product ID],Table1[[#This Row],[Product ID]],Table1[Sales],Table1[[#This Row],[Sales]])</f>
        <v>1</v>
      </c>
    </row>
    <row r="5354" spans="1:19" x14ac:dyDescent="0.3">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c r="S5354">
        <f>COUNTIFS(Table1[Order ID],Table1[[#This Row],[Order ID]],Table1[Product ID],Table1[[#This Row],[Product ID]],Table1[Sales],Table1[[#This Row],[Sales]])</f>
        <v>1</v>
      </c>
    </row>
    <row r="5355" spans="1:19" x14ac:dyDescent="0.3">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c r="S5355">
        <f>COUNTIFS(Table1[Order ID],Table1[[#This Row],[Order ID]],Table1[Product ID],Table1[[#This Row],[Product ID]],Table1[Sales],Table1[[#This Row],[Sales]])</f>
        <v>1</v>
      </c>
    </row>
    <row r="5356" spans="1:19" x14ac:dyDescent="0.3">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c r="S5356">
        <f>COUNTIFS(Table1[Order ID],Table1[[#This Row],[Order ID]],Table1[Product ID],Table1[[#This Row],[Product ID]],Table1[Sales],Table1[[#This Row],[Sales]])</f>
        <v>1</v>
      </c>
    </row>
    <row r="5357" spans="1:19" x14ac:dyDescent="0.3">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c r="S5357">
        <f>COUNTIFS(Table1[Order ID],Table1[[#This Row],[Order ID]],Table1[Product ID],Table1[[#This Row],[Product ID]],Table1[Sales],Table1[[#This Row],[Sales]])</f>
        <v>1</v>
      </c>
    </row>
    <row r="5358" spans="1:19" x14ac:dyDescent="0.3">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c r="S5358">
        <f>COUNTIFS(Table1[Order ID],Table1[[#This Row],[Order ID]],Table1[Product ID],Table1[[#This Row],[Product ID]],Table1[Sales],Table1[[#This Row],[Sales]])</f>
        <v>1</v>
      </c>
    </row>
    <row r="5359" spans="1:19" x14ac:dyDescent="0.3">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c r="S5359">
        <f>COUNTIFS(Table1[Order ID],Table1[[#This Row],[Order ID]],Table1[Product ID],Table1[[#This Row],[Product ID]],Table1[Sales],Table1[[#This Row],[Sales]])</f>
        <v>1</v>
      </c>
    </row>
    <row r="5360" spans="1:19" x14ac:dyDescent="0.3">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c r="S5360">
        <f>COUNTIFS(Table1[Order ID],Table1[[#This Row],[Order ID]],Table1[Product ID],Table1[[#This Row],[Product ID]],Table1[Sales],Table1[[#This Row],[Sales]])</f>
        <v>1</v>
      </c>
    </row>
    <row r="5361" spans="1:19" x14ac:dyDescent="0.3">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c r="S5361">
        <f>COUNTIFS(Table1[Order ID],Table1[[#This Row],[Order ID]],Table1[Product ID],Table1[[#This Row],[Product ID]],Table1[Sales],Table1[[#This Row],[Sales]])</f>
        <v>1</v>
      </c>
    </row>
    <row r="5362" spans="1:19" x14ac:dyDescent="0.3">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c r="S5362">
        <f>COUNTIFS(Table1[Order ID],Table1[[#This Row],[Order ID]],Table1[Product ID],Table1[[#This Row],[Product ID]],Table1[Sales],Table1[[#This Row],[Sales]])</f>
        <v>1</v>
      </c>
    </row>
    <row r="5363" spans="1:19" x14ac:dyDescent="0.3">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c r="S5363">
        <f>COUNTIFS(Table1[Order ID],Table1[[#This Row],[Order ID]],Table1[Product ID],Table1[[#This Row],[Product ID]],Table1[Sales],Table1[[#This Row],[Sales]])</f>
        <v>1</v>
      </c>
    </row>
    <row r="5364" spans="1:19" x14ac:dyDescent="0.3">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c r="S5364">
        <f>COUNTIFS(Table1[Order ID],Table1[[#This Row],[Order ID]],Table1[Product ID],Table1[[#This Row],[Product ID]],Table1[Sales],Table1[[#This Row],[Sales]])</f>
        <v>1</v>
      </c>
    </row>
    <row r="5365" spans="1:19" x14ac:dyDescent="0.3">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c r="S5365">
        <f>COUNTIFS(Table1[Order ID],Table1[[#This Row],[Order ID]],Table1[Product ID],Table1[[#This Row],[Product ID]],Table1[Sales],Table1[[#This Row],[Sales]])</f>
        <v>1</v>
      </c>
    </row>
    <row r="5366" spans="1:19" x14ac:dyDescent="0.3">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c r="S5366">
        <f>COUNTIFS(Table1[Order ID],Table1[[#This Row],[Order ID]],Table1[Product ID],Table1[[#This Row],[Product ID]],Table1[Sales],Table1[[#This Row],[Sales]])</f>
        <v>1</v>
      </c>
    </row>
    <row r="5367" spans="1:19" x14ac:dyDescent="0.3">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c r="S5367">
        <f>COUNTIFS(Table1[Order ID],Table1[[#This Row],[Order ID]],Table1[Product ID],Table1[[#This Row],[Product ID]],Table1[Sales],Table1[[#This Row],[Sales]])</f>
        <v>1</v>
      </c>
    </row>
    <row r="5368" spans="1:19" x14ac:dyDescent="0.3">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c r="S5368">
        <f>COUNTIFS(Table1[Order ID],Table1[[#This Row],[Order ID]],Table1[Product ID],Table1[[#This Row],[Product ID]],Table1[Sales],Table1[[#This Row],[Sales]])</f>
        <v>1</v>
      </c>
    </row>
    <row r="5369" spans="1:19" x14ac:dyDescent="0.3">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c r="S5369">
        <f>COUNTIFS(Table1[Order ID],Table1[[#This Row],[Order ID]],Table1[Product ID],Table1[[#This Row],[Product ID]],Table1[Sales],Table1[[#This Row],[Sales]])</f>
        <v>1</v>
      </c>
    </row>
    <row r="5370" spans="1:19" x14ac:dyDescent="0.3">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c r="S5370">
        <f>COUNTIFS(Table1[Order ID],Table1[[#This Row],[Order ID]],Table1[Product ID],Table1[[#This Row],[Product ID]],Table1[Sales],Table1[[#This Row],[Sales]])</f>
        <v>1</v>
      </c>
    </row>
    <row r="5371" spans="1:19" x14ac:dyDescent="0.3">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c r="S5371">
        <f>COUNTIFS(Table1[Order ID],Table1[[#This Row],[Order ID]],Table1[Product ID],Table1[[#This Row],[Product ID]],Table1[Sales],Table1[[#This Row],[Sales]])</f>
        <v>1</v>
      </c>
    </row>
    <row r="5372" spans="1:19" x14ac:dyDescent="0.3">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c r="S5372">
        <f>COUNTIFS(Table1[Order ID],Table1[[#This Row],[Order ID]],Table1[Product ID],Table1[[#This Row],[Product ID]],Table1[Sales],Table1[[#This Row],[Sales]])</f>
        <v>1</v>
      </c>
    </row>
    <row r="5373" spans="1:19" x14ac:dyDescent="0.3">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c r="S5373">
        <f>COUNTIFS(Table1[Order ID],Table1[[#This Row],[Order ID]],Table1[Product ID],Table1[[#This Row],[Product ID]],Table1[Sales],Table1[[#This Row],[Sales]])</f>
        <v>1</v>
      </c>
    </row>
    <row r="5374" spans="1:19" x14ac:dyDescent="0.3">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c r="S5374">
        <f>COUNTIFS(Table1[Order ID],Table1[[#This Row],[Order ID]],Table1[Product ID],Table1[[#This Row],[Product ID]],Table1[Sales],Table1[[#This Row],[Sales]])</f>
        <v>1</v>
      </c>
    </row>
    <row r="5375" spans="1:19" x14ac:dyDescent="0.3">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c r="S5375">
        <f>COUNTIFS(Table1[Order ID],Table1[[#This Row],[Order ID]],Table1[Product ID],Table1[[#This Row],[Product ID]],Table1[Sales],Table1[[#This Row],[Sales]])</f>
        <v>1</v>
      </c>
    </row>
    <row r="5376" spans="1:19" x14ac:dyDescent="0.3">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c r="S5376">
        <f>COUNTIFS(Table1[Order ID],Table1[[#This Row],[Order ID]],Table1[Product ID],Table1[[#This Row],[Product ID]],Table1[Sales],Table1[[#This Row],[Sales]])</f>
        <v>1</v>
      </c>
    </row>
    <row r="5377" spans="1:19" x14ac:dyDescent="0.3">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c r="S5377">
        <f>COUNTIFS(Table1[Order ID],Table1[[#This Row],[Order ID]],Table1[Product ID],Table1[[#This Row],[Product ID]],Table1[Sales],Table1[[#This Row],[Sales]])</f>
        <v>1</v>
      </c>
    </row>
    <row r="5378" spans="1:19" x14ac:dyDescent="0.3">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c r="S5378">
        <f>COUNTIFS(Table1[Order ID],Table1[[#This Row],[Order ID]],Table1[Product ID],Table1[[#This Row],[Product ID]],Table1[Sales],Table1[[#This Row],[Sales]])</f>
        <v>1</v>
      </c>
    </row>
    <row r="5379" spans="1:19" x14ac:dyDescent="0.3">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c r="S5379">
        <f>COUNTIFS(Table1[Order ID],Table1[[#This Row],[Order ID]],Table1[Product ID],Table1[[#This Row],[Product ID]],Table1[Sales],Table1[[#This Row],[Sales]])</f>
        <v>1</v>
      </c>
    </row>
    <row r="5380" spans="1:19" x14ac:dyDescent="0.3">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c r="S5380">
        <f>COUNTIFS(Table1[Order ID],Table1[[#This Row],[Order ID]],Table1[Product ID],Table1[[#This Row],[Product ID]],Table1[Sales],Table1[[#This Row],[Sales]])</f>
        <v>1</v>
      </c>
    </row>
    <row r="5381" spans="1:19" x14ac:dyDescent="0.3">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c r="S5381">
        <f>COUNTIFS(Table1[Order ID],Table1[[#This Row],[Order ID]],Table1[Product ID],Table1[[#This Row],[Product ID]],Table1[Sales],Table1[[#This Row],[Sales]])</f>
        <v>1</v>
      </c>
    </row>
    <row r="5382" spans="1:19" x14ac:dyDescent="0.3">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c r="S5382">
        <f>COUNTIFS(Table1[Order ID],Table1[[#This Row],[Order ID]],Table1[Product ID],Table1[[#This Row],[Product ID]],Table1[Sales],Table1[[#This Row],[Sales]])</f>
        <v>1</v>
      </c>
    </row>
    <row r="5383" spans="1:19" x14ac:dyDescent="0.3">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c r="S5383">
        <f>COUNTIFS(Table1[Order ID],Table1[[#This Row],[Order ID]],Table1[Product ID],Table1[[#This Row],[Product ID]],Table1[Sales],Table1[[#This Row],[Sales]])</f>
        <v>1</v>
      </c>
    </row>
    <row r="5384" spans="1:19" x14ac:dyDescent="0.3">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c r="S5384">
        <f>COUNTIFS(Table1[Order ID],Table1[[#This Row],[Order ID]],Table1[Product ID],Table1[[#This Row],[Product ID]],Table1[Sales],Table1[[#This Row],[Sales]])</f>
        <v>1</v>
      </c>
    </row>
    <row r="5385" spans="1:19" x14ac:dyDescent="0.3">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c r="S5385">
        <f>COUNTIFS(Table1[Order ID],Table1[[#This Row],[Order ID]],Table1[Product ID],Table1[[#This Row],[Product ID]],Table1[Sales],Table1[[#This Row],[Sales]])</f>
        <v>1</v>
      </c>
    </row>
    <row r="5386" spans="1:19" x14ac:dyDescent="0.3">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c r="S5386">
        <f>COUNTIFS(Table1[Order ID],Table1[[#This Row],[Order ID]],Table1[Product ID],Table1[[#This Row],[Product ID]],Table1[Sales],Table1[[#This Row],[Sales]])</f>
        <v>1</v>
      </c>
    </row>
    <row r="5387" spans="1:19" x14ac:dyDescent="0.3">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c r="S5387">
        <f>COUNTIFS(Table1[Order ID],Table1[[#This Row],[Order ID]],Table1[Product ID],Table1[[#This Row],[Product ID]],Table1[Sales],Table1[[#This Row],[Sales]])</f>
        <v>1</v>
      </c>
    </row>
    <row r="5388" spans="1:19" x14ac:dyDescent="0.3">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c r="S5388">
        <f>COUNTIFS(Table1[Order ID],Table1[[#This Row],[Order ID]],Table1[Product ID],Table1[[#This Row],[Product ID]],Table1[Sales],Table1[[#This Row],[Sales]])</f>
        <v>1</v>
      </c>
    </row>
    <row r="5389" spans="1:19" x14ac:dyDescent="0.3">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c r="S5389">
        <f>COUNTIFS(Table1[Order ID],Table1[[#This Row],[Order ID]],Table1[Product ID],Table1[[#This Row],[Product ID]],Table1[Sales],Table1[[#This Row],[Sales]])</f>
        <v>1</v>
      </c>
    </row>
    <row r="5390" spans="1:19" x14ac:dyDescent="0.3">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c r="S5390">
        <f>COUNTIFS(Table1[Order ID],Table1[[#This Row],[Order ID]],Table1[Product ID],Table1[[#This Row],[Product ID]],Table1[Sales],Table1[[#This Row],[Sales]])</f>
        <v>1</v>
      </c>
    </row>
    <row r="5391" spans="1:19" x14ac:dyDescent="0.3">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c r="S5391">
        <f>COUNTIFS(Table1[Order ID],Table1[[#This Row],[Order ID]],Table1[Product ID],Table1[[#This Row],[Product ID]],Table1[Sales],Table1[[#This Row],[Sales]])</f>
        <v>1</v>
      </c>
    </row>
    <row r="5392" spans="1:19" x14ac:dyDescent="0.3">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c r="S5392">
        <f>COUNTIFS(Table1[Order ID],Table1[[#This Row],[Order ID]],Table1[Product ID],Table1[[#This Row],[Product ID]],Table1[Sales],Table1[[#This Row],[Sales]])</f>
        <v>1</v>
      </c>
    </row>
    <row r="5393" spans="1:19" x14ac:dyDescent="0.3">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c r="S5393">
        <f>COUNTIFS(Table1[Order ID],Table1[[#This Row],[Order ID]],Table1[Product ID],Table1[[#This Row],[Product ID]],Table1[Sales],Table1[[#This Row],[Sales]])</f>
        <v>1</v>
      </c>
    </row>
    <row r="5394" spans="1:19" x14ac:dyDescent="0.3">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c r="S5394">
        <f>COUNTIFS(Table1[Order ID],Table1[[#This Row],[Order ID]],Table1[Product ID],Table1[[#This Row],[Product ID]],Table1[Sales],Table1[[#This Row],[Sales]])</f>
        <v>1</v>
      </c>
    </row>
    <row r="5395" spans="1:19" x14ac:dyDescent="0.3">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c r="S5395">
        <f>COUNTIFS(Table1[Order ID],Table1[[#This Row],[Order ID]],Table1[Product ID],Table1[[#This Row],[Product ID]],Table1[Sales],Table1[[#This Row],[Sales]])</f>
        <v>1</v>
      </c>
    </row>
    <row r="5396" spans="1:19" x14ac:dyDescent="0.3">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c r="S5396">
        <f>COUNTIFS(Table1[Order ID],Table1[[#This Row],[Order ID]],Table1[Product ID],Table1[[#This Row],[Product ID]],Table1[Sales],Table1[[#This Row],[Sales]])</f>
        <v>1</v>
      </c>
    </row>
    <row r="5397" spans="1:19" x14ac:dyDescent="0.3">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c r="S5397">
        <f>COUNTIFS(Table1[Order ID],Table1[[#This Row],[Order ID]],Table1[Product ID],Table1[[#This Row],[Product ID]],Table1[Sales],Table1[[#This Row],[Sales]])</f>
        <v>1</v>
      </c>
    </row>
    <row r="5398" spans="1:19" x14ac:dyDescent="0.3">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c r="S5398">
        <f>COUNTIFS(Table1[Order ID],Table1[[#This Row],[Order ID]],Table1[Product ID],Table1[[#This Row],[Product ID]],Table1[Sales],Table1[[#This Row],[Sales]])</f>
        <v>1</v>
      </c>
    </row>
    <row r="5399" spans="1:19" x14ac:dyDescent="0.3">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c r="S5399">
        <f>COUNTIFS(Table1[Order ID],Table1[[#This Row],[Order ID]],Table1[Product ID],Table1[[#This Row],[Product ID]],Table1[Sales],Table1[[#This Row],[Sales]])</f>
        <v>1</v>
      </c>
    </row>
    <row r="5400" spans="1:19" x14ac:dyDescent="0.3">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c r="S5400">
        <f>COUNTIFS(Table1[Order ID],Table1[[#This Row],[Order ID]],Table1[Product ID],Table1[[#This Row],[Product ID]],Table1[Sales],Table1[[#This Row],[Sales]])</f>
        <v>1</v>
      </c>
    </row>
    <row r="5401" spans="1:19" x14ac:dyDescent="0.3">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c r="S5401">
        <f>COUNTIFS(Table1[Order ID],Table1[[#This Row],[Order ID]],Table1[Product ID],Table1[[#This Row],[Product ID]],Table1[Sales],Table1[[#This Row],[Sales]])</f>
        <v>1</v>
      </c>
    </row>
    <row r="5402" spans="1:19" x14ac:dyDescent="0.3">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c r="S5402">
        <f>COUNTIFS(Table1[Order ID],Table1[[#This Row],[Order ID]],Table1[Product ID],Table1[[#This Row],[Product ID]],Table1[Sales],Table1[[#This Row],[Sales]])</f>
        <v>1</v>
      </c>
    </row>
    <row r="5403" spans="1:19" x14ac:dyDescent="0.3">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c r="S5403">
        <f>COUNTIFS(Table1[Order ID],Table1[[#This Row],[Order ID]],Table1[Product ID],Table1[[#This Row],[Product ID]],Table1[Sales],Table1[[#This Row],[Sales]])</f>
        <v>1</v>
      </c>
    </row>
    <row r="5404" spans="1:19" x14ac:dyDescent="0.3">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c r="S5404">
        <f>COUNTIFS(Table1[Order ID],Table1[[#This Row],[Order ID]],Table1[Product ID],Table1[[#This Row],[Product ID]],Table1[Sales],Table1[[#This Row],[Sales]])</f>
        <v>1</v>
      </c>
    </row>
    <row r="5405" spans="1:19" x14ac:dyDescent="0.3">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c r="S5405">
        <f>COUNTIFS(Table1[Order ID],Table1[[#This Row],[Order ID]],Table1[Product ID],Table1[[#This Row],[Product ID]],Table1[Sales],Table1[[#This Row],[Sales]])</f>
        <v>1</v>
      </c>
    </row>
    <row r="5406" spans="1:19" x14ac:dyDescent="0.3">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c r="S5406">
        <f>COUNTIFS(Table1[Order ID],Table1[[#This Row],[Order ID]],Table1[Product ID],Table1[[#This Row],[Product ID]],Table1[Sales],Table1[[#This Row],[Sales]])</f>
        <v>1</v>
      </c>
    </row>
    <row r="5407" spans="1:19" x14ac:dyDescent="0.3">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c r="S5407">
        <f>COUNTIFS(Table1[Order ID],Table1[[#This Row],[Order ID]],Table1[Product ID],Table1[[#This Row],[Product ID]],Table1[Sales],Table1[[#This Row],[Sales]])</f>
        <v>1</v>
      </c>
    </row>
    <row r="5408" spans="1:19" x14ac:dyDescent="0.3">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c r="S5408">
        <f>COUNTIFS(Table1[Order ID],Table1[[#This Row],[Order ID]],Table1[Product ID],Table1[[#This Row],[Product ID]],Table1[Sales],Table1[[#This Row],[Sales]])</f>
        <v>1</v>
      </c>
    </row>
    <row r="5409" spans="1:19" x14ac:dyDescent="0.3">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c r="S5409">
        <f>COUNTIFS(Table1[Order ID],Table1[[#This Row],[Order ID]],Table1[Product ID],Table1[[#This Row],[Product ID]],Table1[Sales],Table1[[#This Row],[Sales]])</f>
        <v>1</v>
      </c>
    </row>
    <row r="5410" spans="1:19" x14ac:dyDescent="0.3">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c r="S5410">
        <f>COUNTIFS(Table1[Order ID],Table1[[#This Row],[Order ID]],Table1[Product ID],Table1[[#This Row],[Product ID]],Table1[Sales],Table1[[#This Row],[Sales]])</f>
        <v>1</v>
      </c>
    </row>
    <row r="5411" spans="1:19" x14ac:dyDescent="0.3">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c r="S5411">
        <f>COUNTIFS(Table1[Order ID],Table1[[#This Row],[Order ID]],Table1[Product ID],Table1[[#This Row],[Product ID]],Table1[Sales],Table1[[#This Row],[Sales]])</f>
        <v>1</v>
      </c>
    </row>
    <row r="5412" spans="1:19" x14ac:dyDescent="0.3">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c r="S5412">
        <f>COUNTIFS(Table1[Order ID],Table1[[#This Row],[Order ID]],Table1[Product ID],Table1[[#This Row],[Product ID]],Table1[Sales],Table1[[#This Row],[Sales]])</f>
        <v>1</v>
      </c>
    </row>
    <row r="5413" spans="1:19" x14ac:dyDescent="0.3">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c r="S5413">
        <f>COUNTIFS(Table1[Order ID],Table1[[#This Row],[Order ID]],Table1[Product ID],Table1[[#This Row],[Product ID]],Table1[Sales],Table1[[#This Row],[Sales]])</f>
        <v>1</v>
      </c>
    </row>
    <row r="5414" spans="1:19" x14ac:dyDescent="0.3">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c r="S5414">
        <f>COUNTIFS(Table1[Order ID],Table1[[#This Row],[Order ID]],Table1[Product ID],Table1[[#This Row],[Product ID]],Table1[Sales],Table1[[#This Row],[Sales]])</f>
        <v>1</v>
      </c>
    </row>
    <row r="5415" spans="1:19" x14ac:dyDescent="0.3">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c r="S5415">
        <f>COUNTIFS(Table1[Order ID],Table1[[#This Row],[Order ID]],Table1[Product ID],Table1[[#This Row],[Product ID]],Table1[Sales],Table1[[#This Row],[Sales]])</f>
        <v>1</v>
      </c>
    </row>
    <row r="5416" spans="1:19" x14ac:dyDescent="0.3">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c r="S5416">
        <f>COUNTIFS(Table1[Order ID],Table1[[#This Row],[Order ID]],Table1[Product ID],Table1[[#This Row],[Product ID]],Table1[Sales],Table1[[#This Row],[Sales]])</f>
        <v>1</v>
      </c>
    </row>
    <row r="5417" spans="1:19" x14ac:dyDescent="0.3">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c r="S5417">
        <f>COUNTIFS(Table1[Order ID],Table1[[#This Row],[Order ID]],Table1[Product ID],Table1[[#This Row],[Product ID]],Table1[Sales],Table1[[#This Row],[Sales]])</f>
        <v>1</v>
      </c>
    </row>
    <row r="5418" spans="1:19" x14ac:dyDescent="0.3">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c r="S5418">
        <f>COUNTIFS(Table1[Order ID],Table1[[#This Row],[Order ID]],Table1[Product ID],Table1[[#This Row],[Product ID]],Table1[Sales],Table1[[#This Row],[Sales]])</f>
        <v>1</v>
      </c>
    </row>
    <row r="5419" spans="1:19" x14ac:dyDescent="0.3">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c r="S5419">
        <f>COUNTIFS(Table1[Order ID],Table1[[#This Row],[Order ID]],Table1[Product ID],Table1[[#This Row],[Product ID]],Table1[Sales],Table1[[#This Row],[Sales]])</f>
        <v>1</v>
      </c>
    </row>
    <row r="5420" spans="1:19" x14ac:dyDescent="0.3">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c r="S5420">
        <f>COUNTIFS(Table1[Order ID],Table1[[#This Row],[Order ID]],Table1[Product ID],Table1[[#This Row],[Product ID]],Table1[Sales],Table1[[#This Row],[Sales]])</f>
        <v>1</v>
      </c>
    </row>
    <row r="5421" spans="1:19" x14ac:dyDescent="0.3">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c r="S5421">
        <f>COUNTIFS(Table1[Order ID],Table1[[#This Row],[Order ID]],Table1[Product ID],Table1[[#This Row],[Product ID]],Table1[Sales],Table1[[#This Row],[Sales]])</f>
        <v>1</v>
      </c>
    </row>
    <row r="5422" spans="1:19" x14ac:dyDescent="0.3">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c r="S5422">
        <f>COUNTIFS(Table1[Order ID],Table1[[#This Row],[Order ID]],Table1[Product ID],Table1[[#This Row],[Product ID]],Table1[Sales],Table1[[#This Row],[Sales]])</f>
        <v>1</v>
      </c>
    </row>
    <row r="5423" spans="1:19" x14ac:dyDescent="0.3">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c r="S5423">
        <f>COUNTIFS(Table1[Order ID],Table1[[#This Row],[Order ID]],Table1[Product ID],Table1[[#This Row],[Product ID]],Table1[Sales],Table1[[#This Row],[Sales]])</f>
        <v>1</v>
      </c>
    </row>
    <row r="5424" spans="1:19" x14ac:dyDescent="0.3">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c r="S5424">
        <f>COUNTIFS(Table1[Order ID],Table1[[#This Row],[Order ID]],Table1[Product ID],Table1[[#This Row],[Product ID]],Table1[Sales],Table1[[#This Row],[Sales]])</f>
        <v>1</v>
      </c>
    </row>
    <row r="5425" spans="1:19" x14ac:dyDescent="0.3">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c r="S5425">
        <f>COUNTIFS(Table1[Order ID],Table1[[#This Row],[Order ID]],Table1[Product ID],Table1[[#This Row],[Product ID]],Table1[Sales],Table1[[#This Row],[Sales]])</f>
        <v>1</v>
      </c>
    </row>
    <row r="5426" spans="1:19" x14ac:dyDescent="0.3">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c r="S5426">
        <f>COUNTIFS(Table1[Order ID],Table1[[#This Row],[Order ID]],Table1[Product ID],Table1[[#This Row],[Product ID]],Table1[Sales],Table1[[#This Row],[Sales]])</f>
        <v>1</v>
      </c>
    </row>
    <row r="5427" spans="1:19" x14ac:dyDescent="0.3">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c r="S5427">
        <f>COUNTIFS(Table1[Order ID],Table1[[#This Row],[Order ID]],Table1[Product ID],Table1[[#This Row],[Product ID]],Table1[Sales],Table1[[#This Row],[Sales]])</f>
        <v>1</v>
      </c>
    </row>
    <row r="5428" spans="1:19" x14ac:dyDescent="0.3">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c r="S5428">
        <f>COUNTIFS(Table1[Order ID],Table1[[#This Row],[Order ID]],Table1[Product ID],Table1[[#This Row],[Product ID]],Table1[Sales],Table1[[#This Row],[Sales]])</f>
        <v>1</v>
      </c>
    </row>
    <row r="5429" spans="1:19" x14ac:dyDescent="0.3">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c r="S5429">
        <f>COUNTIFS(Table1[Order ID],Table1[[#This Row],[Order ID]],Table1[Product ID],Table1[[#This Row],[Product ID]],Table1[Sales],Table1[[#This Row],[Sales]])</f>
        <v>1</v>
      </c>
    </row>
    <row r="5430" spans="1:19" x14ac:dyDescent="0.3">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c r="S5430">
        <f>COUNTIFS(Table1[Order ID],Table1[[#This Row],[Order ID]],Table1[Product ID],Table1[[#This Row],[Product ID]],Table1[Sales],Table1[[#This Row],[Sales]])</f>
        <v>1</v>
      </c>
    </row>
    <row r="5431" spans="1:19" x14ac:dyDescent="0.3">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c r="S5431">
        <f>COUNTIFS(Table1[Order ID],Table1[[#This Row],[Order ID]],Table1[Product ID],Table1[[#This Row],[Product ID]],Table1[Sales],Table1[[#This Row],[Sales]])</f>
        <v>1</v>
      </c>
    </row>
    <row r="5432" spans="1:19" x14ac:dyDescent="0.3">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c r="S5432">
        <f>COUNTIFS(Table1[Order ID],Table1[[#This Row],[Order ID]],Table1[Product ID],Table1[[#This Row],[Product ID]],Table1[Sales],Table1[[#This Row],[Sales]])</f>
        <v>1</v>
      </c>
    </row>
    <row r="5433" spans="1:19" x14ac:dyDescent="0.3">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c r="S5433">
        <f>COUNTIFS(Table1[Order ID],Table1[[#This Row],[Order ID]],Table1[Product ID],Table1[[#This Row],[Product ID]],Table1[Sales],Table1[[#This Row],[Sales]])</f>
        <v>1</v>
      </c>
    </row>
    <row r="5434" spans="1:19" x14ac:dyDescent="0.3">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c r="S5434">
        <f>COUNTIFS(Table1[Order ID],Table1[[#This Row],[Order ID]],Table1[Product ID],Table1[[#This Row],[Product ID]],Table1[Sales],Table1[[#This Row],[Sales]])</f>
        <v>1</v>
      </c>
    </row>
    <row r="5435" spans="1:19" x14ac:dyDescent="0.3">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c r="S5435">
        <f>COUNTIFS(Table1[Order ID],Table1[[#This Row],[Order ID]],Table1[Product ID],Table1[[#This Row],[Product ID]],Table1[Sales],Table1[[#This Row],[Sales]])</f>
        <v>1</v>
      </c>
    </row>
    <row r="5436" spans="1:19" x14ac:dyDescent="0.3">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c r="S5436">
        <f>COUNTIFS(Table1[Order ID],Table1[[#This Row],[Order ID]],Table1[Product ID],Table1[[#This Row],[Product ID]],Table1[Sales],Table1[[#This Row],[Sales]])</f>
        <v>1</v>
      </c>
    </row>
    <row r="5437" spans="1:19" x14ac:dyDescent="0.3">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c r="S5437">
        <f>COUNTIFS(Table1[Order ID],Table1[[#This Row],[Order ID]],Table1[Product ID],Table1[[#This Row],[Product ID]],Table1[Sales],Table1[[#This Row],[Sales]])</f>
        <v>1</v>
      </c>
    </row>
    <row r="5438" spans="1:19" x14ac:dyDescent="0.3">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c r="S5438">
        <f>COUNTIFS(Table1[Order ID],Table1[[#This Row],[Order ID]],Table1[Product ID],Table1[[#This Row],[Product ID]],Table1[Sales],Table1[[#This Row],[Sales]])</f>
        <v>1</v>
      </c>
    </row>
    <row r="5439" spans="1:19" x14ac:dyDescent="0.3">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c r="S5439">
        <f>COUNTIFS(Table1[Order ID],Table1[[#This Row],[Order ID]],Table1[Product ID],Table1[[#This Row],[Product ID]],Table1[Sales],Table1[[#This Row],[Sales]])</f>
        <v>1</v>
      </c>
    </row>
    <row r="5440" spans="1:19" x14ac:dyDescent="0.3">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c r="S5440">
        <f>COUNTIFS(Table1[Order ID],Table1[[#This Row],[Order ID]],Table1[Product ID],Table1[[#This Row],[Product ID]],Table1[Sales],Table1[[#This Row],[Sales]])</f>
        <v>1</v>
      </c>
    </row>
    <row r="5441" spans="1:19" x14ac:dyDescent="0.3">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c r="S5441">
        <f>COUNTIFS(Table1[Order ID],Table1[[#This Row],[Order ID]],Table1[Product ID],Table1[[#This Row],[Product ID]],Table1[Sales],Table1[[#This Row],[Sales]])</f>
        <v>1</v>
      </c>
    </row>
    <row r="5442" spans="1:19" x14ac:dyDescent="0.3">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c r="S5442">
        <f>COUNTIFS(Table1[Order ID],Table1[[#This Row],[Order ID]],Table1[Product ID],Table1[[#This Row],[Product ID]],Table1[Sales],Table1[[#This Row],[Sales]])</f>
        <v>1</v>
      </c>
    </row>
    <row r="5443" spans="1:19" x14ac:dyDescent="0.3">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c r="S5443">
        <f>COUNTIFS(Table1[Order ID],Table1[[#This Row],[Order ID]],Table1[Product ID],Table1[[#This Row],[Product ID]],Table1[Sales],Table1[[#This Row],[Sales]])</f>
        <v>1</v>
      </c>
    </row>
    <row r="5444" spans="1:19" x14ac:dyDescent="0.3">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c r="S5444">
        <f>COUNTIFS(Table1[Order ID],Table1[[#This Row],[Order ID]],Table1[Product ID],Table1[[#This Row],[Product ID]],Table1[Sales],Table1[[#This Row],[Sales]])</f>
        <v>1</v>
      </c>
    </row>
    <row r="5445" spans="1:19" x14ac:dyDescent="0.3">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c r="S5445">
        <f>COUNTIFS(Table1[Order ID],Table1[[#This Row],[Order ID]],Table1[Product ID],Table1[[#This Row],[Product ID]],Table1[Sales],Table1[[#This Row],[Sales]])</f>
        <v>1</v>
      </c>
    </row>
    <row r="5446" spans="1:19" x14ac:dyDescent="0.3">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c r="S5446">
        <f>COUNTIFS(Table1[Order ID],Table1[[#This Row],[Order ID]],Table1[Product ID],Table1[[#This Row],[Product ID]],Table1[Sales],Table1[[#This Row],[Sales]])</f>
        <v>1</v>
      </c>
    </row>
    <row r="5447" spans="1:19" x14ac:dyDescent="0.3">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c r="S5447">
        <f>COUNTIFS(Table1[Order ID],Table1[[#This Row],[Order ID]],Table1[Product ID],Table1[[#This Row],[Product ID]],Table1[Sales],Table1[[#This Row],[Sales]])</f>
        <v>1</v>
      </c>
    </row>
    <row r="5448" spans="1:19" x14ac:dyDescent="0.3">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c r="S5448">
        <f>COUNTIFS(Table1[Order ID],Table1[[#This Row],[Order ID]],Table1[Product ID],Table1[[#This Row],[Product ID]],Table1[Sales],Table1[[#This Row],[Sales]])</f>
        <v>1</v>
      </c>
    </row>
    <row r="5449" spans="1:19" x14ac:dyDescent="0.3">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c r="S5449">
        <f>COUNTIFS(Table1[Order ID],Table1[[#This Row],[Order ID]],Table1[Product ID],Table1[[#This Row],[Product ID]],Table1[Sales],Table1[[#This Row],[Sales]])</f>
        <v>1</v>
      </c>
    </row>
    <row r="5450" spans="1:19" x14ac:dyDescent="0.3">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c r="S5450">
        <f>COUNTIFS(Table1[Order ID],Table1[[#This Row],[Order ID]],Table1[Product ID],Table1[[#This Row],[Product ID]],Table1[Sales],Table1[[#This Row],[Sales]])</f>
        <v>1</v>
      </c>
    </row>
    <row r="5451" spans="1:19" x14ac:dyDescent="0.3">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c r="S5451">
        <f>COUNTIFS(Table1[Order ID],Table1[[#This Row],[Order ID]],Table1[Product ID],Table1[[#This Row],[Product ID]],Table1[Sales],Table1[[#This Row],[Sales]])</f>
        <v>1</v>
      </c>
    </row>
    <row r="5452" spans="1:19" x14ac:dyDescent="0.3">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c r="S5452">
        <f>COUNTIFS(Table1[Order ID],Table1[[#This Row],[Order ID]],Table1[Product ID],Table1[[#This Row],[Product ID]],Table1[Sales],Table1[[#This Row],[Sales]])</f>
        <v>1</v>
      </c>
    </row>
    <row r="5453" spans="1:19" x14ac:dyDescent="0.3">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c r="S5453">
        <f>COUNTIFS(Table1[Order ID],Table1[[#This Row],[Order ID]],Table1[Product ID],Table1[[#This Row],[Product ID]],Table1[Sales],Table1[[#This Row],[Sales]])</f>
        <v>1</v>
      </c>
    </row>
    <row r="5454" spans="1:19" x14ac:dyDescent="0.3">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c r="S5454">
        <f>COUNTIFS(Table1[Order ID],Table1[[#This Row],[Order ID]],Table1[Product ID],Table1[[#This Row],[Product ID]],Table1[Sales],Table1[[#This Row],[Sales]])</f>
        <v>1</v>
      </c>
    </row>
    <row r="5455" spans="1:19" x14ac:dyDescent="0.3">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c r="S5455">
        <f>COUNTIFS(Table1[Order ID],Table1[[#This Row],[Order ID]],Table1[Product ID],Table1[[#This Row],[Product ID]],Table1[Sales],Table1[[#This Row],[Sales]])</f>
        <v>1</v>
      </c>
    </row>
    <row r="5456" spans="1:19" x14ac:dyDescent="0.3">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c r="S5456">
        <f>COUNTIFS(Table1[Order ID],Table1[[#This Row],[Order ID]],Table1[Product ID],Table1[[#This Row],[Product ID]],Table1[Sales],Table1[[#This Row],[Sales]])</f>
        <v>1</v>
      </c>
    </row>
    <row r="5457" spans="1:19" x14ac:dyDescent="0.3">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c r="S5457">
        <f>COUNTIFS(Table1[Order ID],Table1[[#This Row],[Order ID]],Table1[Product ID],Table1[[#This Row],[Product ID]],Table1[Sales],Table1[[#This Row],[Sales]])</f>
        <v>1</v>
      </c>
    </row>
    <row r="5458" spans="1:19" x14ac:dyDescent="0.3">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c r="S5458">
        <f>COUNTIFS(Table1[Order ID],Table1[[#This Row],[Order ID]],Table1[Product ID],Table1[[#This Row],[Product ID]],Table1[Sales],Table1[[#This Row],[Sales]])</f>
        <v>1</v>
      </c>
    </row>
    <row r="5459" spans="1:19" x14ac:dyDescent="0.3">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c r="S5459">
        <f>COUNTIFS(Table1[Order ID],Table1[[#This Row],[Order ID]],Table1[Product ID],Table1[[#This Row],[Product ID]],Table1[Sales],Table1[[#This Row],[Sales]])</f>
        <v>1</v>
      </c>
    </row>
    <row r="5460" spans="1:19" x14ac:dyDescent="0.3">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c r="S5460">
        <f>COUNTIFS(Table1[Order ID],Table1[[#This Row],[Order ID]],Table1[Product ID],Table1[[#This Row],[Product ID]],Table1[Sales],Table1[[#This Row],[Sales]])</f>
        <v>1</v>
      </c>
    </row>
    <row r="5461" spans="1:19" x14ac:dyDescent="0.3">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c r="S5461">
        <f>COUNTIFS(Table1[Order ID],Table1[[#This Row],[Order ID]],Table1[Product ID],Table1[[#This Row],[Product ID]],Table1[Sales],Table1[[#This Row],[Sales]])</f>
        <v>1</v>
      </c>
    </row>
    <row r="5462" spans="1:19" x14ac:dyDescent="0.3">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c r="S5462">
        <f>COUNTIFS(Table1[Order ID],Table1[[#This Row],[Order ID]],Table1[Product ID],Table1[[#This Row],[Product ID]],Table1[Sales],Table1[[#This Row],[Sales]])</f>
        <v>1</v>
      </c>
    </row>
    <row r="5463" spans="1:19" x14ac:dyDescent="0.3">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c r="S5463">
        <f>COUNTIFS(Table1[Order ID],Table1[[#This Row],[Order ID]],Table1[Product ID],Table1[[#This Row],[Product ID]],Table1[Sales],Table1[[#This Row],[Sales]])</f>
        <v>1</v>
      </c>
    </row>
    <row r="5464" spans="1:19" x14ac:dyDescent="0.3">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c r="S5464">
        <f>COUNTIFS(Table1[Order ID],Table1[[#This Row],[Order ID]],Table1[Product ID],Table1[[#This Row],[Product ID]],Table1[Sales],Table1[[#This Row],[Sales]])</f>
        <v>1</v>
      </c>
    </row>
    <row r="5465" spans="1:19" x14ac:dyDescent="0.3">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c r="S5465">
        <f>COUNTIFS(Table1[Order ID],Table1[[#This Row],[Order ID]],Table1[Product ID],Table1[[#This Row],[Product ID]],Table1[Sales],Table1[[#This Row],[Sales]])</f>
        <v>1</v>
      </c>
    </row>
    <row r="5466" spans="1:19" x14ac:dyDescent="0.3">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c r="S5466">
        <f>COUNTIFS(Table1[Order ID],Table1[[#This Row],[Order ID]],Table1[Product ID],Table1[[#This Row],[Product ID]],Table1[Sales],Table1[[#This Row],[Sales]])</f>
        <v>1</v>
      </c>
    </row>
    <row r="5467" spans="1:19" x14ac:dyDescent="0.3">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c r="S5467">
        <f>COUNTIFS(Table1[Order ID],Table1[[#This Row],[Order ID]],Table1[Product ID],Table1[[#This Row],[Product ID]],Table1[Sales],Table1[[#This Row],[Sales]])</f>
        <v>1</v>
      </c>
    </row>
    <row r="5468" spans="1:19" x14ac:dyDescent="0.3">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c r="S5468">
        <f>COUNTIFS(Table1[Order ID],Table1[[#This Row],[Order ID]],Table1[Product ID],Table1[[#This Row],[Product ID]],Table1[Sales],Table1[[#This Row],[Sales]])</f>
        <v>1</v>
      </c>
    </row>
    <row r="5469" spans="1:19" x14ac:dyDescent="0.3">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c r="S5469">
        <f>COUNTIFS(Table1[Order ID],Table1[[#This Row],[Order ID]],Table1[Product ID],Table1[[#This Row],[Product ID]],Table1[Sales],Table1[[#This Row],[Sales]])</f>
        <v>1</v>
      </c>
    </row>
    <row r="5470" spans="1:19" x14ac:dyDescent="0.3">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c r="S5470">
        <f>COUNTIFS(Table1[Order ID],Table1[[#This Row],[Order ID]],Table1[Product ID],Table1[[#This Row],[Product ID]],Table1[Sales],Table1[[#This Row],[Sales]])</f>
        <v>1</v>
      </c>
    </row>
    <row r="5471" spans="1:19" x14ac:dyDescent="0.3">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c r="S5471">
        <f>COUNTIFS(Table1[Order ID],Table1[[#This Row],[Order ID]],Table1[Product ID],Table1[[#This Row],[Product ID]],Table1[Sales],Table1[[#This Row],[Sales]])</f>
        <v>1</v>
      </c>
    </row>
    <row r="5472" spans="1:19" x14ac:dyDescent="0.3">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c r="S5472">
        <f>COUNTIFS(Table1[Order ID],Table1[[#This Row],[Order ID]],Table1[Product ID],Table1[[#This Row],[Product ID]],Table1[Sales],Table1[[#This Row],[Sales]])</f>
        <v>1</v>
      </c>
    </row>
    <row r="5473" spans="1:19" x14ac:dyDescent="0.3">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c r="S5473">
        <f>COUNTIFS(Table1[Order ID],Table1[[#This Row],[Order ID]],Table1[Product ID],Table1[[#This Row],[Product ID]],Table1[Sales],Table1[[#This Row],[Sales]])</f>
        <v>1</v>
      </c>
    </row>
    <row r="5474" spans="1:19" x14ac:dyDescent="0.3">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c r="S5474">
        <f>COUNTIFS(Table1[Order ID],Table1[[#This Row],[Order ID]],Table1[Product ID],Table1[[#This Row],[Product ID]],Table1[Sales],Table1[[#This Row],[Sales]])</f>
        <v>1</v>
      </c>
    </row>
    <row r="5475" spans="1:19" x14ac:dyDescent="0.3">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c r="S5475">
        <f>COUNTIFS(Table1[Order ID],Table1[[#This Row],[Order ID]],Table1[Product ID],Table1[[#This Row],[Product ID]],Table1[Sales],Table1[[#This Row],[Sales]])</f>
        <v>1</v>
      </c>
    </row>
    <row r="5476" spans="1:19" x14ac:dyDescent="0.3">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c r="S5476">
        <f>COUNTIFS(Table1[Order ID],Table1[[#This Row],[Order ID]],Table1[Product ID],Table1[[#This Row],[Product ID]],Table1[Sales],Table1[[#This Row],[Sales]])</f>
        <v>1</v>
      </c>
    </row>
    <row r="5477" spans="1:19" x14ac:dyDescent="0.3">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c r="S5477">
        <f>COUNTIFS(Table1[Order ID],Table1[[#This Row],[Order ID]],Table1[Product ID],Table1[[#This Row],[Product ID]],Table1[Sales],Table1[[#This Row],[Sales]])</f>
        <v>1</v>
      </c>
    </row>
    <row r="5478" spans="1:19" x14ac:dyDescent="0.3">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c r="S5478">
        <f>COUNTIFS(Table1[Order ID],Table1[[#This Row],[Order ID]],Table1[Product ID],Table1[[#This Row],[Product ID]],Table1[Sales],Table1[[#This Row],[Sales]])</f>
        <v>1</v>
      </c>
    </row>
    <row r="5479" spans="1:19" x14ac:dyDescent="0.3">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c r="S5479">
        <f>COUNTIFS(Table1[Order ID],Table1[[#This Row],[Order ID]],Table1[Product ID],Table1[[#This Row],[Product ID]],Table1[Sales],Table1[[#This Row],[Sales]])</f>
        <v>1</v>
      </c>
    </row>
    <row r="5480" spans="1:19" x14ac:dyDescent="0.3">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c r="S5480">
        <f>COUNTIFS(Table1[Order ID],Table1[[#This Row],[Order ID]],Table1[Product ID],Table1[[#This Row],[Product ID]],Table1[Sales],Table1[[#This Row],[Sales]])</f>
        <v>1</v>
      </c>
    </row>
    <row r="5481" spans="1:19" x14ac:dyDescent="0.3">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c r="S5481">
        <f>COUNTIFS(Table1[Order ID],Table1[[#This Row],[Order ID]],Table1[Product ID],Table1[[#This Row],[Product ID]],Table1[Sales],Table1[[#This Row],[Sales]])</f>
        <v>1</v>
      </c>
    </row>
    <row r="5482" spans="1:19" x14ac:dyDescent="0.3">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c r="S5482">
        <f>COUNTIFS(Table1[Order ID],Table1[[#This Row],[Order ID]],Table1[Product ID],Table1[[#This Row],[Product ID]],Table1[Sales],Table1[[#This Row],[Sales]])</f>
        <v>1</v>
      </c>
    </row>
    <row r="5483" spans="1:19" x14ac:dyDescent="0.3">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c r="S5483">
        <f>COUNTIFS(Table1[Order ID],Table1[[#This Row],[Order ID]],Table1[Product ID],Table1[[#This Row],[Product ID]],Table1[Sales],Table1[[#This Row],[Sales]])</f>
        <v>1</v>
      </c>
    </row>
    <row r="5484" spans="1:19" x14ac:dyDescent="0.3">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c r="S5484">
        <f>COUNTIFS(Table1[Order ID],Table1[[#This Row],[Order ID]],Table1[Product ID],Table1[[#This Row],[Product ID]],Table1[Sales],Table1[[#This Row],[Sales]])</f>
        <v>1</v>
      </c>
    </row>
    <row r="5485" spans="1:19" x14ac:dyDescent="0.3">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c r="S5485">
        <f>COUNTIFS(Table1[Order ID],Table1[[#This Row],[Order ID]],Table1[Product ID],Table1[[#This Row],[Product ID]],Table1[Sales],Table1[[#This Row],[Sales]])</f>
        <v>1</v>
      </c>
    </row>
    <row r="5486" spans="1:19" x14ac:dyDescent="0.3">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c r="S5486">
        <f>COUNTIFS(Table1[Order ID],Table1[[#This Row],[Order ID]],Table1[Product ID],Table1[[#This Row],[Product ID]],Table1[Sales],Table1[[#This Row],[Sales]])</f>
        <v>1</v>
      </c>
    </row>
    <row r="5487" spans="1:19" x14ac:dyDescent="0.3">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c r="S5487">
        <f>COUNTIFS(Table1[Order ID],Table1[[#This Row],[Order ID]],Table1[Product ID],Table1[[#This Row],[Product ID]],Table1[Sales],Table1[[#This Row],[Sales]])</f>
        <v>1</v>
      </c>
    </row>
    <row r="5488" spans="1:19" x14ac:dyDescent="0.3">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c r="S5488">
        <f>COUNTIFS(Table1[Order ID],Table1[[#This Row],[Order ID]],Table1[Product ID],Table1[[#This Row],[Product ID]],Table1[Sales],Table1[[#This Row],[Sales]])</f>
        <v>1</v>
      </c>
    </row>
    <row r="5489" spans="1:19" x14ac:dyDescent="0.3">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c r="S5489">
        <f>COUNTIFS(Table1[Order ID],Table1[[#This Row],[Order ID]],Table1[Product ID],Table1[[#This Row],[Product ID]],Table1[Sales],Table1[[#This Row],[Sales]])</f>
        <v>1</v>
      </c>
    </row>
    <row r="5490" spans="1:19" x14ac:dyDescent="0.3">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c r="S5490">
        <f>COUNTIFS(Table1[Order ID],Table1[[#This Row],[Order ID]],Table1[Product ID],Table1[[#This Row],[Product ID]],Table1[Sales],Table1[[#This Row],[Sales]])</f>
        <v>1</v>
      </c>
    </row>
    <row r="5491" spans="1:19" x14ac:dyDescent="0.3">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c r="S5491">
        <f>COUNTIFS(Table1[Order ID],Table1[[#This Row],[Order ID]],Table1[Product ID],Table1[[#This Row],[Product ID]],Table1[Sales],Table1[[#This Row],[Sales]])</f>
        <v>1</v>
      </c>
    </row>
    <row r="5492" spans="1:19" x14ac:dyDescent="0.3">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c r="S5492">
        <f>COUNTIFS(Table1[Order ID],Table1[[#This Row],[Order ID]],Table1[Product ID],Table1[[#This Row],[Product ID]],Table1[Sales],Table1[[#This Row],[Sales]])</f>
        <v>1</v>
      </c>
    </row>
    <row r="5493" spans="1:19" x14ac:dyDescent="0.3">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c r="S5493">
        <f>COUNTIFS(Table1[Order ID],Table1[[#This Row],[Order ID]],Table1[Product ID],Table1[[#This Row],[Product ID]],Table1[Sales],Table1[[#This Row],[Sales]])</f>
        <v>1</v>
      </c>
    </row>
    <row r="5494" spans="1:19" x14ac:dyDescent="0.3">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c r="S5494">
        <f>COUNTIFS(Table1[Order ID],Table1[[#This Row],[Order ID]],Table1[Product ID],Table1[[#This Row],[Product ID]],Table1[Sales],Table1[[#This Row],[Sales]])</f>
        <v>1</v>
      </c>
    </row>
    <row r="5495" spans="1:19" x14ac:dyDescent="0.3">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c r="S5495">
        <f>COUNTIFS(Table1[Order ID],Table1[[#This Row],[Order ID]],Table1[Product ID],Table1[[#This Row],[Product ID]],Table1[Sales],Table1[[#This Row],[Sales]])</f>
        <v>1</v>
      </c>
    </row>
    <row r="5496" spans="1:19" x14ac:dyDescent="0.3">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c r="S5496">
        <f>COUNTIFS(Table1[Order ID],Table1[[#This Row],[Order ID]],Table1[Product ID],Table1[[#This Row],[Product ID]],Table1[Sales],Table1[[#This Row],[Sales]])</f>
        <v>1</v>
      </c>
    </row>
    <row r="5497" spans="1:19" x14ac:dyDescent="0.3">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c r="S5497">
        <f>COUNTIFS(Table1[Order ID],Table1[[#This Row],[Order ID]],Table1[Product ID],Table1[[#This Row],[Product ID]],Table1[Sales],Table1[[#This Row],[Sales]])</f>
        <v>1</v>
      </c>
    </row>
    <row r="5498" spans="1:19" x14ac:dyDescent="0.3">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c r="S5498">
        <f>COUNTIFS(Table1[Order ID],Table1[[#This Row],[Order ID]],Table1[Product ID],Table1[[#This Row],[Product ID]],Table1[Sales],Table1[[#This Row],[Sales]])</f>
        <v>1</v>
      </c>
    </row>
    <row r="5499" spans="1:19" x14ac:dyDescent="0.3">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c r="S5499">
        <f>COUNTIFS(Table1[Order ID],Table1[[#This Row],[Order ID]],Table1[Product ID],Table1[[#This Row],[Product ID]],Table1[Sales],Table1[[#This Row],[Sales]])</f>
        <v>1</v>
      </c>
    </row>
    <row r="5500" spans="1:19" x14ac:dyDescent="0.3">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c r="S5500">
        <f>COUNTIFS(Table1[Order ID],Table1[[#This Row],[Order ID]],Table1[Product ID],Table1[[#This Row],[Product ID]],Table1[Sales],Table1[[#This Row],[Sales]])</f>
        <v>1</v>
      </c>
    </row>
    <row r="5501" spans="1:19" x14ac:dyDescent="0.3">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c r="S5501">
        <f>COUNTIFS(Table1[Order ID],Table1[[#This Row],[Order ID]],Table1[Product ID],Table1[[#This Row],[Product ID]],Table1[Sales],Table1[[#This Row],[Sales]])</f>
        <v>1</v>
      </c>
    </row>
    <row r="5502" spans="1:19" x14ac:dyDescent="0.3">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c r="S5502">
        <f>COUNTIFS(Table1[Order ID],Table1[[#This Row],[Order ID]],Table1[Product ID],Table1[[#This Row],[Product ID]],Table1[Sales],Table1[[#This Row],[Sales]])</f>
        <v>1</v>
      </c>
    </row>
    <row r="5503" spans="1:19" x14ac:dyDescent="0.3">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c r="S5503">
        <f>COUNTIFS(Table1[Order ID],Table1[[#This Row],[Order ID]],Table1[Product ID],Table1[[#This Row],[Product ID]],Table1[Sales],Table1[[#This Row],[Sales]])</f>
        <v>1</v>
      </c>
    </row>
    <row r="5504" spans="1:19" x14ac:dyDescent="0.3">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c r="S5504">
        <f>COUNTIFS(Table1[Order ID],Table1[[#This Row],[Order ID]],Table1[Product ID],Table1[[#This Row],[Product ID]],Table1[Sales],Table1[[#This Row],[Sales]])</f>
        <v>1</v>
      </c>
    </row>
    <row r="5505" spans="1:19" x14ac:dyDescent="0.3">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c r="S5505">
        <f>COUNTIFS(Table1[Order ID],Table1[[#This Row],[Order ID]],Table1[Product ID],Table1[[#This Row],[Product ID]],Table1[Sales],Table1[[#This Row],[Sales]])</f>
        <v>1</v>
      </c>
    </row>
    <row r="5506" spans="1:19" x14ac:dyDescent="0.3">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c r="S5506">
        <f>COUNTIFS(Table1[Order ID],Table1[[#This Row],[Order ID]],Table1[Product ID],Table1[[#This Row],[Product ID]],Table1[Sales],Table1[[#This Row],[Sales]])</f>
        <v>1</v>
      </c>
    </row>
    <row r="5507" spans="1:19" x14ac:dyDescent="0.3">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c r="S5507">
        <f>COUNTIFS(Table1[Order ID],Table1[[#This Row],[Order ID]],Table1[Product ID],Table1[[#This Row],[Product ID]],Table1[Sales],Table1[[#This Row],[Sales]])</f>
        <v>1</v>
      </c>
    </row>
    <row r="5508" spans="1:19" x14ac:dyDescent="0.3">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c r="S5508">
        <f>COUNTIFS(Table1[Order ID],Table1[[#This Row],[Order ID]],Table1[Product ID],Table1[[#This Row],[Product ID]],Table1[Sales],Table1[[#This Row],[Sales]])</f>
        <v>1</v>
      </c>
    </row>
    <row r="5509" spans="1:19" x14ac:dyDescent="0.3">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c r="S5509">
        <f>COUNTIFS(Table1[Order ID],Table1[[#This Row],[Order ID]],Table1[Product ID],Table1[[#This Row],[Product ID]],Table1[Sales],Table1[[#This Row],[Sales]])</f>
        <v>1</v>
      </c>
    </row>
    <row r="5510" spans="1:19" x14ac:dyDescent="0.3">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c r="S5510">
        <f>COUNTIFS(Table1[Order ID],Table1[[#This Row],[Order ID]],Table1[Product ID],Table1[[#This Row],[Product ID]],Table1[Sales],Table1[[#This Row],[Sales]])</f>
        <v>1</v>
      </c>
    </row>
    <row r="5511" spans="1:19" x14ac:dyDescent="0.3">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c r="S5511">
        <f>COUNTIFS(Table1[Order ID],Table1[[#This Row],[Order ID]],Table1[Product ID],Table1[[#This Row],[Product ID]],Table1[Sales],Table1[[#This Row],[Sales]])</f>
        <v>1</v>
      </c>
    </row>
    <row r="5512" spans="1:19" x14ac:dyDescent="0.3">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c r="S5512">
        <f>COUNTIFS(Table1[Order ID],Table1[[#This Row],[Order ID]],Table1[Product ID],Table1[[#This Row],[Product ID]],Table1[Sales],Table1[[#This Row],[Sales]])</f>
        <v>1</v>
      </c>
    </row>
    <row r="5513" spans="1:19" x14ac:dyDescent="0.3">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c r="S5513">
        <f>COUNTIFS(Table1[Order ID],Table1[[#This Row],[Order ID]],Table1[Product ID],Table1[[#This Row],[Product ID]],Table1[Sales],Table1[[#This Row],[Sales]])</f>
        <v>1</v>
      </c>
    </row>
    <row r="5514" spans="1:19" x14ac:dyDescent="0.3">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c r="S5514">
        <f>COUNTIFS(Table1[Order ID],Table1[[#This Row],[Order ID]],Table1[Product ID],Table1[[#This Row],[Product ID]],Table1[Sales],Table1[[#This Row],[Sales]])</f>
        <v>1</v>
      </c>
    </row>
    <row r="5515" spans="1:19" x14ac:dyDescent="0.3">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c r="S5515">
        <f>COUNTIFS(Table1[Order ID],Table1[[#This Row],[Order ID]],Table1[Product ID],Table1[[#This Row],[Product ID]],Table1[Sales],Table1[[#This Row],[Sales]])</f>
        <v>1</v>
      </c>
    </row>
    <row r="5516" spans="1:19" x14ac:dyDescent="0.3">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c r="S5516">
        <f>COUNTIFS(Table1[Order ID],Table1[[#This Row],[Order ID]],Table1[Product ID],Table1[[#This Row],[Product ID]],Table1[Sales],Table1[[#This Row],[Sales]])</f>
        <v>1</v>
      </c>
    </row>
    <row r="5517" spans="1:19" x14ac:dyDescent="0.3">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c r="S5517">
        <f>COUNTIFS(Table1[Order ID],Table1[[#This Row],[Order ID]],Table1[Product ID],Table1[[#This Row],[Product ID]],Table1[Sales],Table1[[#This Row],[Sales]])</f>
        <v>1</v>
      </c>
    </row>
    <row r="5518" spans="1:19" x14ac:dyDescent="0.3">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c r="S5518">
        <f>COUNTIFS(Table1[Order ID],Table1[[#This Row],[Order ID]],Table1[Product ID],Table1[[#This Row],[Product ID]],Table1[Sales],Table1[[#This Row],[Sales]])</f>
        <v>1</v>
      </c>
    </row>
    <row r="5519" spans="1:19" x14ac:dyDescent="0.3">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c r="S5519">
        <f>COUNTIFS(Table1[Order ID],Table1[[#This Row],[Order ID]],Table1[Product ID],Table1[[#This Row],[Product ID]],Table1[Sales],Table1[[#This Row],[Sales]])</f>
        <v>1</v>
      </c>
    </row>
    <row r="5520" spans="1:19" x14ac:dyDescent="0.3">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c r="S5520">
        <f>COUNTIFS(Table1[Order ID],Table1[[#This Row],[Order ID]],Table1[Product ID],Table1[[#This Row],[Product ID]],Table1[Sales],Table1[[#This Row],[Sales]])</f>
        <v>1</v>
      </c>
    </row>
    <row r="5521" spans="1:19" x14ac:dyDescent="0.3">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c r="S5521">
        <f>COUNTIFS(Table1[Order ID],Table1[[#This Row],[Order ID]],Table1[Product ID],Table1[[#This Row],[Product ID]],Table1[Sales],Table1[[#This Row],[Sales]])</f>
        <v>1</v>
      </c>
    </row>
    <row r="5522" spans="1:19" x14ac:dyDescent="0.3">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c r="S5522">
        <f>COUNTIFS(Table1[Order ID],Table1[[#This Row],[Order ID]],Table1[Product ID],Table1[[#This Row],[Product ID]],Table1[Sales],Table1[[#This Row],[Sales]])</f>
        <v>1</v>
      </c>
    </row>
    <row r="5523" spans="1:19" x14ac:dyDescent="0.3">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c r="S5523">
        <f>COUNTIFS(Table1[Order ID],Table1[[#This Row],[Order ID]],Table1[Product ID],Table1[[#This Row],[Product ID]],Table1[Sales],Table1[[#This Row],[Sales]])</f>
        <v>1</v>
      </c>
    </row>
    <row r="5524" spans="1:19" x14ac:dyDescent="0.3">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c r="S5524">
        <f>COUNTIFS(Table1[Order ID],Table1[[#This Row],[Order ID]],Table1[Product ID],Table1[[#This Row],[Product ID]],Table1[Sales],Table1[[#This Row],[Sales]])</f>
        <v>1</v>
      </c>
    </row>
    <row r="5525" spans="1:19" x14ac:dyDescent="0.3">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c r="S5525">
        <f>COUNTIFS(Table1[Order ID],Table1[[#This Row],[Order ID]],Table1[Product ID],Table1[[#This Row],[Product ID]],Table1[Sales],Table1[[#This Row],[Sales]])</f>
        <v>1</v>
      </c>
    </row>
    <row r="5526" spans="1:19" x14ac:dyDescent="0.3">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c r="S5526">
        <f>COUNTIFS(Table1[Order ID],Table1[[#This Row],[Order ID]],Table1[Product ID],Table1[[#This Row],[Product ID]],Table1[Sales],Table1[[#This Row],[Sales]])</f>
        <v>1</v>
      </c>
    </row>
    <row r="5527" spans="1:19" x14ac:dyDescent="0.3">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c r="S5527">
        <f>COUNTIFS(Table1[Order ID],Table1[[#This Row],[Order ID]],Table1[Product ID],Table1[[#This Row],[Product ID]],Table1[Sales],Table1[[#This Row],[Sales]])</f>
        <v>1</v>
      </c>
    </row>
    <row r="5528" spans="1:19" x14ac:dyDescent="0.3">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c r="S5528">
        <f>COUNTIFS(Table1[Order ID],Table1[[#This Row],[Order ID]],Table1[Product ID],Table1[[#This Row],[Product ID]],Table1[Sales],Table1[[#This Row],[Sales]])</f>
        <v>1</v>
      </c>
    </row>
    <row r="5529" spans="1:19" x14ac:dyDescent="0.3">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c r="S5529">
        <f>COUNTIFS(Table1[Order ID],Table1[[#This Row],[Order ID]],Table1[Product ID],Table1[[#This Row],[Product ID]],Table1[Sales],Table1[[#This Row],[Sales]])</f>
        <v>1</v>
      </c>
    </row>
    <row r="5530" spans="1:19" x14ac:dyDescent="0.3">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c r="S5530">
        <f>COUNTIFS(Table1[Order ID],Table1[[#This Row],[Order ID]],Table1[Product ID],Table1[[#This Row],[Product ID]],Table1[Sales],Table1[[#This Row],[Sales]])</f>
        <v>1</v>
      </c>
    </row>
    <row r="5531" spans="1:19" x14ac:dyDescent="0.3">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c r="S5531">
        <f>COUNTIFS(Table1[Order ID],Table1[[#This Row],[Order ID]],Table1[Product ID],Table1[[#This Row],[Product ID]],Table1[Sales],Table1[[#This Row],[Sales]])</f>
        <v>1</v>
      </c>
    </row>
    <row r="5532" spans="1:19" x14ac:dyDescent="0.3">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c r="S5532">
        <f>COUNTIFS(Table1[Order ID],Table1[[#This Row],[Order ID]],Table1[Product ID],Table1[[#This Row],[Product ID]],Table1[Sales],Table1[[#This Row],[Sales]])</f>
        <v>1</v>
      </c>
    </row>
    <row r="5533" spans="1:19" x14ac:dyDescent="0.3">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c r="S5533">
        <f>COUNTIFS(Table1[Order ID],Table1[[#This Row],[Order ID]],Table1[Product ID],Table1[[#This Row],[Product ID]],Table1[Sales],Table1[[#This Row],[Sales]])</f>
        <v>1</v>
      </c>
    </row>
    <row r="5534" spans="1:19" x14ac:dyDescent="0.3">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c r="S5534">
        <f>COUNTIFS(Table1[Order ID],Table1[[#This Row],[Order ID]],Table1[Product ID],Table1[[#This Row],[Product ID]],Table1[Sales],Table1[[#This Row],[Sales]])</f>
        <v>1</v>
      </c>
    </row>
    <row r="5535" spans="1:19" x14ac:dyDescent="0.3">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c r="S5535">
        <f>COUNTIFS(Table1[Order ID],Table1[[#This Row],[Order ID]],Table1[Product ID],Table1[[#This Row],[Product ID]],Table1[Sales],Table1[[#This Row],[Sales]])</f>
        <v>1</v>
      </c>
    </row>
    <row r="5536" spans="1:19" x14ac:dyDescent="0.3">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c r="S5536">
        <f>COUNTIFS(Table1[Order ID],Table1[[#This Row],[Order ID]],Table1[Product ID],Table1[[#This Row],[Product ID]],Table1[Sales],Table1[[#This Row],[Sales]])</f>
        <v>1</v>
      </c>
    </row>
    <row r="5537" spans="1:19" x14ac:dyDescent="0.3">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c r="S5537">
        <f>COUNTIFS(Table1[Order ID],Table1[[#This Row],[Order ID]],Table1[Product ID],Table1[[#This Row],[Product ID]],Table1[Sales],Table1[[#This Row],[Sales]])</f>
        <v>1</v>
      </c>
    </row>
    <row r="5538" spans="1:19" x14ac:dyDescent="0.3">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c r="S5538">
        <f>COUNTIFS(Table1[Order ID],Table1[[#This Row],[Order ID]],Table1[Product ID],Table1[[#This Row],[Product ID]],Table1[Sales],Table1[[#This Row],[Sales]])</f>
        <v>1</v>
      </c>
    </row>
    <row r="5539" spans="1:19" x14ac:dyDescent="0.3">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c r="S5539">
        <f>COUNTIFS(Table1[Order ID],Table1[[#This Row],[Order ID]],Table1[Product ID],Table1[[#This Row],[Product ID]],Table1[Sales],Table1[[#This Row],[Sales]])</f>
        <v>1</v>
      </c>
    </row>
    <row r="5540" spans="1:19" x14ac:dyDescent="0.3">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c r="S5540">
        <f>COUNTIFS(Table1[Order ID],Table1[[#This Row],[Order ID]],Table1[Product ID],Table1[[#This Row],[Product ID]],Table1[Sales],Table1[[#This Row],[Sales]])</f>
        <v>1</v>
      </c>
    </row>
    <row r="5541" spans="1:19" x14ac:dyDescent="0.3">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c r="S5541">
        <f>COUNTIFS(Table1[Order ID],Table1[[#This Row],[Order ID]],Table1[Product ID],Table1[[#This Row],[Product ID]],Table1[Sales],Table1[[#This Row],[Sales]])</f>
        <v>1</v>
      </c>
    </row>
    <row r="5542" spans="1:19" x14ac:dyDescent="0.3">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c r="S5542">
        <f>COUNTIFS(Table1[Order ID],Table1[[#This Row],[Order ID]],Table1[Product ID],Table1[[#This Row],[Product ID]],Table1[Sales],Table1[[#This Row],[Sales]])</f>
        <v>1</v>
      </c>
    </row>
    <row r="5543" spans="1:19" x14ac:dyDescent="0.3">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c r="S5543">
        <f>COUNTIFS(Table1[Order ID],Table1[[#This Row],[Order ID]],Table1[Product ID],Table1[[#This Row],[Product ID]],Table1[Sales],Table1[[#This Row],[Sales]])</f>
        <v>1</v>
      </c>
    </row>
    <row r="5544" spans="1:19" x14ac:dyDescent="0.3">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c r="S5544">
        <f>COUNTIFS(Table1[Order ID],Table1[[#This Row],[Order ID]],Table1[Product ID],Table1[[#This Row],[Product ID]],Table1[Sales],Table1[[#This Row],[Sales]])</f>
        <v>1</v>
      </c>
    </row>
    <row r="5545" spans="1:19" x14ac:dyDescent="0.3">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c r="S5545">
        <f>COUNTIFS(Table1[Order ID],Table1[[#This Row],[Order ID]],Table1[Product ID],Table1[[#This Row],[Product ID]],Table1[Sales],Table1[[#This Row],[Sales]])</f>
        <v>1</v>
      </c>
    </row>
    <row r="5546" spans="1:19" x14ac:dyDescent="0.3">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c r="S5546">
        <f>COUNTIFS(Table1[Order ID],Table1[[#This Row],[Order ID]],Table1[Product ID],Table1[[#This Row],[Product ID]],Table1[Sales],Table1[[#This Row],[Sales]])</f>
        <v>1</v>
      </c>
    </row>
    <row r="5547" spans="1:19" x14ac:dyDescent="0.3">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c r="S5547">
        <f>COUNTIFS(Table1[Order ID],Table1[[#This Row],[Order ID]],Table1[Product ID],Table1[[#This Row],[Product ID]],Table1[Sales],Table1[[#This Row],[Sales]])</f>
        <v>1</v>
      </c>
    </row>
    <row r="5548" spans="1:19" x14ac:dyDescent="0.3">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c r="S5548">
        <f>COUNTIFS(Table1[Order ID],Table1[[#This Row],[Order ID]],Table1[Product ID],Table1[[#This Row],[Product ID]],Table1[Sales],Table1[[#This Row],[Sales]])</f>
        <v>1</v>
      </c>
    </row>
    <row r="5549" spans="1:19" x14ac:dyDescent="0.3">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c r="S5549">
        <f>COUNTIFS(Table1[Order ID],Table1[[#This Row],[Order ID]],Table1[Product ID],Table1[[#This Row],[Product ID]],Table1[Sales],Table1[[#This Row],[Sales]])</f>
        <v>1</v>
      </c>
    </row>
    <row r="5550" spans="1:19" x14ac:dyDescent="0.3">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c r="S5550">
        <f>COUNTIFS(Table1[Order ID],Table1[[#This Row],[Order ID]],Table1[Product ID],Table1[[#This Row],[Product ID]],Table1[Sales],Table1[[#This Row],[Sales]])</f>
        <v>1</v>
      </c>
    </row>
    <row r="5551" spans="1:19" x14ac:dyDescent="0.3">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c r="S5551">
        <f>COUNTIFS(Table1[Order ID],Table1[[#This Row],[Order ID]],Table1[Product ID],Table1[[#This Row],[Product ID]],Table1[Sales],Table1[[#This Row],[Sales]])</f>
        <v>1</v>
      </c>
    </row>
    <row r="5552" spans="1:19" x14ac:dyDescent="0.3">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c r="S5552">
        <f>COUNTIFS(Table1[Order ID],Table1[[#This Row],[Order ID]],Table1[Product ID],Table1[[#This Row],[Product ID]],Table1[Sales],Table1[[#This Row],[Sales]])</f>
        <v>1</v>
      </c>
    </row>
    <row r="5553" spans="1:19" x14ac:dyDescent="0.3">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c r="S5553">
        <f>COUNTIFS(Table1[Order ID],Table1[[#This Row],[Order ID]],Table1[Product ID],Table1[[#This Row],[Product ID]],Table1[Sales],Table1[[#This Row],[Sales]])</f>
        <v>1</v>
      </c>
    </row>
    <row r="5554" spans="1:19" x14ac:dyDescent="0.3">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c r="S5554">
        <f>COUNTIFS(Table1[Order ID],Table1[[#This Row],[Order ID]],Table1[Product ID],Table1[[#This Row],[Product ID]],Table1[Sales],Table1[[#This Row],[Sales]])</f>
        <v>1</v>
      </c>
    </row>
    <row r="5555" spans="1:19" x14ac:dyDescent="0.3">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c r="S5555">
        <f>COUNTIFS(Table1[Order ID],Table1[[#This Row],[Order ID]],Table1[Product ID],Table1[[#This Row],[Product ID]],Table1[Sales],Table1[[#This Row],[Sales]])</f>
        <v>1</v>
      </c>
    </row>
    <row r="5556" spans="1:19" x14ac:dyDescent="0.3">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c r="S5556">
        <f>COUNTIFS(Table1[Order ID],Table1[[#This Row],[Order ID]],Table1[Product ID],Table1[[#This Row],[Product ID]],Table1[Sales],Table1[[#This Row],[Sales]])</f>
        <v>1</v>
      </c>
    </row>
    <row r="5557" spans="1:19" x14ac:dyDescent="0.3">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c r="S5557">
        <f>COUNTIFS(Table1[Order ID],Table1[[#This Row],[Order ID]],Table1[Product ID],Table1[[#This Row],[Product ID]],Table1[Sales],Table1[[#This Row],[Sales]])</f>
        <v>1</v>
      </c>
    </row>
    <row r="5558" spans="1:19" x14ac:dyDescent="0.3">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c r="S5558">
        <f>COUNTIFS(Table1[Order ID],Table1[[#This Row],[Order ID]],Table1[Product ID],Table1[[#This Row],[Product ID]],Table1[Sales],Table1[[#This Row],[Sales]])</f>
        <v>1</v>
      </c>
    </row>
    <row r="5559" spans="1:19" x14ac:dyDescent="0.3">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c r="S5559">
        <f>COUNTIFS(Table1[Order ID],Table1[[#This Row],[Order ID]],Table1[Product ID],Table1[[#This Row],[Product ID]],Table1[Sales],Table1[[#This Row],[Sales]])</f>
        <v>1</v>
      </c>
    </row>
    <row r="5560" spans="1:19" x14ac:dyDescent="0.3">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c r="S5560">
        <f>COUNTIFS(Table1[Order ID],Table1[[#This Row],[Order ID]],Table1[Product ID],Table1[[#This Row],[Product ID]],Table1[Sales],Table1[[#This Row],[Sales]])</f>
        <v>1</v>
      </c>
    </row>
    <row r="5561" spans="1:19" x14ac:dyDescent="0.3">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c r="S5561">
        <f>COUNTIFS(Table1[Order ID],Table1[[#This Row],[Order ID]],Table1[Product ID],Table1[[#This Row],[Product ID]],Table1[Sales],Table1[[#This Row],[Sales]])</f>
        <v>1</v>
      </c>
    </row>
    <row r="5562" spans="1:19" x14ac:dyDescent="0.3">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c r="S5562">
        <f>COUNTIFS(Table1[Order ID],Table1[[#This Row],[Order ID]],Table1[Product ID],Table1[[#This Row],[Product ID]],Table1[Sales],Table1[[#This Row],[Sales]])</f>
        <v>1</v>
      </c>
    </row>
    <row r="5563" spans="1:19" x14ac:dyDescent="0.3">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c r="S5563">
        <f>COUNTIFS(Table1[Order ID],Table1[[#This Row],[Order ID]],Table1[Product ID],Table1[[#This Row],[Product ID]],Table1[Sales],Table1[[#This Row],[Sales]])</f>
        <v>1</v>
      </c>
    </row>
    <row r="5564" spans="1:19" x14ac:dyDescent="0.3">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c r="S5564">
        <f>COUNTIFS(Table1[Order ID],Table1[[#This Row],[Order ID]],Table1[Product ID],Table1[[#This Row],[Product ID]],Table1[Sales],Table1[[#This Row],[Sales]])</f>
        <v>1</v>
      </c>
    </row>
    <row r="5565" spans="1:19" x14ac:dyDescent="0.3">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c r="S5565">
        <f>COUNTIFS(Table1[Order ID],Table1[[#This Row],[Order ID]],Table1[Product ID],Table1[[#This Row],[Product ID]],Table1[Sales],Table1[[#This Row],[Sales]])</f>
        <v>1</v>
      </c>
    </row>
    <row r="5566" spans="1:19" x14ac:dyDescent="0.3">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c r="S5566">
        <f>COUNTIFS(Table1[Order ID],Table1[[#This Row],[Order ID]],Table1[Product ID],Table1[[#This Row],[Product ID]],Table1[Sales],Table1[[#This Row],[Sales]])</f>
        <v>1</v>
      </c>
    </row>
    <row r="5567" spans="1:19" x14ac:dyDescent="0.3">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c r="S5567">
        <f>COUNTIFS(Table1[Order ID],Table1[[#This Row],[Order ID]],Table1[Product ID],Table1[[#This Row],[Product ID]],Table1[Sales],Table1[[#This Row],[Sales]])</f>
        <v>1</v>
      </c>
    </row>
    <row r="5568" spans="1:19" x14ac:dyDescent="0.3">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c r="S5568">
        <f>COUNTIFS(Table1[Order ID],Table1[[#This Row],[Order ID]],Table1[Product ID],Table1[[#This Row],[Product ID]],Table1[Sales],Table1[[#This Row],[Sales]])</f>
        <v>1</v>
      </c>
    </row>
    <row r="5569" spans="1:19" x14ac:dyDescent="0.3">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c r="S5569">
        <f>COUNTIFS(Table1[Order ID],Table1[[#This Row],[Order ID]],Table1[Product ID],Table1[[#This Row],[Product ID]],Table1[Sales],Table1[[#This Row],[Sales]])</f>
        <v>1</v>
      </c>
    </row>
    <row r="5570" spans="1:19" x14ac:dyDescent="0.3">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c r="S5570">
        <f>COUNTIFS(Table1[Order ID],Table1[[#This Row],[Order ID]],Table1[Product ID],Table1[[#This Row],[Product ID]],Table1[Sales],Table1[[#This Row],[Sales]])</f>
        <v>1</v>
      </c>
    </row>
    <row r="5571" spans="1:19" x14ac:dyDescent="0.3">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c r="S5571">
        <f>COUNTIFS(Table1[Order ID],Table1[[#This Row],[Order ID]],Table1[Product ID],Table1[[#This Row],[Product ID]],Table1[Sales],Table1[[#This Row],[Sales]])</f>
        <v>1</v>
      </c>
    </row>
    <row r="5572" spans="1:19" x14ac:dyDescent="0.3">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c r="S5572">
        <f>COUNTIFS(Table1[Order ID],Table1[[#This Row],[Order ID]],Table1[Product ID],Table1[[#This Row],[Product ID]],Table1[Sales],Table1[[#This Row],[Sales]])</f>
        <v>1</v>
      </c>
    </row>
    <row r="5573" spans="1:19" x14ac:dyDescent="0.3">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c r="S5573">
        <f>COUNTIFS(Table1[Order ID],Table1[[#This Row],[Order ID]],Table1[Product ID],Table1[[#This Row],[Product ID]],Table1[Sales],Table1[[#This Row],[Sales]])</f>
        <v>1</v>
      </c>
    </row>
    <row r="5574" spans="1:19" x14ac:dyDescent="0.3">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c r="S5574">
        <f>COUNTIFS(Table1[Order ID],Table1[[#This Row],[Order ID]],Table1[Product ID],Table1[[#This Row],[Product ID]],Table1[Sales],Table1[[#This Row],[Sales]])</f>
        <v>1</v>
      </c>
    </row>
    <row r="5575" spans="1:19" x14ac:dyDescent="0.3">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c r="S5575">
        <f>COUNTIFS(Table1[Order ID],Table1[[#This Row],[Order ID]],Table1[Product ID],Table1[[#This Row],[Product ID]],Table1[Sales],Table1[[#This Row],[Sales]])</f>
        <v>1</v>
      </c>
    </row>
    <row r="5576" spans="1:19" x14ac:dyDescent="0.3">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c r="S5576">
        <f>COUNTIFS(Table1[Order ID],Table1[[#This Row],[Order ID]],Table1[Product ID],Table1[[#This Row],[Product ID]],Table1[Sales],Table1[[#This Row],[Sales]])</f>
        <v>1</v>
      </c>
    </row>
    <row r="5577" spans="1:19" x14ac:dyDescent="0.3">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c r="S5577">
        <f>COUNTIFS(Table1[Order ID],Table1[[#This Row],[Order ID]],Table1[Product ID],Table1[[#This Row],[Product ID]],Table1[Sales],Table1[[#This Row],[Sales]])</f>
        <v>1</v>
      </c>
    </row>
    <row r="5578" spans="1:19" x14ac:dyDescent="0.3">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c r="S5578">
        <f>COUNTIFS(Table1[Order ID],Table1[[#This Row],[Order ID]],Table1[Product ID],Table1[[#This Row],[Product ID]],Table1[Sales],Table1[[#This Row],[Sales]])</f>
        <v>1</v>
      </c>
    </row>
    <row r="5579" spans="1:19" x14ac:dyDescent="0.3">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c r="S5579">
        <f>COUNTIFS(Table1[Order ID],Table1[[#This Row],[Order ID]],Table1[Product ID],Table1[[#This Row],[Product ID]],Table1[Sales],Table1[[#This Row],[Sales]])</f>
        <v>1</v>
      </c>
    </row>
    <row r="5580" spans="1:19" x14ac:dyDescent="0.3">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c r="S5580">
        <f>COUNTIFS(Table1[Order ID],Table1[[#This Row],[Order ID]],Table1[Product ID],Table1[[#This Row],[Product ID]],Table1[Sales],Table1[[#This Row],[Sales]])</f>
        <v>1</v>
      </c>
    </row>
    <row r="5581" spans="1:19" x14ac:dyDescent="0.3">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c r="S5581">
        <f>COUNTIFS(Table1[Order ID],Table1[[#This Row],[Order ID]],Table1[Product ID],Table1[[#This Row],[Product ID]],Table1[Sales],Table1[[#This Row],[Sales]])</f>
        <v>1</v>
      </c>
    </row>
    <row r="5582" spans="1:19" x14ac:dyDescent="0.3">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c r="S5582">
        <f>COUNTIFS(Table1[Order ID],Table1[[#This Row],[Order ID]],Table1[Product ID],Table1[[#This Row],[Product ID]],Table1[Sales],Table1[[#This Row],[Sales]])</f>
        <v>1</v>
      </c>
    </row>
    <row r="5583" spans="1:19" x14ac:dyDescent="0.3">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c r="S5583">
        <f>COUNTIFS(Table1[Order ID],Table1[[#This Row],[Order ID]],Table1[Product ID],Table1[[#This Row],[Product ID]],Table1[Sales],Table1[[#This Row],[Sales]])</f>
        <v>1</v>
      </c>
    </row>
    <row r="5584" spans="1:19" x14ac:dyDescent="0.3">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c r="S5584">
        <f>COUNTIFS(Table1[Order ID],Table1[[#This Row],[Order ID]],Table1[Product ID],Table1[[#This Row],[Product ID]],Table1[Sales],Table1[[#This Row],[Sales]])</f>
        <v>1</v>
      </c>
    </row>
    <row r="5585" spans="1:19" x14ac:dyDescent="0.3">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c r="S5585">
        <f>COUNTIFS(Table1[Order ID],Table1[[#This Row],[Order ID]],Table1[Product ID],Table1[[#This Row],[Product ID]],Table1[Sales],Table1[[#This Row],[Sales]])</f>
        <v>1</v>
      </c>
    </row>
    <row r="5586" spans="1:19" x14ac:dyDescent="0.3">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c r="S5586">
        <f>COUNTIFS(Table1[Order ID],Table1[[#This Row],[Order ID]],Table1[Product ID],Table1[[#This Row],[Product ID]],Table1[Sales],Table1[[#This Row],[Sales]])</f>
        <v>1</v>
      </c>
    </row>
    <row r="5587" spans="1:19" x14ac:dyDescent="0.3">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c r="S5587">
        <f>COUNTIFS(Table1[Order ID],Table1[[#This Row],[Order ID]],Table1[Product ID],Table1[[#This Row],[Product ID]],Table1[Sales],Table1[[#This Row],[Sales]])</f>
        <v>1</v>
      </c>
    </row>
    <row r="5588" spans="1:19" x14ac:dyDescent="0.3">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c r="S5588">
        <f>COUNTIFS(Table1[Order ID],Table1[[#This Row],[Order ID]],Table1[Product ID],Table1[[#This Row],[Product ID]],Table1[Sales],Table1[[#This Row],[Sales]])</f>
        <v>1</v>
      </c>
    </row>
    <row r="5589" spans="1:19" x14ac:dyDescent="0.3">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c r="S5589">
        <f>COUNTIFS(Table1[Order ID],Table1[[#This Row],[Order ID]],Table1[Product ID],Table1[[#This Row],[Product ID]],Table1[Sales],Table1[[#This Row],[Sales]])</f>
        <v>1</v>
      </c>
    </row>
    <row r="5590" spans="1:19" x14ac:dyDescent="0.3">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c r="S5590">
        <f>COUNTIFS(Table1[Order ID],Table1[[#This Row],[Order ID]],Table1[Product ID],Table1[[#This Row],[Product ID]],Table1[Sales],Table1[[#This Row],[Sales]])</f>
        <v>1</v>
      </c>
    </row>
    <row r="5591" spans="1:19" x14ac:dyDescent="0.3">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c r="S5591">
        <f>COUNTIFS(Table1[Order ID],Table1[[#This Row],[Order ID]],Table1[Product ID],Table1[[#This Row],[Product ID]],Table1[Sales],Table1[[#This Row],[Sales]])</f>
        <v>1</v>
      </c>
    </row>
    <row r="5592" spans="1:19" x14ac:dyDescent="0.3">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c r="S5592">
        <f>COUNTIFS(Table1[Order ID],Table1[[#This Row],[Order ID]],Table1[Product ID],Table1[[#This Row],[Product ID]],Table1[Sales],Table1[[#This Row],[Sales]])</f>
        <v>1</v>
      </c>
    </row>
    <row r="5593" spans="1:19" x14ac:dyDescent="0.3">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c r="S5593">
        <f>COUNTIFS(Table1[Order ID],Table1[[#This Row],[Order ID]],Table1[Product ID],Table1[[#This Row],[Product ID]],Table1[Sales],Table1[[#This Row],[Sales]])</f>
        <v>1</v>
      </c>
    </row>
    <row r="5594" spans="1:19" x14ac:dyDescent="0.3">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c r="S5594">
        <f>COUNTIFS(Table1[Order ID],Table1[[#This Row],[Order ID]],Table1[Product ID],Table1[[#This Row],[Product ID]],Table1[Sales],Table1[[#This Row],[Sales]])</f>
        <v>1</v>
      </c>
    </row>
    <row r="5595" spans="1:19" x14ac:dyDescent="0.3">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c r="S5595">
        <f>COUNTIFS(Table1[Order ID],Table1[[#This Row],[Order ID]],Table1[Product ID],Table1[[#This Row],[Product ID]],Table1[Sales],Table1[[#This Row],[Sales]])</f>
        <v>1</v>
      </c>
    </row>
    <row r="5596" spans="1:19" x14ac:dyDescent="0.3">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c r="S5596">
        <f>COUNTIFS(Table1[Order ID],Table1[[#This Row],[Order ID]],Table1[Product ID],Table1[[#This Row],[Product ID]],Table1[Sales],Table1[[#This Row],[Sales]])</f>
        <v>1</v>
      </c>
    </row>
    <row r="5597" spans="1:19" x14ac:dyDescent="0.3">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c r="S5597">
        <f>COUNTIFS(Table1[Order ID],Table1[[#This Row],[Order ID]],Table1[Product ID],Table1[[#This Row],[Product ID]],Table1[Sales],Table1[[#This Row],[Sales]])</f>
        <v>1</v>
      </c>
    </row>
    <row r="5598" spans="1:19" x14ac:dyDescent="0.3">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c r="S5598">
        <f>COUNTIFS(Table1[Order ID],Table1[[#This Row],[Order ID]],Table1[Product ID],Table1[[#This Row],[Product ID]],Table1[Sales],Table1[[#This Row],[Sales]])</f>
        <v>1</v>
      </c>
    </row>
    <row r="5599" spans="1:19" x14ac:dyDescent="0.3">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c r="S5599">
        <f>COUNTIFS(Table1[Order ID],Table1[[#This Row],[Order ID]],Table1[Product ID],Table1[[#This Row],[Product ID]],Table1[Sales],Table1[[#This Row],[Sales]])</f>
        <v>1</v>
      </c>
    </row>
    <row r="5600" spans="1:19" x14ac:dyDescent="0.3">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c r="S5600">
        <f>COUNTIFS(Table1[Order ID],Table1[[#This Row],[Order ID]],Table1[Product ID],Table1[[#This Row],[Product ID]],Table1[Sales],Table1[[#This Row],[Sales]])</f>
        <v>1</v>
      </c>
    </row>
    <row r="5601" spans="1:19" x14ac:dyDescent="0.3">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c r="S5601">
        <f>COUNTIFS(Table1[Order ID],Table1[[#This Row],[Order ID]],Table1[Product ID],Table1[[#This Row],[Product ID]],Table1[Sales],Table1[[#This Row],[Sales]])</f>
        <v>1</v>
      </c>
    </row>
    <row r="5602" spans="1:19" x14ac:dyDescent="0.3">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c r="S5602">
        <f>COUNTIFS(Table1[Order ID],Table1[[#This Row],[Order ID]],Table1[Product ID],Table1[[#This Row],[Product ID]],Table1[Sales],Table1[[#This Row],[Sales]])</f>
        <v>1</v>
      </c>
    </row>
    <row r="5603" spans="1:19" x14ac:dyDescent="0.3">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c r="S5603">
        <f>COUNTIFS(Table1[Order ID],Table1[[#This Row],[Order ID]],Table1[Product ID],Table1[[#This Row],[Product ID]],Table1[Sales],Table1[[#This Row],[Sales]])</f>
        <v>1</v>
      </c>
    </row>
    <row r="5604" spans="1:19" x14ac:dyDescent="0.3">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c r="S5604">
        <f>COUNTIFS(Table1[Order ID],Table1[[#This Row],[Order ID]],Table1[Product ID],Table1[[#This Row],[Product ID]],Table1[Sales],Table1[[#This Row],[Sales]])</f>
        <v>1</v>
      </c>
    </row>
    <row r="5605" spans="1:19" x14ac:dyDescent="0.3">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c r="S5605">
        <f>COUNTIFS(Table1[Order ID],Table1[[#This Row],[Order ID]],Table1[Product ID],Table1[[#This Row],[Product ID]],Table1[Sales],Table1[[#This Row],[Sales]])</f>
        <v>1</v>
      </c>
    </row>
    <row r="5606" spans="1:19" x14ac:dyDescent="0.3">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c r="S5606">
        <f>COUNTIFS(Table1[Order ID],Table1[[#This Row],[Order ID]],Table1[Product ID],Table1[[#This Row],[Product ID]],Table1[Sales],Table1[[#This Row],[Sales]])</f>
        <v>1</v>
      </c>
    </row>
    <row r="5607" spans="1:19" x14ac:dyDescent="0.3">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c r="S5607">
        <f>COUNTIFS(Table1[Order ID],Table1[[#This Row],[Order ID]],Table1[Product ID],Table1[[#This Row],[Product ID]],Table1[Sales],Table1[[#This Row],[Sales]])</f>
        <v>1</v>
      </c>
    </row>
    <row r="5608" spans="1:19" x14ac:dyDescent="0.3">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c r="S5608">
        <f>COUNTIFS(Table1[Order ID],Table1[[#This Row],[Order ID]],Table1[Product ID],Table1[[#This Row],[Product ID]],Table1[Sales],Table1[[#This Row],[Sales]])</f>
        <v>1</v>
      </c>
    </row>
    <row r="5609" spans="1:19" x14ac:dyDescent="0.3">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c r="S5609">
        <f>COUNTIFS(Table1[Order ID],Table1[[#This Row],[Order ID]],Table1[Product ID],Table1[[#This Row],[Product ID]],Table1[Sales],Table1[[#This Row],[Sales]])</f>
        <v>1</v>
      </c>
    </row>
    <row r="5610" spans="1:19" x14ac:dyDescent="0.3">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c r="S5610">
        <f>COUNTIFS(Table1[Order ID],Table1[[#This Row],[Order ID]],Table1[Product ID],Table1[[#This Row],[Product ID]],Table1[Sales],Table1[[#This Row],[Sales]])</f>
        <v>1</v>
      </c>
    </row>
    <row r="5611" spans="1:19" x14ac:dyDescent="0.3">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c r="S5611">
        <f>COUNTIFS(Table1[Order ID],Table1[[#This Row],[Order ID]],Table1[Product ID],Table1[[#This Row],[Product ID]],Table1[Sales],Table1[[#This Row],[Sales]])</f>
        <v>1</v>
      </c>
    </row>
    <row r="5612" spans="1:19" x14ac:dyDescent="0.3">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c r="S5612">
        <f>COUNTIFS(Table1[Order ID],Table1[[#This Row],[Order ID]],Table1[Product ID],Table1[[#This Row],[Product ID]],Table1[Sales],Table1[[#This Row],[Sales]])</f>
        <v>1</v>
      </c>
    </row>
    <row r="5613" spans="1:19" x14ac:dyDescent="0.3">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c r="S5613">
        <f>COUNTIFS(Table1[Order ID],Table1[[#This Row],[Order ID]],Table1[Product ID],Table1[[#This Row],[Product ID]],Table1[Sales],Table1[[#This Row],[Sales]])</f>
        <v>1</v>
      </c>
    </row>
    <row r="5614" spans="1:19" x14ac:dyDescent="0.3">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c r="S5614">
        <f>COUNTIFS(Table1[Order ID],Table1[[#This Row],[Order ID]],Table1[Product ID],Table1[[#This Row],[Product ID]],Table1[Sales],Table1[[#This Row],[Sales]])</f>
        <v>1</v>
      </c>
    </row>
    <row r="5615" spans="1:19" x14ac:dyDescent="0.3">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c r="S5615">
        <f>COUNTIFS(Table1[Order ID],Table1[[#This Row],[Order ID]],Table1[Product ID],Table1[[#This Row],[Product ID]],Table1[Sales],Table1[[#This Row],[Sales]])</f>
        <v>1</v>
      </c>
    </row>
    <row r="5616" spans="1:19" x14ac:dyDescent="0.3">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c r="S5616">
        <f>COUNTIFS(Table1[Order ID],Table1[[#This Row],[Order ID]],Table1[Product ID],Table1[[#This Row],[Product ID]],Table1[Sales],Table1[[#This Row],[Sales]])</f>
        <v>1</v>
      </c>
    </row>
    <row r="5617" spans="1:19" x14ac:dyDescent="0.3">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c r="S5617">
        <f>COUNTIFS(Table1[Order ID],Table1[[#This Row],[Order ID]],Table1[Product ID],Table1[[#This Row],[Product ID]],Table1[Sales],Table1[[#This Row],[Sales]])</f>
        <v>1</v>
      </c>
    </row>
    <row r="5618" spans="1:19" x14ac:dyDescent="0.3">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c r="S5618">
        <f>COUNTIFS(Table1[Order ID],Table1[[#This Row],[Order ID]],Table1[Product ID],Table1[[#This Row],[Product ID]],Table1[Sales],Table1[[#This Row],[Sales]])</f>
        <v>1</v>
      </c>
    </row>
    <row r="5619" spans="1:19" x14ac:dyDescent="0.3">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c r="S5619">
        <f>COUNTIFS(Table1[Order ID],Table1[[#This Row],[Order ID]],Table1[Product ID],Table1[[#This Row],[Product ID]],Table1[Sales],Table1[[#This Row],[Sales]])</f>
        <v>1</v>
      </c>
    </row>
    <row r="5620" spans="1:19" x14ac:dyDescent="0.3">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c r="S5620">
        <f>COUNTIFS(Table1[Order ID],Table1[[#This Row],[Order ID]],Table1[Product ID],Table1[[#This Row],[Product ID]],Table1[Sales],Table1[[#This Row],[Sales]])</f>
        <v>1</v>
      </c>
    </row>
    <row r="5621" spans="1:19" x14ac:dyDescent="0.3">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c r="S5621">
        <f>COUNTIFS(Table1[Order ID],Table1[[#This Row],[Order ID]],Table1[Product ID],Table1[[#This Row],[Product ID]],Table1[Sales],Table1[[#This Row],[Sales]])</f>
        <v>1</v>
      </c>
    </row>
    <row r="5622" spans="1:19" x14ac:dyDescent="0.3">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c r="S5622">
        <f>COUNTIFS(Table1[Order ID],Table1[[#This Row],[Order ID]],Table1[Product ID],Table1[[#This Row],[Product ID]],Table1[Sales],Table1[[#This Row],[Sales]])</f>
        <v>1</v>
      </c>
    </row>
    <row r="5623" spans="1:19" x14ac:dyDescent="0.3">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c r="S5623">
        <f>COUNTIFS(Table1[Order ID],Table1[[#This Row],[Order ID]],Table1[Product ID],Table1[[#This Row],[Product ID]],Table1[Sales],Table1[[#This Row],[Sales]])</f>
        <v>1</v>
      </c>
    </row>
    <row r="5624" spans="1:19" x14ac:dyDescent="0.3">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c r="S5624">
        <f>COUNTIFS(Table1[Order ID],Table1[[#This Row],[Order ID]],Table1[Product ID],Table1[[#This Row],[Product ID]],Table1[Sales],Table1[[#This Row],[Sales]])</f>
        <v>1</v>
      </c>
    </row>
    <row r="5625" spans="1:19" x14ac:dyDescent="0.3">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c r="S5625">
        <f>COUNTIFS(Table1[Order ID],Table1[[#This Row],[Order ID]],Table1[Product ID],Table1[[#This Row],[Product ID]],Table1[Sales],Table1[[#This Row],[Sales]])</f>
        <v>1</v>
      </c>
    </row>
    <row r="5626" spans="1:19" x14ac:dyDescent="0.3">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c r="S5626">
        <f>COUNTIFS(Table1[Order ID],Table1[[#This Row],[Order ID]],Table1[Product ID],Table1[[#This Row],[Product ID]],Table1[Sales],Table1[[#This Row],[Sales]])</f>
        <v>1</v>
      </c>
    </row>
    <row r="5627" spans="1:19" x14ac:dyDescent="0.3">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c r="S5627">
        <f>COUNTIFS(Table1[Order ID],Table1[[#This Row],[Order ID]],Table1[Product ID],Table1[[#This Row],[Product ID]],Table1[Sales],Table1[[#This Row],[Sales]])</f>
        <v>1</v>
      </c>
    </row>
    <row r="5628" spans="1:19" x14ac:dyDescent="0.3">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c r="S5628">
        <f>COUNTIFS(Table1[Order ID],Table1[[#This Row],[Order ID]],Table1[Product ID],Table1[[#This Row],[Product ID]],Table1[Sales],Table1[[#This Row],[Sales]])</f>
        <v>1</v>
      </c>
    </row>
    <row r="5629" spans="1:19" x14ac:dyDescent="0.3">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c r="S5629">
        <f>COUNTIFS(Table1[Order ID],Table1[[#This Row],[Order ID]],Table1[Product ID],Table1[[#This Row],[Product ID]],Table1[Sales],Table1[[#This Row],[Sales]])</f>
        <v>1</v>
      </c>
    </row>
    <row r="5630" spans="1:19" x14ac:dyDescent="0.3">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c r="S5630">
        <f>COUNTIFS(Table1[Order ID],Table1[[#This Row],[Order ID]],Table1[Product ID],Table1[[#This Row],[Product ID]],Table1[Sales],Table1[[#This Row],[Sales]])</f>
        <v>1</v>
      </c>
    </row>
    <row r="5631" spans="1:19" x14ac:dyDescent="0.3">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c r="S5631">
        <f>COUNTIFS(Table1[Order ID],Table1[[#This Row],[Order ID]],Table1[Product ID],Table1[[#This Row],[Product ID]],Table1[Sales],Table1[[#This Row],[Sales]])</f>
        <v>1</v>
      </c>
    </row>
    <row r="5632" spans="1:19" x14ac:dyDescent="0.3">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c r="S5632">
        <f>COUNTIFS(Table1[Order ID],Table1[[#This Row],[Order ID]],Table1[Product ID],Table1[[#This Row],[Product ID]],Table1[Sales],Table1[[#This Row],[Sales]])</f>
        <v>1</v>
      </c>
    </row>
    <row r="5633" spans="1:19" x14ac:dyDescent="0.3">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c r="S5633">
        <f>COUNTIFS(Table1[Order ID],Table1[[#This Row],[Order ID]],Table1[Product ID],Table1[[#This Row],[Product ID]],Table1[Sales],Table1[[#This Row],[Sales]])</f>
        <v>1</v>
      </c>
    </row>
    <row r="5634" spans="1:19" x14ac:dyDescent="0.3">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c r="S5634">
        <f>COUNTIFS(Table1[Order ID],Table1[[#This Row],[Order ID]],Table1[Product ID],Table1[[#This Row],[Product ID]],Table1[Sales],Table1[[#This Row],[Sales]])</f>
        <v>1</v>
      </c>
    </row>
    <row r="5635" spans="1:19" x14ac:dyDescent="0.3">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c r="S5635">
        <f>COUNTIFS(Table1[Order ID],Table1[[#This Row],[Order ID]],Table1[Product ID],Table1[[#This Row],[Product ID]],Table1[Sales],Table1[[#This Row],[Sales]])</f>
        <v>1</v>
      </c>
    </row>
    <row r="5636" spans="1:19" x14ac:dyDescent="0.3">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c r="S5636">
        <f>COUNTIFS(Table1[Order ID],Table1[[#This Row],[Order ID]],Table1[Product ID],Table1[[#This Row],[Product ID]],Table1[Sales],Table1[[#This Row],[Sales]])</f>
        <v>1</v>
      </c>
    </row>
    <row r="5637" spans="1:19" x14ac:dyDescent="0.3">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c r="S5637">
        <f>COUNTIFS(Table1[Order ID],Table1[[#This Row],[Order ID]],Table1[Product ID],Table1[[#This Row],[Product ID]],Table1[Sales],Table1[[#This Row],[Sales]])</f>
        <v>1</v>
      </c>
    </row>
    <row r="5638" spans="1:19" x14ac:dyDescent="0.3">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c r="S5638">
        <f>COUNTIFS(Table1[Order ID],Table1[[#This Row],[Order ID]],Table1[Product ID],Table1[[#This Row],[Product ID]],Table1[Sales],Table1[[#This Row],[Sales]])</f>
        <v>1</v>
      </c>
    </row>
    <row r="5639" spans="1:19" x14ac:dyDescent="0.3">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c r="S5639">
        <f>COUNTIFS(Table1[Order ID],Table1[[#This Row],[Order ID]],Table1[Product ID],Table1[[#This Row],[Product ID]],Table1[Sales],Table1[[#This Row],[Sales]])</f>
        <v>1</v>
      </c>
    </row>
    <row r="5640" spans="1:19" x14ac:dyDescent="0.3">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c r="S5640">
        <f>COUNTIFS(Table1[Order ID],Table1[[#This Row],[Order ID]],Table1[Product ID],Table1[[#This Row],[Product ID]],Table1[Sales],Table1[[#This Row],[Sales]])</f>
        <v>1</v>
      </c>
    </row>
    <row r="5641" spans="1:19" x14ac:dyDescent="0.3">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c r="S5641">
        <f>COUNTIFS(Table1[Order ID],Table1[[#This Row],[Order ID]],Table1[Product ID],Table1[[#This Row],[Product ID]],Table1[Sales],Table1[[#This Row],[Sales]])</f>
        <v>1</v>
      </c>
    </row>
    <row r="5642" spans="1:19" x14ac:dyDescent="0.3">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c r="S5642">
        <f>COUNTIFS(Table1[Order ID],Table1[[#This Row],[Order ID]],Table1[Product ID],Table1[[#This Row],[Product ID]],Table1[Sales],Table1[[#This Row],[Sales]])</f>
        <v>1</v>
      </c>
    </row>
    <row r="5643" spans="1:19" x14ac:dyDescent="0.3">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c r="S5643">
        <f>COUNTIFS(Table1[Order ID],Table1[[#This Row],[Order ID]],Table1[Product ID],Table1[[#This Row],[Product ID]],Table1[Sales],Table1[[#This Row],[Sales]])</f>
        <v>1</v>
      </c>
    </row>
    <row r="5644" spans="1:19" x14ac:dyDescent="0.3">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c r="S5644">
        <f>COUNTIFS(Table1[Order ID],Table1[[#This Row],[Order ID]],Table1[Product ID],Table1[[#This Row],[Product ID]],Table1[Sales],Table1[[#This Row],[Sales]])</f>
        <v>1</v>
      </c>
    </row>
    <row r="5645" spans="1:19" x14ac:dyDescent="0.3">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c r="S5645">
        <f>COUNTIFS(Table1[Order ID],Table1[[#This Row],[Order ID]],Table1[Product ID],Table1[[#This Row],[Product ID]],Table1[Sales],Table1[[#This Row],[Sales]])</f>
        <v>1</v>
      </c>
    </row>
    <row r="5646" spans="1:19" x14ac:dyDescent="0.3">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c r="S5646">
        <f>COUNTIFS(Table1[Order ID],Table1[[#This Row],[Order ID]],Table1[Product ID],Table1[[#This Row],[Product ID]],Table1[Sales],Table1[[#This Row],[Sales]])</f>
        <v>1</v>
      </c>
    </row>
    <row r="5647" spans="1:19" x14ac:dyDescent="0.3">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c r="S5647">
        <f>COUNTIFS(Table1[Order ID],Table1[[#This Row],[Order ID]],Table1[Product ID],Table1[[#This Row],[Product ID]],Table1[Sales],Table1[[#This Row],[Sales]])</f>
        <v>1</v>
      </c>
    </row>
    <row r="5648" spans="1:19" x14ac:dyDescent="0.3">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c r="S5648">
        <f>COUNTIFS(Table1[Order ID],Table1[[#This Row],[Order ID]],Table1[Product ID],Table1[[#This Row],[Product ID]],Table1[Sales],Table1[[#This Row],[Sales]])</f>
        <v>1</v>
      </c>
    </row>
    <row r="5649" spans="1:19" x14ac:dyDescent="0.3">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c r="S5649">
        <f>COUNTIFS(Table1[Order ID],Table1[[#This Row],[Order ID]],Table1[Product ID],Table1[[#This Row],[Product ID]],Table1[Sales],Table1[[#This Row],[Sales]])</f>
        <v>1</v>
      </c>
    </row>
    <row r="5650" spans="1:19" x14ac:dyDescent="0.3">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c r="S5650">
        <f>COUNTIFS(Table1[Order ID],Table1[[#This Row],[Order ID]],Table1[Product ID],Table1[[#This Row],[Product ID]],Table1[Sales],Table1[[#This Row],[Sales]])</f>
        <v>1</v>
      </c>
    </row>
    <row r="5651" spans="1:19" x14ac:dyDescent="0.3">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c r="S5651">
        <f>COUNTIFS(Table1[Order ID],Table1[[#This Row],[Order ID]],Table1[Product ID],Table1[[#This Row],[Product ID]],Table1[Sales],Table1[[#This Row],[Sales]])</f>
        <v>1</v>
      </c>
    </row>
    <row r="5652" spans="1:19" x14ac:dyDescent="0.3">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c r="S5652">
        <f>COUNTIFS(Table1[Order ID],Table1[[#This Row],[Order ID]],Table1[Product ID],Table1[[#This Row],[Product ID]],Table1[Sales],Table1[[#This Row],[Sales]])</f>
        <v>1</v>
      </c>
    </row>
    <row r="5653" spans="1:19" x14ac:dyDescent="0.3">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c r="S5653">
        <f>COUNTIFS(Table1[Order ID],Table1[[#This Row],[Order ID]],Table1[Product ID],Table1[[#This Row],[Product ID]],Table1[Sales],Table1[[#This Row],[Sales]])</f>
        <v>1</v>
      </c>
    </row>
    <row r="5654" spans="1:19" x14ac:dyDescent="0.3">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c r="S5654">
        <f>COUNTIFS(Table1[Order ID],Table1[[#This Row],[Order ID]],Table1[Product ID],Table1[[#This Row],[Product ID]],Table1[Sales],Table1[[#This Row],[Sales]])</f>
        <v>1</v>
      </c>
    </row>
    <row r="5655" spans="1:19" x14ac:dyDescent="0.3">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c r="S5655">
        <f>COUNTIFS(Table1[Order ID],Table1[[#This Row],[Order ID]],Table1[Product ID],Table1[[#This Row],[Product ID]],Table1[Sales],Table1[[#This Row],[Sales]])</f>
        <v>1</v>
      </c>
    </row>
    <row r="5656" spans="1:19" x14ac:dyDescent="0.3">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c r="S5656">
        <f>COUNTIFS(Table1[Order ID],Table1[[#This Row],[Order ID]],Table1[Product ID],Table1[[#This Row],[Product ID]],Table1[Sales],Table1[[#This Row],[Sales]])</f>
        <v>1</v>
      </c>
    </row>
    <row r="5657" spans="1:19" x14ac:dyDescent="0.3">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c r="S5657">
        <f>COUNTIFS(Table1[Order ID],Table1[[#This Row],[Order ID]],Table1[Product ID],Table1[[#This Row],[Product ID]],Table1[Sales],Table1[[#This Row],[Sales]])</f>
        <v>1</v>
      </c>
    </row>
    <row r="5658" spans="1:19" x14ac:dyDescent="0.3">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c r="S5658">
        <f>COUNTIFS(Table1[Order ID],Table1[[#This Row],[Order ID]],Table1[Product ID],Table1[[#This Row],[Product ID]],Table1[Sales],Table1[[#This Row],[Sales]])</f>
        <v>1</v>
      </c>
    </row>
    <row r="5659" spans="1:19" x14ac:dyDescent="0.3">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c r="S5659">
        <f>COUNTIFS(Table1[Order ID],Table1[[#This Row],[Order ID]],Table1[Product ID],Table1[[#This Row],[Product ID]],Table1[Sales],Table1[[#This Row],[Sales]])</f>
        <v>1</v>
      </c>
    </row>
    <row r="5660" spans="1:19" x14ac:dyDescent="0.3">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c r="S5660">
        <f>COUNTIFS(Table1[Order ID],Table1[[#This Row],[Order ID]],Table1[Product ID],Table1[[#This Row],[Product ID]],Table1[Sales],Table1[[#This Row],[Sales]])</f>
        <v>1</v>
      </c>
    </row>
    <row r="5661" spans="1:19" x14ac:dyDescent="0.3">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c r="S5661">
        <f>COUNTIFS(Table1[Order ID],Table1[[#This Row],[Order ID]],Table1[Product ID],Table1[[#This Row],[Product ID]],Table1[Sales],Table1[[#This Row],[Sales]])</f>
        <v>1</v>
      </c>
    </row>
    <row r="5662" spans="1:19" x14ac:dyDescent="0.3">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c r="S5662">
        <f>COUNTIFS(Table1[Order ID],Table1[[#This Row],[Order ID]],Table1[Product ID],Table1[[#This Row],[Product ID]],Table1[Sales],Table1[[#This Row],[Sales]])</f>
        <v>1</v>
      </c>
    </row>
    <row r="5663" spans="1:19" x14ac:dyDescent="0.3">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c r="S5663">
        <f>COUNTIFS(Table1[Order ID],Table1[[#This Row],[Order ID]],Table1[Product ID],Table1[[#This Row],[Product ID]],Table1[Sales],Table1[[#This Row],[Sales]])</f>
        <v>1</v>
      </c>
    </row>
    <row r="5664" spans="1:19" x14ac:dyDescent="0.3">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c r="S5664">
        <f>COUNTIFS(Table1[Order ID],Table1[[#This Row],[Order ID]],Table1[Product ID],Table1[[#This Row],[Product ID]],Table1[Sales],Table1[[#This Row],[Sales]])</f>
        <v>1</v>
      </c>
    </row>
    <row r="5665" spans="1:19" x14ac:dyDescent="0.3">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c r="S5665">
        <f>COUNTIFS(Table1[Order ID],Table1[[#This Row],[Order ID]],Table1[Product ID],Table1[[#This Row],[Product ID]],Table1[Sales],Table1[[#This Row],[Sales]])</f>
        <v>1</v>
      </c>
    </row>
    <row r="5666" spans="1:19" x14ac:dyDescent="0.3">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c r="S5666">
        <f>COUNTIFS(Table1[Order ID],Table1[[#This Row],[Order ID]],Table1[Product ID],Table1[[#This Row],[Product ID]],Table1[Sales],Table1[[#This Row],[Sales]])</f>
        <v>1</v>
      </c>
    </row>
    <row r="5667" spans="1:19" x14ac:dyDescent="0.3">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c r="S5667">
        <f>COUNTIFS(Table1[Order ID],Table1[[#This Row],[Order ID]],Table1[Product ID],Table1[[#This Row],[Product ID]],Table1[Sales],Table1[[#This Row],[Sales]])</f>
        <v>1</v>
      </c>
    </row>
    <row r="5668" spans="1:19" x14ac:dyDescent="0.3">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c r="S5668">
        <f>COUNTIFS(Table1[Order ID],Table1[[#This Row],[Order ID]],Table1[Product ID],Table1[[#This Row],[Product ID]],Table1[Sales],Table1[[#This Row],[Sales]])</f>
        <v>1</v>
      </c>
    </row>
    <row r="5669" spans="1:19" x14ac:dyDescent="0.3">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c r="S5669">
        <f>COUNTIFS(Table1[Order ID],Table1[[#This Row],[Order ID]],Table1[Product ID],Table1[[#This Row],[Product ID]],Table1[Sales],Table1[[#This Row],[Sales]])</f>
        <v>1</v>
      </c>
    </row>
    <row r="5670" spans="1:19" x14ac:dyDescent="0.3">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c r="S5670">
        <f>COUNTIFS(Table1[Order ID],Table1[[#This Row],[Order ID]],Table1[Product ID],Table1[[#This Row],[Product ID]],Table1[Sales],Table1[[#This Row],[Sales]])</f>
        <v>1</v>
      </c>
    </row>
    <row r="5671" spans="1:19" x14ac:dyDescent="0.3">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c r="S5671">
        <f>COUNTIFS(Table1[Order ID],Table1[[#This Row],[Order ID]],Table1[Product ID],Table1[[#This Row],[Product ID]],Table1[Sales],Table1[[#This Row],[Sales]])</f>
        <v>1</v>
      </c>
    </row>
    <row r="5672" spans="1:19" x14ac:dyDescent="0.3">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c r="S5672">
        <f>COUNTIFS(Table1[Order ID],Table1[[#This Row],[Order ID]],Table1[Product ID],Table1[[#This Row],[Product ID]],Table1[Sales],Table1[[#This Row],[Sales]])</f>
        <v>1</v>
      </c>
    </row>
    <row r="5673" spans="1:19" x14ac:dyDescent="0.3">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c r="S5673">
        <f>COUNTIFS(Table1[Order ID],Table1[[#This Row],[Order ID]],Table1[Product ID],Table1[[#This Row],[Product ID]],Table1[Sales],Table1[[#This Row],[Sales]])</f>
        <v>1</v>
      </c>
    </row>
    <row r="5674" spans="1:19" x14ac:dyDescent="0.3">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c r="S5674">
        <f>COUNTIFS(Table1[Order ID],Table1[[#This Row],[Order ID]],Table1[Product ID],Table1[[#This Row],[Product ID]],Table1[Sales],Table1[[#This Row],[Sales]])</f>
        <v>1</v>
      </c>
    </row>
    <row r="5675" spans="1:19" x14ac:dyDescent="0.3">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c r="S5675">
        <f>COUNTIFS(Table1[Order ID],Table1[[#This Row],[Order ID]],Table1[Product ID],Table1[[#This Row],[Product ID]],Table1[Sales],Table1[[#This Row],[Sales]])</f>
        <v>1</v>
      </c>
    </row>
    <row r="5676" spans="1:19" x14ac:dyDescent="0.3">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c r="S5676">
        <f>COUNTIFS(Table1[Order ID],Table1[[#This Row],[Order ID]],Table1[Product ID],Table1[[#This Row],[Product ID]],Table1[Sales],Table1[[#This Row],[Sales]])</f>
        <v>1</v>
      </c>
    </row>
    <row r="5677" spans="1:19" x14ac:dyDescent="0.3">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c r="S5677">
        <f>COUNTIFS(Table1[Order ID],Table1[[#This Row],[Order ID]],Table1[Product ID],Table1[[#This Row],[Product ID]],Table1[Sales],Table1[[#This Row],[Sales]])</f>
        <v>1</v>
      </c>
    </row>
    <row r="5678" spans="1:19" x14ac:dyDescent="0.3">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c r="S5678">
        <f>COUNTIFS(Table1[Order ID],Table1[[#This Row],[Order ID]],Table1[Product ID],Table1[[#This Row],[Product ID]],Table1[Sales],Table1[[#This Row],[Sales]])</f>
        <v>1</v>
      </c>
    </row>
    <row r="5679" spans="1:19" x14ac:dyDescent="0.3">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c r="S5679">
        <f>COUNTIFS(Table1[Order ID],Table1[[#This Row],[Order ID]],Table1[Product ID],Table1[[#This Row],[Product ID]],Table1[Sales],Table1[[#This Row],[Sales]])</f>
        <v>1</v>
      </c>
    </row>
    <row r="5680" spans="1:19" x14ac:dyDescent="0.3">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c r="S5680">
        <f>COUNTIFS(Table1[Order ID],Table1[[#This Row],[Order ID]],Table1[Product ID],Table1[[#This Row],[Product ID]],Table1[Sales],Table1[[#This Row],[Sales]])</f>
        <v>1</v>
      </c>
    </row>
    <row r="5681" spans="1:19" x14ac:dyDescent="0.3">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c r="S5681">
        <f>COUNTIFS(Table1[Order ID],Table1[[#This Row],[Order ID]],Table1[Product ID],Table1[[#This Row],[Product ID]],Table1[Sales],Table1[[#This Row],[Sales]])</f>
        <v>1</v>
      </c>
    </row>
    <row r="5682" spans="1:19" x14ac:dyDescent="0.3">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c r="S5682">
        <f>COUNTIFS(Table1[Order ID],Table1[[#This Row],[Order ID]],Table1[Product ID],Table1[[#This Row],[Product ID]],Table1[Sales],Table1[[#This Row],[Sales]])</f>
        <v>1</v>
      </c>
    </row>
    <row r="5683" spans="1:19" x14ac:dyDescent="0.3">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c r="S5683">
        <f>COUNTIFS(Table1[Order ID],Table1[[#This Row],[Order ID]],Table1[Product ID],Table1[[#This Row],[Product ID]],Table1[Sales],Table1[[#This Row],[Sales]])</f>
        <v>1</v>
      </c>
    </row>
    <row r="5684" spans="1:19" x14ac:dyDescent="0.3">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c r="S5684">
        <f>COUNTIFS(Table1[Order ID],Table1[[#This Row],[Order ID]],Table1[Product ID],Table1[[#This Row],[Product ID]],Table1[Sales],Table1[[#This Row],[Sales]])</f>
        <v>1</v>
      </c>
    </row>
    <row r="5685" spans="1:19" x14ac:dyDescent="0.3">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c r="S5685">
        <f>COUNTIFS(Table1[Order ID],Table1[[#This Row],[Order ID]],Table1[Product ID],Table1[[#This Row],[Product ID]],Table1[Sales],Table1[[#This Row],[Sales]])</f>
        <v>1</v>
      </c>
    </row>
    <row r="5686" spans="1:19" x14ac:dyDescent="0.3">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c r="S5686">
        <f>COUNTIFS(Table1[Order ID],Table1[[#This Row],[Order ID]],Table1[Product ID],Table1[[#This Row],[Product ID]],Table1[Sales],Table1[[#This Row],[Sales]])</f>
        <v>1</v>
      </c>
    </row>
    <row r="5687" spans="1:19" x14ac:dyDescent="0.3">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c r="S5687">
        <f>COUNTIFS(Table1[Order ID],Table1[[#This Row],[Order ID]],Table1[Product ID],Table1[[#This Row],[Product ID]],Table1[Sales],Table1[[#This Row],[Sales]])</f>
        <v>1</v>
      </c>
    </row>
    <row r="5688" spans="1:19" x14ac:dyDescent="0.3">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c r="S5688">
        <f>COUNTIFS(Table1[Order ID],Table1[[#This Row],[Order ID]],Table1[Product ID],Table1[[#This Row],[Product ID]],Table1[Sales],Table1[[#This Row],[Sales]])</f>
        <v>1</v>
      </c>
    </row>
    <row r="5689" spans="1:19" x14ac:dyDescent="0.3">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c r="S5689">
        <f>COUNTIFS(Table1[Order ID],Table1[[#This Row],[Order ID]],Table1[Product ID],Table1[[#This Row],[Product ID]],Table1[Sales],Table1[[#This Row],[Sales]])</f>
        <v>1</v>
      </c>
    </row>
    <row r="5690" spans="1:19" x14ac:dyDescent="0.3">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c r="S5690">
        <f>COUNTIFS(Table1[Order ID],Table1[[#This Row],[Order ID]],Table1[Product ID],Table1[[#This Row],[Product ID]],Table1[Sales],Table1[[#This Row],[Sales]])</f>
        <v>1</v>
      </c>
    </row>
    <row r="5691" spans="1:19" x14ac:dyDescent="0.3">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c r="S5691">
        <f>COUNTIFS(Table1[Order ID],Table1[[#This Row],[Order ID]],Table1[Product ID],Table1[[#This Row],[Product ID]],Table1[Sales],Table1[[#This Row],[Sales]])</f>
        <v>1</v>
      </c>
    </row>
    <row r="5692" spans="1:19" x14ac:dyDescent="0.3">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c r="S5692">
        <f>COUNTIFS(Table1[Order ID],Table1[[#This Row],[Order ID]],Table1[Product ID],Table1[[#This Row],[Product ID]],Table1[Sales],Table1[[#This Row],[Sales]])</f>
        <v>1</v>
      </c>
    </row>
    <row r="5693" spans="1:19" x14ac:dyDescent="0.3">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c r="S5693">
        <f>COUNTIFS(Table1[Order ID],Table1[[#This Row],[Order ID]],Table1[Product ID],Table1[[#This Row],[Product ID]],Table1[Sales],Table1[[#This Row],[Sales]])</f>
        <v>1</v>
      </c>
    </row>
    <row r="5694" spans="1:19" x14ac:dyDescent="0.3">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c r="S5694">
        <f>COUNTIFS(Table1[Order ID],Table1[[#This Row],[Order ID]],Table1[Product ID],Table1[[#This Row],[Product ID]],Table1[Sales],Table1[[#This Row],[Sales]])</f>
        <v>1</v>
      </c>
    </row>
    <row r="5695" spans="1:19" x14ac:dyDescent="0.3">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c r="S5695">
        <f>COUNTIFS(Table1[Order ID],Table1[[#This Row],[Order ID]],Table1[Product ID],Table1[[#This Row],[Product ID]],Table1[Sales],Table1[[#This Row],[Sales]])</f>
        <v>1</v>
      </c>
    </row>
    <row r="5696" spans="1:19" x14ac:dyDescent="0.3">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c r="S5696">
        <f>COUNTIFS(Table1[Order ID],Table1[[#This Row],[Order ID]],Table1[Product ID],Table1[[#This Row],[Product ID]],Table1[Sales],Table1[[#This Row],[Sales]])</f>
        <v>1</v>
      </c>
    </row>
    <row r="5697" spans="1:19" x14ac:dyDescent="0.3">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c r="S5697">
        <f>COUNTIFS(Table1[Order ID],Table1[[#This Row],[Order ID]],Table1[Product ID],Table1[[#This Row],[Product ID]],Table1[Sales],Table1[[#This Row],[Sales]])</f>
        <v>1</v>
      </c>
    </row>
    <row r="5698" spans="1:19" x14ac:dyDescent="0.3">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c r="S5698">
        <f>COUNTIFS(Table1[Order ID],Table1[[#This Row],[Order ID]],Table1[Product ID],Table1[[#This Row],[Product ID]],Table1[Sales],Table1[[#This Row],[Sales]])</f>
        <v>1</v>
      </c>
    </row>
    <row r="5699" spans="1:19" x14ac:dyDescent="0.3">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c r="S5699">
        <f>COUNTIFS(Table1[Order ID],Table1[[#This Row],[Order ID]],Table1[Product ID],Table1[[#This Row],[Product ID]],Table1[Sales],Table1[[#This Row],[Sales]])</f>
        <v>1</v>
      </c>
    </row>
    <row r="5700" spans="1:19" x14ac:dyDescent="0.3">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c r="S5700">
        <f>COUNTIFS(Table1[Order ID],Table1[[#This Row],[Order ID]],Table1[Product ID],Table1[[#This Row],[Product ID]],Table1[Sales],Table1[[#This Row],[Sales]])</f>
        <v>1</v>
      </c>
    </row>
    <row r="5701" spans="1:19" x14ac:dyDescent="0.3">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c r="S5701">
        <f>COUNTIFS(Table1[Order ID],Table1[[#This Row],[Order ID]],Table1[Product ID],Table1[[#This Row],[Product ID]],Table1[Sales],Table1[[#This Row],[Sales]])</f>
        <v>1</v>
      </c>
    </row>
    <row r="5702" spans="1:19" x14ac:dyDescent="0.3">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c r="S5702">
        <f>COUNTIFS(Table1[Order ID],Table1[[#This Row],[Order ID]],Table1[Product ID],Table1[[#This Row],[Product ID]],Table1[Sales],Table1[[#This Row],[Sales]])</f>
        <v>1</v>
      </c>
    </row>
    <row r="5703" spans="1:19" x14ac:dyDescent="0.3">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c r="S5703">
        <f>COUNTIFS(Table1[Order ID],Table1[[#This Row],[Order ID]],Table1[Product ID],Table1[[#This Row],[Product ID]],Table1[Sales],Table1[[#This Row],[Sales]])</f>
        <v>1</v>
      </c>
    </row>
    <row r="5704" spans="1:19" x14ac:dyDescent="0.3">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c r="S5704">
        <f>COUNTIFS(Table1[Order ID],Table1[[#This Row],[Order ID]],Table1[Product ID],Table1[[#This Row],[Product ID]],Table1[Sales],Table1[[#This Row],[Sales]])</f>
        <v>1</v>
      </c>
    </row>
    <row r="5705" spans="1:19" x14ac:dyDescent="0.3">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c r="S5705">
        <f>COUNTIFS(Table1[Order ID],Table1[[#This Row],[Order ID]],Table1[Product ID],Table1[[#This Row],[Product ID]],Table1[Sales],Table1[[#This Row],[Sales]])</f>
        <v>1</v>
      </c>
    </row>
    <row r="5706" spans="1:19" x14ac:dyDescent="0.3">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c r="S5706">
        <f>COUNTIFS(Table1[Order ID],Table1[[#This Row],[Order ID]],Table1[Product ID],Table1[[#This Row],[Product ID]],Table1[Sales],Table1[[#This Row],[Sales]])</f>
        <v>1</v>
      </c>
    </row>
    <row r="5707" spans="1:19" x14ac:dyDescent="0.3">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c r="S5707">
        <f>COUNTIFS(Table1[Order ID],Table1[[#This Row],[Order ID]],Table1[Product ID],Table1[[#This Row],[Product ID]],Table1[Sales],Table1[[#This Row],[Sales]])</f>
        <v>1</v>
      </c>
    </row>
    <row r="5708" spans="1:19" x14ac:dyDescent="0.3">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c r="S5708">
        <f>COUNTIFS(Table1[Order ID],Table1[[#This Row],[Order ID]],Table1[Product ID],Table1[[#This Row],[Product ID]],Table1[Sales],Table1[[#This Row],[Sales]])</f>
        <v>1</v>
      </c>
    </row>
    <row r="5709" spans="1:19" x14ac:dyDescent="0.3">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c r="S5709">
        <f>COUNTIFS(Table1[Order ID],Table1[[#This Row],[Order ID]],Table1[Product ID],Table1[[#This Row],[Product ID]],Table1[Sales],Table1[[#This Row],[Sales]])</f>
        <v>1</v>
      </c>
    </row>
    <row r="5710" spans="1:19" x14ac:dyDescent="0.3">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c r="S5710">
        <f>COUNTIFS(Table1[Order ID],Table1[[#This Row],[Order ID]],Table1[Product ID],Table1[[#This Row],[Product ID]],Table1[Sales],Table1[[#This Row],[Sales]])</f>
        <v>1</v>
      </c>
    </row>
    <row r="5711" spans="1:19" x14ac:dyDescent="0.3">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c r="S5711">
        <f>COUNTIFS(Table1[Order ID],Table1[[#This Row],[Order ID]],Table1[Product ID],Table1[[#This Row],[Product ID]],Table1[Sales],Table1[[#This Row],[Sales]])</f>
        <v>1</v>
      </c>
    </row>
    <row r="5712" spans="1:19" x14ac:dyDescent="0.3">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c r="S5712">
        <f>COUNTIFS(Table1[Order ID],Table1[[#This Row],[Order ID]],Table1[Product ID],Table1[[#This Row],[Product ID]],Table1[Sales],Table1[[#This Row],[Sales]])</f>
        <v>1</v>
      </c>
    </row>
    <row r="5713" spans="1:19" x14ac:dyDescent="0.3">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c r="S5713">
        <f>COUNTIFS(Table1[Order ID],Table1[[#This Row],[Order ID]],Table1[Product ID],Table1[[#This Row],[Product ID]],Table1[Sales],Table1[[#This Row],[Sales]])</f>
        <v>1</v>
      </c>
    </row>
    <row r="5714" spans="1:19" x14ac:dyDescent="0.3">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c r="S5714">
        <f>COUNTIFS(Table1[Order ID],Table1[[#This Row],[Order ID]],Table1[Product ID],Table1[[#This Row],[Product ID]],Table1[Sales],Table1[[#This Row],[Sales]])</f>
        <v>1</v>
      </c>
    </row>
    <row r="5715" spans="1:19" x14ac:dyDescent="0.3">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c r="S5715">
        <f>COUNTIFS(Table1[Order ID],Table1[[#This Row],[Order ID]],Table1[Product ID],Table1[[#This Row],[Product ID]],Table1[Sales],Table1[[#This Row],[Sales]])</f>
        <v>1</v>
      </c>
    </row>
    <row r="5716" spans="1:19" x14ac:dyDescent="0.3">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c r="S5716">
        <f>COUNTIFS(Table1[Order ID],Table1[[#This Row],[Order ID]],Table1[Product ID],Table1[[#This Row],[Product ID]],Table1[Sales],Table1[[#This Row],[Sales]])</f>
        <v>1</v>
      </c>
    </row>
    <row r="5717" spans="1:19" x14ac:dyDescent="0.3">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c r="S5717">
        <f>COUNTIFS(Table1[Order ID],Table1[[#This Row],[Order ID]],Table1[Product ID],Table1[[#This Row],[Product ID]],Table1[Sales],Table1[[#This Row],[Sales]])</f>
        <v>1</v>
      </c>
    </row>
    <row r="5718" spans="1:19" x14ac:dyDescent="0.3">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c r="S5718">
        <f>COUNTIFS(Table1[Order ID],Table1[[#This Row],[Order ID]],Table1[Product ID],Table1[[#This Row],[Product ID]],Table1[Sales],Table1[[#This Row],[Sales]])</f>
        <v>1</v>
      </c>
    </row>
    <row r="5719" spans="1:19" x14ac:dyDescent="0.3">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c r="S5719">
        <f>COUNTIFS(Table1[Order ID],Table1[[#This Row],[Order ID]],Table1[Product ID],Table1[[#This Row],[Product ID]],Table1[Sales],Table1[[#This Row],[Sales]])</f>
        <v>1</v>
      </c>
    </row>
    <row r="5720" spans="1:19" x14ac:dyDescent="0.3">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c r="S5720">
        <f>COUNTIFS(Table1[Order ID],Table1[[#This Row],[Order ID]],Table1[Product ID],Table1[[#This Row],[Product ID]],Table1[Sales],Table1[[#This Row],[Sales]])</f>
        <v>1</v>
      </c>
    </row>
    <row r="5721" spans="1:19" x14ac:dyDescent="0.3">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c r="S5721">
        <f>COUNTIFS(Table1[Order ID],Table1[[#This Row],[Order ID]],Table1[Product ID],Table1[[#This Row],[Product ID]],Table1[Sales],Table1[[#This Row],[Sales]])</f>
        <v>1</v>
      </c>
    </row>
    <row r="5722" spans="1:19" x14ac:dyDescent="0.3">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c r="S5722">
        <f>COUNTIFS(Table1[Order ID],Table1[[#This Row],[Order ID]],Table1[Product ID],Table1[[#This Row],[Product ID]],Table1[Sales],Table1[[#This Row],[Sales]])</f>
        <v>1</v>
      </c>
    </row>
    <row r="5723" spans="1:19" x14ac:dyDescent="0.3">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c r="S5723">
        <f>COUNTIFS(Table1[Order ID],Table1[[#This Row],[Order ID]],Table1[Product ID],Table1[[#This Row],[Product ID]],Table1[Sales],Table1[[#This Row],[Sales]])</f>
        <v>1</v>
      </c>
    </row>
    <row r="5724" spans="1:19" x14ac:dyDescent="0.3">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c r="S5724">
        <f>COUNTIFS(Table1[Order ID],Table1[[#This Row],[Order ID]],Table1[Product ID],Table1[[#This Row],[Product ID]],Table1[Sales],Table1[[#This Row],[Sales]])</f>
        <v>1</v>
      </c>
    </row>
    <row r="5725" spans="1:19" x14ac:dyDescent="0.3">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c r="S5725">
        <f>COUNTIFS(Table1[Order ID],Table1[[#This Row],[Order ID]],Table1[Product ID],Table1[[#This Row],[Product ID]],Table1[Sales],Table1[[#This Row],[Sales]])</f>
        <v>1</v>
      </c>
    </row>
    <row r="5726" spans="1:19" x14ac:dyDescent="0.3">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c r="S5726">
        <f>COUNTIFS(Table1[Order ID],Table1[[#This Row],[Order ID]],Table1[Product ID],Table1[[#This Row],[Product ID]],Table1[Sales],Table1[[#This Row],[Sales]])</f>
        <v>1</v>
      </c>
    </row>
    <row r="5727" spans="1:19" x14ac:dyDescent="0.3">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c r="S5727">
        <f>COUNTIFS(Table1[Order ID],Table1[[#This Row],[Order ID]],Table1[Product ID],Table1[[#This Row],[Product ID]],Table1[Sales],Table1[[#This Row],[Sales]])</f>
        <v>1</v>
      </c>
    </row>
    <row r="5728" spans="1:19" x14ac:dyDescent="0.3">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c r="S5728">
        <f>COUNTIFS(Table1[Order ID],Table1[[#This Row],[Order ID]],Table1[Product ID],Table1[[#This Row],[Product ID]],Table1[Sales],Table1[[#This Row],[Sales]])</f>
        <v>1</v>
      </c>
    </row>
    <row r="5729" spans="1:19" x14ac:dyDescent="0.3">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c r="S5729">
        <f>COUNTIFS(Table1[Order ID],Table1[[#This Row],[Order ID]],Table1[Product ID],Table1[[#This Row],[Product ID]],Table1[Sales],Table1[[#This Row],[Sales]])</f>
        <v>1</v>
      </c>
    </row>
    <row r="5730" spans="1:19" x14ac:dyDescent="0.3">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c r="S5730">
        <f>COUNTIFS(Table1[Order ID],Table1[[#This Row],[Order ID]],Table1[Product ID],Table1[[#This Row],[Product ID]],Table1[Sales],Table1[[#This Row],[Sales]])</f>
        <v>1</v>
      </c>
    </row>
    <row r="5731" spans="1:19" x14ac:dyDescent="0.3">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c r="S5731">
        <f>COUNTIFS(Table1[Order ID],Table1[[#This Row],[Order ID]],Table1[Product ID],Table1[[#This Row],[Product ID]],Table1[Sales],Table1[[#This Row],[Sales]])</f>
        <v>1</v>
      </c>
    </row>
    <row r="5732" spans="1:19" x14ac:dyDescent="0.3">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c r="S5732">
        <f>COUNTIFS(Table1[Order ID],Table1[[#This Row],[Order ID]],Table1[Product ID],Table1[[#This Row],[Product ID]],Table1[Sales],Table1[[#This Row],[Sales]])</f>
        <v>1</v>
      </c>
    </row>
    <row r="5733" spans="1:19" x14ac:dyDescent="0.3">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c r="S5733">
        <f>COUNTIFS(Table1[Order ID],Table1[[#This Row],[Order ID]],Table1[Product ID],Table1[[#This Row],[Product ID]],Table1[Sales],Table1[[#This Row],[Sales]])</f>
        <v>1</v>
      </c>
    </row>
    <row r="5734" spans="1:19" x14ac:dyDescent="0.3">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c r="S5734">
        <f>COUNTIFS(Table1[Order ID],Table1[[#This Row],[Order ID]],Table1[Product ID],Table1[[#This Row],[Product ID]],Table1[Sales],Table1[[#This Row],[Sales]])</f>
        <v>1</v>
      </c>
    </row>
    <row r="5735" spans="1:19" x14ac:dyDescent="0.3">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c r="S5735">
        <f>COUNTIFS(Table1[Order ID],Table1[[#This Row],[Order ID]],Table1[Product ID],Table1[[#This Row],[Product ID]],Table1[Sales],Table1[[#This Row],[Sales]])</f>
        <v>1</v>
      </c>
    </row>
    <row r="5736" spans="1:19" x14ac:dyDescent="0.3">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c r="S5736">
        <f>COUNTIFS(Table1[Order ID],Table1[[#This Row],[Order ID]],Table1[Product ID],Table1[[#This Row],[Product ID]],Table1[Sales],Table1[[#This Row],[Sales]])</f>
        <v>1</v>
      </c>
    </row>
    <row r="5737" spans="1:19" x14ac:dyDescent="0.3">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c r="S5737">
        <f>COUNTIFS(Table1[Order ID],Table1[[#This Row],[Order ID]],Table1[Product ID],Table1[[#This Row],[Product ID]],Table1[Sales],Table1[[#This Row],[Sales]])</f>
        <v>1</v>
      </c>
    </row>
    <row r="5738" spans="1:19" x14ac:dyDescent="0.3">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c r="S5738">
        <f>COUNTIFS(Table1[Order ID],Table1[[#This Row],[Order ID]],Table1[Product ID],Table1[[#This Row],[Product ID]],Table1[Sales],Table1[[#This Row],[Sales]])</f>
        <v>1</v>
      </c>
    </row>
    <row r="5739" spans="1:19" x14ac:dyDescent="0.3">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c r="S5739">
        <f>COUNTIFS(Table1[Order ID],Table1[[#This Row],[Order ID]],Table1[Product ID],Table1[[#This Row],[Product ID]],Table1[Sales],Table1[[#This Row],[Sales]])</f>
        <v>1</v>
      </c>
    </row>
    <row r="5740" spans="1:19" x14ac:dyDescent="0.3">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c r="S5740">
        <f>COUNTIFS(Table1[Order ID],Table1[[#This Row],[Order ID]],Table1[Product ID],Table1[[#This Row],[Product ID]],Table1[Sales],Table1[[#This Row],[Sales]])</f>
        <v>1</v>
      </c>
    </row>
    <row r="5741" spans="1:19" x14ac:dyDescent="0.3">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c r="S5741">
        <f>COUNTIFS(Table1[Order ID],Table1[[#This Row],[Order ID]],Table1[Product ID],Table1[[#This Row],[Product ID]],Table1[Sales],Table1[[#This Row],[Sales]])</f>
        <v>1</v>
      </c>
    </row>
    <row r="5742" spans="1:19" x14ac:dyDescent="0.3">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c r="S5742">
        <f>COUNTIFS(Table1[Order ID],Table1[[#This Row],[Order ID]],Table1[Product ID],Table1[[#This Row],[Product ID]],Table1[Sales],Table1[[#This Row],[Sales]])</f>
        <v>1</v>
      </c>
    </row>
    <row r="5743" spans="1:19" x14ac:dyDescent="0.3">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c r="S5743">
        <f>COUNTIFS(Table1[Order ID],Table1[[#This Row],[Order ID]],Table1[Product ID],Table1[[#This Row],[Product ID]],Table1[Sales],Table1[[#This Row],[Sales]])</f>
        <v>1</v>
      </c>
    </row>
    <row r="5744" spans="1:19" x14ac:dyDescent="0.3">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c r="S5744">
        <f>COUNTIFS(Table1[Order ID],Table1[[#This Row],[Order ID]],Table1[Product ID],Table1[[#This Row],[Product ID]],Table1[Sales],Table1[[#This Row],[Sales]])</f>
        <v>1</v>
      </c>
    </row>
    <row r="5745" spans="1:19" x14ac:dyDescent="0.3">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c r="S5745">
        <f>COUNTIFS(Table1[Order ID],Table1[[#This Row],[Order ID]],Table1[Product ID],Table1[[#This Row],[Product ID]],Table1[Sales],Table1[[#This Row],[Sales]])</f>
        <v>1</v>
      </c>
    </row>
    <row r="5746" spans="1:19" x14ac:dyDescent="0.3">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c r="S5746">
        <f>COUNTIFS(Table1[Order ID],Table1[[#This Row],[Order ID]],Table1[Product ID],Table1[[#This Row],[Product ID]],Table1[Sales],Table1[[#This Row],[Sales]])</f>
        <v>1</v>
      </c>
    </row>
    <row r="5747" spans="1:19" x14ac:dyDescent="0.3">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c r="S5747">
        <f>COUNTIFS(Table1[Order ID],Table1[[#This Row],[Order ID]],Table1[Product ID],Table1[[#This Row],[Product ID]],Table1[Sales],Table1[[#This Row],[Sales]])</f>
        <v>1</v>
      </c>
    </row>
    <row r="5748" spans="1:19" x14ac:dyDescent="0.3">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c r="S5748">
        <f>COUNTIFS(Table1[Order ID],Table1[[#This Row],[Order ID]],Table1[Product ID],Table1[[#This Row],[Product ID]],Table1[Sales],Table1[[#This Row],[Sales]])</f>
        <v>1</v>
      </c>
    </row>
    <row r="5749" spans="1:19" x14ac:dyDescent="0.3">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c r="S5749">
        <f>COUNTIFS(Table1[Order ID],Table1[[#This Row],[Order ID]],Table1[Product ID],Table1[[#This Row],[Product ID]],Table1[Sales],Table1[[#This Row],[Sales]])</f>
        <v>1</v>
      </c>
    </row>
    <row r="5750" spans="1:19" x14ac:dyDescent="0.3">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c r="S5750">
        <f>COUNTIFS(Table1[Order ID],Table1[[#This Row],[Order ID]],Table1[Product ID],Table1[[#This Row],[Product ID]],Table1[Sales],Table1[[#This Row],[Sales]])</f>
        <v>1</v>
      </c>
    </row>
    <row r="5751" spans="1:19" x14ac:dyDescent="0.3">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c r="S5751">
        <f>COUNTIFS(Table1[Order ID],Table1[[#This Row],[Order ID]],Table1[Product ID],Table1[[#This Row],[Product ID]],Table1[Sales],Table1[[#This Row],[Sales]])</f>
        <v>1</v>
      </c>
    </row>
    <row r="5752" spans="1:19" x14ac:dyDescent="0.3">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c r="S5752">
        <f>COUNTIFS(Table1[Order ID],Table1[[#This Row],[Order ID]],Table1[Product ID],Table1[[#This Row],[Product ID]],Table1[Sales],Table1[[#This Row],[Sales]])</f>
        <v>1</v>
      </c>
    </row>
    <row r="5753" spans="1:19" x14ac:dyDescent="0.3">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c r="S5753">
        <f>COUNTIFS(Table1[Order ID],Table1[[#This Row],[Order ID]],Table1[Product ID],Table1[[#This Row],[Product ID]],Table1[Sales],Table1[[#This Row],[Sales]])</f>
        <v>1</v>
      </c>
    </row>
    <row r="5754" spans="1:19" x14ac:dyDescent="0.3">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c r="S5754">
        <f>COUNTIFS(Table1[Order ID],Table1[[#This Row],[Order ID]],Table1[Product ID],Table1[[#This Row],[Product ID]],Table1[Sales],Table1[[#This Row],[Sales]])</f>
        <v>1</v>
      </c>
    </row>
    <row r="5755" spans="1:19" x14ac:dyDescent="0.3">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c r="S5755">
        <f>COUNTIFS(Table1[Order ID],Table1[[#This Row],[Order ID]],Table1[Product ID],Table1[[#This Row],[Product ID]],Table1[Sales],Table1[[#This Row],[Sales]])</f>
        <v>1</v>
      </c>
    </row>
    <row r="5756" spans="1:19" x14ac:dyDescent="0.3">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c r="S5756">
        <f>COUNTIFS(Table1[Order ID],Table1[[#This Row],[Order ID]],Table1[Product ID],Table1[[#This Row],[Product ID]],Table1[Sales],Table1[[#This Row],[Sales]])</f>
        <v>1</v>
      </c>
    </row>
    <row r="5757" spans="1:19" x14ac:dyDescent="0.3">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c r="S5757">
        <f>COUNTIFS(Table1[Order ID],Table1[[#This Row],[Order ID]],Table1[Product ID],Table1[[#This Row],[Product ID]],Table1[Sales],Table1[[#This Row],[Sales]])</f>
        <v>1</v>
      </c>
    </row>
    <row r="5758" spans="1:19" x14ac:dyDescent="0.3">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c r="S5758">
        <f>COUNTIFS(Table1[Order ID],Table1[[#This Row],[Order ID]],Table1[Product ID],Table1[[#This Row],[Product ID]],Table1[Sales],Table1[[#This Row],[Sales]])</f>
        <v>1</v>
      </c>
    </row>
    <row r="5759" spans="1:19" x14ac:dyDescent="0.3">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c r="S5759">
        <f>COUNTIFS(Table1[Order ID],Table1[[#This Row],[Order ID]],Table1[Product ID],Table1[[#This Row],[Product ID]],Table1[Sales],Table1[[#This Row],[Sales]])</f>
        <v>1</v>
      </c>
    </row>
    <row r="5760" spans="1:19" x14ac:dyDescent="0.3">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c r="S5760">
        <f>COUNTIFS(Table1[Order ID],Table1[[#This Row],[Order ID]],Table1[Product ID],Table1[[#This Row],[Product ID]],Table1[Sales],Table1[[#This Row],[Sales]])</f>
        <v>1</v>
      </c>
    </row>
    <row r="5761" spans="1:19" x14ac:dyDescent="0.3">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c r="S5761">
        <f>COUNTIFS(Table1[Order ID],Table1[[#This Row],[Order ID]],Table1[Product ID],Table1[[#This Row],[Product ID]],Table1[Sales],Table1[[#This Row],[Sales]])</f>
        <v>1</v>
      </c>
    </row>
    <row r="5762" spans="1:19" x14ac:dyDescent="0.3">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c r="S5762">
        <f>COUNTIFS(Table1[Order ID],Table1[[#This Row],[Order ID]],Table1[Product ID],Table1[[#This Row],[Product ID]],Table1[Sales],Table1[[#This Row],[Sales]])</f>
        <v>1</v>
      </c>
    </row>
    <row r="5763" spans="1:19" x14ac:dyDescent="0.3">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c r="S5763">
        <f>COUNTIFS(Table1[Order ID],Table1[[#This Row],[Order ID]],Table1[Product ID],Table1[[#This Row],[Product ID]],Table1[Sales],Table1[[#This Row],[Sales]])</f>
        <v>1</v>
      </c>
    </row>
    <row r="5764" spans="1:19" x14ac:dyDescent="0.3">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c r="S5764">
        <f>COUNTIFS(Table1[Order ID],Table1[[#This Row],[Order ID]],Table1[Product ID],Table1[[#This Row],[Product ID]],Table1[Sales],Table1[[#This Row],[Sales]])</f>
        <v>1</v>
      </c>
    </row>
    <row r="5765" spans="1:19" x14ac:dyDescent="0.3">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c r="S5765">
        <f>COUNTIFS(Table1[Order ID],Table1[[#This Row],[Order ID]],Table1[Product ID],Table1[[#This Row],[Product ID]],Table1[Sales],Table1[[#This Row],[Sales]])</f>
        <v>1</v>
      </c>
    </row>
    <row r="5766" spans="1:19" x14ac:dyDescent="0.3">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c r="S5766">
        <f>COUNTIFS(Table1[Order ID],Table1[[#This Row],[Order ID]],Table1[Product ID],Table1[[#This Row],[Product ID]],Table1[Sales],Table1[[#This Row],[Sales]])</f>
        <v>1</v>
      </c>
    </row>
    <row r="5767" spans="1:19" x14ac:dyDescent="0.3">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c r="S5767">
        <f>COUNTIFS(Table1[Order ID],Table1[[#This Row],[Order ID]],Table1[Product ID],Table1[[#This Row],[Product ID]],Table1[Sales],Table1[[#This Row],[Sales]])</f>
        <v>1</v>
      </c>
    </row>
    <row r="5768" spans="1:19" x14ac:dyDescent="0.3">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c r="S5768">
        <f>COUNTIFS(Table1[Order ID],Table1[[#This Row],[Order ID]],Table1[Product ID],Table1[[#This Row],[Product ID]],Table1[Sales],Table1[[#This Row],[Sales]])</f>
        <v>1</v>
      </c>
    </row>
    <row r="5769" spans="1:19" x14ac:dyDescent="0.3">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c r="S5769">
        <f>COUNTIFS(Table1[Order ID],Table1[[#This Row],[Order ID]],Table1[Product ID],Table1[[#This Row],[Product ID]],Table1[Sales],Table1[[#This Row],[Sales]])</f>
        <v>1</v>
      </c>
    </row>
    <row r="5770" spans="1:19" x14ac:dyDescent="0.3">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c r="S5770">
        <f>COUNTIFS(Table1[Order ID],Table1[[#This Row],[Order ID]],Table1[Product ID],Table1[[#This Row],[Product ID]],Table1[Sales],Table1[[#This Row],[Sales]])</f>
        <v>1</v>
      </c>
    </row>
    <row r="5771" spans="1:19" x14ac:dyDescent="0.3">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c r="S5771">
        <f>COUNTIFS(Table1[Order ID],Table1[[#This Row],[Order ID]],Table1[Product ID],Table1[[#This Row],[Product ID]],Table1[Sales],Table1[[#This Row],[Sales]])</f>
        <v>1</v>
      </c>
    </row>
    <row r="5772" spans="1:19" x14ac:dyDescent="0.3">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c r="S5772">
        <f>COUNTIFS(Table1[Order ID],Table1[[#This Row],[Order ID]],Table1[Product ID],Table1[[#This Row],[Product ID]],Table1[Sales],Table1[[#This Row],[Sales]])</f>
        <v>1</v>
      </c>
    </row>
    <row r="5773" spans="1:19" x14ac:dyDescent="0.3">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c r="S5773">
        <f>COUNTIFS(Table1[Order ID],Table1[[#This Row],[Order ID]],Table1[Product ID],Table1[[#This Row],[Product ID]],Table1[Sales],Table1[[#This Row],[Sales]])</f>
        <v>1</v>
      </c>
    </row>
    <row r="5774" spans="1:19" x14ac:dyDescent="0.3">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c r="S5774">
        <f>COUNTIFS(Table1[Order ID],Table1[[#This Row],[Order ID]],Table1[Product ID],Table1[[#This Row],[Product ID]],Table1[Sales],Table1[[#This Row],[Sales]])</f>
        <v>1</v>
      </c>
    </row>
    <row r="5775" spans="1:19" x14ac:dyDescent="0.3">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c r="S5775">
        <f>COUNTIFS(Table1[Order ID],Table1[[#This Row],[Order ID]],Table1[Product ID],Table1[[#This Row],[Product ID]],Table1[Sales],Table1[[#This Row],[Sales]])</f>
        <v>1</v>
      </c>
    </row>
    <row r="5776" spans="1:19" x14ac:dyDescent="0.3">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c r="S5776">
        <f>COUNTIFS(Table1[Order ID],Table1[[#This Row],[Order ID]],Table1[Product ID],Table1[[#This Row],[Product ID]],Table1[Sales],Table1[[#This Row],[Sales]])</f>
        <v>1</v>
      </c>
    </row>
    <row r="5777" spans="1:19" x14ac:dyDescent="0.3">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c r="S5777">
        <f>COUNTIFS(Table1[Order ID],Table1[[#This Row],[Order ID]],Table1[Product ID],Table1[[#This Row],[Product ID]],Table1[Sales],Table1[[#This Row],[Sales]])</f>
        <v>1</v>
      </c>
    </row>
    <row r="5778" spans="1:19" x14ac:dyDescent="0.3">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c r="S5778">
        <f>COUNTIFS(Table1[Order ID],Table1[[#This Row],[Order ID]],Table1[Product ID],Table1[[#This Row],[Product ID]],Table1[Sales],Table1[[#This Row],[Sales]])</f>
        <v>1</v>
      </c>
    </row>
    <row r="5779" spans="1:19" x14ac:dyDescent="0.3">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c r="S5779">
        <f>COUNTIFS(Table1[Order ID],Table1[[#This Row],[Order ID]],Table1[Product ID],Table1[[#This Row],[Product ID]],Table1[Sales],Table1[[#This Row],[Sales]])</f>
        <v>1</v>
      </c>
    </row>
    <row r="5780" spans="1:19" x14ac:dyDescent="0.3">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c r="S5780">
        <f>COUNTIFS(Table1[Order ID],Table1[[#This Row],[Order ID]],Table1[Product ID],Table1[[#This Row],[Product ID]],Table1[Sales],Table1[[#This Row],[Sales]])</f>
        <v>1</v>
      </c>
    </row>
    <row r="5781" spans="1:19" x14ac:dyDescent="0.3">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c r="S5781">
        <f>COUNTIFS(Table1[Order ID],Table1[[#This Row],[Order ID]],Table1[Product ID],Table1[[#This Row],[Product ID]],Table1[Sales],Table1[[#This Row],[Sales]])</f>
        <v>1</v>
      </c>
    </row>
    <row r="5782" spans="1:19" x14ac:dyDescent="0.3">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c r="S5782">
        <f>COUNTIFS(Table1[Order ID],Table1[[#This Row],[Order ID]],Table1[Product ID],Table1[[#This Row],[Product ID]],Table1[Sales],Table1[[#This Row],[Sales]])</f>
        <v>1</v>
      </c>
    </row>
    <row r="5783" spans="1:19" x14ac:dyDescent="0.3">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c r="S5783">
        <f>COUNTIFS(Table1[Order ID],Table1[[#This Row],[Order ID]],Table1[Product ID],Table1[[#This Row],[Product ID]],Table1[Sales],Table1[[#This Row],[Sales]])</f>
        <v>1</v>
      </c>
    </row>
    <row r="5784" spans="1:19" x14ac:dyDescent="0.3">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c r="S5784">
        <f>COUNTIFS(Table1[Order ID],Table1[[#This Row],[Order ID]],Table1[Product ID],Table1[[#This Row],[Product ID]],Table1[Sales],Table1[[#This Row],[Sales]])</f>
        <v>1</v>
      </c>
    </row>
    <row r="5785" spans="1:19" x14ac:dyDescent="0.3">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c r="S5785">
        <f>COUNTIFS(Table1[Order ID],Table1[[#This Row],[Order ID]],Table1[Product ID],Table1[[#This Row],[Product ID]],Table1[Sales],Table1[[#This Row],[Sales]])</f>
        <v>1</v>
      </c>
    </row>
    <row r="5786" spans="1:19" x14ac:dyDescent="0.3">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c r="S5786">
        <f>COUNTIFS(Table1[Order ID],Table1[[#This Row],[Order ID]],Table1[Product ID],Table1[[#This Row],[Product ID]],Table1[Sales],Table1[[#This Row],[Sales]])</f>
        <v>1</v>
      </c>
    </row>
    <row r="5787" spans="1:19" x14ac:dyDescent="0.3">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c r="S5787">
        <f>COUNTIFS(Table1[Order ID],Table1[[#This Row],[Order ID]],Table1[Product ID],Table1[[#This Row],[Product ID]],Table1[Sales],Table1[[#This Row],[Sales]])</f>
        <v>1</v>
      </c>
    </row>
    <row r="5788" spans="1:19" x14ac:dyDescent="0.3">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c r="S5788">
        <f>COUNTIFS(Table1[Order ID],Table1[[#This Row],[Order ID]],Table1[Product ID],Table1[[#This Row],[Product ID]],Table1[Sales],Table1[[#This Row],[Sales]])</f>
        <v>1</v>
      </c>
    </row>
    <row r="5789" spans="1:19" x14ac:dyDescent="0.3">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c r="S5789">
        <f>COUNTIFS(Table1[Order ID],Table1[[#This Row],[Order ID]],Table1[Product ID],Table1[[#This Row],[Product ID]],Table1[Sales],Table1[[#This Row],[Sales]])</f>
        <v>1</v>
      </c>
    </row>
    <row r="5790" spans="1:19" x14ac:dyDescent="0.3">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c r="S5790">
        <f>COUNTIFS(Table1[Order ID],Table1[[#This Row],[Order ID]],Table1[Product ID],Table1[[#This Row],[Product ID]],Table1[Sales],Table1[[#This Row],[Sales]])</f>
        <v>1</v>
      </c>
    </row>
    <row r="5791" spans="1:19" x14ac:dyDescent="0.3">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c r="S5791">
        <f>COUNTIFS(Table1[Order ID],Table1[[#This Row],[Order ID]],Table1[Product ID],Table1[[#This Row],[Product ID]],Table1[Sales],Table1[[#This Row],[Sales]])</f>
        <v>1</v>
      </c>
    </row>
    <row r="5792" spans="1:19" x14ac:dyDescent="0.3">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c r="S5792">
        <f>COUNTIFS(Table1[Order ID],Table1[[#This Row],[Order ID]],Table1[Product ID],Table1[[#This Row],[Product ID]],Table1[Sales],Table1[[#This Row],[Sales]])</f>
        <v>1</v>
      </c>
    </row>
    <row r="5793" spans="1:19" x14ac:dyDescent="0.3">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c r="S5793">
        <f>COUNTIFS(Table1[Order ID],Table1[[#This Row],[Order ID]],Table1[Product ID],Table1[[#This Row],[Product ID]],Table1[Sales],Table1[[#This Row],[Sales]])</f>
        <v>1</v>
      </c>
    </row>
    <row r="5794" spans="1:19" x14ac:dyDescent="0.3">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c r="S5794">
        <f>COUNTIFS(Table1[Order ID],Table1[[#This Row],[Order ID]],Table1[Product ID],Table1[[#This Row],[Product ID]],Table1[Sales],Table1[[#This Row],[Sales]])</f>
        <v>1</v>
      </c>
    </row>
    <row r="5795" spans="1:19" x14ac:dyDescent="0.3">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c r="S5795">
        <f>COUNTIFS(Table1[Order ID],Table1[[#This Row],[Order ID]],Table1[Product ID],Table1[[#This Row],[Product ID]],Table1[Sales],Table1[[#This Row],[Sales]])</f>
        <v>1</v>
      </c>
    </row>
    <row r="5796" spans="1:19" x14ac:dyDescent="0.3">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c r="S5796">
        <f>COUNTIFS(Table1[Order ID],Table1[[#This Row],[Order ID]],Table1[Product ID],Table1[[#This Row],[Product ID]],Table1[Sales],Table1[[#This Row],[Sales]])</f>
        <v>1</v>
      </c>
    </row>
    <row r="5797" spans="1:19" x14ac:dyDescent="0.3">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c r="S5797">
        <f>COUNTIFS(Table1[Order ID],Table1[[#This Row],[Order ID]],Table1[Product ID],Table1[[#This Row],[Product ID]],Table1[Sales],Table1[[#This Row],[Sales]])</f>
        <v>1</v>
      </c>
    </row>
    <row r="5798" spans="1:19" x14ac:dyDescent="0.3">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c r="S5798">
        <f>COUNTIFS(Table1[Order ID],Table1[[#This Row],[Order ID]],Table1[Product ID],Table1[[#This Row],[Product ID]],Table1[Sales],Table1[[#This Row],[Sales]])</f>
        <v>1</v>
      </c>
    </row>
    <row r="5799" spans="1:19" x14ac:dyDescent="0.3">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c r="S5799">
        <f>COUNTIFS(Table1[Order ID],Table1[[#This Row],[Order ID]],Table1[Product ID],Table1[[#This Row],[Product ID]],Table1[Sales],Table1[[#This Row],[Sales]])</f>
        <v>1</v>
      </c>
    </row>
    <row r="5800" spans="1:19" x14ac:dyDescent="0.3">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c r="S5800">
        <f>COUNTIFS(Table1[Order ID],Table1[[#This Row],[Order ID]],Table1[Product ID],Table1[[#This Row],[Product ID]],Table1[Sales],Table1[[#This Row],[Sales]])</f>
        <v>1</v>
      </c>
    </row>
    <row r="5801" spans="1:19" x14ac:dyDescent="0.3">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c r="S5801">
        <f>COUNTIFS(Table1[Order ID],Table1[[#This Row],[Order ID]],Table1[Product ID],Table1[[#This Row],[Product ID]],Table1[Sales],Table1[[#This Row],[Sales]])</f>
        <v>1</v>
      </c>
    </row>
    <row r="5802" spans="1:19" x14ac:dyDescent="0.3">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c r="S5802">
        <f>COUNTIFS(Table1[Order ID],Table1[[#This Row],[Order ID]],Table1[Product ID],Table1[[#This Row],[Product ID]],Table1[Sales],Table1[[#This Row],[Sales]])</f>
        <v>1</v>
      </c>
    </row>
    <row r="5803" spans="1:19" x14ac:dyDescent="0.3">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c r="S5803">
        <f>COUNTIFS(Table1[Order ID],Table1[[#This Row],[Order ID]],Table1[Product ID],Table1[[#This Row],[Product ID]],Table1[Sales],Table1[[#This Row],[Sales]])</f>
        <v>1</v>
      </c>
    </row>
    <row r="5804" spans="1:19" x14ac:dyDescent="0.3">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c r="S5804">
        <f>COUNTIFS(Table1[Order ID],Table1[[#This Row],[Order ID]],Table1[Product ID],Table1[[#This Row],[Product ID]],Table1[Sales],Table1[[#This Row],[Sales]])</f>
        <v>1</v>
      </c>
    </row>
    <row r="5805" spans="1:19" x14ac:dyDescent="0.3">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c r="S5805">
        <f>COUNTIFS(Table1[Order ID],Table1[[#This Row],[Order ID]],Table1[Product ID],Table1[[#This Row],[Product ID]],Table1[Sales],Table1[[#This Row],[Sales]])</f>
        <v>1</v>
      </c>
    </row>
    <row r="5806" spans="1:19" x14ac:dyDescent="0.3">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c r="S5806">
        <f>COUNTIFS(Table1[Order ID],Table1[[#This Row],[Order ID]],Table1[Product ID],Table1[[#This Row],[Product ID]],Table1[Sales],Table1[[#This Row],[Sales]])</f>
        <v>1</v>
      </c>
    </row>
    <row r="5807" spans="1:19" x14ac:dyDescent="0.3">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c r="S5807">
        <f>COUNTIFS(Table1[Order ID],Table1[[#This Row],[Order ID]],Table1[Product ID],Table1[[#This Row],[Product ID]],Table1[Sales],Table1[[#This Row],[Sales]])</f>
        <v>1</v>
      </c>
    </row>
    <row r="5808" spans="1:19" x14ac:dyDescent="0.3">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c r="S5808">
        <f>COUNTIFS(Table1[Order ID],Table1[[#This Row],[Order ID]],Table1[Product ID],Table1[[#This Row],[Product ID]],Table1[Sales],Table1[[#This Row],[Sales]])</f>
        <v>1</v>
      </c>
    </row>
    <row r="5809" spans="1:19" x14ac:dyDescent="0.3">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c r="S5809">
        <f>COUNTIFS(Table1[Order ID],Table1[[#This Row],[Order ID]],Table1[Product ID],Table1[[#This Row],[Product ID]],Table1[Sales],Table1[[#This Row],[Sales]])</f>
        <v>1</v>
      </c>
    </row>
    <row r="5810" spans="1:19" x14ac:dyDescent="0.3">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c r="S5810">
        <f>COUNTIFS(Table1[Order ID],Table1[[#This Row],[Order ID]],Table1[Product ID],Table1[[#This Row],[Product ID]],Table1[Sales],Table1[[#This Row],[Sales]])</f>
        <v>1</v>
      </c>
    </row>
    <row r="5811" spans="1:19" x14ac:dyDescent="0.3">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c r="S5811">
        <f>COUNTIFS(Table1[Order ID],Table1[[#This Row],[Order ID]],Table1[Product ID],Table1[[#This Row],[Product ID]],Table1[Sales],Table1[[#This Row],[Sales]])</f>
        <v>1</v>
      </c>
    </row>
    <row r="5812" spans="1:19" x14ac:dyDescent="0.3">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c r="S5812">
        <f>COUNTIFS(Table1[Order ID],Table1[[#This Row],[Order ID]],Table1[Product ID],Table1[[#This Row],[Product ID]],Table1[Sales],Table1[[#This Row],[Sales]])</f>
        <v>1</v>
      </c>
    </row>
    <row r="5813" spans="1:19" x14ac:dyDescent="0.3">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c r="S5813">
        <f>COUNTIFS(Table1[Order ID],Table1[[#This Row],[Order ID]],Table1[Product ID],Table1[[#This Row],[Product ID]],Table1[Sales],Table1[[#This Row],[Sales]])</f>
        <v>1</v>
      </c>
    </row>
    <row r="5814" spans="1:19" x14ac:dyDescent="0.3">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c r="S5814">
        <f>COUNTIFS(Table1[Order ID],Table1[[#This Row],[Order ID]],Table1[Product ID],Table1[[#This Row],[Product ID]],Table1[Sales],Table1[[#This Row],[Sales]])</f>
        <v>1</v>
      </c>
    </row>
    <row r="5815" spans="1:19" x14ac:dyDescent="0.3">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c r="S5815">
        <f>COUNTIFS(Table1[Order ID],Table1[[#This Row],[Order ID]],Table1[Product ID],Table1[[#This Row],[Product ID]],Table1[Sales],Table1[[#This Row],[Sales]])</f>
        <v>1</v>
      </c>
    </row>
    <row r="5816" spans="1:19" x14ac:dyDescent="0.3">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c r="S5816">
        <f>COUNTIFS(Table1[Order ID],Table1[[#This Row],[Order ID]],Table1[Product ID],Table1[[#This Row],[Product ID]],Table1[Sales],Table1[[#This Row],[Sales]])</f>
        <v>1</v>
      </c>
    </row>
    <row r="5817" spans="1:19" x14ac:dyDescent="0.3">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c r="S5817">
        <f>COUNTIFS(Table1[Order ID],Table1[[#This Row],[Order ID]],Table1[Product ID],Table1[[#This Row],[Product ID]],Table1[Sales],Table1[[#This Row],[Sales]])</f>
        <v>1</v>
      </c>
    </row>
    <row r="5818" spans="1:19" x14ac:dyDescent="0.3">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c r="S5818">
        <f>COUNTIFS(Table1[Order ID],Table1[[#This Row],[Order ID]],Table1[Product ID],Table1[[#This Row],[Product ID]],Table1[Sales],Table1[[#This Row],[Sales]])</f>
        <v>1</v>
      </c>
    </row>
    <row r="5819" spans="1:19" x14ac:dyDescent="0.3">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c r="S5819">
        <f>COUNTIFS(Table1[Order ID],Table1[[#This Row],[Order ID]],Table1[Product ID],Table1[[#This Row],[Product ID]],Table1[Sales],Table1[[#This Row],[Sales]])</f>
        <v>1</v>
      </c>
    </row>
    <row r="5820" spans="1:19" x14ac:dyDescent="0.3">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c r="S5820">
        <f>COUNTIFS(Table1[Order ID],Table1[[#This Row],[Order ID]],Table1[Product ID],Table1[[#This Row],[Product ID]],Table1[Sales],Table1[[#This Row],[Sales]])</f>
        <v>1</v>
      </c>
    </row>
    <row r="5821" spans="1:19" x14ac:dyDescent="0.3">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c r="S5821">
        <f>COUNTIFS(Table1[Order ID],Table1[[#This Row],[Order ID]],Table1[Product ID],Table1[[#This Row],[Product ID]],Table1[Sales],Table1[[#This Row],[Sales]])</f>
        <v>1</v>
      </c>
    </row>
    <row r="5822" spans="1:19" x14ac:dyDescent="0.3">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c r="S5822">
        <f>COUNTIFS(Table1[Order ID],Table1[[#This Row],[Order ID]],Table1[Product ID],Table1[[#This Row],[Product ID]],Table1[Sales],Table1[[#This Row],[Sales]])</f>
        <v>1</v>
      </c>
    </row>
    <row r="5823" spans="1:19" x14ac:dyDescent="0.3">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c r="S5823">
        <f>COUNTIFS(Table1[Order ID],Table1[[#This Row],[Order ID]],Table1[Product ID],Table1[[#This Row],[Product ID]],Table1[Sales],Table1[[#This Row],[Sales]])</f>
        <v>1</v>
      </c>
    </row>
    <row r="5824" spans="1:19" x14ac:dyDescent="0.3">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c r="S5824">
        <f>COUNTIFS(Table1[Order ID],Table1[[#This Row],[Order ID]],Table1[Product ID],Table1[[#This Row],[Product ID]],Table1[Sales],Table1[[#This Row],[Sales]])</f>
        <v>1</v>
      </c>
    </row>
    <row r="5825" spans="1:19" x14ac:dyDescent="0.3">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c r="S5825">
        <f>COUNTIFS(Table1[Order ID],Table1[[#This Row],[Order ID]],Table1[Product ID],Table1[[#This Row],[Product ID]],Table1[Sales],Table1[[#This Row],[Sales]])</f>
        <v>1</v>
      </c>
    </row>
    <row r="5826" spans="1:19" x14ac:dyDescent="0.3">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c r="S5826">
        <f>COUNTIFS(Table1[Order ID],Table1[[#This Row],[Order ID]],Table1[Product ID],Table1[[#This Row],[Product ID]],Table1[Sales],Table1[[#This Row],[Sales]])</f>
        <v>1</v>
      </c>
    </row>
    <row r="5827" spans="1:19" x14ac:dyDescent="0.3">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c r="S5827">
        <f>COUNTIFS(Table1[Order ID],Table1[[#This Row],[Order ID]],Table1[Product ID],Table1[[#This Row],[Product ID]],Table1[Sales],Table1[[#This Row],[Sales]])</f>
        <v>1</v>
      </c>
    </row>
    <row r="5828" spans="1:19" x14ac:dyDescent="0.3">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c r="S5828">
        <f>COUNTIFS(Table1[Order ID],Table1[[#This Row],[Order ID]],Table1[Product ID],Table1[[#This Row],[Product ID]],Table1[Sales],Table1[[#This Row],[Sales]])</f>
        <v>1</v>
      </c>
    </row>
    <row r="5829" spans="1:19" x14ac:dyDescent="0.3">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c r="S5829">
        <f>COUNTIFS(Table1[Order ID],Table1[[#This Row],[Order ID]],Table1[Product ID],Table1[[#This Row],[Product ID]],Table1[Sales],Table1[[#This Row],[Sales]])</f>
        <v>1</v>
      </c>
    </row>
    <row r="5830" spans="1:19" x14ac:dyDescent="0.3">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c r="S5830">
        <f>COUNTIFS(Table1[Order ID],Table1[[#This Row],[Order ID]],Table1[Product ID],Table1[[#This Row],[Product ID]],Table1[Sales],Table1[[#This Row],[Sales]])</f>
        <v>1</v>
      </c>
    </row>
    <row r="5831" spans="1:19" x14ac:dyDescent="0.3">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c r="S5831">
        <f>COUNTIFS(Table1[Order ID],Table1[[#This Row],[Order ID]],Table1[Product ID],Table1[[#This Row],[Product ID]],Table1[Sales],Table1[[#This Row],[Sales]])</f>
        <v>1</v>
      </c>
    </row>
    <row r="5832" spans="1:19" x14ac:dyDescent="0.3">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c r="S5832">
        <f>COUNTIFS(Table1[Order ID],Table1[[#This Row],[Order ID]],Table1[Product ID],Table1[[#This Row],[Product ID]],Table1[Sales],Table1[[#This Row],[Sales]])</f>
        <v>1</v>
      </c>
    </row>
    <row r="5833" spans="1:19" x14ac:dyDescent="0.3">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c r="S5833">
        <f>COUNTIFS(Table1[Order ID],Table1[[#This Row],[Order ID]],Table1[Product ID],Table1[[#This Row],[Product ID]],Table1[Sales],Table1[[#This Row],[Sales]])</f>
        <v>1</v>
      </c>
    </row>
    <row r="5834" spans="1:19" x14ac:dyDescent="0.3">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c r="S5834">
        <f>COUNTIFS(Table1[Order ID],Table1[[#This Row],[Order ID]],Table1[Product ID],Table1[[#This Row],[Product ID]],Table1[Sales],Table1[[#This Row],[Sales]])</f>
        <v>1</v>
      </c>
    </row>
    <row r="5835" spans="1:19" x14ac:dyDescent="0.3">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c r="S5835">
        <f>COUNTIFS(Table1[Order ID],Table1[[#This Row],[Order ID]],Table1[Product ID],Table1[[#This Row],[Product ID]],Table1[Sales],Table1[[#This Row],[Sales]])</f>
        <v>1</v>
      </c>
    </row>
    <row r="5836" spans="1:19" x14ac:dyDescent="0.3">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c r="S5836">
        <f>COUNTIFS(Table1[Order ID],Table1[[#This Row],[Order ID]],Table1[Product ID],Table1[[#This Row],[Product ID]],Table1[Sales],Table1[[#This Row],[Sales]])</f>
        <v>1</v>
      </c>
    </row>
    <row r="5837" spans="1:19" x14ac:dyDescent="0.3">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c r="S5837">
        <f>COUNTIFS(Table1[Order ID],Table1[[#This Row],[Order ID]],Table1[Product ID],Table1[[#This Row],[Product ID]],Table1[Sales],Table1[[#This Row],[Sales]])</f>
        <v>1</v>
      </c>
    </row>
    <row r="5838" spans="1:19" x14ac:dyDescent="0.3">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c r="S5838">
        <f>COUNTIFS(Table1[Order ID],Table1[[#This Row],[Order ID]],Table1[Product ID],Table1[[#This Row],[Product ID]],Table1[Sales],Table1[[#This Row],[Sales]])</f>
        <v>1</v>
      </c>
    </row>
    <row r="5839" spans="1:19" x14ac:dyDescent="0.3">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c r="S5839">
        <f>COUNTIFS(Table1[Order ID],Table1[[#This Row],[Order ID]],Table1[Product ID],Table1[[#This Row],[Product ID]],Table1[Sales],Table1[[#This Row],[Sales]])</f>
        <v>1</v>
      </c>
    </row>
    <row r="5840" spans="1:19" x14ac:dyDescent="0.3">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c r="S5840">
        <f>COUNTIFS(Table1[Order ID],Table1[[#This Row],[Order ID]],Table1[Product ID],Table1[[#This Row],[Product ID]],Table1[Sales],Table1[[#This Row],[Sales]])</f>
        <v>1</v>
      </c>
    </row>
    <row r="5841" spans="1:19" x14ac:dyDescent="0.3">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c r="S5841">
        <f>COUNTIFS(Table1[Order ID],Table1[[#This Row],[Order ID]],Table1[Product ID],Table1[[#This Row],[Product ID]],Table1[Sales],Table1[[#This Row],[Sales]])</f>
        <v>1</v>
      </c>
    </row>
    <row r="5842" spans="1:19" x14ac:dyDescent="0.3">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c r="S5842">
        <f>COUNTIFS(Table1[Order ID],Table1[[#This Row],[Order ID]],Table1[Product ID],Table1[[#This Row],[Product ID]],Table1[Sales],Table1[[#This Row],[Sales]])</f>
        <v>1</v>
      </c>
    </row>
    <row r="5843" spans="1:19" x14ac:dyDescent="0.3">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c r="S5843">
        <f>COUNTIFS(Table1[Order ID],Table1[[#This Row],[Order ID]],Table1[Product ID],Table1[[#This Row],[Product ID]],Table1[Sales],Table1[[#This Row],[Sales]])</f>
        <v>1</v>
      </c>
    </row>
    <row r="5844" spans="1:19" x14ac:dyDescent="0.3">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c r="S5844">
        <f>COUNTIFS(Table1[Order ID],Table1[[#This Row],[Order ID]],Table1[Product ID],Table1[[#This Row],[Product ID]],Table1[Sales],Table1[[#This Row],[Sales]])</f>
        <v>1</v>
      </c>
    </row>
    <row r="5845" spans="1:19" x14ac:dyDescent="0.3">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c r="S5845">
        <f>COUNTIFS(Table1[Order ID],Table1[[#This Row],[Order ID]],Table1[Product ID],Table1[[#This Row],[Product ID]],Table1[Sales],Table1[[#This Row],[Sales]])</f>
        <v>1</v>
      </c>
    </row>
    <row r="5846" spans="1:19" x14ac:dyDescent="0.3">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c r="S5846">
        <f>COUNTIFS(Table1[Order ID],Table1[[#This Row],[Order ID]],Table1[Product ID],Table1[[#This Row],[Product ID]],Table1[Sales],Table1[[#This Row],[Sales]])</f>
        <v>1</v>
      </c>
    </row>
    <row r="5847" spans="1:19" x14ac:dyDescent="0.3">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c r="S5847">
        <f>COUNTIFS(Table1[Order ID],Table1[[#This Row],[Order ID]],Table1[Product ID],Table1[[#This Row],[Product ID]],Table1[Sales],Table1[[#This Row],[Sales]])</f>
        <v>1</v>
      </c>
    </row>
    <row r="5848" spans="1:19" x14ac:dyDescent="0.3">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c r="S5848">
        <f>COUNTIFS(Table1[Order ID],Table1[[#This Row],[Order ID]],Table1[Product ID],Table1[[#This Row],[Product ID]],Table1[Sales],Table1[[#This Row],[Sales]])</f>
        <v>1</v>
      </c>
    </row>
    <row r="5849" spans="1:19" x14ac:dyDescent="0.3">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c r="S5849">
        <f>COUNTIFS(Table1[Order ID],Table1[[#This Row],[Order ID]],Table1[Product ID],Table1[[#This Row],[Product ID]],Table1[Sales],Table1[[#This Row],[Sales]])</f>
        <v>1</v>
      </c>
    </row>
    <row r="5850" spans="1:19" x14ac:dyDescent="0.3">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c r="S5850">
        <f>COUNTIFS(Table1[Order ID],Table1[[#This Row],[Order ID]],Table1[Product ID],Table1[[#This Row],[Product ID]],Table1[Sales],Table1[[#This Row],[Sales]])</f>
        <v>1</v>
      </c>
    </row>
    <row r="5851" spans="1:19" x14ac:dyDescent="0.3">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c r="S5851">
        <f>COUNTIFS(Table1[Order ID],Table1[[#This Row],[Order ID]],Table1[Product ID],Table1[[#This Row],[Product ID]],Table1[Sales],Table1[[#This Row],[Sales]])</f>
        <v>1</v>
      </c>
    </row>
    <row r="5852" spans="1:19" x14ac:dyDescent="0.3">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c r="S5852">
        <f>COUNTIFS(Table1[Order ID],Table1[[#This Row],[Order ID]],Table1[Product ID],Table1[[#This Row],[Product ID]],Table1[Sales],Table1[[#This Row],[Sales]])</f>
        <v>1</v>
      </c>
    </row>
    <row r="5853" spans="1:19" x14ac:dyDescent="0.3">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c r="S5853">
        <f>COUNTIFS(Table1[Order ID],Table1[[#This Row],[Order ID]],Table1[Product ID],Table1[[#This Row],[Product ID]],Table1[Sales],Table1[[#This Row],[Sales]])</f>
        <v>1</v>
      </c>
    </row>
    <row r="5854" spans="1:19" x14ac:dyDescent="0.3">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c r="S5854">
        <f>COUNTIFS(Table1[Order ID],Table1[[#This Row],[Order ID]],Table1[Product ID],Table1[[#This Row],[Product ID]],Table1[Sales],Table1[[#This Row],[Sales]])</f>
        <v>1</v>
      </c>
    </row>
    <row r="5855" spans="1:19" x14ac:dyDescent="0.3">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c r="S5855">
        <f>COUNTIFS(Table1[Order ID],Table1[[#This Row],[Order ID]],Table1[Product ID],Table1[[#This Row],[Product ID]],Table1[Sales],Table1[[#This Row],[Sales]])</f>
        <v>1</v>
      </c>
    </row>
    <row r="5856" spans="1:19" x14ac:dyDescent="0.3">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c r="S5856">
        <f>COUNTIFS(Table1[Order ID],Table1[[#This Row],[Order ID]],Table1[Product ID],Table1[[#This Row],[Product ID]],Table1[Sales],Table1[[#This Row],[Sales]])</f>
        <v>1</v>
      </c>
    </row>
    <row r="5857" spans="1:19" x14ac:dyDescent="0.3">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c r="S5857">
        <f>COUNTIFS(Table1[Order ID],Table1[[#This Row],[Order ID]],Table1[Product ID],Table1[[#This Row],[Product ID]],Table1[Sales],Table1[[#This Row],[Sales]])</f>
        <v>1</v>
      </c>
    </row>
    <row r="5858" spans="1:19" x14ac:dyDescent="0.3">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c r="S5858">
        <f>COUNTIFS(Table1[Order ID],Table1[[#This Row],[Order ID]],Table1[Product ID],Table1[[#This Row],[Product ID]],Table1[Sales],Table1[[#This Row],[Sales]])</f>
        <v>1</v>
      </c>
    </row>
    <row r="5859" spans="1:19" x14ac:dyDescent="0.3">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c r="S5859">
        <f>COUNTIFS(Table1[Order ID],Table1[[#This Row],[Order ID]],Table1[Product ID],Table1[[#This Row],[Product ID]],Table1[Sales],Table1[[#This Row],[Sales]])</f>
        <v>1</v>
      </c>
    </row>
    <row r="5860" spans="1:19" x14ac:dyDescent="0.3">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c r="S5860">
        <f>COUNTIFS(Table1[Order ID],Table1[[#This Row],[Order ID]],Table1[Product ID],Table1[[#This Row],[Product ID]],Table1[Sales],Table1[[#This Row],[Sales]])</f>
        <v>1</v>
      </c>
    </row>
    <row r="5861" spans="1:19" x14ac:dyDescent="0.3">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c r="S5861">
        <f>COUNTIFS(Table1[Order ID],Table1[[#This Row],[Order ID]],Table1[Product ID],Table1[[#This Row],[Product ID]],Table1[Sales],Table1[[#This Row],[Sales]])</f>
        <v>1</v>
      </c>
    </row>
    <row r="5862" spans="1:19" x14ac:dyDescent="0.3">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c r="S5862">
        <f>COUNTIFS(Table1[Order ID],Table1[[#This Row],[Order ID]],Table1[Product ID],Table1[[#This Row],[Product ID]],Table1[Sales],Table1[[#This Row],[Sales]])</f>
        <v>1</v>
      </c>
    </row>
    <row r="5863" spans="1:19" x14ac:dyDescent="0.3">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c r="S5863">
        <f>COUNTIFS(Table1[Order ID],Table1[[#This Row],[Order ID]],Table1[Product ID],Table1[[#This Row],[Product ID]],Table1[Sales],Table1[[#This Row],[Sales]])</f>
        <v>1</v>
      </c>
    </row>
    <row r="5864" spans="1:19" x14ac:dyDescent="0.3">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c r="S5864">
        <f>COUNTIFS(Table1[Order ID],Table1[[#This Row],[Order ID]],Table1[Product ID],Table1[[#This Row],[Product ID]],Table1[Sales],Table1[[#This Row],[Sales]])</f>
        <v>1</v>
      </c>
    </row>
    <row r="5865" spans="1:19" x14ac:dyDescent="0.3">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c r="S5865">
        <f>COUNTIFS(Table1[Order ID],Table1[[#This Row],[Order ID]],Table1[Product ID],Table1[[#This Row],[Product ID]],Table1[Sales],Table1[[#This Row],[Sales]])</f>
        <v>1</v>
      </c>
    </row>
    <row r="5866" spans="1:19" x14ac:dyDescent="0.3">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c r="S5866">
        <f>COUNTIFS(Table1[Order ID],Table1[[#This Row],[Order ID]],Table1[Product ID],Table1[[#This Row],[Product ID]],Table1[Sales],Table1[[#This Row],[Sales]])</f>
        <v>1</v>
      </c>
    </row>
    <row r="5867" spans="1:19" x14ac:dyDescent="0.3">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c r="S5867">
        <f>COUNTIFS(Table1[Order ID],Table1[[#This Row],[Order ID]],Table1[Product ID],Table1[[#This Row],[Product ID]],Table1[Sales],Table1[[#This Row],[Sales]])</f>
        <v>1</v>
      </c>
    </row>
    <row r="5868" spans="1:19" x14ac:dyDescent="0.3">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c r="S5868">
        <f>COUNTIFS(Table1[Order ID],Table1[[#This Row],[Order ID]],Table1[Product ID],Table1[[#This Row],[Product ID]],Table1[Sales],Table1[[#This Row],[Sales]])</f>
        <v>1</v>
      </c>
    </row>
    <row r="5869" spans="1:19" x14ac:dyDescent="0.3">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c r="S5869">
        <f>COUNTIFS(Table1[Order ID],Table1[[#This Row],[Order ID]],Table1[Product ID],Table1[[#This Row],[Product ID]],Table1[Sales],Table1[[#This Row],[Sales]])</f>
        <v>1</v>
      </c>
    </row>
    <row r="5870" spans="1:19" x14ac:dyDescent="0.3">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c r="S5870">
        <f>COUNTIFS(Table1[Order ID],Table1[[#This Row],[Order ID]],Table1[Product ID],Table1[[#This Row],[Product ID]],Table1[Sales],Table1[[#This Row],[Sales]])</f>
        <v>1</v>
      </c>
    </row>
    <row r="5871" spans="1:19" x14ac:dyDescent="0.3">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c r="S5871">
        <f>COUNTIFS(Table1[Order ID],Table1[[#This Row],[Order ID]],Table1[Product ID],Table1[[#This Row],[Product ID]],Table1[Sales],Table1[[#This Row],[Sales]])</f>
        <v>1</v>
      </c>
    </row>
    <row r="5872" spans="1:19" x14ac:dyDescent="0.3">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c r="S5872">
        <f>COUNTIFS(Table1[Order ID],Table1[[#This Row],[Order ID]],Table1[Product ID],Table1[[#This Row],[Product ID]],Table1[Sales],Table1[[#This Row],[Sales]])</f>
        <v>1</v>
      </c>
    </row>
    <row r="5873" spans="1:19" x14ac:dyDescent="0.3">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c r="S5873">
        <f>COUNTIFS(Table1[Order ID],Table1[[#This Row],[Order ID]],Table1[Product ID],Table1[[#This Row],[Product ID]],Table1[Sales],Table1[[#This Row],[Sales]])</f>
        <v>1</v>
      </c>
    </row>
    <row r="5874" spans="1:19" x14ac:dyDescent="0.3">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c r="S5874">
        <f>COUNTIFS(Table1[Order ID],Table1[[#This Row],[Order ID]],Table1[Product ID],Table1[[#This Row],[Product ID]],Table1[Sales],Table1[[#This Row],[Sales]])</f>
        <v>1</v>
      </c>
    </row>
    <row r="5875" spans="1:19" x14ac:dyDescent="0.3">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c r="S5875">
        <f>COUNTIFS(Table1[Order ID],Table1[[#This Row],[Order ID]],Table1[Product ID],Table1[[#This Row],[Product ID]],Table1[Sales],Table1[[#This Row],[Sales]])</f>
        <v>1</v>
      </c>
    </row>
    <row r="5876" spans="1:19" x14ac:dyDescent="0.3">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c r="S5876">
        <f>COUNTIFS(Table1[Order ID],Table1[[#This Row],[Order ID]],Table1[Product ID],Table1[[#This Row],[Product ID]],Table1[Sales],Table1[[#This Row],[Sales]])</f>
        <v>1</v>
      </c>
    </row>
    <row r="5877" spans="1:19" x14ac:dyDescent="0.3">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c r="S5877">
        <f>COUNTIFS(Table1[Order ID],Table1[[#This Row],[Order ID]],Table1[Product ID],Table1[[#This Row],[Product ID]],Table1[Sales],Table1[[#This Row],[Sales]])</f>
        <v>1</v>
      </c>
    </row>
    <row r="5878" spans="1:19" x14ac:dyDescent="0.3">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c r="S5878">
        <f>COUNTIFS(Table1[Order ID],Table1[[#This Row],[Order ID]],Table1[Product ID],Table1[[#This Row],[Product ID]],Table1[Sales],Table1[[#This Row],[Sales]])</f>
        <v>1</v>
      </c>
    </row>
    <row r="5879" spans="1:19" x14ac:dyDescent="0.3">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c r="S5879">
        <f>COUNTIFS(Table1[Order ID],Table1[[#This Row],[Order ID]],Table1[Product ID],Table1[[#This Row],[Product ID]],Table1[Sales],Table1[[#This Row],[Sales]])</f>
        <v>1</v>
      </c>
    </row>
    <row r="5880" spans="1:19" x14ac:dyDescent="0.3">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c r="S5880">
        <f>COUNTIFS(Table1[Order ID],Table1[[#This Row],[Order ID]],Table1[Product ID],Table1[[#This Row],[Product ID]],Table1[Sales],Table1[[#This Row],[Sales]])</f>
        <v>1</v>
      </c>
    </row>
    <row r="5881" spans="1:19" x14ac:dyDescent="0.3">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c r="S5881">
        <f>COUNTIFS(Table1[Order ID],Table1[[#This Row],[Order ID]],Table1[Product ID],Table1[[#This Row],[Product ID]],Table1[Sales],Table1[[#This Row],[Sales]])</f>
        <v>1</v>
      </c>
    </row>
    <row r="5882" spans="1:19" x14ac:dyDescent="0.3">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c r="S5882">
        <f>COUNTIFS(Table1[Order ID],Table1[[#This Row],[Order ID]],Table1[Product ID],Table1[[#This Row],[Product ID]],Table1[Sales],Table1[[#This Row],[Sales]])</f>
        <v>1</v>
      </c>
    </row>
    <row r="5883" spans="1:19" x14ac:dyDescent="0.3">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c r="S5883">
        <f>COUNTIFS(Table1[Order ID],Table1[[#This Row],[Order ID]],Table1[Product ID],Table1[[#This Row],[Product ID]],Table1[Sales],Table1[[#This Row],[Sales]])</f>
        <v>1</v>
      </c>
    </row>
    <row r="5884" spans="1:19" x14ac:dyDescent="0.3">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c r="S5884">
        <f>COUNTIFS(Table1[Order ID],Table1[[#This Row],[Order ID]],Table1[Product ID],Table1[[#This Row],[Product ID]],Table1[Sales],Table1[[#This Row],[Sales]])</f>
        <v>1</v>
      </c>
    </row>
    <row r="5885" spans="1:19" x14ac:dyDescent="0.3">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c r="S5885">
        <f>COUNTIFS(Table1[Order ID],Table1[[#This Row],[Order ID]],Table1[Product ID],Table1[[#This Row],[Product ID]],Table1[Sales],Table1[[#This Row],[Sales]])</f>
        <v>1</v>
      </c>
    </row>
    <row r="5886" spans="1:19" x14ac:dyDescent="0.3">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c r="S5886">
        <f>COUNTIFS(Table1[Order ID],Table1[[#This Row],[Order ID]],Table1[Product ID],Table1[[#This Row],[Product ID]],Table1[Sales],Table1[[#This Row],[Sales]])</f>
        <v>1</v>
      </c>
    </row>
    <row r="5887" spans="1:19" x14ac:dyDescent="0.3">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c r="S5887">
        <f>COUNTIFS(Table1[Order ID],Table1[[#This Row],[Order ID]],Table1[Product ID],Table1[[#This Row],[Product ID]],Table1[Sales],Table1[[#This Row],[Sales]])</f>
        <v>1</v>
      </c>
    </row>
    <row r="5888" spans="1:19" x14ac:dyDescent="0.3">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c r="S5888">
        <f>COUNTIFS(Table1[Order ID],Table1[[#This Row],[Order ID]],Table1[Product ID],Table1[[#This Row],[Product ID]],Table1[Sales],Table1[[#This Row],[Sales]])</f>
        <v>1</v>
      </c>
    </row>
    <row r="5889" spans="1:19" x14ac:dyDescent="0.3">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c r="S5889">
        <f>COUNTIFS(Table1[Order ID],Table1[[#This Row],[Order ID]],Table1[Product ID],Table1[[#This Row],[Product ID]],Table1[Sales],Table1[[#This Row],[Sales]])</f>
        <v>1</v>
      </c>
    </row>
    <row r="5890" spans="1:19" x14ac:dyDescent="0.3">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c r="S5890">
        <f>COUNTIFS(Table1[Order ID],Table1[[#This Row],[Order ID]],Table1[Product ID],Table1[[#This Row],[Product ID]],Table1[Sales],Table1[[#This Row],[Sales]])</f>
        <v>1</v>
      </c>
    </row>
    <row r="5891" spans="1:19" x14ac:dyDescent="0.3">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c r="S5891">
        <f>COUNTIFS(Table1[Order ID],Table1[[#This Row],[Order ID]],Table1[Product ID],Table1[[#This Row],[Product ID]],Table1[Sales],Table1[[#This Row],[Sales]])</f>
        <v>1</v>
      </c>
    </row>
    <row r="5892" spans="1:19" x14ac:dyDescent="0.3">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c r="S5892">
        <f>COUNTIFS(Table1[Order ID],Table1[[#This Row],[Order ID]],Table1[Product ID],Table1[[#This Row],[Product ID]],Table1[Sales],Table1[[#This Row],[Sales]])</f>
        <v>1</v>
      </c>
    </row>
    <row r="5893" spans="1:19" x14ac:dyDescent="0.3">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c r="S5893">
        <f>COUNTIFS(Table1[Order ID],Table1[[#This Row],[Order ID]],Table1[Product ID],Table1[[#This Row],[Product ID]],Table1[Sales],Table1[[#This Row],[Sales]])</f>
        <v>1</v>
      </c>
    </row>
    <row r="5894" spans="1:19" x14ac:dyDescent="0.3">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c r="S5894">
        <f>COUNTIFS(Table1[Order ID],Table1[[#This Row],[Order ID]],Table1[Product ID],Table1[[#This Row],[Product ID]],Table1[Sales],Table1[[#This Row],[Sales]])</f>
        <v>1</v>
      </c>
    </row>
    <row r="5895" spans="1:19" x14ac:dyDescent="0.3">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c r="S5895">
        <f>COUNTIFS(Table1[Order ID],Table1[[#This Row],[Order ID]],Table1[Product ID],Table1[[#This Row],[Product ID]],Table1[Sales],Table1[[#This Row],[Sales]])</f>
        <v>1</v>
      </c>
    </row>
    <row r="5896" spans="1:19" x14ac:dyDescent="0.3">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c r="S5896">
        <f>COUNTIFS(Table1[Order ID],Table1[[#This Row],[Order ID]],Table1[Product ID],Table1[[#This Row],[Product ID]],Table1[Sales],Table1[[#This Row],[Sales]])</f>
        <v>1</v>
      </c>
    </row>
    <row r="5897" spans="1:19" x14ac:dyDescent="0.3">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c r="S5897">
        <f>COUNTIFS(Table1[Order ID],Table1[[#This Row],[Order ID]],Table1[Product ID],Table1[[#This Row],[Product ID]],Table1[Sales],Table1[[#This Row],[Sales]])</f>
        <v>1</v>
      </c>
    </row>
    <row r="5898" spans="1:19" x14ac:dyDescent="0.3">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c r="S5898">
        <f>COUNTIFS(Table1[Order ID],Table1[[#This Row],[Order ID]],Table1[Product ID],Table1[[#This Row],[Product ID]],Table1[Sales],Table1[[#This Row],[Sales]])</f>
        <v>1</v>
      </c>
    </row>
    <row r="5899" spans="1:19" x14ac:dyDescent="0.3">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c r="S5899">
        <f>COUNTIFS(Table1[Order ID],Table1[[#This Row],[Order ID]],Table1[Product ID],Table1[[#This Row],[Product ID]],Table1[Sales],Table1[[#This Row],[Sales]])</f>
        <v>1</v>
      </c>
    </row>
    <row r="5900" spans="1:19" x14ac:dyDescent="0.3">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c r="S5900">
        <f>COUNTIFS(Table1[Order ID],Table1[[#This Row],[Order ID]],Table1[Product ID],Table1[[#This Row],[Product ID]],Table1[Sales],Table1[[#This Row],[Sales]])</f>
        <v>1</v>
      </c>
    </row>
    <row r="5901" spans="1:19" x14ac:dyDescent="0.3">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c r="S5901">
        <f>COUNTIFS(Table1[Order ID],Table1[[#This Row],[Order ID]],Table1[Product ID],Table1[[#This Row],[Product ID]],Table1[Sales],Table1[[#This Row],[Sales]])</f>
        <v>1</v>
      </c>
    </row>
    <row r="5902" spans="1:19" x14ac:dyDescent="0.3">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c r="S5902">
        <f>COUNTIFS(Table1[Order ID],Table1[[#This Row],[Order ID]],Table1[Product ID],Table1[[#This Row],[Product ID]],Table1[Sales],Table1[[#This Row],[Sales]])</f>
        <v>1</v>
      </c>
    </row>
    <row r="5903" spans="1:19" x14ac:dyDescent="0.3">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c r="S5903">
        <f>COUNTIFS(Table1[Order ID],Table1[[#This Row],[Order ID]],Table1[Product ID],Table1[[#This Row],[Product ID]],Table1[Sales],Table1[[#This Row],[Sales]])</f>
        <v>1</v>
      </c>
    </row>
    <row r="5904" spans="1:19" x14ac:dyDescent="0.3">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c r="S5904">
        <f>COUNTIFS(Table1[Order ID],Table1[[#This Row],[Order ID]],Table1[Product ID],Table1[[#This Row],[Product ID]],Table1[Sales],Table1[[#This Row],[Sales]])</f>
        <v>1</v>
      </c>
    </row>
    <row r="5905" spans="1:19" x14ac:dyDescent="0.3">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c r="S5905">
        <f>COUNTIFS(Table1[Order ID],Table1[[#This Row],[Order ID]],Table1[Product ID],Table1[[#This Row],[Product ID]],Table1[Sales],Table1[[#This Row],[Sales]])</f>
        <v>1</v>
      </c>
    </row>
    <row r="5906" spans="1:19" x14ac:dyDescent="0.3">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c r="S5906">
        <f>COUNTIFS(Table1[Order ID],Table1[[#This Row],[Order ID]],Table1[Product ID],Table1[[#This Row],[Product ID]],Table1[Sales],Table1[[#This Row],[Sales]])</f>
        <v>1</v>
      </c>
    </row>
    <row r="5907" spans="1:19" x14ac:dyDescent="0.3">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c r="S5907">
        <f>COUNTIFS(Table1[Order ID],Table1[[#This Row],[Order ID]],Table1[Product ID],Table1[[#This Row],[Product ID]],Table1[Sales],Table1[[#This Row],[Sales]])</f>
        <v>1</v>
      </c>
    </row>
    <row r="5908" spans="1:19" x14ac:dyDescent="0.3">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c r="S5908">
        <f>COUNTIFS(Table1[Order ID],Table1[[#This Row],[Order ID]],Table1[Product ID],Table1[[#This Row],[Product ID]],Table1[Sales],Table1[[#This Row],[Sales]])</f>
        <v>1</v>
      </c>
    </row>
    <row r="5909" spans="1:19" x14ac:dyDescent="0.3">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c r="S5909">
        <f>COUNTIFS(Table1[Order ID],Table1[[#This Row],[Order ID]],Table1[Product ID],Table1[[#This Row],[Product ID]],Table1[Sales],Table1[[#This Row],[Sales]])</f>
        <v>1</v>
      </c>
    </row>
    <row r="5910" spans="1:19" x14ac:dyDescent="0.3">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c r="S5910">
        <f>COUNTIFS(Table1[Order ID],Table1[[#This Row],[Order ID]],Table1[Product ID],Table1[[#This Row],[Product ID]],Table1[Sales],Table1[[#This Row],[Sales]])</f>
        <v>1</v>
      </c>
    </row>
    <row r="5911" spans="1:19" x14ac:dyDescent="0.3">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c r="S5911">
        <f>COUNTIFS(Table1[Order ID],Table1[[#This Row],[Order ID]],Table1[Product ID],Table1[[#This Row],[Product ID]],Table1[Sales],Table1[[#This Row],[Sales]])</f>
        <v>1</v>
      </c>
    </row>
    <row r="5912" spans="1:19" x14ac:dyDescent="0.3">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c r="S5912">
        <f>COUNTIFS(Table1[Order ID],Table1[[#This Row],[Order ID]],Table1[Product ID],Table1[[#This Row],[Product ID]],Table1[Sales],Table1[[#This Row],[Sales]])</f>
        <v>1</v>
      </c>
    </row>
    <row r="5913" spans="1:19" x14ac:dyDescent="0.3">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c r="S5913">
        <f>COUNTIFS(Table1[Order ID],Table1[[#This Row],[Order ID]],Table1[Product ID],Table1[[#This Row],[Product ID]],Table1[Sales],Table1[[#This Row],[Sales]])</f>
        <v>1</v>
      </c>
    </row>
    <row r="5914" spans="1:19" x14ac:dyDescent="0.3">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c r="S5914">
        <f>COUNTIFS(Table1[Order ID],Table1[[#This Row],[Order ID]],Table1[Product ID],Table1[[#This Row],[Product ID]],Table1[Sales],Table1[[#This Row],[Sales]])</f>
        <v>1</v>
      </c>
    </row>
    <row r="5915" spans="1:19" x14ac:dyDescent="0.3">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c r="S5915">
        <f>COUNTIFS(Table1[Order ID],Table1[[#This Row],[Order ID]],Table1[Product ID],Table1[[#This Row],[Product ID]],Table1[Sales],Table1[[#This Row],[Sales]])</f>
        <v>1</v>
      </c>
    </row>
    <row r="5916" spans="1:19" x14ac:dyDescent="0.3">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c r="S5916">
        <f>COUNTIFS(Table1[Order ID],Table1[[#This Row],[Order ID]],Table1[Product ID],Table1[[#This Row],[Product ID]],Table1[Sales],Table1[[#This Row],[Sales]])</f>
        <v>1</v>
      </c>
    </row>
    <row r="5917" spans="1:19" x14ac:dyDescent="0.3">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c r="S5917">
        <f>COUNTIFS(Table1[Order ID],Table1[[#This Row],[Order ID]],Table1[Product ID],Table1[[#This Row],[Product ID]],Table1[Sales],Table1[[#This Row],[Sales]])</f>
        <v>1</v>
      </c>
    </row>
    <row r="5918" spans="1:19" x14ac:dyDescent="0.3">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c r="S5918">
        <f>COUNTIFS(Table1[Order ID],Table1[[#This Row],[Order ID]],Table1[Product ID],Table1[[#This Row],[Product ID]],Table1[Sales],Table1[[#This Row],[Sales]])</f>
        <v>1</v>
      </c>
    </row>
    <row r="5919" spans="1:19" x14ac:dyDescent="0.3">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c r="S5919">
        <f>COUNTIFS(Table1[Order ID],Table1[[#This Row],[Order ID]],Table1[Product ID],Table1[[#This Row],[Product ID]],Table1[Sales],Table1[[#This Row],[Sales]])</f>
        <v>1</v>
      </c>
    </row>
    <row r="5920" spans="1:19" x14ac:dyDescent="0.3">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c r="S5920">
        <f>COUNTIFS(Table1[Order ID],Table1[[#This Row],[Order ID]],Table1[Product ID],Table1[[#This Row],[Product ID]],Table1[Sales],Table1[[#This Row],[Sales]])</f>
        <v>1</v>
      </c>
    </row>
    <row r="5921" spans="1:19" x14ac:dyDescent="0.3">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c r="S5921">
        <f>COUNTIFS(Table1[Order ID],Table1[[#This Row],[Order ID]],Table1[Product ID],Table1[[#This Row],[Product ID]],Table1[Sales],Table1[[#This Row],[Sales]])</f>
        <v>1</v>
      </c>
    </row>
    <row r="5922" spans="1:19" x14ac:dyDescent="0.3">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c r="S5922">
        <f>COUNTIFS(Table1[Order ID],Table1[[#This Row],[Order ID]],Table1[Product ID],Table1[[#This Row],[Product ID]],Table1[Sales],Table1[[#This Row],[Sales]])</f>
        <v>1</v>
      </c>
    </row>
    <row r="5923" spans="1:19" x14ac:dyDescent="0.3">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c r="S5923">
        <f>COUNTIFS(Table1[Order ID],Table1[[#This Row],[Order ID]],Table1[Product ID],Table1[[#This Row],[Product ID]],Table1[Sales],Table1[[#This Row],[Sales]])</f>
        <v>1</v>
      </c>
    </row>
    <row r="5924" spans="1:19" x14ac:dyDescent="0.3">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c r="S5924">
        <f>COUNTIFS(Table1[Order ID],Table1[[#This Row],[Order ID]],Table1[Product ID],Table1[[#This Row],[Product ID]],Table1[Sales],Table1[[#This Row],[Sales]])</f>
        <v>1</v>
      </c>
    </row>
    <row r="5925" spans="1:19" x14ac:dyDescent="0.3">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c r="S5925">
        <f>COUNTIFS(Table1[Order ID],Table1[[#This Row],[Order ID]],Table1[Product ID],Table1[[#This Row],[Product ID]],Table1[Sales],Table1[[#This Row],[Sales]])</f>
        <v>1</v>
      </c>
    </row>
    <row r="5926" spans="1:19" x14ac:dyDescent="0.3">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c r="S5926">
        <f>COUNTIFS(Table1[Order ID],Table1[[#This Row],[Order ID]],Table1[Product ID],Table1[[#This Row],[Product ID]],Table1[Sales],Table1[[#This Row],[Sales]])</f>
        <v>1</v>
      </c>
    </row>
    <row r="5927" spans="1:19" x14ac:dyDescent="0.3">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c r="S5927">
        <f>COUNTIFS(Table1[Order ID],Table1[[#This Row],[Order ID]],Table1[Product ID],Table1[[#This Row],[Product ID]],Table1[Sales],Table1[[#This Row],[Sales]])</f>
        <v>1</v>
      </c>
    </row>
    <row r="5928" spans="1:19" x14ac:dyDescent="0.3">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c r="S5928">
        <f>COUNTIFS(Table1[Order ID],Table1[[#This Row],[Order ID]],Table1[Product ID],Table1[[#This Row],[Product ID]],Table1[Sales],Table1[[#This Row],[Sales]])</f>
        <v>1</v>
      </c>
    </row>
    <row r="5929" spans="1:19" x14ac:dyDescent="0.3">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c r="S5929">
        <f>COUNTIFS(Table1[Order ID],Table1[[#This Row],[Order ID]],Table1[Product ID],Table1[[#This Row],[Product ID]],Table1[Sales],Table1[[#This Row],[Sales]])</f>
        <v>1</v>
      </c>
    </row>
    <row r="5930" spans="1:19" x14ac:dyDescent="0.3">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c r="S5930">
        <f>COUNTIFS(Table1[Order ID],Table1[[#This Row],[Order ID]],Table1[Product ID],Table1[[#This Row],[Product ID]],Table1[Sales],Table1[[#This Row],[Sales]])</f>
        <v>1</v>
      </c>
    </row>
    <row r="5931" spans="1:19" x14ac:dyDescent="0.3">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c r="S5931">
        <f>COUNTIFS(Table1[Order ID],Table1[[#This Row],[Order ID]],Table1[Product ID],Table1[[#This Row],[Product ID]],Table1[Sales],Table1[[#This Row],[Sales]])</f>
        <v>1</v>
      </c>
    </row>
    <row r="5932" spans="1:19" x14ac:dyDescent="0.3">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c r="S5932">
        <f>COUNTIFS(Table1[Order ID],Table1[[#This Row],[Order ID]],Table1[Product ID],Table1[[#This Row],[Product ID]],Table1[Sales],Table1[[#This Row],[Sales]])</f>
        <v>1</v>
      </c>
    </row>
    <row r="5933" spans="1:19" x14ac:dyDescent="0.3">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c r="S5933">
        <f>COUNTIFS(Table1[Order ID],Table1[[#This Row],[Order ID]],Table1[Product ID],Table1[[#This Row],[Product ID]],Table1[Sales],Table1[[#This Row],[Sales]])</f>
        <v>1</v>
      </c>
    </row>
    <row r="5934" spans="1:19" x14ac:dyDescent="0.3">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c r="S5934">
        <f>COUNTIFS(Table1[Order ID],Table1[[#This Row],[Order ID]],Table1[Product ID],Table1[[#This Row],[Product ID]],Table1[Sales],Table1[[#This Row],[Sales]])</f>
        <v>1</v>
      </c>
    </row>
    <row r="5935" spans="1:19" x14ac:dyDescent="0.3">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c r="S5935">
        <f>COUNTIFS(Table1[Order ID],Table1[[#This Row],[Order ID]],Table1[Product ID],Table1[[#This Row],[Product ID]],Table1[Sales],Table1[[#This Row],[Sales]])</f>
        <v>1</v>
      </c>
    </row>
    <row r="5936" spans="1:19" x14ac:dyDescent="0.3">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c r="S5936">
        <f>COUNTIFS(Table1[Order ID],Table1[[#This Row],[Order ID]],Table1[Product ID],Table1[[#This Row],[Product ID]],Table1[Sales],Table1[[#This Row],[Sales]])</f>
        <v>1</v>
      </c>
    </row>
    <row r="5937" spans="1:19" x14ac:dyDescent="0.3">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c r="S5937">
        <f>COUNTIFS(Table1[Order ID],Table1[[#This Row],[Order ID]],Table1[Product ID],Table1[[#This Row],[Product ID]],Table1[Sales],Table1[[#This Row],[Sales]])</f>
        <v>1</v>
      </c>
    </row>
    <row r="5938" spans="1:19" x14ac:dyDescent="0.3">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c r="S5938">
        <f>COUNTIFS(Table1[Order ID],Table1[[#This Row],[Order ID]],Table1[Product ID],Table1[[#This Row],[Product ID]],Table1[Sales],Table1[[#This Row],[Sales]])</f>
        <v>1</v>
      </c>
    </row>
    <row r="5939" spans="1:19" x14ac:dyDescent="0.3">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c r="S5939">
        <f>COUNTIFS(Table1[Order ID],Table1[[#This Row],[Order ID]],Table1[Product ID],Table1[[#This Row],[Product ID]],Table1[Sales],Table1[[#This Row],[Sales]])</f>
        <v>1</v>
      </c>
    </row>
    <row r="5940" spans="1:19" x14ac:dyDescent="0.3">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c r="S5940">
        <f>COUNTIFS(Table1[Order ID],Table1[[#This Row],[Order ID]],Table1[Product ID],Table1[[#This Row],[Product ID]],Table1[Sales],Table1[[#This Row],[Sales]])</f>
        <v>1</v>
      </c>
    </row>
    <row r="5941" spans="1:19" x14ac:dyDescent="0.3">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c r="S5941">
        <f>COUNTIFS(Table1[Order ID],Table1[[#This Row],[Order ID]],Table1[Product ID],Table1[[#This Row],[Product ID]],Table1[Sales],Table1[[#This Row],[Sales]])</f>
        <v>1</v>
      </c>
    </row>
    <row r="5942" spans="1:19" x14ac:dyDescent="0.3">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c r="S5942">
        <f>COUNTIFS(Table1[Order ID],Table1[[#This Row],[Order ID]],Table1[Product ID],Table1[[#This Row],[Product ID]],Table1[Sales],Table1[[#This Row],[Sales]])</f>
        <v>1</v>
      </c>
    </row>
    <row r="5943" spans="1:19" x14ac:dyDescent="0.3">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c r="S5943">
        <f>COUNTIFS(Table1[Order ID],Table1[[#This Row],[Order ID]],Table1[Product ID],Table1[[#This Row],[Product ID]],Table1[Sales],Table1[[#This Row],[Sales]])</f>
        <v>1</v>
      </c>
    </row>
    <row r="5944" spans="1:19" x14ac:dyDescent="0.3">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c r="S5944">
        <f>COUNTIFS(Table1[Order ID],Table1[[#This Row],[Order ID]],Table1[Product ID],Table1[[#This Row],[Product ID]],Table1[Sales],Table1[[#This Row],[Sales]])</f>
        <v>1</v>
      </c>
    </row>
    <row r="5945" spans="1:19" x14ac:dyDescent="0.3">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c r="S5945">
        <f>COUNTIFS(Table1[Order ID],Table1[[#This Row],[Order ID]],Table1[Product ID],Table1[[#This Row],[Product ID]],Table1[Sales],Table1[[#This Row],[Sales]])</f>
        <v>1</v>
      </c>
    </row>
    <row r="5946" spans="1:19" x14ac:dyDescent="0.3">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c r="S5946">
        <f>COUNTIFS(Table1[Order ID],Table1[[#This Row],[Order ID]],Table1[Product ID],Table1[[#This Row],[Product ID]],Table1[Sales],Table1[[#This Row],[Sales]])</f>
        <v>1</v>
      </c>
    </row>
    <row r="5947" spans="1:19" x14ac:dyDescent="0.3">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c r="S5947">
        <f>COUNTIFS(Table1[Order ID],Table1[[#This Row],[Order ID]],Table1[Product ID],Table1[[#This Row],[Product ID]],Table1[Sales],Table1[[#This Row],[Sales]])</f>
        <v>1</v>
      </c>
    </row>
    <row r="5948" spans="1:19" x14ac:dyDescent="0.3">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c r="S5948">
        <f>COUNTIFS(Table1[Order ID],Table1[[#This Row],[Order ID]],Table1[Product ID],Table1[[#This Row],[Product ID]],Table1[Sales],Table1[[#This Row],[Sales]])</f>
        <v>1</v>
      </c>
    </row>
    <row r="5949" spans="1:19" x14ac:dyDescent="0.3">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c r="S5949">
        <f>COUNTIFS(Table1[Order ID],Table1[[#This Row],[Order ID]],Table1[Product ID],Table1[[#This Row],[Product ID]],Table1[Sales],Table1[[#This Row],[Sales]])</f>
        <v>1</v>
      </c>
    </row>
    <row r="5950" spans="1:19" x14ac:dyDescent="0.3">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c r="S5950">
        <f>COUNTIFS(Table1[Order ID],Table1[[#This Row],[Order ID]],Table1[Product ID],Table1[[#This Row],[Product ID]],Table1[Sales],Table1[[#This Row],[Sales]])</f>
        <v>1</v>
      </c>
    </row>
    <row r="5951" spans="1:19" x14ac:dyDescent="0.3">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c r="S5951">
        <f>COUNTIFS(Table1[Order ID],Table1[[#This Row],[Order ID]],Table1[Product ID],Table1[[#This Row],[Product ID]],Table1[Sales],Table1[[#This Row],[Sales]])</f>
        <v>1</v>
      </c>
    </row>
    <row r="5952" spans="1:19" x14ac:dyDescent="0.3">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c r="S5952">
        <f>COUNTIFS(Table1[Order ID],Table1[[#This Row],[Order ID]],Table1[Product ID],Table1[[#This Row],[Product ID]],Table1[Sales],Table1[[#This Row],[Sales]])</f>
        <v>1</v>
      </c>
    </row>
    <row r="5953" spans="1:19" x14ac:dyDescent="0.3">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c r="S5953">
        <f>COUNTIFS(Table1[Order ID],Table1[[#This Row],[Order ID]],Table1[Product ID],Table1[[#This Row],[Product ID]],Table1[Sales],Table1[[#This Row],[Sales]])</f>
        <v>1</v>
      </c>
    </row>
    <row r="5954" spans="1:19" x14ac:dyDescent="0.3">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c r="S5954">
        <f>COUNTIFS(Table1[Order ID],Table1[[#This Row],[Order ID]],Table1[Product ID],Table1[[#This Row],[Product ID]],Table1[Sales],Table1[[#This Row],[Sales]])</f>
        <v>1</v>
      </c>
    </row>
    <row r="5955" spans="1:19" x14ac:dyDescent="0.3">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c r="S5955">
        <f>COUNTIFS(Table1[Order ID],Table1[[#This Row],[Order ID]],Table1[Product ID],Table1[[#This Row],[Product ID]],Table1[Sales],Table1[[#This Row],[Sales]])</f>
        <v>1</v>
      </c>
    </row>
    <row r="5956" spans="1:19" x14ac:dyDescent="0.3">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c r="S5956">
        <f>COUNTIFS(Table1[Order ID],Table1[[#This Row],[Order ID]],Table1[Product ID],Table1[[#This Row],[Product ID]],Table1[Sales],Table1[[#This Row],[Sales]])</f>
        <v>1</v>
      </c>
    </row>
    <row r="5957" spans="1:19" x14ac:dyDescent="0.3">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c r="S5957">
        <f>COUNTIFS(Table1[Order ID],Table1[[#This Row],[Order ID]],Table1[Product ID],Table1[[#This Row],[Product ID]],Table1[Sales],Table1[[#This Row],[Sales]])</f>
        <v>1</v>
      </c>
    </row>
    <row r="5958" spans="1:19" x14ac:dyDescent="0.3">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c r="S5958">
        <f>COUNTIFS(Table1[Order ID],Table1[[#This Row],[Order ID]],Table1[Product ID],Table1[[#This Row],[Product ID]],Table1[Sales],Table1[[#This Row],[Sales]])</f>
        <v>1</v>
      </c>
    </row>
    <row r="5959" spans="1:19" x14ac:dyDescent="0.3">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c r="S5959">
        <f>COUNTIFS(Table1[Order ID],Table1[[#This Row],[Order ID]],Table1[Product ID],Table1[[#This Row],[Product ID]],Table1[Sales],Table1[[#This Row],[Sales]])</f>
        <v>1</v>
      </c>
    </row>
    <row r="5960" spans="1:19" x14ac:dyDescent="0.3">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c r="S5960">
        <f>COUNTIFS(Table1[Order ID],Table1[[#This Row],[Order ID]],Table1[Product ID],Table1[[#This Row],[Product ID]],Table1[Sales],Table1[[#This Row],[Sales]])</f>
        <v>1</v>
      </c>
    </row>
    <row r="5961" spans="1:19" x14ac:dyDescent="0.3">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c r="S5961">
        <f>COUNTIFS(Table1[Order ID],Table1[[#This Row],[Order ID]],Table1[Product ID],Table1[[#This Row],[Product ID]],Table1[Sales],Table1[[#This Row],[Sales]])</f>
        <v>1</v>
      </c>
    </row>
    <row r="5962" spans="1:19" x14ac:dyDescent="0.3">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c r="S5962">
        <f>COUNTIFS(Table1[Order ID],Table1[[#This Row],[Order ID]],Table1[Product ID],Table1[[#This Row],[Product ID]],Table1[Sales],Table1[[#This Row],[Sales]])</f>
        <v>1</v>
      </c>
    </row>
    <row r="5963" spans="1:19" x14ac:dyDescent="0.3">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c r="S5963">
        <f>COUNTIFS(Table1[Order ID],Table1[[#This Row],[Order ID]],Table1[Product ID],Table1[[#This Row],[Product ID]],Table1[Sales],Table1[[#This Row],[Sales]])</f>
        <v>1</v>
      </c>
    </row>
    <row r="5964" spans="1:19" x14ac:dyDescent="0.3">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c r="S5964">
        <f>COUNTIFS(Table1[Order ID],Table1[[#This Row],[Order ID]],Table1[Product ID],Table1[[#This Row],[Product ID]],Table1[Sales],Table1[[#This Row],[Sales]])</f>
        <v>1</v>
      </c>
    </row>
    <row r="5965" spans="1:19" x14ac:dyDescent="0.3">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c r="S5965">
        <f>COUNTIFS(Table1[Order ID],Table1[[#This Row],[Order ID]],Table1[Product ID],Table1[[#This Row],[Product ID]],Table1[Sales],Table1[[#This Row],[Sales]])</f>
        <v>1</v>
      </c>
    </row>
    <row r="5966" spans="1:19" x14ac:dyDescent="0.3">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c r="S5966">
        <f>COUNTIFS(Table1[Order ID],Table1[[#This Row],[Order ID]],Table1[Product ID],Table1[[#This Row],[Product ID]],Table1[Sales],Table1[[#This Row],[Sales]])</f>
        <v>1</v>
      </c>
    </row>
    <row r="5967" spans="1:19" x14ac:dyDescent="0.3">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c r="S5967">
        <f>COUNTIFS(Table1[Order ID],Table1[[#This Row],[Order ID]],Table1[Product ID],Table1[[#This Row],[Product ID]],Table1[Sales],Table1[[#This Row],[Sales]])</f>
        <v>1</v>
      </c>
    </row>
    <row r="5968" spans="1:19" x14ac:dyDescent="0.3">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c r="S5968">
        <f>COUNTIFS(Table1[Order ID],Table1[[#This Row],[Order ID]],Table1[Product ID],Table1[[#This Row],[Product ID]],Table1[Sales],Table1[[#This Row],[Sales]])</f>
        <v>1</v>
      </c>
    </row>
    <row r="5969" spans="1:19" x14ac:dyDescent="0.3">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c r="S5969">
        <f>COUNTIFS(Table1[Order ID],Table1[[#This Row],[Order ID]],Table1[Product ID],Table1[[#This Row],[Product ID]],Table1[Sales],Table1[[#This Row],[Sales]])</f>
        <v>1</v>
      </c>
    </row>
    <row r="5970" spans="1:19" x14ac:dyDescent="0.3">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c r="S5970">
        <f>COUNTIFS(Table1[Order ID],Table1[[#This Row],[Order ID]],Table1[Product ID],Table1[[#This Row],[Product ID]],Table1[Sales],Table1[[#This Row],[Sales]])</f>
        <v>1</v>
      </c>
    </row>
    <row r="5971" spans="1:19" x14ac:dyDescent="0.3">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c r="S5971">
        <f>COUNTIFS(Table1[Order ID],Table1[[#This Row],[Order ID]],Table1[Product ID],Table1[[#This Row],[Product ID]],Table1[Sales],Table1[[#This Row],[Sales]])</f>
        <v>1</v>
      </c>
    </row>
    <row r="5972" spans="1:19" x14ac:dyDescent="0.3">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c r="S5972">
        <f>COUNTIFS(Table1[Order ID],Table1[[#This Row],[Order ID]],Table1[Product ID],Table1[[#This Row],[Product ID]],Table1[Sales],Table1[[#This Row],[Sales]])</f>
        <v>1</v>
      </c>
    </row>
    <row r="5973" spans="1:19" x14ac:dyDescent="0.3">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c r="S5973">
        <f>COUNTIFS(Table1[Order ID],Table1[[#This Row],[Order ID]],Table1[Product ID],Table1[[#This Row],[Product ID]],Table1[Sales],Table1[[#This Row],[Sales]])</f>
        <v>1</v>
      </c>
    </row>
    <row r="5974" spans="1:19" x14ac:dyDescent="0.3">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c r="S5974">
        <f>COUNTIFS(Table1[Order ID],Table1[[#This Row],[Order ID]],Table1[Product ID],Table1[[#This Row],[Product ID]],Table1[Sales],Table1[[#This Row],[Sales]])</f>
        <v>1</v>
      </c>
    </row>
    <row r="5975" spans="1:19" x14ac:dyDescent="0.3">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c r="S5975">
        <f>COUNTIFS(Table1[Order ID],Table1[[#This Row],[Order ID]],Table1[Product ID],Table1[[#This Row],[Product ID]],Table1[Sales],Table1[[#This Row],[Sales]])</f>
        <v>1</v>
      </c>
    </row>
    <row r="5976" spans="1:19" x14ac:dyDescent="0.3">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c r="S5976">
        <f>COUNTIFS(Table1[Order ID],Table1[[#This Row],[Order ID]],Table1[Product ID],Table1[[#This Row],[Product ID]],Table1[Sales],Table1[[#This Row],[Sales]])</f>
        <v>1</v>
      </c>
    </row>
    <row r="5977" spans="1:19" x14ac:dyDescent="0.3">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c r="S5977">
        <f>COUNTIFS(Table1[Order ID],Table1[[#This Row],[Order ID]],Table1[Product ID],Table1[[#This Row],[Product ID]],Table1[Sales],Table1[[#This Row],[Sales]])</f>
        <v>1</v>
      </c>
    </row>
    <row r="5978" spans="1:19" x14ac:dyDescent="0.3">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c r="S5978">
        <f>COUNTIFS(Table1[Order ID],Table1[[#This Row],[Order ID]],Table1[Product ID],Table1[[#This Row],[Product ID]],Table1[Sales],Table1[[#This Row],[Sales]])</f>
        <v>1</v>
      </c>
    </row>
    <row r="5979" spans="1:19" x14ac:dyDescent="0.3">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c r="S5979">
        <f>COUNTIFS(Table1[Order ID],Table1[[#This Row],[Order ID]],Table1[Product ID],Table1[[#This Row],[Product ID]],Table1[Sales],Table1[[#This Row],[Sales]])</f>
        <v>1</v>
      </c>
    </row>
    <row r="5980" spans="1:19" x14ac:dyDescent="0.3">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c r="S5980">
        <f>COUNTIFS(Table1[Order ID],Table1[[#This Row],[Order ID]],Table1[Product ID],Table1[[#This Row],[Product ID]],Table1[Sales],Table1[[#This Row],[Sales]])</f>
        <v>1</v>
      </c>
    </row>
    <row r="5981" spans="1:19" x14ac:dyDescent="0.3">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c r="S5981">
        <f>COUNTIFS(Table1[Order ID],Table1[[#This Row],[Order ID]],Table1[Product ID],Table1[[#This Row],[Product ID]],Table1[Sales],Table1[[#This Row],[Sales]])</f>
        <v>1</v>
      </c>
    </row>
    <row r="5982" spans="1:19" x14ac:dyDescent="0.3">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c r="S5982">
        <f>COUNTIFS(Table1[Order ID],Table1[[#This Row],[Order ID]],Table1[Product ID],Table1[[#This Row],[Product ID]],Table1[Sales],Table1[[#This Row],[Sales]])</f>
        <v>1</v>
      </c>
    </row>
    <row r="5983" spans="1:19" x14ac:dyDescent="0.3">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c r="S5983">
        <f>COUNTIFS(Table1[Order ID],Table1[[#This Row],[Order ID]],Table1[Product ID],Table1[[#This Row],[Product ID]],Table1[Sales],Table1[[#This Row],[Sales]])</f>
        <v>1</v>
      </c>
    </row>
    <row r="5984" spans="1:19" x14ac:dyDescent="0.3">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c r="S5984">
        <f>COUNTIFS(Table1[Order ID],Table1[[#This Row],[Order ID]],Table1[Product ID],Table1[[#This Row],[Product ID]],Table1[Sales],Table1[[#This Row],[Sales]])</f>
        <v>1</v>
      </c>
    </row>
    <row r="5985" spans="1:19" x14ac:dyDescent="0.3">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c r="S5985">
        <f>COUNTIFS(Table1[Order ID],Table1[[#This Row],[Order ID]],Table1[Product ID],Table1[[#This Row],[Product ID]],Table1[Sales],Table1[[#This Row],[Sales]])</f>
        <v>1</v>
      </c>
    </row>
    <row r="5986" spans="1:19" x14ac:dyDescent="0.3">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c r="S5986">
        <f>COUNTIFS(Table1[Order ID],Table1[[#This Row],[Order ID]],Table1[Product ID],Table1[[#This Row],[Product ID]],Table1[Sales],Table1[[#This Row],[Sales]])</f>
        <v>1</v>
      </c>
    </row>
    <row r="5987" spans="1:19" x14ac:dyDescent="0.3">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c r="S5987">
        <f>COUNTIFS(Table1[Order ID],Table1[[#This Row],[Order ID]],Table1[Product ID],Table1[[#This Row],[Product ID]],Table1[Sales],Table1[[#This Row],[Sales]])</f>
        <v>1</v>
      </c>
    </row>
    <row r="5988" spans="1:19" x14ac:dyDescent="0.3">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c r="S5988">
        <f>COUNTIFS(Table1[Order ID],Table1[[#This Row],[Order ID]],Table1[Product ID],Table1[[#This Row],[Product ID]],Table1[Sales],Table1[[#This Row],[Sales]])</f>
        <v>1</v>
      </c>
    </row>
    <row r="5989" spans="1:19" x14ac:dyDescent="0.3">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c r="S5989">
        <f>COUNTIFS(Table1[Order ID],Table1[[#This Row],[Order ID]],Table1[Product ID],Table1[[#This Row],[Product ID]],Table1[Sales],Table1[[#This Row],[Sales]])</f>
        <v>1</v>
      </c>
    </row>
    <row r="5990" spans="1:19" x14ac:dyDescent="0.3">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c r="S5990">
        <f>COUNTIFS(Table1[Order ID],Table1[[#This Row],[Order ID]],Table1[Product ID],Table1[[#This Row],[Product ID]],Table1[Sales],Table1[[#This Row],[Sales]])</f>
        <v>1</v>
      </c>
    </row>
    <row r="5991" spans="1:19" x14ac:dyDescent="0.3">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c r="S5991">
        <f>COUNTIFS(Table1[Order ID],Table1[[#This Row],[Order ID]],Table1[Product ID],Table1[[#This Row],[Product ID]],Table1[Sales],Table1[[#This Row],[Sales]])</f>
        <v>1</v>
      </c>
    </row>
    <row r="5992" spans="1:19" x14ac:dyDescent="0.3">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c r="S5992">
        <f>COUNTIFS(Table1[Order ID],Table1[[#This Row],[Order ID]],Table1[Product ID],Table1[[#This Row],[Product ID]],Table1[Sales],Table1[[#This Row],[Sales]])</f>
        <v>1</v>
      </c>
    </row>
    <row r="5993" spans="1:19" x14ac:dyDescent="0.3">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c r="S5993">
        <f>COUNTIFS(Table1[Order ID],Table1[[#This Row],[Order ID]],Table1[Product ID],Table1[[#This Row],[Product ID]],Table1[Sales],Table1[[#This Row],[Sales]])</f>
        <v>1</v>
      </c>
    </row>
    <row r="5994" spans="1:19" x14ac:dyDescent="0.3">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c r="S5994">
        <f>COUNTIFS(Table1[Order ID],Table1[[#This Row],[Order ID]],Table1[Product ID],Table1[[#This Row],[Product ID]],Table1[Sales],Table1[[#This Row],[Sales]])</f>
        <v>1</v>
      </c>
    </row>
    <row r="5995" spans="1:19" x14ac:dyDescent="0.3">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c r="S5995">
        <f>COUNTIFS(Table1[Order ID],Table1[[#This Row],[Order ID]],Table1[Product ID],Table1[[#This Row],[Product ID]],Table1[Sales],Table1[[#This Row],[Sales]])</f>
        <v>1</v>
      </c>
    </row>
    <row r="5996" spans="1:19" x14ac:dyDescent="0.3">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c r="S5996">
        <f>COUNTIFS(Table1[Order ID],Table1[[#This Row],[Order ID]],Table1[Product ID],Table1[[#This Row],[Product ID]],Table1[Sales],Table1[[#This Row],[Sales]])</f>
        <v>1</v>
      </c>
    </row>
    <row r="5997" spans="1:19" x14ac:dyDescent="0.3">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c r="S5997">
        <f>COUNTIFS(Table1[Order ID],Table1[[#This Row],[Order ID]],Table1[Product ID],Table1[[#This Row],[Product ID]],Table1[Sales],Table1[[#This Row],[Sales]])</f>
        <v>1</v>
      </c>
    </row>
    <row r="5998" spans="1:19" x14ac:dyDescent="0.3">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c r="S5998">
        <f>COUNTIFS(Table1[Order ID],Table1[[#This Row],[Order ID]],Table1[Product ID],Table1[[#This Row],[Product ID]],Table1[Sales],Table1[[#This Row],[Sales]])</f>
        <v>1</v>
      </c>
    </row>
    <row r="5999" spans="1:19" x14ac:dyDescent="0.3">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c r="S5999">
        <f>COUNTIFS(Table1[Order ID],Table1[[#This Row],[Order ID]],Table1[Product ID],Table1[[#This Row],[Product ID]],Table1[Sales],Table1[[#This Row],[Sales]])</f>
        <v>1</v>
      </c>
    </row>
    <row r="6000" spans="1:19" x14ac:dyDescent="0.3">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c r="S6000">
        <f>COUNTIFS(Table1[Order ID],Table1[[#This Row],[Order ID]],Table1[Product ID],Table1[[#This Row],[Product ID]],Table1[Sales],Table1[[#This Row],[Sales]])</f>
        <v>1</v>
      </c>
    </row>
    <row r="6001" spans="1:19" x14ac:dyDescent="0.3">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c r="S6001">
        <f>COUNTIFS(Table1[Order ID],Table1[[#This Row],[Order ID]],Table1[Product ID],Table1[[#This Row],[Product ID]],Table1[Sales],Table1[[#This Row],[Sales]])</f>
        <v>1</v>
      </c>
    </row>
    <row r="6002" spans="1:19" x14ac:dyDescent="0.3">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c r="S6002">
        <f>COUNTIFS(Table1[Order ID],Table1[[#This Row],[Order ID]],Table1[Product ID],Table1[[#This Row],[Product ID]],Table1[Sales],Table1[[#This Row],[Sales]])</f>
        <v>1</v>
      </c>
    </row>
    <row r="6003" spans="1:19" x14ac:dyDescent="0.3">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c r="S6003">
        <f>COUNTIFS(Table1[Order ID],Table1[[#This Row],[Order ID]],Table1[Product ID],Table1[[#This Row],[Product ID]],Table1[Sales],Table1[[#This Row],[Sales]])</f>
        <v>1</v>
      </c>
    </row>
    <row r="6004" spans="1:19" x14ac:dyDescent="0.3">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c r="S6004">
        <f>COUNTIFS(Table1[Order ID],Table1[[#This Row],[Order ID]],Table1[Product ID],Table1[[#This Row],[Product ID]],Table1[Sales],Table1[[#This Row],[Sales]])</f>
        <v>1</v>
      </c>
    </row>
    <row r="6005" spans="1:19" x14ac:dyDescent="0.3">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c r="S6005">
        <f>COUNTIFS(Table1[Order ID],Table1[[#This Row],[Order ID]],Table1[Product ID],Table1[[#This Row],[Product ID]],Table1[Sales],Table1[[#This Row],[Sales]])</f>
        <v>1</v>
      </c>
    </row>
    <row r="6006" spans="1:19" x14ac:dyDescent="0.3">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c r="S6006">
        <f>COUNTIFS(Table1[Order ID],Table1[[#This Row],[Order ID]],Table1[Product ID],Table1[[#This Row],[Product ID]],Table1[Sales],Table1[[#This Row],[Sales]])</f>
        <v>1</v>
      </c>
    </row>
    <row r="6007" spans="1:19" x14ac:dyDescent="0.3">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c r="S6007">
        <f>COUNTIFS(Table1[Order ID],Table1[[#This Row],[Order ID]],Table1[Product ID],Table1[[#This Row],[Product ID]],Table1[Sales],Table1[[#This Row],[Sales]])</f>
        <v>1</v>
      </c>
    </row>
    <row r="6008" spans="1:19" x14ac:dyDescent="0.3">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c r="S6008">
        <f>COUNTIFS(Table1[Order ID],Table1[[#This Row],[Order ID]],Table1[Product ID],Table1[[#This Row],[Product ID]],Table1[Sales],Table1[[#This Row],[Sales]])</f>
        <v>1</v>
      </c>
    </row>
    <row r="6009" spans="1:19" x14ac:dyDescent="0.3">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c r="S6009">
        <f>COUNTIFS(Table1[Order ID],Table1[[#This Row],[Order ID]],Table1[Product ID],Table1[[#This Row],[Product ID]],Table1[Sales],Table1[[#This Row],[Sales]])</f>
        <v>1</v>
      </c>
    </row>
    <row r="6010" spans="1:19" x14ac:dyDescent="0.3">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c r="S6010">
        <f>COUNTIFS(Table1[Order ID],Table1[[#This Row],[Order ID]],Table1[Product ID],Table1[[#This Row],[Product ID]],Table1[Sales],Table1[[#This Row],[Sales]])</f>
        <v>1</v>
      </c>
    </row>
    <row r="6011" spans="1:19" x14ac:dyDescent="0.3">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c r="S6011">
        <f>COUNTIFS(Table1[Order ID],Table1[[#This Row],[Order ID]],Table1[Product ID],Table1[[#This Row],[Product ID]],Table1[Sales],Table1[[#This Row],[Sales]])</f>
        <v>1</v>
      </c>
    </row>
    <row r="6012" spans="1:19" x14ac:dyDescent="0.3">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c r="S6012">
        <f>COUNTIFS(Table1[Order ID],Table1[[#This Row],[Order ID]],Table1[Product ID],Table1[[#This Row],[Product ID]],Table1[Sales],Table1[[#This Row],[Sales]])</f>
        <v>1</v>
      </c>
    </row>
    <row r="6013" spans="1:19" x14ac:dyDescent="0.3">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c r="S6013">
        <f>COUNTIFS(Table1[Order ID],Table1[[#This Row],[Order ID]],Table1[Product ID],Table1[[#This Row],[Product ID]],Table1[Sales],Table1[[#This Row],[Sales]])</f>
        <v>1</v>
      </c>
    </row>
    <row r="6014" spans="1:19" x14ac:dyDescent="0.3">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c r="S6014">
        <f>COUNTIFS(Table1[Order ID],Table1[[#This Row],[Order ID]],Table1[Product ID],Table1[[#This Row],[Product ID]],Table1[Sales],Table1[[#This Row],[Sales]])</f>
        <v>1</v>
      </c>
    </row>
    <row r="6015" spans="1:19" x14ac:dyDescent="0.3">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c r="S6015">
        <f>COUNTIFS(Table1[Order ID],Table1[[#This Row],[Order ID]],Table1[Product ID],Table1[[#This Row],[Product ID]],Table1[Sales],Table1[[#This Row],[Sales]])</f>
        <v>1</v>
      </c>
    </row>
    <row r="6016" spans="1:19" x14ac:dyDescent="0.3">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c r="S6016">
        <f>COUNTIFS(Table1[Order ID],Table1[[#This Row],[Order ID]],Table1[Product ID],Table1[[#This Row],[Product ID]],Table1[Sales],Table1[[#This Row],[Sales]])</f>
        <v>1</v>
      </c>
    </row>
    <row r="6017" spans="1:19" x14ac:dyDescent="0.3">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c r="S6017">
        <f>COUNTIFS(Table1[Order ID],Table1[[#This Row],[Order ID]],Table1[Product ID],Table1[[#This Row],[Product ID]],Table1[Sales],Table1[[#This Row],[Sales]])</f>
        <v>1</v>
      </c>
    </row>
    <row r="6018" spans="1:19" x14ac:dyDescent="0.3">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c r="S6018">
        <f>COUNTIFS(Table1[Order ID],Table1[[#This Row],[Order ID]],Table1[Product ID],Table1[[#This Row],[Product ID]],Table1[Sales],Table1[[#This Row],[Sales]])</f>
        <v>1</v>
      </c>
    </row>
    <row r="6019" spans="1:19" x14ac:dyDescent="0.3">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c r="S6019">
        <f>COUNTIFS(Table1[Order ID],Table1[[#This Row],[Order ID]],Table1[Product ID],Table1[[#This Row],[Product ID]],Table1[Sales],Table1[[#This Row],[Sales]])</f>
        <v>1</v>
      </c>
    </row>
    <row r="6020" spans="1:19" x14ac:dyDescent="0.3">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c r="S6020">
        <f>COUNTIFS(Table1[Order ID],Table1[[#This Row],[Order ID]],Table1[Product ID],Table1[[#This Row],[Product ID]],Table1[Sales],Table1[[#This Row],[Sales]])</f>
        <v>1</v>
      </c>
    </row>
    <row r="6021" spans="1:19" x14ac:dyDescent="0.3">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c r="S6021">
        <f>COUNTIFS(Table1[Order ID],Table1[[#This Row],[Order ID]],Table1[Product ID],Table1[[#This Row],[Product ID]],Table1[Sales],Table1[[#This Row],[Sales]])</f>
        <v>1</v>
      </c>
    </row>
    <row r="6022" spans="1:19" x14ac:dyDescent="0.3">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c r="S6022">
        <f>COUNTIFS(Table1[Order ID],Table1[[#This Row],[Order ID]],Table1[Product ID],Table1[[#This Row],[Product ID]],Table1[Sales],Table1[[#This Row],[Sales]])</f>
        <v>1</v>
      </c>
    </row>
    <row r="6023" spans="1:19" x14ac:dyDescent="0.3">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c r="S6023">
        <f>COUNTIFS(Table1[Order ID],Table1[[#This Row],[Order ID]],Table1[Product ID],Table1[[#This Row],[Product ID]],Table1[Sales],Table1[[#This Row],[Sales]])</f>
        <v>1</v>
      </c>
    </row>
    <row r="6024" spans="1:19" x14ac:dyDescent="0.3">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c r="S6024">
        <f>COUNTIFS(Table1[Order ID],Table1[[#This Row],[Order ID]],Table1[Product ID],Table1[[#This Row],[Product ID]],Table1[Sales],Table1[[#This Row],[Sales]])</f>
        <v>1</v>
      </c>
    </row>
    <row r="6025" spans="1:19" x14ac:dyDescent="0.3">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c r="S6025">
        <f>COUNTIFS(Table1[Order ID],Table1[[#This Row],[Order ID]],Table1[Product ID],Table1[[#This Row],[Product ID]],Table1[Sales],Table1[[#This Row],[Sales]])</f>
        <v>1</v>
      </c>
    </row>
    <row r="6026" spans="1:19" x14ac:dyDescent="0.3">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c r="S6026">
        <f>COUNTIFS(Table1[Order ID],Table1[[#This Row],[Order ID]],Table1[Product ID],Table1[[#This Row],[Product ID]],Table1[Sales],Table1[[#This Row],[Sales]])</f>
        <v>1</v>
      </c>
    </row>
    <row r="6027" spans="1:19" x14ac:dyDescent="0.3">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c r="S6027">
        <f>COUNTIFS(Table1[Order ID],Table1[[#This Row],[Order ID]],Table1[Product ID],Table1[[#This Row],[Product ID]],Table1[Sales],Table1[[#This Row],[Sales]])</f>
        <v>1</v>
      </c>
    </row>
    <row r="6028" spans="1:19" x14ac:dyDescent="0.3">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c r="S6028">
        <f>COUNTIFS(Table1[Order ID],Table1[[#This Row],[Order ID]],Table1[Product ID],Table1[[#This Row],[Product ID]],Table1[Sales],Table1[[#This Row],[Sales]])</f>
        <v>1</v>
      </c>
    </row>
    <row r="6029" spans="1:19" x14ac:dyDescent="0.3">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c r="S6029">
        <f>COUNTIFS(Table1[Order ID],Table1[[#This Row],[Order ID]],Table1[Product ID],Table1[[#This Row],[Product ID]],Table1[Sales],Table1[[#This Row],[Sales]])</f>
        <v>1</v>
      </c>
    </row>
    <row r="6030" spans="1:19" x14ac:dyDescent="0.3">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c r="S6030">
        <f>COUNTIFS(Table1[Order ID],Table1[[#This Row],[Order ID]],Table1[Product ID],Table1[[#This Row],[Product ID]],Table1[Sales],Table1[[#This Row],[Sales]])</f>
        <v>1</v>
      </c>
    </row>
    <row r="6031" spans="1:19" x14ac:dyDescent="0.3">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c r="S6031">
        <f>COUNTIFS(Table1[Order ID],Table1[[#This Row],[Order ID]],Table1[Product ID],Table1[[#This Row],[Product ID]],Table1[Sales],Table1[[#This Row],[Sales]])</f>
        <v>1</v>
      </c>
    </row>
    <row r="6032" spans="1:19" x14ac:dyDescent="0.3">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c r="S6032">
        <f>COUNTIFS(Table1[Order ID],Table1[[#This Row],[Order ID]],Table1[Product ID],Table1[[#This Row],[Product ID]],Table1[Sales],Table1[[#This Row],[Sales]])</f>
        <v>1</v>
      </c>
    </row>
    <row r="6033" spans="1:19" x14ac:dyDescent="0.3">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c r="S6033">
        <f>COUNTIFS(Table1[Order ID],Table1[[#This Row],[Order ID]],Table1[Product ID],Table1[[#This Row],[Product ID]],Table1[Sales],Table1[[#This Row],[Sales]])</f>
        <v>1</v>
      </c>
    </row>
    <row r="6034" spans="1:19" x14ac:dyDescent="0.3">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c r="S6034">
        <f>COUNTIFS(Table1[Order ID],Table1[[#This Row],[Order ID]],Table1[Product ID],Table1[[#This Row],[Product ID]],Table1[Sales],Table1[[#This Row],[Sales]])</f>
        <v>1</v>
      </c>
    </row>
    <row r="6035" spans="1:19" x14ac:dyDescent="0.3">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c r="S6035">
        <f>COUNTIFS(Table1[Order ID],Table1[[#This Row],[Order ID]],Table1[Product ID],Table1[[#This Row],[Product ID]],Table1[Sales],Table1[[#This Row],[Sales]])</f>
        <v>1</v>
      </c>
    </row>
    <row r="6036" spans="1:19" x14ac:dyDescent="0.3">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c r="S6036">
        <f>COUNTIFS(Table1[Order ID],Table1[[#This Row],[Order ID]],Table1[Product ID],Table1[[#This Row],[Product ID]],Table1[Sales],Table1[[#This Row],[Sales]])</f>
        <v>1</v>
      </c>
    </row>
    <row r="6037" spans="1:19" x14ac:dyDescent="0.3">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c r="S6037">
        <f>COUNTIFS(Table1[Order ID],Table1[[#This Row],[Order ID]],Table1[Product ID],Table1[[#This Row],[Product ID]],Table1[Sales],Table1[[#This Row],[Sales]])</f>
        <v>1</v>
      </c>
    </row>
    <row r="6038" spans="1:19" x14ac:dyDescent="0.3">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c r="S6038">
        <f>COUNTIFS(Table1[Order ID],Table1[[#This Row],[Order ID]],Table1[Product ID],Table1[[#This Row],[Product ID]],Table1[Sales],Table1[[#This Row],[Sales]])</f>
        <v>1</v>
      </c>
    </row>
    <row r="6039" spans="1:19" x14ac:dyDescent="0.3">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c r="S6039">
        <f>COUNTIFS(Table1[Order ID],Table1[[#This Row],[Order ID]],Table1[Product ID],Table1[[#This Row],[Product ID]],Table1[Sales],Table1[[#This Row],[Sales]])</f>
        <v>1</v>
      </c>
    </row>
    <row r="6040" spans="1:19" x14ac:dyDescent="0.3">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c r="S6040">
        <f>COUNTIFS(Table1[Order ID],Table1[[#This Row],[Order ID]],Table1[Product ID],Table1[[#This Row],[Product ID]],Table1[Sales],Table1[[#This Row],[Sales]])</f>
        <v>1</v>
      </c>
    </row>
    <row r="6041" spans="1:19" x14ac:dyDescent="0.3">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c r="S6041">
        <f>COUNTIFS(Table1[Order ID],Table1[[#This Row],[Order ID]],Table1[Product ID],Table1[[#This Row],[Product ID]],Table1[Sales],Table1[[#This Row],[Sales]])</f>
        <v>1</v>
      </c>
    </row>
    <row r="6042" spans="1:19" x14ac:dyDescent="0.3">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c r="S6042">
        <f>COUNTIFS(Table1[Order ID],Table1[[#This Row],[Order ID]],Table1[Product ID],Table1[[#This Row],[Product ID]],Table1[Sales],Table1[[#This Row],[Sales]])</f>
        <v>1</v>
      </c>
    </row>
    <row r="6043" spans="1:19" x14ac:dyDescent="0.3">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c r="S6043">
        <f>COUNTIFS(Table1[Order ID],Table1[[#This Row],[Order ID]],Table1[Product ID],Table1[[#This Row],[Product ID]],Table1[Sales],Table1[[#This Row],[Sales]])</f>
        <v>1</v>
      </c>
    </row>
    <row r="6044" spans="1:19" x14ac:dyDescent="0.3">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c r="S6044">
        <f>COUNTIFS(Table1[Order ID],Table1[[#This Row],[Order ID]],Table1[Product ID],Table1[[#This Row],[Product ID]],Table1[Sales],Table1[[#This Row],[Sales]])</f>
        <v>1</v>
      </c>
    </row>
    <row r="6045" spans="1:19" x14ac:dyDescent="0.3">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c r="S6045">
        <f>COUNTIFS(Table1[Order ID],Table1[[#This Row],[Order ID]],Table1[Product ID],Table1[[#This Row],[Product ID]],Table1[Sales],Table1[[#This Row],[Sales]])</f>
        <v>1</v>
      </c>
    </row>
    <row r="6046" spans="1:19" x14ac:dyDescent="0.3">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c r="S6046">
        <f>COUNTIFS(Table1[Order ID],Table1[[#This Row],[Order ID]],Table1[Product ID],Table1[[#This Row],[Product ID]],Table1[Sales],Table1[[#This Row],[Sales]])</f>
        <v>1</v>
      </c>
    </row>
    <row r="6047" spans="1:19" x14ac:dyDescent="0.3">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c r="S6047">
        <f>COUNTIFS(Table1[Order ID],Table1[[#This Row],[Order ID]],Table1[Product ID],Table1[[#This Row],[Product ID]],Table1[Sales],Table1[[#This Row],[Sales]])</f>
        <v>1</v>
      </c>
    </row>
    <row r="6048" spans="1:19" x14ac:dyDescent="0.3">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c r="S6048">
        <f>COUNTIFS(Table1[Order ID],Table1[[#This Row],[Order ID]],Table1[Product ID],Table1[[#This Row],[Product ID]],Table1[Sales],Table1[[#This Row],[Sales]])</f>
        <v>1</v>
      </c>
    </row>
    <row r="6049" spans="1:19" x14ac:dyDescent="0.3">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c r="S6049">
        <f>COUNTIFS(Table1[Order ID],Table1[[#This Row],[Order ID]],Table1[Product ID],Table1[[#This Row],[Product ID]],Table1[Sales],Table1[[#This Row],[Sales]])</f>
        <v>1</v>
      </c>
    </row>
    <row r="6050" spans="1:19" x14ac:dyDescent="0.3">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c r="S6050">
        <f>COUNTIFS(Table1[Order ID],Table1[[#This Row],[Order ID]],Table1[Product ID],Table1[[#This Row],[Product ID]],Table1[Sales],Table1[[#This Row],[Sales]])</f>
        <v>1</v>
      </c>
    </row>
    <row r="6051" spans="1:19" x14ac:dyDescent="0.3">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c r="S6051">
        <f>COUNTIFS(Table1[Order ID],Table1[[#This Row],[Order ID]],Table1[Product ID],Table1[[#This Row],[Product ID]],Table1[Sales],Table1[[#This Row],[Sales]])</f>
        <v>1</v>
      </c>
    </row>
    <row r="6052" spans="1:19" x14ac:dyDescent="0.3">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c r="S6052">
        <f>COUNTIFS(Table1[Order ID],Table1[[#This Row],[Order ID]],Table1[Product ID],Table1[[#This Row],[Product ID]],Table1[Sales],Table1[[#This Row],[Sales]])</f>
        <v>1</v>
      </c>
    </row>
    <row r="6053" spans="1:19" x14ac:dyDescent="0.3">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c r="S6053">
        <f>COUNTIFS(Table1[Order ID],Table1[[#This Row],[Order ID]],Table1[Product ID],Table1[[#This Row],[Product ID]],Table1[Sales],Table1[[#This Row],[Sales]])</f>
        <v>1</v>
      </c>
    </row>
    <row r="6054" spans="1:19" x14ac:dyDescent="0.3">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c r="S6054">
        <f>COUNTIFS(Table1[Order ID],Table1[[#This Row],[Order ID]],Table1[Product ID],Table1[[#This Row],[Product ID]],Table1[Sales],Table1[[#This Row],[Sales]])</f>
        <v>1</v>
      </c>
    </row>
    <row r="6055" spans="1:19" x14ac:dyDescent="0.3">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c r="S6055">
        <f>COUNTIFS(Table1[Order ID],Table1[[#This Row],[Order ID]],Table1[Product ID],Table1[[#This Row],[Product ID]],Table1[Sales],Table1[[#This Row],[Sales]])</f>
        <v>1</v>
      </c>
    </row>
    <row r="6056" spans="1:19" x14ac:dyDescent="0.3">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c r="S6056">
        <f>COUNTIFS(Table1[Order ID],Table1[[#This Row],[Order ID]],Table1[Product ID],Table1[[#This Row],[Product ID]],Table1[Sales],Table1[[#This Row],[Sales]])</f>
        <v>1</v>
      </c>
    </row>
    <row r="6057" spans="1:19" x14ac:dyDescent="0.3">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c r="S6057">
        <f>COUNTIFS(Table1[Order ID],Table1[[#This Row],[Order ID]],Table1[Product ID],Table1[[#This Row],[Product ID]],Table1[Sales],Table1[[#This Row],[Sales]])</f>
        <v>1</v>
      </c>
    </row>
    <row r="6058" spans="1:19" x14ac:dyDescent="0.3">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c r="S6058">
        <f>COUNTIFS(Table1[Order ID],Table1[[#This Row],[Order ID]],Table1[Product ID],Table1[[#This Row],[Product ID]],Table1[Sales],Table1[[#This Row],[Sales]])</f>
        <v>1</v>
      </c>
    </row>
    <row r="6059" spans="1:19" x14ac:dyDescent="0.3">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c r="S6059">
        <f>COUNTIFS(Table1[Order ID],Table1[[#This Row],[Order ID]],Table1[Product ID],Table1[[#This Row],[Product ID]],Table1[Sales],Table1[[#This Row],[Sales]])</f>
        <v>1</v>
      </c>
    </row>
    <row r="6060" spans="1:19" x14ac:dyDescent="0.3">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c r="S6060">
        <f>COUNTIFS(Table1[Order ID],Table1[[#This Row],[Order ID]],Table1[Product ID],Table1[[#This Row],[Product ID]],Table1[Sales],Table1[[#This Row],[Sales]])</f>
        <v>1</v>
      </c>
    </row>
    <row r="6061" spans="1:19" x14ac:dyDescent="0.3">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c r="S6061">
        <f>COUNTIFS(Table1[Order ID],Table1[[#This Row],[Order ID]],Table1[Product ID],Table1[[#This Row],[Product ID]],Table1[Sales],Table1[[#This Row],[Sales]])</f>
        <v>1</v>
      </c>
    </row>
    <row r="6062" spans="1:19" x14ac:dyDescent="0.3">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c r="S6062">
        <f>COUNTIFS(Table1[Order ID],Table1[[#This Row],[Order ID]],Table1[Product ID],Table1[[#This Row],[Product ID]],Table1[Sales],Table1[[#This Row],[Sales]])</f>
        <v>1</v>
      </c>
    </row>
    <row r="6063" spans="1:19" x14ac:dyDescent="0.3">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c r="S6063">
        <f>COUNTIFS(Table1[Order ID],Table1[[#This Row],[Order ID]],Table1[Product ID],Table1[[#This Row],[Product ID]],Table1[Sales],Table1[[#This Row],[Sales]])</f>
        <v>1</v>
      </c>
    </row>
    <row r="6064" spans="1:19" x14ac:dyDescent="0.3">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c r="S6064">
        <f>COUNTIFS(Table1[Order ID],Table1[[#This Row],[Order ID]],Table1[Product ID],Table1[[#This Row],[Product ID]],Table1[Sales],Table1[[#This Row],[Sales]])</f>
        <v>1</v>
      </c>
    </row>
    <row r="6065" spans="1:19" x14ac:dyDescent="0.3">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c r="S6065">
        <f>COUNTIFS(Table1[Order ID],Table1[[#This Row],[Order ID]],Table1[Product ID],Table1[[#This Row],[Product ID]],Table1[Sales],Table1[[#This Row],[Sales]])</f>
        <v>1</v>
      </c>
    </row>
    <row r="6066" spans="1:19" x14ac:dyDescent="0.3">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c r="S6066">
        <f>COUNTIFS(Table1[Order ID],Table1[[#This Row],[Order ID]],Table1[Product ID],Table1[[#This Row],[Product ID]],Table1[Sales],Table1[[#This Row],[Sales]])</f>
        <v>1</v>
      </c>
    </row>
    <row r="6067" spans="1:19" x14ac:dyDescent="0.3">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c r="S6067">
        <f>COUNTIFS(Table1[Order ID],Table1[[#This Row],[Order ID]],Table1[Product ID],Table1[[#This Row],[Product ID]],Table1[Sales],Table1[[#This Row],[Sales]])</f>
        <v>1</v>
      </c>
    </row>
    <row r="6068" spans="1:19" x14ac:dyDescent="0.3">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c r="S6068">
        <f>COUNTIFS(Table1[Order ID],Table1[[#This Row],[Order ID]],Table1[Product ID],Table1[[#This Row],[Product ID]],Table1[Sales],Table1[[#This Row],[Sales]])</f>
        <v>1</v>
      </c>
    </row>
    <row r="6069" spans="1:19" x14ac:dyDescent="0.3">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c r="S6069">
        <f>COUNTIFS(Table1[Order ID],Table1[[#This Row],[Order ID]],Table1[Product ID],Table1[[#This Row],[Product ID]],Table1[Sales],Table1[[#This Row],[Sales]])</f>
        <v>1</v>
      </c>
    </row>
    <row r="6070" spans="1:19" x14ac:dyDescent="0.3">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c r="S6070">
        <f>COUNTIFS(Table1[Order ID],Table1[[#This Row],[Order ID]],Table1[Product ID],Table1[[#This Row],[Product ID]],Table1[Sales],Table1[[#This Row],[Sales]])</f>
        <v>1</v>
      </c>
    </row>
    <row r="6071" spans="1:19" x14ac:dyDescent="0.3">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c r="S6071">
        <f>COUNTIFS(Table1[Order ID],Table1[[#This Row],[Order ID]],Table1[Product ID],Table1[[#This Row],[Product ID]],Table1[Sales],Table1[[#This Row],[Sales]])</f>
        <v>1</v>
      </c>
    </row>
    <row r="6072" spans="1:19" x14ac:dyDescent="0.3">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c r="S6072">
        <f>COUNTIFS(Table1[Order ID],Table1[[#This Row],[Order ID]],Table1[Product ID],Table1[[#This Row],[Product ID]],Table1[Sales],Table1[[#This Row],[Sales]])</f>
        <v>1</v>
      </c>
    </row>
    <row r="6073" spans="1:19" x14ac:dyDescent="0.3">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c r="S6073">
        <f>COUNTIFS(Table1[Order ID],Table1[[#This Row],[Order ID]],Table1[Product ID],Table1[[#This Row],[Product ID]],Table1[Sales],Table1[[#This Row],[Sales]])</f>
        <v>1</v>
      </c>
    </row>
    <row r="6074" spans="1:19" x14ac:dyDescent="0.3">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c r="S6074">
        <f>COUNTIFS(Table1[Order ID],Table1[[#This Row],[Order ID]],Table1[Product ID],Table1[[#This Row],[Product ID]],Table1[Sales],Table1[[#This Row],[Sales]])</f>
        <v>1</v>
      </c>
    </row>
    <row r="6075" spans="1:19" x14ac:dyDescent="0.3">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c r="S6075">
        <f>COUNTIFS(Table1[Order ID],Table1[[#This Row],[Order ID]],Table1[Product ID],Table1[[#This Row],[Product ID]],Table1[Sales],Table1[[#This Row],[Sales]])</f>
        <v>1</v>
      </c>
    </row>
    <row r="6076" spans="1:19" x14ac:dyDescent="0.3">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c r="S6076">
        <f>COUNTIFS(Table1[Order ID],Table1[[#This Row],[Order ID]],Table1[Product ID],Table1[[#This Row],[Product ID]],Table1[Sales],Table1[[#This Row],[Sales]])</f>
        <v>1</v>
      </c>
    </row>
    <row r="6077" spans="1:19" x14ac:dyDescent="0.3">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c r="S6077">
        <f>COUNTIFS(Table1[Order ID],Table1[[#This Row],[Order ID]],Table1[Product ID],Table1[[#This Row],[Product ID]],Table1[Sales],Table1[[#This Row],[Sales]])</f>
        <v>1</v>
      </c>
    </row>
    <row r="6078" spans="1:19" x14ac:dyDescent="0.3">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c r="S6078">
        <f>COUNTIFS(Table1[Order ID],Table1[[#This Row],[Order ID]],Table1[Product ID],Table1[[#This Row],[Product ID]],Table1[Sales],Table1[[#This Row],[Sales]])</f>
        <v>1</v>
      </c>
    </row>
    <row r="6079" spans="1:19" x14ac:dyDescent="0.3">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c r="S6079">
        <f>COUNTIFS(Table1[Order ID],Table1[[#This Row],[Order ID]],Table1[Product ID],Table1[[#This Row],[Product ID]],Table1[Sales],Table1[[#This Row],[Sales]])</f>
        <v>1</v>
      </c>
    </row>
    <row r="6080" spans="1:19" x14ac:dyDescent="0.3">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c r="S6080">
        <f>COUNTIFS(Table1[Order ID],Table1[[#This Row],[Order ID]],Table1[Product ID],Table1[[#This Row],[Product ID]],Table1[Sales],Table1[[#This Row],[Sales]])</f>
        <v>1</v>
      </c>
    </row>
    <row r="6081" spans="1:19" x14ac:dyDescent="0.3">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c r="S6081">
        <f>COUNTIFS(Table1[Order ID],Table1[[#This Row],[Order ID]],Table1[Product ID],Table1[[#This Row],[Product ID]],Table1[Sales],Table1[[#This Row],[Sales]])</f>
        <v>1</v>
      </c>
    </row>
    <row r="6082" spans="1:19" x14ac:dyDescent="0.3">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c r="S6082">
        <f>COUNTIFS(Table1[Order ID],Table1[[#This Row],[Order ID]],Table1[Product ID],Table1[[#This Row],[Product ID]],Table1[Sales],Table1[[#This Row],[Sales]])</f>
        <v>1</v>
      </c>
    </row>
    <row r="6083" spans="1:19" x14ac:dyDescent="0.3">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c r="S6083">
        <f>COUNTIFS(Table1[Order ID],Table1[[#This Row],[Order ID]],Table1[Product ID],Table1[[#This Row],[Product ID]],Table1[Sales],Table1[[#This Row],[Sales]])</f>
        <v>1</v>
      </c>
    </row>
    <row r="6084" spans="1:19" x14ac:dyDescent="0.3">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c r="S6084">
        <f>COUNTIFS(Table1[Order ID],Table1[[#This Row],[Order ID]],Table1[Product ID],Table1[[#This Row],[Product ID]],Table1[Sales],Table1[[#This Row],[Sales]])</f>
        <v>1</v>
      </c>
    </row>
    <row r="6085" spans="1:19" x14ac:dyDescent="0.3">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c r="S6085">
        <f>COUNTIFS(Table1[Order ID],Table1[[#This Row],[Order ID]],Table1[Product ID],Table1[[#This Row],[Product ID]],Table1[Sales],Table1[[#This Row],[Sales]])</f>
        <v>1</v>
      </c>
    </row>
    <row r="6086" spans="1:19" x14ac:dyDescent="0.3">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c r="S6086">
        <f>COUNTIFS(Table1[Order ID],Table1[[#This Row],[Order ID]],Table1[Product ID],Table1[[#This Row],[Product ID]],Table1[Sales],Table1[[#This Row],[Sales]])</f>
        <v>1</v>
      </c>
    </row>
    <row r="6087" spans="1:19" x14ac:dyDescent="0.3">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c r="S6087">
        <f>COUNTIFS(Table1[Order ID],Table1[[#This Row],[Order ID]],Table1[Product ID],Table1[[#This Row],[Product ID]],Table1[Sales],Table1[[#This Row],[Sales]])</f>
        <v>1</v>
      </c>
    </row>
    <row r="6088" spans="1:19" x14ac:dyDescent="0.3">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c r="S6088">
        <f>COUNTIFS(Table1[Order ID],Table1[[#This Row],[Order ID]],Table1[Product ID],Table1[[#This Row],[Product ID]],Table1[Sales],Table1[[#This Row],[Sales]])</f>
        <v>1</v>
      </c>
    </row>
    <row r="6089" spans="1:19" x14ac:dyDescent="0.3">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c r="S6089">
        <f>COUNTIFS(Table1[Order ID],Table1[[#This Row],[Order ID]],Table1[Product ID],Table1[[#This Row],[Product ID]],Table1[Sales],Table1[[#This Row],[Sales]])</f>
        <v>1</v>
      </c>
    </row>
    <row r="6090" spans="1:19" x14ac:dyDescent="0.3">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c r="S6090">
        <f>COUNTIFS(Table1[Order ID],Table1[[#This Row],[Order ID]],Table1[Product ID],Table1[[#This Row],[Product ID]],Table1[Sales],Table1[[#This Row],[Sales]])</f>
        <v>1</v>
      </c>
    </row>
    <row r="6091" spans="1:19" x14ac:dyDescent="0.3">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c r="S6091">
        <f>COUNTIFS(Table1[Order ID],Table1[[#This Row],[Order ID]],Table1[Product ID],Table1[[#This Row],[Product ID]],Table1[Sales],Table1[[#This Row],[Sales]])</f>
        <v>1</v>
      </c>
    </row>
    <row r="6092" spans="1:19" x14ac:dyDescent="0.3">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c r="S6092">
        <f>COUNTIFS(Table1[Order ID],Table1[[#This Row],[Order ID]],Table1[Product ID],Table1[[#This Row],[Product ID]],Table1[Sales],Table1[[#This Row],[Sales]])</f>
        <v>1</v>
      </c>
    </row>
    <row r="6093" spans="1:19" x14ac:dyDescent="0.3">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c r="S6093">
        <f>COUNTIFS(Table1[Order ID],Table1[[#This Row],[Order ID]],Table1[Product ID],Table1[[#This Row],[Product ID]],Table1[Sales],Table1[[#This Row],[Sales]])</f>
        <v>1</v>
      </c>
    </row>
    <row r="6094" spans="1:19" x14ac:dyDescent="0.3">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c r="S6094">
        <f>COUNTIFS(Table1[Order ID],Table1[[#This Row],[Order ID]],Table1[Product ID],Table1[[#This Row],[Product ID]],Table1[Sales],Table1[[#This Row],[Sales]])</f>
        <v>1</v>
      </c>
    </row>
    <row r="6095" spans="1:19" x14ac:dyDescent="0.3">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c r="S6095">
        <f>COUNTIFS(Table1[Order ID],Table1[[#This Row],[Order ID]],Table1[Product ID],Table1[[#This Row],[Product ID]],Table1[Sales],Table1[[#This Row],[Sales]])</f>
        <v>1</v>
      </c>
    </row>
    <row r="6096" spans="1:19" x14ac:dyDescent="0.3">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c r="S6096">
        <f>COUNTIFS(Table1[Order ID],Table1[[#This Row],[Order ID]],Table1[Product ID],Table1[[#This Row],[Product ID]],Table1[Sales],Table1[[#This Row],[Sales]])</f>
        <v>1</v>
      </c>
    </row>
    <row r="6097" spans="1:19" x14ac:dyDescent="0.3">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c r="S6097">
        <f>COUNTIFS(Table1[Order ID],Table1[[#This Row],[Order ID]],Table1[Product ID],Table1[[#This Row],[Product ID]],Table1[Sales],Table1[[#This Row],[Sales]])</f>
        <v>1</v>
      </c>
    </row>
    <row r="6098" spans="1:19" x14ac:dyDescent="0.3">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c r="S6098">
        <f>COUNTIFS(Table1[Order ID],Table1[[#This Row],[Order ID]],Table1[Product ID],Table1[[#This Row],[Product ID]],Table1[Sales],Table1[[#This Row],[Sales]])</f>
        <v>1</v>
      </c>
    </row>
    <row r="6099" spans="1:19" x14ac:dyDescent="0.3">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c r="S6099">
        <f>COUNTIFS(Table1[Order ID],Table1[[#This Row],[Order ID]],Table1[Product ID],Table1[[#This Row],[Product ID]],Table1[Sales],Table1[[#This Row],[Sales]])</f>
        <v>1</v>
      </c>
    </row>
    <row r="6100" spans="1:19" x14ac:dyDescent="0.3">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c r="S6100">
        <f>COUNTIFS(Table1[Order ID],Table1[[#This Row],[Order ID]],Table1[Product ID],Table1[[#This Row],[Product ID]],Table1[Sales],Table1[[#This Row],[Sales]])</f>
        <v>1</v>
      </c>
    </row>
    <row r="6101" spans="1:19" x14ac:dyDescent="0.3">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c r="S6101">
        <f>COUNTIFS(Table1[Order ID],Table1[[#This Row],[Order ID]],Table1[Product ID],Table1[[#This Row],[Product ID]],Table1[Sales],Table1[[#This Row],[Sales]])</f>
        <v>1</v>
      </c>
    </row>
    <row r="6102" spans="1:19" x14ac:dyDescent="0.3">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c r="S6102">
        <f>COUNTIFS(Table1[Order ID],Table1[[#This Row],[Order ID]],Table1[Product ID],Table1[[#This Row],[Product ID]],Table1[Sales],Table1[[#This Row],[Sales]])</f>
        <v>1</v>
      </c>
    </row>
    <row r="6103" spans="1:19" x14ac:dyDescent="0.3">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c r="S6103">
        <f>COUNTIFS(Table1[Order ID],Table1[[#This Row],[Order ID]],Table1[Product ID],Table1[[#This Row],[Product ID]],Table1[Sales],Table1[[#This Row],[Sales]])</f>
        <v>1</v>
      </c>
    </row>
    <row r="6104" spans="1:19" x14ac:dyDescent="0.3">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c r="S6104">
        <f>COUNTIFS(Table1[Order ID],Table1[[#This Row],[Order ID]],Table1[Product ID],Table1[[#This Row],[Product ID]],Table1[Sales],Table1[[#This Row],[Sales]])</f>
        <v>1</v>
      </c>
    </row>
    <row r="6105" spans="1:19" x14ac:dyDescent="0.3">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c r="S6105">
        <f>COUNTIFS(Table1[Order ID],Table1[[#This Row],[Order ID]],Table1[Product ID],Table1[[#This Row],[Product ID]],Table1[Sales],Table1[[#This Row],[Sales]])</f>
        <v>1</v>
      </c>
    </row>
    <row r="6106" spans="1:19" x14ac:dyDescent="0.3">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c r="S6106">
        <f>COUNTIFS(Table1[Order ID],Table1[[#This Row],[Order ID]],Table1[Product ID],Table1[[#This Row],[Product ID]],Table1[Sales],Table1[[#This Row],[Sales]])</f>
        <v>1</v>
      </c>
    </row>
    <row r="6107" spans="1:19" x14ac:dyDescent="0.3">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c r="S6107">
        <f>COUNTIFS(Table1[Order ID],Table1[[#This Row],[Order ID]],Table1[Product ID],Table1[[#This Row],[Product ID]],Table1[Sales],Table1[[#This Row],[Sales]])</f>
        <v>1</v>
      </c>
    </row>
    <row r="6108" spans="1:19" x14ac:dyDescent="0.3">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c r="S6108">
        <f>COUNTIFS(Table1[Order ID],Table1[[#This Row],[Order ID]],Table1[Product ID],Table1[[#This Row],[Product ID]],Table1[Sales],Table1[[#This Row],[Sales]])</f>
        <v>1</v>
      </c>
    </row>
    <row r="6109" spans="1:19" x14ac:dyDescent="0.3">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c r="S6109">
        <f>COUNTIFS(Table1[Order ID],Table1[[#This Row],[Order ID]],Table1[Product ID],Table1[[#This Row],[Product ID]],Table1[Sales],Table1[[#This Row],[Sales]])</f>
        <v>1</v>
      </c>
    </row>
    <row r="6110" spans="1:19" x14ac:dyDescent="0.3">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c r="S6110">
        <f>COUNTIFS(Table1[Order ID],Table1[[#This Row],[Order ID]],Table1[Product ID],Table1[[#This Row],[Product ID]],Table1[Sales],Table1[[#This Row],[Sales]])</f>
        <v>1</v>
      </c>
    </row>
    <row r="6111" spans="1:19" x14ac:dyDescent="0.3">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c r="S6111">
        <f>COUNTIFS(Table1[Order ID],Table1[[#This Row],[Order ID]],Table1[Product ID],Table1[[#This Row],[Product ID]],Table1[Sales],Table1[[#This Row],[Sales]])</f>
        <v>1</v>
      </c>
    </row>
    <row r="6112" spans="1:19" x14ac:dyDescent="0.3">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c r="S6112">
        <f>COUNTIFS(Table1[Order ID],Table1[[#This Row],[Order ID]],Table1[Product ID],Table1[[#This Row],[Product ID]],Table1[Sales],Table1[[#This Row],[Sales]])</f>
        <v>1</v>
      </c>
    </row>
    <row r="6113" spans="1:19" x14ac:dyDescent="0.3">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c r="S6113">
        <f>COUNTIFS(Table1[Order ID],Table1[[#This Row],[Order ID]],Table1[Product ID],Table1[[#This Row],[Product ID]],Table1[Sales],Table1[[#This Row],[Sales]])</f>
        <v>1</v>
      </c>
    </row>
    <row r="6114" spans="1:19" x14ac:dyDescent="0.3">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c r="S6114">
        <f>COUNTIFS(Table1[Order ID],Table1[[#This Row],[Order ID]],Table1[Product ID],Table1[[#This Row],[Product ID]],Table1[Sales],Table1[[#This Row],[Sales]])</f>
        <v>1</v>
      </c>
    </row>
    <row r="6115" spans="1:19" x14ac:dyDescent="0.3">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c r="S6115">
        <f>COUNTIFS(Table1[Order ID],Table1[[#This Row],[Order ID]],Table1[Product ID],Table1[[#This Row],[Product ID]],Table1[Sales],Table1[[#This Row],[Sales]])</f>
        <v>1</v>
      </c>
    </row>
    <row r="6116" spans="1:19" x14ac:dyDescent="0.3">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c r="S6116">
        <f>COUNTIFS(Table1[Order ID],Table1[[#This Row],[Order ID]],Table1[Product ID],Table1[[#This Row],[Product ID]],Table1[Sales],Table1[[#This Row],[Sales]])</f>
        <v>1</v>
      </c>
    </row>
    <row r="6117" spans="1:19" x14ac:dyDescent="0.3">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c r="S6117">
        <f>COUNTIFS(Table1[Order ID],Table1[[#This Row],[Order ID]],Table1[Product ID],Table1[[#This Row],[Product ID]],Table1[Sales],Table1[[#This Row],[Sales]])</f>
        <v>1</v>
      </c>
    </row>
    <row r="6118" spans="1:19" x14ac:dyDescent="0.3">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c r="S6118">
        <f>COUNTIFS(Table1[Order ID],Table1[[#This Row],[Order ID]],Table1[Product ID],Table1[[#This Row],[Product ID]],Table1[Sales],Table1[[#This Row],[Sales]])</f>
        <v>1</v>
      </c>
    </row>
    <row r="6119" spans="1:19" x14ac:dyDescent="0.3">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c r="S6119">
        <f>COUNTIFS(Table1[Order ID],Table1[[#This Row],[Order ID]],Table1[Product ID],Table1[[#This Row],[Product ID]],Table1[Sales],Table1[[#This Row],[Sales]])</f>
        <v>1</v>
      </c>
    </row>
    <row r="6120" spans="1:19" x14ac:dyDescent="0.3">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c r="S6120">
        <f>COUNTIFS(Table1[Order ID],Table1[[#This Row],[Order ID]],Table1[Product ID],Table1[[#This Row],[Product ID]],Table1[Sales],Table1[[#This Row],[Sales]])</f>
        <v>1</v>
      </c>
    </row>
    <row r="6121" spans="1:19" x14ac:dyDescent="0.3">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c r="S6121">
        <f>COUNTIFS(Table1[Order ID],Table1[[#This Row],[Order ID]],Table1[Product ID],Table1[[#This Row],[Product ID]],Table1[Sales],Table1[[#This Row],[Sales]])</f>
        <v>1</v>
      </c>
    </row>
    <row r="6122" spans="1:19" x14ac:dyDescent="0.3">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c r="S6122">
        <f>COUNTIFS(Table1[Order ID],Table1[[#This Row],[Order ID]],Table1[Product ID],Table1[[#This Row],[Product ID]],Table1[Sales],Table1[[#This Row],[Sales]])</f>
        <v>1</v>
      </c>
    </row>
    <row r="6123" spans="1:19" x14ac:dyDescent="0.3">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c r="S6123">
        <f>COUNTIFS(Table1[Order ID],Table1[[#This Row],[Order ID]],Table1[Product ID],Table1[[#This Row],[Product ID]],Table1[Sales],Table1[[#This Row],[Sales]])</f>
        <v>1</v>
      </c>
    </row>
    <row r="6124" spans="1:19" x14ac:dyDescent="0.3">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c r="S6124">
        <f>COUNTIFS(Table1[Order ID],Table1[[#This Row],[Order ID]],Table1[Product ID],Table1[[#This Row],[Product ID]],Table1[Sales],Table1[[#This Row],[Sales]])</f>
        <v>1</v>
      </c>
    </row>
    <row r="6125" spans="1:19" x14ac:dyDescent="0.3">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c r="S6125">
        <f>COUNTIFS(Table1[Order ID],Table1[[#This Row],[Order ID]],Table1[Product ID],Table1[[#This Row],[Product ID]],Table1[Sales],Table1[[#This Row],[Sales]])</f>
        <v>1</v>
      </c>
    </row>
    <row r="6126" spans="1:19" x14ac:dyDescent="0.3">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c r="S6126">
        <f>COUNTIFS(Table1[Order ID],Table1[[#This Row],[Order ID]],Table1[Product ID],Table1[[#This Row],[Product ID]],Table1[Sales],Table1[[#This Row],[Sales]])</f>
        <v>1</v>
      </c>
    </row>
    <row r="6127" spans="1:19" x14ac:dyDescent="0.3">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c r="S6127">
        <f>COUNTIFS(Table1[Order ID],Table1[[#This Row],[Order ID]],Table1[Product ID],Table1[[#This Row],[Product ID]],Table1[Sales],Table1[[#This Row],[Sales]])</f>
        <v>1</v>
      </c>
    </row>
    <row r="6128" spans="1:19" x14ac:dyDescent="0.3">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c r="S6128">
        <f>COUNTIFS(Table1[Order ID],Table1[[#This Row],[Order ID]],Table1[Product ID],Table1[[#This Row],[Product ID]],Table1[Sales],Table1[[#This Row],[Sales]])</f>
        <v>1</v>
      </c>
    </row>
    <row r="6129" spans="1:19" x14ac:dyDescent="0.3">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c r="S6129">
        <f>COUNTIFS(Table1[Order ID],Table1[[#This Row],[Order ID]],Table1[Product ID],Table1[[#This Row],[Product ID]],Table1[Sales],Table1[[#This Row],[Sales]])</f>
        <v>1</v>
      </c>
    </row>
    <row r="6130" spans="1:19" x14ac:dyDescent="0.3">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c r="S6130">
        <f>COUNTIFS(Table1[Order ID],Table1[[#This Row],[Order ID]],Table1[Product ID],Table1[[#This Row],[Product ID]],Table1[Sales],Table1[[#This Row],[Sales]])</f>
        <v>1</v>
      </c>
    </row>
    <row r="6131" spans="1:19" x14ac:dyDescent="0.3">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c r="S6131">
        <f>COUNTIFS(Table1[Order ID],Table1[[#This Row],[Order ID]],Table1[Product ID],Table1[[#This Row],[Product ID]],Table1[Sales],Table1[[#This Row],[Sales]])</f>
        <v>1</v>
      </c>
    </row>
    <row r="6132" spans="1:19" x14ac:dyDescent="0.3">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c r="S6132">
        <f>COUNTIFS(Table1[Order ID],Table1[[#This Row],[Order ID]],Table1[Product ID],Table1[[#This Row],[Product ID]],Table1[Sales],Table1[[#This Row],[Sales]])</f>
        <v>1</v>
      </c>
    </row>
    <row r="6133" spans="1:19" x14ac:dyDescent="0.3">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c r="S6133">
        <f>COUNTIFS(Table1[Order ID],Table1[[#This Row],[Order ID]],Table1[Product ID],Table1[[#This Row],[Product ID]],Table1[Sales],Table1[[#This Row],[Sales]])</f>
        <v>1</v>
      </c>
    </row>
    <row r="6134" spans="1:19" x14ac:dyDescent="0.3">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c r="S6134">
        <f>COUNTIFS(Table1[Order ID],Table1[[#This Row],[Order ID]],Table1[Product ID],Table1[[#This Row],[Product ID]],Table1[Sales],Table1[[#This Row],[Sales]])</f>
        <v>1</v>
      </c>
    </row>
    <row r="6135" spans="1:19" x14ac:dyDescent="0.3">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c r="S6135">
        <f>COUNTIFS(Table1[Order ID],Table1[[#This Row],[Order ID]],Table1[Product ID],Table1[[#This Row],[Product ID]],Table1[Sales],Table1[[#This Row],[Sales]])</f>
        <v>1</v>
      </c>
    </row>
    <row r="6136" spans="1:19" x14ac:dyDescent="0.3">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c r="S6136">
        <f>COUNTIFS(Table1[Order ID],Table1[[#This Row],[Order ID]],Table1[Product ID],Table1[[#This Row],[Product ID]],Table1[Sales],Table1[[#This Row],[Sales]])</f>
        <v>1</v>
      </c>
    </row>
    <row r="6137" spans="1:19" x14ac:dyDescent="0.3">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c r="S6137">
        <f>COUNTIFS(Table1[Order ID],Table1[[#This Row],[Order ID]],Table1[Product ID],Table1[[#This Row],[Product ID]],Table1[Sales],Table1[[#This Row],[Sales]])</f>
        <v>1</v>
      </c>
    </row>
    <row r="6138" spans="1:19" x14ac:dyDescent="0.3">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c r="S6138">
        <f>COUNTIFS(Table1[Order ID],Table1[[#This Row],[Order ID]],Table1[Product ID],Table1[[#This Row],[Product ID]],Table1[Sales],Table1[[#This Row],[Sales]])</f>
        <v>1</v>
      </c>
    </row>
    <row r="6139" spans="1:19" x14ac:dyDescent="0.3">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c r="S6139">
        <f>COUNTIFS(Table1[Order ID],Table1[[#This Row],[Order ID]],Table1[Product ID],Table1[[#This Row],[Product ID]],Table1[Sales],Table1[[#This Row],[Sales]])</f>
        <v>1</v>
      </c>
    </row>
    <row r="6140" spans="1:19" x14ac:dyDescent="0.3">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c r="S6140">
        <f>COUNTIFS(Table1[Order ID],Table1[[#This Row],[Order ID]],Table1[Product ID],Table1[[#This Row],[Product ID]],Table1[Sales],Table1[[#This Row],[Sales]])</f>
        <v>1</v>
      </c>
    </row>
    <row r="6141" spans="1:19" x14ac:dyDescent="0.3">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c r="S6141">
        <f>COUNTIFS(Table1[Order ID],Table1[[#This Row],[Order ID]],Table1[Product ID],Table1[[#This Row],[Product ID]],Table1[Sales],Table1[[#This Row],[Sales]])</f>
        <v>1</v>
      </c>
    </row>
    <row r="6142" spans="1:19" x14ac:dyDescent="0.3">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c r="S6142">
        <f>COUNTIFS(Table1[Order ID],Table1[[#This Row],[Order ID]],Table1[Product ID],Table1[[#This Row],[Product ID]],Table1[Sales],Table1[[#This Row],[Sales]])</f>
        <v>1</v>
      </c>
    </row>
    <row r="6143" spans="1:19" x14ac:dyDescent="0.3">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c r="S6143">
        <f>COUNTIFS(Table1[Order ID],Table1[[#This Row],[Order ID]],Table1[Product ID],Table1[[#This Row],[Product ID]],Table1[Sales],Table1[[#This Row],[Sales]])</f>
        <v>1</v>
      </c>
    </row>
    <row r="6144" spans="1:19" x14ac:dyDescent="0.3">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c r="S6144">
        <f>COUNTIFS(Table1[Order ID],Table1[[#This Row],[Order ID]],Table1[Product ID],Table1[[#This Row],[Product ID]],Table1[Sales],Table1[[#This Row],[Sales]])</f>
        <v>1</v>
      </c>
    </row>
    <row r="6145" spans="1:19" x14ac:dyDescent="0.3">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c r="S6145">
        <f>COUNTIFS(Table1[Order ID],Table1[[#This Row],[Order ID]],Table1[Product ID],Table1[[#This Row],[Product ID]],Table1[Sales],Table1[[#This Row],[Sales]])</f>
        <v>1</v>
      </c>
    </row>
    <row r="6146" spans="1:19" x14ac:dyDescent="0.3">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c r="S6146">
        <f>COUNTIFS(Table1[Order ID],Table1[[#This Row],[Order ID]],Table1[Product ID],Table1[[#This Row],[Product ID]],Table1[Sales],Table1[[#This Row],[Sales]])</f>
        <v>1</v>
      </c>
    </row>
    <row r="6147" spans="1:19" x14ac:dyDescent="0.3">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c r="S6147">
        <f>COUNTIFS(Table1[Order ID],Table1[[#This Row],[Order ID]],Table1[Product ID],Table1[[#This Row],[Product ID]],Table1[Sales],Table1[[#This Row],[Sales]])</f>
        <v>1</v>
      </c>
    </row>
    <row r="6148" spans="1:19" x14ac:dyDescent="0.3">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c r="S6148">
        <f>COUNTIFS(Table1[Order ID],Table1[[#This Row],[Order ID]],Table1[Product ID],Table1[[#This Row],[Product ID]],Table1[Sales],Table1[[#This Row],[Sales]])</f>
        <v>1</v>
      </c>
    </row>
    <row r="6149" spans="1:19" x14ac:dyDescent="0.3">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c r="S6149">
        <f>COUNTIFS(Table1[Order ID],Table1[[#This Row],[Order ID]],Table1[Product ID],Table1[[#This Row],[Product ID]],Table1[Sales],Table1[[#This Row],[Sales]])</f>
        <v>1</v>
      </c>
    </row>
    <row r="6150" spans="1:19" x14ac:dyDescent="0.3">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c r="S6150">
        <f>COUNTIFS(Table1[Order ID],Table1[[#This Row],[Order ID]],Table1[Product ID],Table1[[#This Row],[Product ID]],Table1[Sales],Table1[[#This Row],[Sales]])</f>
        <v>1</v>
      </c>
    </row>
    <row r="6151" spans="1:19" x14ac:dyDescent="0.3">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c r="S6151">
        <f>COUNTIFS(Table1[Order ID],Table1[[#This Row],[Order ID]],Table1[Product ID],Table1[[#This Row],[Product ID]],Table1[Sales],Table1[[#This Row],[Sales]])</f>
        <v>1</v>
      </c>
    </row>
    <row r="6152" spans="1:19" x14ac:dyDescent="0.3">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c r="S6152">
        <f>COUNTIFS(Table1[Order ID],Table1[[#This Row],[Order ID]],Table1[Product ID],Table1[[#This Row],[Product ID]],Table1[Sales],Table1[[#This Row],[Sales]])</f>
        <v>1</v>
      </c>
    </row>
    <row r="6153" spans="1:19" x14ac:dyDescent="0.3">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c r="S6153">
        <f>COUNTIFS(Table1[Order ID],Table1[[#This Row],[Order ID]],Table1[Product ID],Table1[[#This Row],[Product ID]],Table1[Sales],Table1[[#This Row],[Sales]])</f>
        <v>1</v>
      </c>
    </row>
    <row r="6154" spans="1:19" x14ac:dyDescent="0.3">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c r="S6154">
        <f>COUNTIFS(Table1[Order ID],Table1[[#This Row],[Order ID]],Table1[Product ID],Table1[[#This Row],[Product ID]],Table1[Sales],Table1[[#This Row],[Sales]])</f>
        <v>1</v>
      </c>
    </row>
    <row r="6155" spans="1:19" x14ac:dyDescent="0.3">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c r="S6155">
        <f>COUNTIFS(Table1[Order ID],Table1[[#This Row],[Order ID]],Table1[Product ID],Table1[[#This Row],[Product ID]],Table1[Sales],Table1[[#This Row],[Sales]])</f>
        <v>1</v>
      </c>
    </row>
    <row r="6156" spans="1:19" x14ac:dyDescent="0.3">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c r="S6156">
        <f>COUNTIFS(Table1[Order ID],Table1[[#This Row],[Order ID]],Table1[Product ID],Table1[[#This Row],[Product ID]],Table1[Sales],Table1[[#This Row],[Sales]])</f>
        <v>1</v>
      </c>
    </row>
    <row r="6157" spans="1:19" x14ac:dyDescent="0.3">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c r="S6157">
        <f>COUNTIFS(Table1[Order ID],Table1[[#This Row],[Order ID]],Table1[Product ID],Table1[[#This Row],[Product ID]],Table1[Sales],Table1[[#This Row],[Sales]])</f>
        <v>1</v>
      </c>
    </row>
    <row r="6158" spans="1:19" x14ac:dyDescent="0.3">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c r="S6158">
        <f>COUNTIFS(Table1[Order ID],Table1[[#This Row],[Order ID]],Table1[Product ID],Table1[[#This Row],[Product ID]],Table1[Sales],Table1[[#This Row],[Sales]])</f>
        <v>1</v>
      </c>
    </row>
    <row r="6159" spans="1:19" x14ac:dyDescent="0.3">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c r="S6159">
        <f>COUNTIFS(Table1[Order ID],Table1[[#This Row],[Order ID]],Table1[Product ID],Table1[[#This Row],[Product ID]],Table1[Sales],Table1[[#This Row],[Sales]])</f>
        <v>1</v>
      </c>
    </row>
    <row r="6160" spans="1:19" x14ac:dyDescent="0.3">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c r="S6160">
        <f>COUNTIFS(Table1[Order ID],Table1[[#This Row],[Order ID]],Table1[Product ID],Table1[[#This Row],[Product ID]],Table1[Sales],Table1[[#This Row],[Sales]])</f>
        <v>1</v>
      </c>
    </row>
    <row r="6161" spans="1:19" x14ac:dyDescent="0.3">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c r="S6161">
        <f>COUNTIFS(Table1[Order ID],Table1[[#This Row],[Order ID]],Table1[Product ID],Table1[[#This Row],[Product ID]],Table1[Sales],Table1[[#This Row],[Sales]])</f>
        <v>1</v>
      </c>
    </row>
    <row r="6162" spans="1:19" x14ac:dyDescent="0.3">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c r="S6162">
        <f>COUNTIFS(Table1[Order ID],Table1[[#This Row],[Order ID]],Table1[Product ID],Table1[[#This Row],[Product ID]],Table1[Sales],Table1[[#This Row],[Sales]])</f>
        <v>1</v>
      </c>
    </row>
    <row r="6163" spans="1:19" x14ac:dyDescent="0.3">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c r="S6163">
        <f>COUNTIFS(Table1[Order ID],Table1[[#This Row],[Order ID]],Table1[Product ID],Table1[[#This Row],[Product ID]],Table1[Sales],Table1[[#This Row],[Sales]])</f>
        <v>1</v>
      </c>
    </row>
    <row r="6164" spans="1:19" x14ac:dyDescent="0.3">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c r="S6164">
        <f>COUNTIFS(Table1[Order ID],Table1[[#This Row],[Order ID]],Table1[Product ID],Table1[[#This Row],[Product ID]],Table1[Sales],Table1[[#This Row],[Sales]])</f>
        <v>1</v>
      </c>
    </row>
    <row r="6165" spans="1:19" x14ac:dyDescent="0.3">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c r="S6165">
        <f>COUNTIFS(Table1[Order ID],Table1[[#This Row],[Order ID]],Table1[Product ID],Table1[[#This Row],[Product ID]],Table1[Sales],Table1[[#This Row],[Sales]])</f>
        <v>1</v>
      </c>
    </row>
    <row r="6166" spans="1:19" x14ac:dyDescent="0.3">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c r="S6166">
        <f>COUNTIFS(Table1[Order ID],Table1[[#This Row],[Order ID]],Table1[Product ID],Table1[[#This Row],[Product ID]],Table1[Sales],Table1[[#This Row],[Sales]])</f>
        <v>1</v>
      </c>
    </row>
    <row r="6167" spans="1:19" x14ac:dyDescent="0.3">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c r="S6167">
        <f>COUNTIFS(Table1[Order ID],Table1[[#This Row],[Order ID]],Table1[Product ID],Table1[[#This Row],[Product ID]],Table1[Sales],Table1[[#This Row],[Sales]])</f>
        <v>1</v>
      </c>
    </row>
    <row r="6168" spans="1:19" x14ac:dyDescent="0.3">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c r="S6168">
        <f>COUNTIFS(Table1[Order ID],Table1[[#This Row],[Order ID]],Table1[Product ID],Table1[[#This Row],[Product ID]],Table1[Sales],Table1[[#This Row],[Sales]])</f>
        <v>1</v>
      </c>
    </row>
    <row r="6169" spans="1:19" x14ac:dyDescent="0.3">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c r="S6169">
        <f>COUNTIFS(Table1[Order ID],Table1[[#This Row],[Order ID]],Table1[Product ID],Table1[[#This Row],[Product ID]],Table1[Sales],Table1[[#This Row],[Sales]])</f>
        <v>1</v>
      </c>
    </row>
    <row r="6170" spans="1:19" x14ac:dyDescent="0.3">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c r="S6170">
        <f>COUNTIFS(Table1[Order ID],Table1[[#This Row],[Order ID]],Table1[Product ID],Table1[[#This Row],[Product ID]],Table1[Sales],Table1[[#This Row],[Sales]])</f>
        <v>1</v>
      </c>
    </row>
    <row r="6171" spans="1:19" x14ac:dyDescent="0.3">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c r="S6171">
        <f>COUNTIFS(Table1[Order ID],Table1[[#This Row],[Order ID]],Table1[Product ID],Table1[[#This Row],[Product ID]],Table1[Sales],Table1[[#This Row],[Sales]])</f>
        <v>1</v>
      </c>
    </row>
    <row r="6172" spans="1:19" x14ac:dyDescent="0.3">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c r="S6172">
        <f>COUNTIFS(Table1[Order ID],Table1[[#This Row],[Order ID]],Table1[Product ID],Table1[[#This Row],[Product ID]],Table1[Sales],Table1[[#This Row],[Sales]])</f>
        <v>1</v>
      </c>
    </row>
    <row r="6173" spans="1:19" x14ac:dyDescent="0.3">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c r="S6173">
        <f>COUNTIFS(Table1[Order ID],Table1[[#This Row],[Order ID]],Table1[Product ID],Table1[[#This Row],[Product ID]],Table1[Sales],Table1[[#This Row],[Sales]])</f>
        <v>1</v>
      </c>
    </row>
    <row r="6174" spans="1:19" x14ac:dyDescent="0.3">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c r="S6174">
        <f>COUNTIFS(Table1[Order ID],Table1[[#This Row],[Order ID]],Table1[Product ID],Table1[[#This Row],[Product ID]],Table1[Sales],Table1[[#This Row],[Sales]])</f>
        <v>1</v>
      </c>
    </row>
    <row r="6175" spans="1:19" x14ac:dyDescent="0.3">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c r="S6175">
        <f>COUNTIFS(Table1[Order ID],Table1[[#This Row],[Order ID]],Table1[Product ID],Table1[[#This Row],[Product ID]],Table1[Sales],Table1[[#This Row],[Sales]])</f>
        <v>1</v>
      </c>
    </row>
    <row r="6176" spans="1:19" x14ac:dyDescent="0.3">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c r="S6176">
        <f>COUNTIFS(Table1[Order ID],Table1[[#This Row],[Order ID]],Table1[Product ID],Table1[[#This Row],[Product ID]],Table1[Sales],Table1[[#This Row],[Sales]])</f>
        <v>1</v>
      </c>
    </row>
    <row r="6177" spans="1:19" x14ac:dyDescent="0.3">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c r="S6177">
        <f>COUNTIFS(Table1[Order ID],Table1[[#This Row],[Order ID]],Table1[Product ID],Table1[[#This Row],[Product ID]],Table1[Sales],Table1[[#This Row],[Sales]])</f>
        <v>1</v>
      </c>
    </row>
    <row r="6178" spans="1:19" x14ac:dyDescent="0.3">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c r="S6178">
        <f>COUNTIFS(Table1[Order ID],Table1[[#This Row],[Order ID]],Table1[Product ID],Table1[[#This Row],[Product ID]],Table1[Sales],Table1[[#This Row],[Sales]])</f>
        <v>1</v>
      </c>
    </row>
    <row r="6179" spans="1:19" x14ac:dyDescent="0.3">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c r="S6179">
        <f>COUNTIFS(Table1[Order ID],Table1[[#This Row],[Order ID]],Table1[Product ID],Table1[[#This Row],[Product ID]],Table1[Sales],Table1[[#This Row],[Sales]])</f>
        <v>1</v>
      </c>
    </row>
    <row r="6180" spans="1:19" x14ac:dyDescent="0.3">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c r="S6180">
        <f>COUNTIFS(Table1[Order ID],Table1[[#This Row],[Order ID]],Table1[Product ID],Table1[[#This Row],[Product ID]],Table1[Sales],Table1[[#This Row],[Sales]])</f>
        <v>1</v>
      </c>
    </row>
    <row r="6181" spans="1:19" x14ac:dyDescent="0.3">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c r="S6181">
        <f>COUNTIFS(Table1[Order ID],Table1[[#This Row],[Order ID]],Table1[Product ID],Table1[[#This Row],[Product ID]],Table1[Sales],Table1[[#This Row],[Sales]])</f>
        <v>1</v>
      </c>
    </row>
    <row r="6182" spans="1:19" x14ac:dyDescent="0.3">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c r="S6182">
        <f>COUNTIFS(Table1[Order ID],Table1[[#This Row],[Order ID]],Table1[Product ID],Table1[[#This Row],[Product ID]],Table1[Sales],Table1[[#This Row],[Sales]])</f>
        <v>1</v>
      </c>
    </row>
    <row r="6183" spans="1:19" x14ac:dyDescent="0.3">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c r="S6183">
        <f>COUNTIFS(Table1[Order ID],Table1[[#This Row],[Order ID]],Table1[Product ID],Table1[[#This Row],[Product ID]],Table1[Sales],Table1[[#This Row],[Sales]])</f>
        <v>1</v>
      </c>
    </row>
    <row r="6184" spans="1:19" x14ac:dyDescent="0.3">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c r="S6184">
        <f>COUNTIFS(Table1[Order ID],Table1[[#This Row],[Order ID]],Table1[Product ID],Table1[[#This Row],[Product ID]],Table1[Sales],Table1[[#This Row],[Sales]])</f>
        <v>1</v>
      </c>
    </row>
    <row r="6185" spans="1:19" x14ac:dyDescent="0.3">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c r="S6185">
        <f>COUNTIFS(Table1[Order ID],Table1[[#This Row],[Order ID]],Table1[Product ID],Table1[[#This Row],[Product ID]],Table1[Sales],Table1[[#This Row],[Sales]])</f>
        <v>1</v>
      </c>
    </row>
    <row r="6186" spans="1:19" x14ac:dyDescent="0.3">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c r="S6186">
        <f>COUNTIFS(Table1[Order ID],Table1[[#This Row],[Order ID]],Table1[Product ID],Table1[[#This Row],[Product ID]],Table1[Sales],Table1[[#This Row],[Sales]])</f>
        <v>1</v>
      </c>
    </row>
    <row r="6187" spans="1:19" x14ac:dyDescent="0.3">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c r="S6187">
        <f>COUNTIFS(Table1[Order ID],Table1[[#This Row],[Order ID]],Table1[Product ID],Table1[[#This Row],[Product ID]],Table1[Sales],Table1[[#This Row],[Sales]])</f>
        <v>1</v>
      </c>
    </row>
    <row r="6188" spans="1:19" x14ac:dyDescent="0.3">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c r="S6188">
        <f>COUNTIFS(Table1[Order ID],Table1[[#This Row],[Order ID]],Table1[Product ID],Table1[[#This Row],[Product ID]],Table1[Sales],Table1[[#This Row],[Sales]])</f>
        <v>1</v>
      </c>
    </row>
    <row r="6189" spans="1:19" x14ac:dyDescent="0.3">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c r="S6189">
        <f>COUNTIFS(Table1[Order ID],Table1[[#This Row],[Order ID]],Table1[Product ID],Table1[[#This Row],[Product ID]],Table1[Sales],Table1[[#This Row],[Sales]])</f>
        <v>1</v>
      </c>
    </row>
    <row r="6190" spans="1:19" x14ac:dyDescent="0.3">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c r="S6190">
        <f>COUNTIFS(Table1[Order ID],Table1[[#This Row],[Order ID]],Table1[Product ID],Table1[[#This Row],[Product ID]],Table1[Sales],Table1[[#This Row],[Sales]])</f>
        <v>1</v>
      </c>
    </row>
    <row r="6191" spans="1:19" x14ac:dyDescent="0.3">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c r="S6191">
        <f>COUNTIFS(Table1[Order ID],Table1[[#This Row],[Order ID]],Table1[Product ID],Table1[[#This Row],[Product ID]],Table1[Sales],Table1[[#This Row],[Sales]])</f>
        <v>1</v>
      </c>
    </row>
    <row r="6192" spans="1:19" x14ac:dyDescent="0.3">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c r="S6192">
        <f>COUNTIFS(Table1[Order ID],Table1[[#This Row],[Order ID]],Table1[Product ID],Table1[[#This Row],[Product ID]],Table1[Sales],Table1[[#This Row],[Sales]])</f>
        <v>1</v>
      </c>
    </row>
    <row r="6193" spans="1:19" x14ac:dyDescent="0.3">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c r="S6193">
        <f>COUNTIFS(Table1[Order ID],Table1[[#This Row],[Order ID]],Table1[Product ID],Table1[[#This Row],[Product ID]],Table1[Sales],Table1[[#This Row],[Sales]])</f>
        <v>1</v>
      </c>
    </row>
    <row r="6194" spans="1:19" x14ac:dyDescent="0.3">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c r="S6194">
        <f>COUNTIFS(Table1[Order ID],Table1[[#This Row],[Order ID]],Table1[Product ID],Table1[[#This Row],[Product ID]],Table1[Sales],Table1[[#This Row],[Sales]])</f>
        <v>1</v>
      </c>
    </row>
    <row r="6195" spans="1:19" x14ac:dyDescent="0.3">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c r="S6195">
        <f>COUNTIFS(Table1[Order ID],Table1[[#This Row],[Order ID]],Table1[Product ID],Table1[[#This Row],[Product ID]],Table1[Sales],Table1[[#This Row],[Sales]])</f>
        <v>1</v>
      </c>
    </row>
    <row r="6196" spans="1:19" x14ac:dyDescent="0.3">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c r="S6196">
        <f>COUNTIFS(Table1[Order ID],Table1[[#This Row],[Order ID]],Table1[Product ID],Table1[[#This Row],[Product ID]],Table1[Sales],Table1[[#This Row],[Sales]])</f>
        <v>1</v>
      </c>
    </row>
    <row r="6197" spans="1:19" x14ac:dyDescent="0.3">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c r="S6197">
        <f>COUNTIFS(Table1[Order ID],Table1[[#This Row],[Order ID]],Table1[Product ID],Table1[[#This Row],[Product ID]],Table1[Sales],Table1[[#This Row],[Sales]])</f>
        <v>1</v>
      </c>
    </row>
    <row r="6198" spans="1:19" x14ac:dyDescent="0.3">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c r="S6198">
        <f>COUNTIFS(Table1[Order ID],Table1[[#This Row],[Order ID]],Table1[Product ID],Table1[[#This Row],[Product ID]],Table1[Sales],Table1[[#This Row],[Sales]])</f>
        <v>1</v>
      </c>
    </row>
    <row r="6199" spans="1:19" x14ac:dyDescent="0.3">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c r="S6199">
        <f>COUNTIFS(Table1[Order ID],Table1[[#This Row],[Order ID]],Table1[Product ID],Table1[[#This Row],[Product ID]],Table1[Sales],Table1[[#This Row],[Sales]])</f>
        <v>1</v>
      </c>
    </row>
    <row r="6200" spans="1:19" x14ac:dyDescent="0.3">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c r="S6200">
        <f>COUNTIFS(Table1[Order ID],Table1[[#This Row],[Order ID]],Table1[Product ID],Table1[[#This Row],[Product ID]],Table1[Sales],Table1[[#This Row],[Sales]])</f>
        <v>1</v>
      </c>
    </row>
    <row r="6201" spans="1:19" x14ac:dyDescent="0.3">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c r="S6201">
        <f>COUNTIFS(Table1[Order ID],Table1[[#This Row],[Order ID]],Table1[Product ID],Table1[[#This Row],[Product ID]],Table1[Sales],Table1[[#This Row],[Sales]])</f>
        <v>1</v>
      </c>
    </row>
    <row r="6202" spans="1:19" x14ac:dyDescent="0.3">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c r="S6202">
        <f>COUNTIFS(Table1[Order ID],Table1[[#This Row],[Order ID]],Table1[Product ID],Table1[[#This Row],[Product ID]],Table1[Sales],Table1[[#This Row],[Sales]])</f>
        <v>1</v>
      </c>
    </row>
    <row r="6203" spans="1:19" x14ac:dyDescent="0.3">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c r="S6203">
        <f>COUNTIFS(Table1[Order ID],Table1[[#This Row],[Order ID]],Table1[Product ID],Table1[[#This Row],[Product ID]],Table1[Sales],Table1[[#This Row],[Sales]])</f>
        <v>1</v>
      </c>
    </row>
    <row r="6204" spans="1:19" x14ac:dyDescent="0.3">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c r="S6204">
        <f>COUNTIFS(Table1[Order ID],Table1[[#This Row],[Order ID]],Table1[Product ID],Table1[[#This Row],[Product ID]],Table1[Sales],Table1[[#This Row],[Sales]])</f>
        <v>1</v>
      </c>
    </row>
    <row r="6205" spans="1:19" x14ac:dyDescent="0.3">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c r="S6205">
        <f>COUNTIFS(Table1[Order ID],Table1[[#This Row],[Order ID]],Table1[Product ID],Table1[[#This Row],[Product ID]],Table1[Sales],Table1[[#This Row],[Sales]])</f>
        <v>1</v>
      </c>
    </row>
    <row r="6206" spans="1:19" x14ac:dyDescent="0.3">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c r="S6206">
        <f>COUNTIFS(Table1[Order ID],Table1[[#This Row],[Order ID]],Table1[Product ID],Table1[[#This Row],[Product ID]],Table1[Sales],Table1[[#This Row],[Sales]])</f>
        <v>1</v>
      </c>
    </row>
    <row r="6207" spans="1:19" x14ac:dyDescent="0.3">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c r="S6207">
        <f>COUNTIFS(Table1[Order ID],Table1[[#This Row],[Order ID]],Table1[Product ID],Table1[[#This Row],[Product ID]],Table1[Sales],Table1[[#This Row],[Sales]])</f>
        <v>1</v>
      </c>
    </row>
    <row r="6208" spans="1:19" x14ac:dyDescent="0.3">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c r="S6208">
        <f>COUNTIFS(Table1[Order ID],Table1[[#This Row],[Order ID]],Table1[Product ID],Table1[[#This Row],[Product ID]],Table1[Sales],Table1[[#This Row],[Sales]])</f>
        <v>1</v>
      </c>
    </row>
    <row r="6209" spans="1:19" x14ac:dyDescent="0.3">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c r="S6209">
        <f>COUNTIFS(Table1[Order ID],Table1[[#This Row],[Order ID]],Table1[Product ID],Table1[[#This Row],[Product ID]],Table1[Sales],Table1[[#This Row],[Sales]])</f>
        <v>1</v>
      </c>
    </row>
    <row r="6210" spans="1:19" x14ac:dyDescent="0.3">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c r="S6210">
        <f>COUNTIFS(Table1[Order ID],Table1[[#This Row],[Order ID]],Table1[Product ID],Table1[[#This Row],[Product ID]],Table1[Sales],Table1[[#This Row],[Sales]])</f>
        <v>1</v>
      </c>
    </row>
    <row r="6211" spans="1:19" x14ac:dyDescent="0.3">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c r="S6211">
        <f>COUNTIFS(Table1[Order ID],Table1[[#This Row],[Order ID]],Table1[Product ID],Table1[[#This Row],[Product ID]],Table1[Sales],Table1[[#This Row],[Sales]])</f>
        <v>1</v>
      </c>
    </row>
    <row r="6212" spans="1:19" x14ac:dyDescent="0.3">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c r="S6212">
        <f>COUNTIFS(Table1[Order ID],Table1[[#This Row],[Order ID]],Table1[Product ID],Table1[[#This Row],[Product ID]],Table1[Sales],Table1[[#This Row],[Sales]])</f>
        <v>1</v>
      </c>
    </row>
    <row r="6213" spans="1:19" x14ac:dyDescent="0.3">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c r="S6213">
        <f>COUNTIFS(Table1[Order ID],Table1[[#This Row],[Order ID]],Table1[Product ID],Table1[[#This Row],[Product ID]],Table1[Sales],Table1[[#This Row],[Sales]])</f>
        <v>1</v>
      </c>
    </row>
    <row r="6214" spans="1:19" x14ac:dyDescent="0.3">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c r="S6214">
        <f>COUNTIFS(Table1[Order ID],Table1[[#This Row],[Order ID]],Table1[Product ID],Table1[[#This Row],[Product ID]],Table1[Sales],Table1[[#This Row],[Sales]])</f>
        <v>1</v>
      </c>
    </row>
    <row r="6215" spans="1:19" x14ac:dyDescent="0.3">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c r="S6215">
        <f>COUNTIFS(Table1[Order ID],Table1[[#This Row],[Order ID]],Table1[Product ID],Table1[[#This Row],[Product ID]],Table1[Sales],Table1[[#This Row],[Sales]])</f>
        <v>1</v>
      </c>
    </row>
    <row r="6216" spans="1:19" x14ac:dyDescent="0.3">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c r="S6216">
        <f>COUNTIFS(Table1[Order ID],Table1[[#This Row],[Order ID]],Table1[Product ID],Table1[[#This Row],[Product ID]],Table1[Sales],Table1[[#This Row],[Sales]])</f>
        <v>1</v>
      </c>
    </row>
    <row r="6217" spans="1:19" x14ac:dyDescent="0.3">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c r="S6217">
        <f>COUNTIFS(Table1[Order ID],Table1[[#This Row],[Order ID]],Table1[Product ID],Table1[[#This Row],[Product ID]],Table1[Sales],Table1[[#This Row],[Sales]])</f>
        <v>1</v>
      </c>
    </row>
    <row r="6218" spans="1:19" x14ac:dyDescent="0.3">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c r="S6218">
        <f>COUNTIFS(Table1[Order ID],Table1[[#This Row],[Order ID]],Table1[Product ID],Table1[[#This Row],[Product ID]],Table1[Sales],Table1[[#This Row],[Sales]])</f>
        <v>1</v>
      </c>
    </row>
    <row r="6219" spans="1:19" x14ac:dyDescent="0.3">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c r="S6219">
        <f>COUNTIFS(Table1[Order ID],Table1[[#This Row],[Order ID]],Table1[Product ID],Table1[[#This Row],[Product ID]],Table1[Sales],Table1[[#This Row],[Sales]])</f>
        <v>1</v>
      </c>
    </row>
    <row r="6220" spans="1:19" x14ac:dyDescent="0.3">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c r="S6220">
        <f>COUNTIFS(Table1[Order ID],Table1[[#This Row],[Order ID]],Table1[Product ID],Table1[[#This Row],[Product ID]],Table1[Sales],Table1[[#This Row],[Sales]])</f>
        <v>1</v>
      </c>
    </row>
    <row r="6221" spans="1:19" x14ac:dyDescent="0.3">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c r="S6221">
        <f>COUNTIFS(Table1[Order ID],Table1[[#This Row],[Order ID]],Table1[Product ID],Table1[[#This Row],[Product ID]],Table1[Sales],Table1[[#This Row],[Sales]])</f>
        <v>1</v>
      </c>
    </row>
    <row r="6222" spans="1:19" x14ac:dyDescent="0.3">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c r="S6222">
        <f>COUNTIFS(Table1[Order ID],Table1[[#This Row],[Order ID]],Table1[Product ID],Table1[[#This Row],[Product ID]],Table1[Sales],Table1[[#This Row],[Sales]])</f>
        <v>1</v>
      </c>
    </row>
    <row r="6223" spans="1:19" x14ac:dyDescent="0.3">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c r="S6223">
        <f>COUNTIFS(Table1[Order ID],Table1[[#This Row],[Order ID]],Table1[Product ID],Table1[[#This Row],[Product ID]],Table1[Sales],Table1[[#This Row],[Sales]])</f>
        <v>1</v>
      </c>
    </row>
    <row r="6224" spans="1:19" x14ac:dyDescent="0.3">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c r="S6224">
        <f>COUNTIFS(Table1[Order ID],Table1[[#This Row],[Order ID]],Table1[Product ID],Table1[[#This Row],[Product ID]],Table1[Sales],Table1[[#This Row],[Sales]])</f>
        <v>1</v>
      </c>
    </row>
    <row r="6225" spans="1:19" x14ac:dyDescent="0.3">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c r="S6225">
        <f>COUNTIFS(Table1[Order ID],Table1[[#This Row],[Order ID]],Table1[Product ID],Table1[[#This Row],[Product ID]],Table1[Sales],Table1[[#This Row],[Sales]])</f>
        <v>1</v>
      </c>
    </row>
    <row r="6226" spans="1:19" x14ac:dyDescent="0.3">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c r="S6226">
        <f>COUNTIFS(Table1[Order ID],Table1[[#This Row],[Order ID]],Table1[Product ID],Table1[[#This Row],[Product ID]],Table1[Sales],Table1[[#This Row],[Sales]])</f>
        <v>1</v>
      </c>
    </row>
    <row r="6227" spans="1:19" x14ac:dyDescent="0.3">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c r="S6227">
        <f>COUNTIFS(Table1[Order ID],Table1[[#This Row],[Order ID]],Table1[Product ID],Table1[[#This Row],[Product ID]],Table1[Sales],Table1[[#This Row],[Sales]])</f>
        <v>1</v>
      </c>
    </row>
    <row r="6228" spans="1:19" x14ac:dyDescent="0.3">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c r="S6228">
        <f>COUNTIFS(Table1[Order ID],Table1[[#This Row],[Order ID]],Table1[Product ID],Table1[[#This Row],[Product ID]],Table1[Sales],Table1[[#This Row],[Sales]])</f>
        <v>1</v>
      </c>
    </row>
    <row r="6229" spans="1:19" x14ac:dyDescent="0.3">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c r="S6229">
        <f>COUNTIFS(Table1[Order ID],Table1[[#This Row],[Order ID]],Table1[Product ID],Table1[[#This Row],[Product ID]],Table1[Sales],Table1[[#This Row],[Sales]])</f>
        <v>1</v>
      </c>
    </row>
    <row r="6230" spans="1:19" x14ac:dyDescent="0.3">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c r="S6230">
        <f>COUNTIFS(Table1[Order ID],Table1[[#This Row],[Order ID]],Table1[Product ID],Table1[[#This Row],[Product ID]],Table1[Sales],Table1[[#This Row],[Sales]])</f>
        <v>1</v>
      </c>
    </row>
    <row r="6231" spans="1:19" x14ac:dyDescent="0.3">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c r="S6231">
        <f>COUNTIFS(Table1[Order ID],Table1[[#This Row],[Order ID]],Table1[Product ID],Table1[[#This Row],[Product ID]],Table1[Sales],Table1[[#This Row],[Sales]])</f>
        <v>1</v>
      </c>
    </row>
    <row r="6232" spans="1:19" x14ac:dyDescent="0.3">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c r="S6232">
        <f>COUNTIFS(Table1[Order ID],Table1[[#This Row],[Order ID]],Table1[Product ID],Table1[[#This Row],[Product ID]],Table1[Sales],Table1[[#This Row],[Sales]])</f>
        <v>1</v>
      </c>
    </row>
    <row r="6233" spans="1:19" x14ac:dyDescent="0.3">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c r="S6233">
        <f>COUNTIFS(Table1[Order ID],Table1[[#This Row],[Order ID]],Table1[Product ID],Table1[[#This Row],[Product ID]],Table1[Sales],Table1[[#This Row],[Sales]])</f>
        <v>1</v>
      </c>
    </row>
    <row r="6234" spans="1:19" x14ac:dyDescent="0.3">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c r="S6234">
        <f>COUNTIFS(Table1[Order ID],Table1[[#This Row],[Order ID]],Table1[Product ID],Table1[[#This Row],[Product ID]],Table1[Sales],Table1[[#This Row],[Sales]])</f>
        <v>1</v>
      </c>
    </row>
    <row r="6235" spans="1:19" x14ac:dyDescent="0.3">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c r="S6235">
        <f>COUNTIFS(Table1[Order ID],Table1[[#This Row],[Order ID]],Table1[Product ID],Table1[[#This Row],[Product ID]],Table1[Sales],Table1[[#This Row],[Sales]])</f>
        <v>1</v>
      </c>
    </row>
    <row r="6236" spans="1:19" x14ac:dyDescent="0.3">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c r="S6236">
        <f>COUNTIFS(Table1[Order ID],Table1[[#This Row],[Order ID]],Table1[Product ID],Table1[[#This Row],[Product ID]],Table1[Sales],Table1[[#This Row],[Sales]])</f>
        <v>1</v>
      </c>
    </row>
    <row r="6237" spans="1:19" x14ac:dyDescent="0.3">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c r="S6237">
        <f>COUNTIFS(Table1[Order ID],Table1[[#This Row],[Order ID]],Table1[Product ID],Table1[[#This Row],[Product ID]],Table1[Sales],Table1[[#This Row],[Sales]])</f>
        <v>1</v>
      </c>
    </row>
    <row r="6238" spans="1:19" x14ac:dyDescent="0.3">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c r="S6238">
        <f>COUNTIFS(Table1[Order ID],Table1[[#This Row],[Order ID]],Table1[Product ID],Table1[[#This Row],[Product ID]],Table1[Sales],Table1[[#This Row],[Sales]])</f>
        <v>1</v>
      </c>
    </row>
    <row r="6239" spans="1:19" x14ac:dyDescent="0.3">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c r="S6239">
        <f>COUNTIFS(Table1[Order ID],Table1[[#This Row],[Order ID]],Table1[Product ID],Table1[[#This Row],[Product ID]],Table1[Sales],Table1[[#This Row],[Sales]])</f>
        <v>1</v>
      </c>
    </row>
    <row r="6240" spans="1:19" x14ac:dyDescent="0.3">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c r="S6240">
        <f>COUNTIFS(Table1[Order ID],Table1[[#This Row],[Order ID]],Table1[Product ID],Table1[[#This Row],[Product ID]],Table1[Sales],Table1[[#This Row],[Sales]])</f>
        <v>1</v>
      </c>
    </row>
    <row r="6241" spans="1:19" x14ac:dyDescent="0.3">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c r="S6241">
        <f>COUNTIFS(Table1[Order ID],Table1[[#This Row],[Order ID]],Table1[Product ID],Table1[[#This Row],[Product ID]],Table1[Sales],Table1[[#This Row],[Sales]])</f>
        <v>1</v>
      </c>
    </row>
    <row r="6242" spans="1:19" x14ac:dyDescent="0.3">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c r="S6242">
        <f>COUNTIFS(Table1[Order ID],Table1[[#This Row],[Order ID]],Table1[Product ID],Table1[[#This Row],[Product ID]],Table1[Sales],Table1[[#This Row],[Sales]])</f>
        <v>1</v>
      </c>
    </row>
    <row r="6243" spans="1:19" x14ac:dyDescent="0.3">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c r="S6243">
        <f>COUNTIFS(Table1[Order ID],Table1[[#This Row],[Order ID]],Table1[Product ID],Table1[[#This Row],[Product ID]],Table1[Sales],Table1[[#This Row],[Sales]])</f>
        <v>1</v>
      </c>
    </row>
    <row r="6244" spans="1:19" x14ac:dyDescent="0.3">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c r="S6244">
        <f>COUNTIFS(Table1[Order ID],Table1[[#This Row],[Order ID]],Table1[Product ID],Table1[[#This Row],[Product ID]],Table1[Sales],Table1[[#This Row],[Sales]])</f>
        <v>1</v>
      </c>
    </row>
    <row r="6245" spans="1:19" x14ac:dyDescent="0.3">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c r="S6245">
        <f>COUNTIFS(Table1[Order ID],Table1[[#This Row],[Order ID]],Table1[Product ID],Table1[[#This Row],[Product ID]],Table1[Sales],Table1[[#This Row],[Sales]])</f>
        <v>1</v>
      </c>
    </row>
    <row r="6246" spans="1:19" x14ac:dyDescent="0.3">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c r="S6246">
        <f>COUNTIFS(Table1[Order ID],Table1[[#This Row],[Order ID]],Table1[Product ID],Table1[[#This Row],[Product ID]],Table1[Sales],Table1[[#This Row],[Sales]])</f>
        <v>1</v>
      </c>
    </row>
    <row r="6247" spans="1:19" x14ac:dyDescent="0.3">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c r="S6247">
        <f>COUNTIFS(Table1[Order ID],Table1[[#This Row],[Order ID]],Table1[Product ID],Table1[[#This Row],[Product ID]],Table1[Sales],Table1[[#This Row],[Sales]])</f>
        <v>1</v>
      </c>
    </row>
    <row r="6248" spans="1:19" x14ac:dyDescent="0.3">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c r="S6248">
        <f>COUNTIFS(Table1[Order ID],Table1[[#This Row],[Order ID]],Table1[Product ID],Table1[[#This Row],[Product ID]],Table1[Sales],Table1[[#This Row],[Sales]])</f>
        <v>1</v>
      </c>
    </row>
    <row r="6249" spans="1:19" x14ac:dyDescent="0.3">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c r="S6249">
        <f>COUNTIFS(Table1[Order ID],Table1[[#This Row],[Order ID]],Table1[Product ID],Table1[[#This Row],[Product ID]],Table1[Sales],Table1[[#This Row],[Sales]])</f>
        <v>1</v>
      </c>
    </row>
    <row r="6250" spans="1:19" x14ac:dyDescent="0.3">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c r="S6250">
        <f>COUNTIFS(Table1[Order ID],Table1[[#This Row],[Order ID]],Table1[Product ID],Table1[[#This Row],[Product ID]],Table1[Sales],Table1[[#This Row],[Sales]])</f>
        <v>1</v>
      </c>
    </row>
    <row r="6251" spans="1:19" x14ac:dyDescent="0.3">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c r="S6251">
        <f>COUNTIFS(Table1[Order ID],Table1[[#This Row],[Order ID]],Table1[Product ID],Table1[[#This Row],[Product ID]],Table1[Sales],Table1[[#This Row],[Sales]])</f>
        <v>1</v>
      </c>
    </row>
    <row r="6252" spans="1:19" x14ac:dyDescent="0.3">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c r="S6252">
        <f>COUNTIFS(Table1[Order ID],Table1[[#This Row],[Order ID]],Table1[Product ID],Table1[[#This Row],[Product ID]],Table1[Sales],Table1[[#This Row],[Sales]])</f>
        <v>1</v>
      </c>
    </row>
    <row r="6253" spans="1:19" x14ac:dyDescent="0.3">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c r="S6253">
        <f>COUNTIFS(Table1[Order ID],Table1[[#This Row],[Order ID]],Table1[Product ID],Table1[[#This Row],[Product ID]],Table1[Sales],Table1[[#This Row],[Sales]])</f>
        <v>1</v>
      </c>
    </row>
    <row r="6254" spans="1:19" x14ac:dyDescent="0.3">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c r="S6254">
        <f>COUNTIFS(Table1[Order ID],Table1[[#This Row],[Order ID]],Table1[Product ID],Table1[[#This Row],[Product ID]],Table1[Sales],Table1[[#This Row],[Sales]])</f>
        <v>1</v>
      </c>
    </row>
    <row r="6255" spans="1:19" x14ac:dyDescent="0.3">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c r="S6255">
        <f>COUNTIFS(Table1[Order ID],Table1[[#This Row],[Order ID]],Table1[Product ID],Table1[[#This Row],[Product ID]],Table1[Sales],Table1[[#This Row],[Sales]])</f>
        <v>1</v>
      </c>
    </row>
    <row r="6256" spans="1:19" x14ac:dyDescent="0.3">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c r="S6256">
        <f>COUNTIFS(Table1[Order ID],Table1[[#This Row],[Order ID]],Table1[Product ID],Table1[[#This Row],[Product ID]],Table1[Sales],Table1[[#This Row],[Sales]])</f>
        <v>1</v>
      </c>
    </row>
    <row r="6257" spans="1:19" x14ac:dyDescent="0.3">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c r="S6257">
        <f>COUNTIFS(Table1[Order ID],Table1[[#This Row],[Order ID]],Table1[Product ID],Table1[[#This Row],[Product ID]],Table1[Sales],Table1[[#This Row],[Sales]])</f>
        <v>1</v>
      </c>
    </row>
    <row r="6258" spans="1:19" x14ac:dyDescent="0.3">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c r="S6258">
        <f>COUNTIFS(Table1[Order ID],Table1[[#This Row],[Order ID]],Table1[Product ID],Table1[[#This Row],[Product ID]],Table1[Sales],Table1[[#This Row],[Sales]])</f>
        <v>1</v>
      </c>
    </row>
    <row r="6259" spans="1:19" x14ac:dyDescent="0.3">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c r="S6259">
        <f>COUNTIFS(Table1[Order ID],Table1[[#This Row],[Order ID]],Table1[Product ID],Table1[[#This Row],[Product ID]],Table1[Sales],Table1[[#This Row],[Sales]])</f>
        <v>1</v>
      </c>
    </row>
    <row r="6260" spans="1:19" x14ac:dyDescent="0.3">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c r="S6260">
        <f>COUNTIFS(Table1[Order ID],Table1[[#This Row],[Order ID]],Table1[Product ID],Table1[[#This Row],[Product ID]],Table1[Sales],Table1[[#This Row],[Sales]])</f>
        <v>1</v>
      </c>
    </row>
    <row r="6261" spans="1:19" x14ac:dyDescent="0.3">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c r="S6261">
        <f>COUNTIFS(Table1[Order ID],Table1[[#This Row],[Order ID]],Table1[Product ID],Table1[[#This Row],[Product ID]],Table1[Sales],Table1[[#This Row],[Sales]])</f>
        <v>1</v>
      </c>
    </row>
    <row r="6262" spans="1:19" x14ac:dyDescent="0.3">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c r="S6262">
        <f>COUNTIFS(Table1[Order ID],Table1[[#This Row],[Order ID]],Table1[Product ID],Table1[[#This Row],[Product ID]],Table1[Sales],Table1[[#This Row],[Sales]])</f>
        <v>1</v>
      </c>
    </row>
    <row r="6263" spans="1:19" x14ac:dyDescent="0.3">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c r="S6263">
        <f>COUNTIFS(Table1[Order ID],Table1[[#This Row],[Order ID]],Table1[Product ID],Table1[[#This Row],[Product ID]],Table1[Sales],Table1[[#This Row],[Sales]])</f>
        <v>1</v>
      </c>
    </row>
    <row r="6264" spans="1:19" x14ac:dyDescent="0.3">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c r="S6264">
        <f>COUNTIFS(Table1[Order ID],Table1[[#This Row],[Order ID]],Table1[Product ID],Table1[[#This Row],[Product ID]],Table1[Sales],Table1[[#This Row],[Sales]])</f>
        <v>1</v>
      </c>
    </row>
    <row r="6265" spans="1:19" x14ac:dyDescent="0.3">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c r="S6265">
        <f>COUNTIFS(Table1[Order ID],Table1[[#This Row],[Order ID]],Table1[Product ID],Table1[[#This Row],[Product ID]],Table1[Sales],Table1[[#This Row],[Sales]])</f>
        <v>1</v>
      </c>
    </row>
    <row r="6266" spans="1:19" x14ac:dyDescent="0.3">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c r="S6266">
        <f>COUNTIFS(Table1[Order ID],Table1[[#This Row],[Order ID]],Table1[Product ID],Table1[[#This Row],[Product ID]],Table1[Sales],Table1[[#This Row],[Sales]])</f>
        <v>1</v>
      </c>
    </row>
    <row r="6267" spans="1:19" x14ac:dyDescent="0.3">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c r="S6267">
        <f>COUNTIFS(Table1[Order ID],Table1[[#This Row],[Order ID]],Table1[Product ID],Table1[[#This Row],[Product ID]],Table1[Sales],Table1[[#This Row],[Sales]])</f>
        <v>1</v>
      </c>
    </row>
    <row r="6268" spans="1:19" x14ac:dyDescent="0.3">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c r="S6268">
        <f>COUNTIFS(Table1[Order ID],Table1[[#This Row],[Order ID]],Table1[Product ID],Table1[[#This Row],[Product ID]],Table1[Sales],Table1[[#This Row],[Sales]])</f>
        <v>1</v>
      </c>
    </row>
    <row r="6269" spans="1:19" x14ac:dyDescent="0.3">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c r="S6269">
        <f>COUNTIFS(Table1[Order ID],Table1[[#This Row],[Order ID]],Table1[Product ID],Table1[[#This Row],[Product ID]],Table1[Sales],Table1[[#This Row],[Sales]])</f>
        <v>1</v>
      </c>
    </row>
    <row r="6270" spans="1:19" x14ac:dyDescent="0.3">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c r="S6270">
        <f>COUNTIFS(Table1[Order ID],Table1[[#This Row],[Order ID]],Table1[Product ID],Table1[[#This Row],[Product ID]],Table1[Sales],Table1[[#This Row],[Sales]])</f>
        <v>1</v>
      </c>
    </row>
    <row r="6271" spans="1:19" x14ac:dyDescent="0.3">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c r="S6271">
        <f>COUNTIFS(Table1[Order ID],Table1[[#This Row],[Order ID]],Table1[Product ID],Table1[[#This Row],[Product ID]],Table1[Sales],Table1[[#This Row],[Sales]])</f>
        <v>1</v>
      </c>
    </row>
    <row r="6272" spans="1:19" x14ac:dyDescent="0.3">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c r="S6272">
        <f>COUNTIFS(Table1[Order ID],Table1[[#This Row],[Order ID]],Table1[Product ID],Table1[[#This Row],[Product ID]],Table1[Sales],Table1[[#This Row],[Sales]])</f>
        <v>1</v>
      </c>
    </row>
    <row r="6273" spans="1:19" x14ac:dyDescent="0.3">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c r="S6273">
        <f>COUNTIFS(Table1[Order ID],Table1[[#This Row],[Order ID]],Table1[Product ID],Table1[[#This Row],[Product ID]],Table1[Sales],Table1[[#This Row],[Sales]])</f>
        <v>1</v>
      </c>
    </row>
    <row r="6274" spans="1:19" x14ac:dyDescent="0.3">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c r="S6274">
        <f>COUNTIFS(Table1[Order ID],Table1[[#This Row],[Order ID]],Table1[Product ID],Table1[[#This Row],[Product ID]],Table1[Sales],Table1[[#This Row],[Sales]])</f>
        <v>1</v>
      </c>
    </row>
    <row r="6275" spans="1:19" x14ac:dyDescent="0.3">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c r="S6275">
        <f>COUNTIFS(Table1[Order ID],Table1[[#This Row],[Order ID]],Table1[Product ID],Table1[[#This Row],[Product ID]],Table1[Sales],Table1[[#This Row],[Sales]])</f>
        <v>1</v>
      </c>
    </row>
    <row r="6276" spans="1:19" x14ac:dyDescent="0.3">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c r="S6276">
        <f>COUNTIFS(Table1[Order ID],Table1[[#This Row],[Order ID]],Table1[Product ID],Table1[[#This Row],[Product ID]],Table1[Sales],Table1[[#This Row],[Sales]])</f>
        <v>1</v>
      </c>
    </row>
    <row r="6277" spans="1:19" x14ac:dyDescent="0.3">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c r="S6277">
        <f>COUNTIFS(Table1[Order ID],Table1[[#This Row],[Order ID]],Table1[Product ID],Table1[[#This Row],[Product ID]],Table1[Sales],Table1[[#This Row],[Sales]])</f>
        <v>1</v>
      </c>
    </row>
    <row r="6278" spans="1:19" x14ac:dyDescent="0.3">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c r="S6278">
        <f>COUNTIFS(Table1[Order ID],Table1[[#This Row],[Order ID]],Table1[Product ID],Table1[[#This Row],[Product ID]],Table1[Sales],Table1[[#This Row],[Sales]])</f>
        <v>1</v>
      </c>
    </row>
    <row r="6279" spans="1:19" x14ac:dyDescent="0.3">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c r="S6279">
        <f>COUNTIFS(Table1[Order ID],Table1[[#This Row],[Order ID]],Table1[Product ID],Table1[[#This Row],[Product ID]],Table1[Sales],Table1[[#This Row],[Sales]])</f>
        <v>1</v>
      </c>
    </row>
    <row r="6280" spans="1:19" x14ac:dyDescent="0.3">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c r="S6280">
        <f>COUNTIFS(Table1[Order ID],Table1[[#This Row],[Order ID]],Table1[Product ID],Table1[[#This Row],[Product ID]],Table1[Sales],Table1[[#This Row],[Sales]])</f>
        <v>1</v>
      </c>
    </row>
    <row r="6281" spans="1:19" x14ac:dyDescent="0.3">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c r="S6281">
        <f>COUNTIFS(Table1[Order ID],Table1[[#This Row],[Order ID]],Table1[Product ID],Table1[[#This Row],[Product ID]],Table1[Sales],Table1[[#This Row],[Sales]])</f>
        <v>1</v>
      </c>
    </row>
    <row r="6282" spans="1:19" x14ac:dyDescent="0.3">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c r="S6282">
        <f>COUNTIFS(Table1[Order ID],Table1[[#This Row],[Order ID]],Table1[Product ID],Table1[[#This Row],[Product ID]],Table1[Sales],Table1[[#This Row],[Sales]])</f>
        <v>1</v>
      </c>
    </row>
    <row r="6283" spans="1:19" x14ac:dyDescent="0.3">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c r="S6283">
        <f>COUNTIFS(Table1[Order ID],Table1[[#This Row],[Order ID]],Table1[Product ID],Table1[[#This Row],[Product ID]],Table1[Sales],Table1[[#This Row],[Sales]])</f>
        <v>1</v>
      </c>
    </row>
    <row r="6284" spans="1:19" x14ac:dyDescent="0.3">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c r="S6284">
        <f>COUNTIFS(Table1[Order ID],Table1[[#This Row],[Order ID]],Table1[Product ID],Table1[[#This Row],[Product ID]],Table1[Sales],Table1[[#This Row],[Sales]])</f>
        <v>1</v>
      </c>
    </row>
    <row r="6285" spans="1:19" x14ac:dyDescent="0.3">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c r="S6285">
        <f>COUNTIFS(Table1[Order ID],Table1[[#This Row],[Order ID]],Table1[Product ID],Table1[[#This Row],[Product ID]],Table1[Sales],Table1[[#This Row],[Sales]])</f>
        <v>1</v>
      </c>
    </row>
    <row r="6286" spans="1:19" x14ac:dyDescent="0.3">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c r="S6286">
        <f>COUNTIFS(Table1[Order ID],Table1[[#This Row],[Order ID]],Table1[Product ID],Table1[[#This Row],[Product ID]],Table1[Sales],Table1[[#This Row],[Sales]])</f>
        <v>1</v>
      </c>
    </row>
    <row r="6287" spans="1:19" x14ac:dyDescent="0.3">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c r="S6287">
        <f>COUNTIFS(Table1[Order ID],Table1[[#This Row],[Order ID]],Table1[Product ID],Table1[[#This Row],[Product ID]],Table1[Sales],Table1[[#This Row],[Sales]])</f>
        <v>1</v>
      </c>
    </row>
    <row r="6288" spans="1:19" x14ac:dyDescent="0.3">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c r="S6288">
        <f>COUNTIFS(Table1[Order ID],Table1[[#This Row],[Order ID]],Table1[Product ID],Table1[[#This Row],[Product ID]],Table1[Sales],Table1[[#This Row],[Sales]])</f>
        <v>1</v>
      </c>
    </row>
    <row r="6289" spans="1:19" x14ac:dyDescent="0.3">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c r="S6289">
        <f>COUNTIFS(Table1[Order ID],Table1[[#This Row],[Order ID]],Table1[Product ID],Table1[[#This Row],[Product ID]],Table1[Sales],Table1[[#This Row],[Sales]])</f>
        <v>1</v>
      </c>
    </row>
    <row r="6290" spans="1:19" x14ac:dyDescent="0.3">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c r="S6290">
        <f>COUNTIFS(Table1[Order ID],Table1[[#This Row],[Order ID]],Table1[Product ID],Table1[[#This Row],[Product ID]],Table1[Sales],Table1[[#This Row],[Sales]])</f>
        <v>1</v>
      </c>
    </row>
    <row r="6291" spans="1:19" x14ac:dyDescent="0.3">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c r="S6291">
        <f>COUNTIFS(Table1[Order ID],Table1[[#This Row],[Order ID]],Table1[Product ID],Table1[[#This Row],[Product ID]],Table1[Sales],Table1[[#This Row],[Sales]])</f>
        <v>1</v>
      </c>
    </row>
    <row r="6292" spans="1:19" x14ac:dyDescent="0.3">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c r="S6292">
        <f>COUNTIFS(Table1[Order ID],Table1[[#This Row],[Order ID]],Table1[Product ID],Table1[[#This Row],[Product ID]],Table1[Sales],Table1[[#This Row],[Sales]])</f>
        <v>1</v>
      </c>
    </row>
    <row r="6293" spans="1:19" x14ac:dyDescent="0.3">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c r="S6293">
        <f>COUNTIFS(Table1[Order ID],Table1[[#This Row],[Order ID]],Table1[Product ID],Table1[[#This Row],[Product ID]],Table1[Sales],Table1[[#This Row],[Sales]])</f>
        <v>1</v>
      </c>
    </row>
    <row r="6294" spans="1:19" x14ac:dyDescent="0.3">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c r="S6294">
        <f>COUNTIFS(Table1[Order ID],Table1[[#This Row],[Order ID]],Table1[Product ID],Table1[[#This Row],[Product ID]],Table1[Sales],Table1[[#This Row],[Sales]])</f>
        <v>1</v>
      </c>
    </row>
    <row r="6295" spans="1:19" x14ac:dyDescent="0.3">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c r="S6295">
        <f>COUNTIFS(Table1[Order ID],Table1[[#This Row],[Order ID]],Table1[Product ID],Table1[[#This Row],[Product ID]],Table1[Sales],Table1[[#This Row],[Sales]])</f>
        <v>1</v>
      </c>
    </row>
    <row r="6296" spans="1:19" x14ac:dyDescent="0.3">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c r="S6296">
        <f>COUNTIFS(Table1[Order ID],Table1[[#This Row],[Order ID]],Table1[Product ID],Table1[[#This Row],[Product ID]],Table1[Sales],Table1[[#This Row],[Sales]])</f>
        <v>1</v>
      </c>
    </row>
    <row r="6297" spans="1:19" x14ac:dyDescent="0.3">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c r="S6297">
        <f>COUNTIFS(Table1[Order ID],Table1[[#This Row],[Order ID]],Table1[Product ID],Table1[[#This Row],[Product ID]],Table1[Sales],Table1[[#This Row],[Sales]])</f>
        <v>1</v>
      </c>
    </row>
    <row r="6298" spans="1:19" x14ac:dyDescent="0.3">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c r="S6298">
        <f>COUNTIFS(Table1[Order ID],Table1[[#This Row],[Order ID]],Table1[Product ID],Table1[[#This Row],[Product ID]],Table1[Sales],Table1[[#This Row],[Sales]])</f>
        <v>1</v>
      </c>
    </row>
    <row r="6299" spans="1:19" x14ac:dyDescent="0.3">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c r="S6299">
        <f>COUNTIFS(Table1[Order ID],Table1[[#This Row],[Order ID]],Table1[Product ID],Table1[[#This Row],[Product ID]],Table1[Sales],Table1[[#This Row],[Sales]])</f>
        <v>1</v>
      </c>
    </row>
    <row r="6300" spans="1:19" x14ac:dyDescent="0.3">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c r="S6300">
        <f>COUNTIFS(Table1[Order ID],Table1[[#This Row],[Order ID]],Table1[Product ID],Table1[[#This Row],[Product ID]],Table1[Sales],Table1[[#This Row],[Sales]])</f>
        <v>1</v>
      </c>
    </row>
    <row r="6301" spans="1:19" x14ac:dyDescent="0.3">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c r="S6301">
        <f>COUNTIFS(Table1[Order ID],Table1[[#This Row],[Order ID]],Table1[Product ID],Table1[[#This Row],[Product ID]],Table1[Sales],Table1[[#This Row],[Sales]])</f>
        <v>1</v>
      </c>
    </row>
    <row r="6302" spans="1:19" x14ac:dyDescent="0.3">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c r="S6302">
        <f>COUNTIFS(Table1[Order ID],Table1[[#This Row],[Order ID]],Table1[Product ID],Table1[[#This Row],[Product ID]],Table1[Sales],Table1[[#This Row],[Sales]])</f>
        <v>1</v>
      </c>
    </row>
    <row r="6303" spans="1:19" x14ac:dyDescent="0.3">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c r="S6303">
        <f>COUNTIFS(Table1[Order ID],Table1[[#This Row],[Order ID]],Table1[Product ID],Table1[[#This Row],[Product ID]],Table1[Sales],Table1[[#This Row],[Sales]])</f>
        <v>1</v>
      </c>
    </row>
    <row r="6304" spans="1:19" x14ac:dyDescent="0.3">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c r="S6304">
        <f>COUNTIFS(Table1[Order ID],Table1[[#This Row],[Order ID]],Table1[Product ID],Table1[[#This Row],[Product ID]],Table1[Sales],Table1[[#This Row],[Sales]])</f>
        <v>1</v>
      </c>
    </row>
    <row r="6305" spans="1:19" x14ac:dyDescent="0.3">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c r="S6305">
        <f>COUNTIFS(Table1[Order ID],Table1[[#This Row],[Order ID]],Table1[Product ID],Table1[[#This Row],[Product ID]],Table1[Sales],Table1[[#This Row],[Sales]])</f>
        <v>1</v>
      </c>
    </row>
    <row r="6306" spans="1:19" x14ac:dyDescent="0.3">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c r="S6306">
        <f>COUNTIFS(Table1[Order ID],Table1[[#This Row],[Order ID]],Table1[Product ID],Table1[[#This Row],[Product ID]],Table1[Sales],Table1[[#This Row],[Sales]])</f>
        <v>1</v>
      </c>
    </row>
    <row r="6307" spans="1:19" x14ac:dyDescent="0.3">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c r="S6307">
        <f>COUNTIFS(Table1[Order ID],Table1[[#This Row],[Order ID]],Table1[Product ID],Table1[[#This Row],[Product ID]],Table1[Sales],Table1[[#This Row],[Sales]])</f>
        <v>1</v>
      </c>
    </row>
    <row r="6308" spans="1:19" x14ac:dyDescent="0.3">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c r="S6308">
        <f>COUNTIFS(Table1[Order ID],Table1[[#This Row],[Order ID]],Table1[Product ID],Table1[[#This Row],[Product ID]],Table1[Sales],Table1[[#This Row],[Sales]])</f>
        <v>1</v>
      </c>
    </row>
    <row r="6309" spans="1:19" x14ac:dyDescent="0.3">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c r="S6309">
        <f>COUNTIFS(Table1[Order ID],Table1[[#This Row],[Order ID]],Table1[Product ID],Table1[[#This Row],[Product ID]],Table1[Sales],Table1[[#This Row],[Sales]])</f>
        <v>1</v>
      </c>
    </row>
    <row r="6310" spans="1:19" x14ac:dyDescent="0.3">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c r="S6310">
        <f>COUNTIFS(Table1[Order ID],Table1[[#This Row],[Order ID]],Table1[Product ID],Table1[[#This Row],[Product ID]],Table1[Sales],Table1[[#This Row],[Sales]])</f>
        <v>1</v>
      </c>
    </row>
    <row r="6311" spans="1:19" x14ac:dyDescent="0.3">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c r="S6311">
        <f>COUNTIFS(Table1[Order ID],Table1[[#This Row],[Order ID]],Table1[Product ID],Table1[[#This Row],[Product ID]],Table1[Sales],Table1[[#This Row],[Sales]])</f>
        <v>1</v>
      </c>
    </row>
    <row r="6312" spans="1:19" x14ac:dyDescent="0.3">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c r="S6312">
        <f>COUNTIFS(Table1[Order ID],Table1[[#This Row],[Order ID]],Table1[Product ID],Table1[[#This Row],[Product ID]],Table1[Sales],Table1[[#This Row],[Sales]])</f>
        <v>1</v>
      </c>
    </row>
    <row r="6313" spans="1:19" x14ac:dyDescent="0.3">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c r="S6313">
        <f>COUNTIFS(Table1[Order ID],Table1[[#This Row],[Order ID]],Table1[Product ID],Table1[[#This Row],[Product ID]],Table1[Sales],Table1[[#This Row],[Sales]])</f>
        <v>1</v>
      </c>
    </row>
    <row r="6314" spans="1:19" x14ac:dyDescent="0.3">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c r="S6314">
        <f>COUNTIFS(Table1[Order ID],Table1[[#This Row],[Order ID]],Table1[Product ID],Table1[[#This Row],[Product ID]],Table1[Sales],Table1[[#This Row],[Sales]])</f>
        <v>1</v>
      </c>
    </row>
    <row r="6315" spans="1:19" x14ac:dyDescent="0.3">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c r="S6315">
        <f>COUNTIFS(Table1[Order ID],Table1[[#This Row],[Order ID]],Table1[Product ID],Table1[[#This Row],[Product ID]],Table1[Sales],Table1[[#This Row],[Sales]])</f>
        <v>1</v>
      </c>
    </row>
    <row r="6316" spans="1:19" x14ac:dyDescent="0.3">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c r="S6316">
        <f>COUNTIFS(Table1[Order ID],Table1[[#This Row],[Order ID]],Table1[Product ID],Table1[[#This Row],[Product ID]],Table1[Sales],Table1[[#This Row],[Sales]])</f>
        <v>1</v>
      </c>
    </row>
    <row r="6317" spans="1:19" x14ac:dyDescent="0.3">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c r="S6317">
        <f>COUNTIFS(Table1[Order ID],Table1[[#This Row],[Order ID]],Table1[Product ID],Table1[[#This Row],[Product ID]],Table1[Sales],Table1[[#This Row],[Sales]])</f>
        <v>1</v>
      </c>
    </row>
    <row r="6318" spans="1:19" x14ac:dyDescent="0.3">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c r="S6318">
        <f>COUNTIFS(Table1[Order ID],Table1[[#This Row],[Order ID]],Table1[Product ID],Table1[[#This Row],[Product ID]],Table1[Sales],Table1[[#This Row],[Sales]])</f>
        <v>1</v>
      </c>
    </row>
    <row r="6319" spans="1:19" x14ac:dyDescent="0.3">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c r="S6319">
        <f>COUNTIFS(Table1[Order ID],Table1[[#This Row],[Order ID]],Table1[Product ID],Table1[[#This Row],[Product ID]],Table1[Sales],Table1[[#This Row],[Sales]])</f>
        <v>1</v>
      </c>
    </row>
    <row r="6320" spans="1:19" x14ac:dyDescent="0.3">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c r="S6320">
        <f>COUNTIFS(Table1[Order ID],Table1[[#This Row],[Order ID]],Table1[Product ID],Table1[[#This Row],[Product ID]],Table1[Sales],Table1[[#This Row],[Sales]])</f>
        <v>1</v>
      </c>
    </row>
    <row r="6321" spans="1:19" x14ac:dyDescent="0.3">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c r="S6321">
        <f>COUNTIFS(Table1[Order ID],Table1[[#This Row],[Order ID]],Table1[Product ID],Table1[[#This Row],[Product ID]],Table1[Sales],Table1[[#This Row],[Sales]])</f>
        <v>1</v>
      </c>
    </row>
    <row r="6322" spans="1:19" x14ac:dyDescent="0.3">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c r="S6322">
        <f>COUNTIFS(Table1[Order ID],Table1[[#This Row],[Order ID]],Table1[Product ID],Table1[[#This Row],[Product ID]],Table1[Sales],Table1[[#This Row],[Sales]])</f>
        <v>1</v>
      </c>
    </row>
    <row r="6323" spans="1:19" x14ac:dyDescent="0.3">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c r="S6323">
        <f>COUNTIFS(Table1[Order ID],Table1[[#This Row],[Order ID]],Table1[Product ID],Table1[[#This Row],[Product ID]],Table1[Sales],Table1[[#This Row],[Sales]])</f>
        <v>1</v>
      </c>
    </row>
    <row r="6324" spans="1:19" x14ac:dyDescent="0.3">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c r="S6324">
        <f>COUNTIFS(Table1[Order ID],Table1[[#This Row],[Order ID]],Table1[Product ID],Table1[[#This Row],[Product ID]],Table1[Sales],Table1[[#This Row],[Sales]])</f>
        <v>1</v>
      </c>
    </row>
    <row r="6325" spans="1:19" x14ac:dyDescent="0.3">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c r="S6325">
        <f>COUNTIFS(Table1[Order ID],Table1[[#This Row],[Order ID]],Table1[Product ID],Table1[[#This Row],[Product ID]],Table1[Sales],Table1[[#This Row],[Sales]])</f>
        <v>1</v>
      </c>
    </row>
    <row r="6326" spans="1:19" x14ac:dyDescent="0.3">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c r="S6326">
        <f>COUNTIFS(Table1[Order ID],Table1[[#This Row],[Order ID]],Table1[Product ID],Table1[[#This Row],[Product ID]],Table1[Sales],Table1[[#This Row],[Sales]])</f>
        <v>1</v>
      </c>
    </row>
    <row r="6327" spans="1:19" x14ac:dyDescent="0.3">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c r="S6327">
        <f>COUNTIFS(Table1[Order ID],Table1[[#This Row],[Order ID]],Table1[Product ID],Table1[[#This Row],[Product ID]],Table1[Sales],Table1[[#This Row],[Sales]])</f>
        <v>1</v>
      </c>
    </row>
    <row r="6328" spans="1:19" x14ac:dyDescent="0.3">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c r="S6328">
        <f>COUNTIFS(Table1[Order ID],Table1[[#This Row],[Order ID]],Table1[Product ID],Table1[[#This Row],[Product ID]],Table1[Sales],Table1[[#This Row],[Sales]])</f>
        <v>1</v>
      </c>
    </row>
    <row r="6329" spans="1:19" x14ac:dyDescent="0.3">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c r="S6329">
        <f>COUNTIFS(Table1[Order ID],Table1[[#This Row],[Order ID]],Table1[Product ID],Table1[[#This Row],[Product ID]],Table1[Sales],Table1[[#This Row],[Sales]])</f>
        <v>1</v>
      </c>
    </row>
    <row r="6330" spans="1:19" x14ac:dyDescent="0.3">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c r="S6330">
        <f>COUNTIFS(Table1[Order ID],Table1[[#This Row],[Order ID]],Table1[Product ID],Table1[[#This Row],[Product ID]],Table1[Sales],Table1[[#This Row],[Sales]])</f>
        <v>1</v>
      </c>
    </row>
    <row r="6331" spans="1:19" x14ac:dyDescent="0.3">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c r="S6331">
        <f>COUNTIFS(Table1[Order ID],Table1[[#This Row],[Order ID]],Table1[Product ID],Table1[[#This Row],[Product ID]],Table1[Sales],Table1[[#This Row],[Sales]])</f>
        <v>1</v>
      </c>
    </row>
    <row r="6332" spans="1:19" x14ac:dyDescent="0.3">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c r="S6332">
        <f>COUNTIFS(Table1[Order ID],Table1[[#This Row],[Order ID]],Table1[Product ID],Table1[[#This Row],[Product ID]],Table1[Sales],Table1[[#This Row],[Sales]])</f>
        <v>1</v>
      </c>
    </row>
    <row r="6333" spans="1:19" x14ac:dyDescent="0.3">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c r="S6333">
        <f>COUNTIFS(Table1[Order ID],Table1[[#This Row],[Order ID]],Table1[Product ID],Table1[[#This Row],[Product ID]],Table1[Sales],Table1[[#This Row],[Sales]])</f>
        <v>1</v>
      </c>
    </row>
    <row r="6334" spans="1:19" x14ac:dyDescent="0.3">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c r="S6334">
        <f>COUNTIFS(Table1[Order ID],Table1[[#This Row],[Order ID]],Table1[Product ID],Table1[[#This Row],[Product ID]],Table1[Sales],Table1[[#This Row],[Sales]])</f>
        <v>1</v>
      </c>
    </row>
    <row r="6335" spans="1:19" x14ac:dyDescent="0.3">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c r="S6335">
        <f>COUNTIFS(Table1[Order ID],Table1[[#This Row],[Order ID]],Table1[Product ID],Table1[[#This Row],[Product ID]],Table1[Sales],Table1[[#This Row],[Sales]])</f>
        <v>1</v>
      </c>
    </row>
    <row r="6336" spans="1:19" x14ac:dyDescent="0.3">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c r="S6336">
        <f>COUNTIFS(Table1[Order ID],Table1[[#This Row],[Order ID]],Table1[Product ID],Table1[[#This Row],[Product ID]],Table1[Sales],Table1[[#This Row],[Sales]])</f>
        <v>1</v>
      </c>
    </row>
    <row r="6337" spans="1:19" x14ac:dyDescent="0.3">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c r="S6337">
        <f>COUNTIFS(Table1[Order ID],Table1[[#This Row],[Order ID]],Table1[Product ID],Table1[[#This Row],[Product ID]],Table1[Sales],Table1[[#This Row],[Sales]])</f>
        <v>1</v>
      </c>
    </row>
    <row r="6338" spans="1:19" x14ac:dyDescent="0.3">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c r="S6338">
        <f>COUNTIFS(Table1[Order ID],Table1[[#This Row],[Order ID]],Table1[Product ID],Table1[[#This Row],[Product ID]],Table1[Sales],Table1[[#This Row],[Sales]])</f>
        <v>1</v>
      </c>
    </row>
    <row r="6339" spans="1:19" x14ac:dyDescent="0.3">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c r="S6339">
        <f>COUNTIFS(Table1[Order ID],Table1[[#This Row],[Order ID]],Table1[Product ID],Table1[[#This Row],[Product ID]],Table1[Sales],Table1[[#This Row],[Sales]])</f>
        <v>1</v>
      </c>
    </row>
    <row r="6340" spans="1:19" x14ac:dyDescent="0.3">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c r="S6340">
        <f>COUNTIFS(Table1[Order ID],Table1[[#This Row],[Order ID]],Table1[Product ID],Table1[[#This Row],[Product ID]],Table1[Sales],Table1[[#This Row],[Sales]])</f>
        <v>1</v>
      </c>
    </row>
    <row r="6341" spans="1:19" x14ac:dyDescent="0.3">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c r="S6341">
        <f>COUNTIFS(Table1[Order ID],Table1[[#This Row],[Order ID]],Table1[Product ID],Table1[[#This Row],[Product ID]],Table1[Sales],Table1[[#This Row],[Sales]])</f>
        <v>1</v>
      </c>
    </row>
    <row r="6342" spans="1:19" x14ac:dyDescent="0.3">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c r="S6342">
        <f>COUNTIFS(Table1[Order ID],Table1[[#This Row],[Order ID]],Table1[Product ID],Table1[[#This Row],[Product ID]],Table1[Sales],Table1[[#This Row],[Sales]])</f>
        <v>1</v>
      </c>
    </row>
    <row r="6343" spans="1:19" x14ac:dyDescent="0.3">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c r="S6343">
        <f>COUNTIFS(Table1[Order ID],Table1[[#This Row],[Order ID]],Table1[Product ID],Table1[[#This Row],[Product ID]],Table1[Sales],Table1[[#This Row],[Sales]])</f>
        <v>1</v>
      </c>
    </row>
    <row r="6344" spans="1:19" x14ac:dyDescent="0.3">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c r="S6344">
        <f>COUNTIFS(Table1[Order ID],Table1[[#This Row],[Order ID]],Table1[Product ID],Table1[[#This Row],[Product ID]],Table1[Sales],Table1[[#This Row],[Sales]])</f>
        <v>1</v>
      </c>
    </row>
    <row r="6345" spans="1:19" x14ac:dyDescent="0.3">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c r="S6345">
        <f>COUNTIFS(Table1[Order ID],Table1[[#This Row],[Order ID]],Table1[Product ID],Table1[[#This Row],[Product ID]],Table1[Sales],Table1[[#This Row],[Sales]])</f>
        <v>1</v>
      </c>
    </row>
    <row r="6346" spans="1:19" x14ac:dyDescent="0.3">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c r="S6346">
        <f>COUNTIFS(Table1[Order ID],Table1[[#This Row],[Order ID]],Table1[Product ID],Table1[[#This Row],[Product ID]],Table1[Sales],Table1[[#This Row],[Sales]])</f>
        <v>1</v>
      </c>
    </row>
    <row r="6347" spans="1:19" x14ac:dyDescent="0.3">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c r="S6347">
        <f>COUNTIFS(Table1[Order ID],Table1[[#This Row],[Order ID]],Table1[Product ID],Table1[[#This Row],[Product ID]],Table1[Sales],Table1[[#This Row],[Sales]])</f>
        <v>1</v>
      </c>
    </row>
    <row r="6348" spans="1:19" x14ac:dyDescent="0.3">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c r="S6348">
        <f>COUNTIFS(Table1[Order ID],Table1[[#This Row],[Order ID]],Table1[Product ID],Table1[[#This Row],[Product ID]],Table1[Sales],Table1[[#This Row],[Sales]])</f>
        <v>1</v>
      </c>
    </row>
    <row r="6349" spans="1:19" x14ac:dyDescent="0.3">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c r="S6349">
        <f>COUNTIFS(Table1[Order ID],Table1[[#This Row],[Order ID]],Table1[Product ID],Table1[[#This Row],[Product ID]],Table1[Sales],Table1[[#This Row],[Sales]])</f>
        <v>1</v>
      </c>
    </row>
    <row r="6350" spans="1:19" x14ac:dyDescent="0.3">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c r="S6350">
        <f>COUNTIFS(Table1[Order ID],Table1[[#This Row],[Order ID]],Table1[Product ID],Table1[[#This Row],[Product ID]],Table1[Sales],Table1[[#This Row],[Sales]])</f>
        <v>1</v>
      </c>
    </row>
    <row r="6351" spans="1:19" x14ac:dyDescent="0.3">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c r="S6351">
        <f>COUNTIFS(Table1[Order ID],Table1[[#This Row],[Order ID]],Table1[Product ID],Table1[[#This Row],[Product ID]],Table1[Sales],Table1[[#This Row],[Sales]])</f>
        <v>1</v>
      </c>
    </row>
    <row r="6352" spans="1:19" x14ac:dyDescent="0.3">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c r="S6352">
        <f>COUNTIFS(Table1[Order ID],Table1[[#This Row],[Order ID]],Table1[Product ID],Table1[[#This Row],[Product ID]],Table1[Sales],Table1[[#This Row],[Sales]])</f>
        <v>1</v>
      </c>
    </row>
    <row r="6353" spans="1:19" x14ac:dyDescent="0.3">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c r="S6353">
        <f>COUNTIFS(Table1[Order ID],Table1[[#This Row],[Order ID]],Table1[Product ID],Table1[[#This Row],[Product ID]],Table1[Sales],Table1[[#This Row],[Sales]])</f>
        <v>1</v>
      </c>
    </row>
    <row r="6354" spans="1:19" x14ac:dyDescent="0.3">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c r="S6354">
        <f>COUNTIFS(Table1[Order ID],Table1[[#This Row],[Order ID]],Table1[Product ID],Table1[[#This Row],[Product ID]],Table1[Sales],Table1[[#This Row],[Sales]])</f>
        <v>1</v>
      </c>
    </row>
    <row r="6355" spans="1:19" x14ac:dyDescent="0.3">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c r="S6355">
        <f>COUNTIFS(Table1[Order ID],Table1[[#This Row],[Order ID]],Table1[Product ID],Table1[[#This Row],[Product ID]],Table1[Sales],Table1[[#This Row],[Sales]])</f>
        <v>1</v>
      </c>
    </row>
    <row r="6356" spans="1:19" x14ac:dyDescent="0.3">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c r="S6356">
        <f>COUNTIFS(Table1[Order ID],Table1[[#This Row],[Order ID]],Table1[Product ID],Table1[[#This Row],[Product ID]],Table1[Sales],Table1[[#This Row],[Sales]])</f>
        <v>1</v>
      </c>
    </row>
    <row r="6357" spans="1:19" x14ac:dyDescent="0.3">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c r="S6357">
        <f>COUNTIFS(Table1[Order ID],Table1[[#This Row],[Order ID]],Table1[Product ID],Table1[[#This Row],[Product ID]],Table1[Sales],Table1[[#This Row],[Sales]])</f>
        <v>1</v>
      </c>
    </row>
    <row r="6358" spans="1:19" x14ac:dyDescent="0.3">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c r="S6358">
        <f>COUNTIFS(Table1[Order ID],Table1[[#This Row],[Order ID]],Table1[Product ID],Table1[[#This Row],[Product ID]],Table1[Sales],Table1[[#This Row],[Sales]])</f>
        <v>1</v>
      </c>
    </row>
    <row r="6359" spans="1:19" x14ac:dyDescent="0.3">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c r="S6359">
        <f>COUNTIFS(Table1[Order ID],Table1[[#This Row],[Order ID]],Table1[Product ID],Table1[[#This Row],[Product ID]],Table1[Sales],Table1[[#This Row],[Sales]])</f>
        <v>1</v>
      </c>
    </row>
    <row r="6360" spans="1:19" x14ac:dyDescent="0.3">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c r="S6360">
        <f>COUNTIFS(Table1[Order ID],Table1[[#This Row],[Order ID]],Table1[Product ID],Table1[[#This Row],[Product ID]],Table1[Sales],Table1[[#This Row],[Sales]])</f>
        <v>1</v>
      </c>
    </row>
    <row r="6361" spans="1:19" x14ac:dyDescent="0.3">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c r="S6361">
        <f>COUNTIFS(Table1[Order ID],Table1[[#This Row],[Order ID]],Table1[Product ID],Table1[[#This Row],[Product ID]],Table1[Sales],Table1[[#This Row],[Sales]])</f>
        <v>1</v>
      </c>
    </row>
    <row r="6362" spans="1:19" x14ac:dyDescent="0.3">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c r="S6362">
        <f>COUNTIFS(Table1[Order ID],Table1[[#This Row],[Order ID]],Table1[Product ID],Table1[[#This Row],[Product ID]],Table1[Sales],Table1[[#This Row],[Sales]])</f>
        <v>1</v>
      </c>
    </row>
    <row r="6363" spans="1:19" x14ac:dyDescent="0.3">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c r="S6363">
        <f>COUNTIFS(Table1[Order ID],Table1[[#This Row],[Order ID]],Table1[Product ID],Table1[[#This Row],[Product ID]],Table1[Sales],Table1[[#This Row],[Sales]])</f>
        <v>1</v>
      </c>
    </row>
    <row r="6364" spans="1:19" x14ac:dyDescent="0.3">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c r="S6364">
        <f>COUNTIFS(Table1[Order ID],Table1[[#This Row],[Order ID]],Table1[Product ID],Table1[[#This Row],[Product ID]],Table1[Sales],Table1[[#This Row],[Sales]])</f>
        <v>1</v>
      </c>
    </row>
    <row r="6365" spans="1:19" x14ac:dyDescent="0.3">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c r="S6365">
        <f>COUNTIFS(Table1[Order ID],Table1[[#This Row],[Order ID]],Table1[Product ID],Table1[[#This Row],[Product ID]],Table1[Sales],Table1[[#This Row],[Sales]])</f>
        <v>1</v>
      </c>
    </row>
    <row r="6366" spans="1:19" x14ac:dyDescent="0.3">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c r="S6366">
        <f>COUNTIFS(Table1[Order ID],Table1[[#This Row],[Order ID]],Table1[Product ID],Table1[[#This Row],[Product ID]],Table1[Sales],Table1[[#This Row],[Sales]])</f>
        <v>1</v>
      </c>
    </row>
    <row r="6367" spans="1:19" x14ac:dyDescent="0.3">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c r="S6367">
        <f>COUNTIFS(Table1[Order ID],Table1[[#This Row],[Order ID]],Table1[Product ID],Table1[[#This Row],[Product ID]],Table1[Sales],Table1[[#This Row],[Sales]])</f>
        <v>1</v>
      </c>
    </row>
    <row r="6368" spans="1:19" x14ac:dyDescent="0.3">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c r="S6368">
        <f>COUNTIFS(Table1[Order ID],Table1[[#This Row],[Order ID]],Table1[Product ID],Table1[[#This Row],[Product ID]],Table1[Sales],Table1[[#This Row],[Sales]])</f>
        <v>1</v>
      </c>
    </row>
    <row r="6369" spans="1:19" x14ac:dyDescent="0.3">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c r="S6369">
        <f>COUNTIFS(Table1[Order ID],Table1[[#This Row],[Order ID]],Table1[Product ID],Table1[[#This Row],[Product ID]],Table1[Sales],Table1[[#This Row],[Sales]])</f>
        <v>1</v>
      </c>
    </row>
    <row r="6370" spans="1:19" x14ac:dyDescent="0.3">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c r="S6370">
        <f>COUNTIFS(Table1[Order ID],Table1[[#This Row],[Order ID]],Table1[Product ID],Table1[[#This Row],[Product ID]],Table1[Sales],Table1[[#This Row],[Sales]])</f>
        <v>1</v>
      </c>
    </row>
    <row r="6371" spans="1:19" x14ac:dyDescent="0.3">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c r="S6371">
        <f>COUNTIFS(Table1[Order ID],Table1[[#This Row],[Order ID]],Table1[Product ID],Table1[[#This Row],[Product ID]],Table1[Sales],Table1[[#This Row],[Sales]])</f>
        <v>1</v>
      </c>
    </row>
    <row r="6372" spans="1:19" x14ac:dyDescent="0.3">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c r="S6372">
        <f>COUNTIFS(Table1[Order ID],Table1[[#This Row],[Order ID]],Table1[Product ID],Table1[[#This Row],[Product ID]],Table1[Sales],Table1[[#This Row],[Sales]])</f>
        <v>1</v>
      </c>
    </row>
    <row r="6373" spans="1:19" x14ac:dyDescent="0.3">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c r="S6373">
        <f>COUNTIFS(Table1[Order ID],Table1[[#This Row],[Order ID]],Table1[Product ID],Table1[[#This Row],[Product ID]],Table1[Sales],Table1[[#This Row],[Sales]])</f>
        <v>1</v>
      </c>
    </row>
    <row r="6374" spans="1:19" x14ac:dyDescent="0.3">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c r="S6374">
        <f>COUNTIFS(Table1[Order ID],Table1[[#This Row],[Order ID]],Table1[Product ID],Table1[[#This Row],[Product ID]],Table1[Sales],Table1[[#This Row],[Sales]])</f>
        <v>1</v>
      </c>
    </row>
    <row r="6375" spans="1:19" x14ac:dyDescent="0.3">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c r="S6375">
        <f>COUNTIFS(Table1[Order ID],Table1[[#This Row],[Order ID]],Table1[Product ID],Table1[[#This Row],[Product ID]],Table1[Sales],Table1[[#This Row],[Sales]])</f>
        <v>1</v>
      </c>
    </row>
    <row r="6376" spans="1:19" x14ac:dyDescent="0.3">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c r="S6376">
        <f>COUNTIFS(Table1[Order ID],Table1[[#This Row],[Order ID]],Table1[Product ID],Table1[[#This Row],[Product ID]],Table1[Sales],Table1[[#This Row],[Sales]])</f>
        <v>1</v>
      </c>
    </row>
    <row r="6377" spans="1:19" x14ac:dyDescent="0.3">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c r="S6377">
        <f>COUNTIFS(Table1[Order ID],Table1[[#This Row],[Order ID]],Table1[Product ID],Table1[[#This Row],[Product ID]],Table1[Sales],Table1[[#This Row],[Sales]])</f>
        <v>1</v>
      </c>
    </row>
    <row r="6378" spans="1:19" x14ac:dyDescent="0.3">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c r="S6378">
        <f>COUNTIFS(Table1[Order ID],Table1[[#This Row],[Order ID]],Table1[Product ID],Table1[[#This Row],[Product ID]],Table1[Sales],Table1[[#This Row],[Sales]])</f>
        <v>1</v>
      </c>
    </row>
    <row r="6379" spans="1:19" x14ac:dyDescent="0.3">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c r="S6379">
        <f>COUNTIFS(Table1[Order ID],Table1[[#This Row],[Order ID]],Table1[Product ID],Table1[[#This Row],[Product ID]],Table1[Sales],Table1[[#This Row],[Sales]])</f>
        <v>1</v>
      </c>
    </row>
    <row r="6380" spans="1:19" x14ac:dyDescent="0.3">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c r="S6380">
        <f>COUNTIFS(Table1[Order ID],Table1[[#This Row],[Order ID]],Table1[Product ID],Table1[[#This Row],[Product ID]],Table1[Sales],Table1[[#This Row],[Sales]])</f>
        <v>1</v>
      </c>
    </row>
    <row r="6381" spans="1:19" x14ac:dyDescent="0.3">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c r="S6381">
        <f>COUNTIFS(Table1[Order ID],Table1[[#This Row],[Order ID]],Table1[Product ID],Table1[[#This Row],[Product ID]],Table1[Sales],Table1[[#This Row],[Sales]])</f>
        <v>1</v>
      </c>
    </row>
    <row r="6382" spans="1:19" x14ac:dyDescent="0.3">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c r="S6382">
        <f>COUNTIFS(Table1[Order ID],Table1[[#This Row],[Order ID]],Table1[Product ID],Table1[[#This Row],[Product ID]],Table1[Sales],Table1[[#This Row],[Sales]])</f>
        <v>1</v>
      </c>
    </row>
    <row r="6383" spans="1:19" x14ac:dyDescent="0.3">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c r="S6383">
        <f>COUNTIFS(Table1[Order ID],Table1[[#This Row],[Order ID]],Table1[Product ID],Table1[[#This Row],[Product ID]],Table1[Sales],Table1[[#This Row],[Sales]])</f>
        <v>1</v>
      </c>
    </row>
    <row r="6384" spans="1:19" x14ac:dyDescent="0.3">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c r="S6384">
        <f>COUNTIFS(Table1[Order ID],Table1[[#This Row],[Order ID]],Table1[Product ID],Table1[[#This Row],[Product ID]],Table1[Sales],Table1[[#This Row],[Sales]])</f>
        <v>1</v>
      </c>
    </row>
    <row r="6385" spans="1:19" x14ac:dyDescent="0.3">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c r="S6385">
        <f>COUNTIFS(Table1[Order ID],Table1[[#This Row],[Order ID]],Table1[Product ID],Table1[[#This Row],[Product ID]],Table1[Sales],Table1[[#This Row],[Sales]])</f>
        <v>1</v>
      </c>
    </row>
    <row r="6386" spans="1:19" x14ac:dyDescent="0.3">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c r="S6386">
        <f>COUNTIFS(Table1[Order ID],Table1[[#This Row],[Order ID]],Table1[Product ID],Table1[[#This Row],[Product ID]],Table1[Sales],Table1[[#This Row],[Sales]])</f>
        <v>1</v>
      </c>
    </row>
    <row r="6387" spans="1:19" x14ac:dyDescent="0.3">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c r="S6387">
        <f>COUNTIFS(Table1[Order ID],Table1[[#This Row],[Order ID]],Table1[Product ID],Table1[[#This Row],[Product ID]],Table1[Sales],Table1[[#This Row],[Sales]])</f>
        <v>1</v>
      </c>
    </row>
    <row r="6388" spans="1:19" x14ac:dyDescent="0.3">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c r="S6388">
        <f>COUNTIFS(Table1[Order ID],Table1[[#This Row],[Order ID]],Table1[Product ID],Table1[[#This Row],[Product ID]],Table1[Sales],Table1[[#This Row],[Sales]])</f>
        <v>1</v>
      </c>
    </row>
    <row r="6389" spans="1:19" x14ac:dyDescent="0.3">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c r="S6389">
        <f>COUNTIFS(Table1[Order ID],Table1[[#This Row],[Order ID]],Table1[Product ID],Table1[[#This Row],[Product ID]],Table1[Sales],Table1[[#This Row],[Sales]])</f>
        <v>1</v>
      </c>
    </row>
    <row r="6390" spans="1:19" x14ac:dyDescent="0.3">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c r="S6390">
        <f>COUNTIFS(Table1[Order ID],Table1[[#This Row],[Order ID]],Table1[Product ID],Table1[[#This Row],[Product ID]],Table1[Sales],Table1[[#This Row],[Sales]])</f>
        <v>1</v>
      </c>
    </row>
    <row r="6391" spans="1:19" x14ac:dyDescent="0.3">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c r="S6391">
        <f>COUNTIFS(Table1[Order ID],Table1[[#This Row],[Order ID]],Table1[Product ID],Table1[[#This Row],[Product ID]],Table1[Sales],Table1[[#This Row],[Sales]])</f>
        <v>1</v>
      </c>
    </row>
    <row r="6392" spans="1:19" x14ac:dyDescent="0.3">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c r="S6392">
        <f>COUNTIFS(Table1[Order ID],Table1[[#This Row],[Order ID]],Table1[Product ID],Table1[[#This Row],[Product ID]],Table1[Sales],Table1[[#This Row],[Sales]])</f>
        <v>1</v>
      </c>
    </row>
    <row r="6393" spans="1:19" x14ac:dyDescent="0.3">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c r="S6393">
        <f>COUNTIFS(Table1[Order ID],Table1[[#This Row],[Order ID]],Table1[Product ID],Table1[[#This Row],[Product ID]],Table1[Sales],Table1[[#This Row],[Sales]])</f>
        <v>1</v>
      </c>
    </row>
    <row r="6394" spans="1:19" x14ac:dyDescent="0.3">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c r="S6394">
        <f>COUNTIFS(Table1[Order ID],Table1[[#This Row],[Order ID]],Table1[Product ID],Table1[[#This Row],[Product ID]],Table1[Sales],Table1[[#This Row],[Sales]])</f>
        <v>1</v>
      </c>
    </row>
    <row r="6395" spans="1:19" x14ac:dyDescent="0.3">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c r="S6395">
        <f>COUNTIFS(Table1[Order ID],Table1[[#This Row],[Order ID]],Table1[Product ID],Table1[[#This Row],[Product ID]],Table1[Sales],Table1[[#This Row],[Sales]])</f>
        <v>1</v>
      </c>
    </row>
    <row r="6396" spans="1:19" x14ac:dyDescent="0.3">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c r="S6396">
        <f>COUNTIFS(Table1[Order ID],Table1[[#This Row],[Order ID]],Table1[Product ID],Table1[[#This Row],[Product ID]],Table1[Sales],Table1[[#This Row],[Sales]])</f>
        <v>1</v>
      </c>
    </row>
    <row r="6397" spans="1:19" x14ac:dyDescent="0.3">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c r="S6397">
        <f>COUNTIFS(Table1[Order ID],Table1[[#This Row],[Order ID]],Table1[Product ID],Table1[[#This Row],[Product ID]],Table1[Sales],Table1[[#This Row],[Sales]])</f>
        <v>1</v>
      </c>
    </row>
    <row r="6398" spans="1:19" x14ac:dyDescent="0.3">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c r="S6398">
        <f>COUNTIFS(Table1[Order ID],Table1[[#This Row],[Order ID]],Table1[Product ID],Table1[[#This Row],[Product ID]],Table1[Sales],Table1[[#This Row],[Sales]])</f>
        <v>1</v>
      </c>
    </row>
    <row r="6399" spans="1:19" x14ac:dyDescent="0.3">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c r="S6399">
        <f>COUNTIFS(Table1[Order ID],Table1[[#This Row],[Order ID]],Table1[Product ID],Table1[[#This Row],[Product ID]],Table1[Sales],Table1[[#This Row],[Sales]])</f>
        <v>1</v>
      </c>
    </row>
    <row r="6400" spans="1:19" x14ac:dyDescent="0.3">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c r="S6400">
        <f>COUNTIFS(Table1[Order ID],Table1[[#This Row],[Order ID]],Table1[Product ID],Table1[[#This Row],[Product ID]],Table1[Sales],Table1[[#This Row],[Sales]])</f>
        <v>1</v>
      </c>
    </row>
    <row r="6401" spans="1:19" x14ac:dyDescent="0.3">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c r="S6401">
        <f>COUNTIFS(Table1[Order ID],Table1[[#This Row],[Order ID]],Table1[Product ID],Table1[[#This Row],[Product ID]],Table1[Sales],Table1[[#This Row],[Sales]])</f>
        <v>1</v>
      </c>
    </row>
    <row r="6402" spans="1:19" x14ac:dyDescent="0.3">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c r="S6402">
        <f>COUNTIFS(Table1[Order ID],Table1[[#This Row],[Order ID]],Table1[Product ID],Table1[[#This Row],[Product ID]],Table1[Sales],Table1[[#This Row],[Sales]])</f>
        <v>1</v>
      </c>
    </row>
    <row r="6403" spans="1:19" x14ac:dyDescent="0.3">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c r="S6403">
        <f>COUNTIFS(Table1[Order ID],Table1[[#This Row],[Order ID]],Table1[Product ID],Table1[[#This Row],[Product ID]],Table1[Sales],Table1[[#This Row],[Sales]])</f>
        <v>1</v>
      </c>
    </row>
    <row r="6404" spans="1:19" x14ac:dyDescent="0.3">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c r="S6404">
        <f>COUNTIFS(Table1[Order ID],Table1[[#This Row],[Order ID]],Table1[Product ID],Table1[[#This Row],[Product ID]],Table1[Sales],Table1[[#This Row],[Sales]])</f>
        <v>1</v>
      </c>
    </row>
    <row r="6405" spans="1:19" x14ac:dyDescent="0.3">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c r="S6405">
        <f>COUNTIFS(Table1[Order ID],Table1[[#This Row],[Order ID]],Table1[Product ID],Table1[[#This Row],[Product ID]],Table1[Sales],Table1[[#This Row],[Sales]])</f>
        <v>1</v>
      </c>
    </row>
    <row r="6406" spans="1:19" x14ac:dyDescent="0.3">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c r="S6406">
        <f>COUNTIFS(Table1[Order ID],Table1[[#This Row],[Order ID]],Table1[Product ID],Table1[[#This Row],[Product ID]],Table1[Sales],Table1[[#This Row],[Sales]])</f>
        <v>1</v>
      </c>
    </row>
    <row r="6407" spans="1:19" x14ac:dyDescent="0.3">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c r="S6407">
        <f>COUNTIFS(Table1[Order ID],Table1[[#This Row],[Order ID]],Table1[Product ID],Table1[[#This Row],[Product ID]],Table1[Sales],Table1[[#This Row],[Sales]])</f>
        <v>1</v>
      </c>
    </row>
    <row r="6408" spans="1:19" x14ac:dyDescent="0.3">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c r="S6408">
        <f>COUNTIFS(Table1[Order ID],Table1[[#This Row],[Order ID]],Table1[Product ID],Table1[[#This Row],[Product ID]],Table1[Sales],Table1[[#This Row],[Sales]])</f>
        <v>1</v>
      </c>
    </row>
    <row r="6409" spans="1:19" x14ac:dyDescent="0.3">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c r="S6409">
        <f>COUNTIFS(Table1[Order ID],Table1[[#This Row],[Order ID]],Table1[Product ID],Table1[[#This Row],[Product ID]],Table1[Sales],Table1[[#This Row],[Sales]])</f>
        <v>1</v>
      </c>
    </row>
    <row r="6410" spans="1:19" x14ac:dyDescent="0.3">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c r="S6410">
        <f>COUNTIFS(Table1[Order ID],Table1[[#This Row],[Order ID]],Table1[Product ID],Table1[[#This Row],[Product ID]],Table1[Sales],Table1[[#This Row],[Sales]])</f>
        <v>1</v>
      </c>
    </row>
    <row r="6411" spans="1:19" x14ac:dyDescent="0.3">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c r="S6411">
        <f>COUNTIFS(Table1[Order ID],Table1[[#This Row],[Order ID]],Table1[Product ID],Table1[[#This Row],[Product ID]],Table1[Sales],Table1[[#This Row],[Sales]])</f>
        <v>1</v>
      </c>
    </row>
    <row r="6412" spans="1:19" x14ac:dyDescent="0.3">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c r="S6412">
        <f>COUNTIFS(Table1[Order ID],Table1[[#This Row],[Order ID]],Table1[Product ID],Table1[[#This Row],[Product ID]],Table1[Sales],Table1[[#This Row],[Sales]])</f>
        <v>1</v>
      </c>
    </row>
    <row r="6413" spans="1:19" x14ac:dyDescent="0.3">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c r="S6413">
        <f>COUNTIFS(Table1[Order ID],Table1[[#This Row],[Order ID]],Table1[Product ID],Table1[[#This Row],[Product ID]],Table1[Sales],Table1[[#This Row],[Sales]])</f>
        <v>1</v>
      </c>
    </row>
    <row r="6414" spans="1:19" x14ac:dyDescent="0.3">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c r="S6414">
        <f>COUNTIFS(Table1[Order ID],Table1[[#This Row],[Order ID]],Table1[Product ID],Table1[[#This Row],[Product ID]],Table1[Sales],Table1[[#This Row],[Sales]])</f>
        <v>1</v>
      </c>
    </row>
    <row r="6415" spans="1:19" x14ac:dyDescent="0.3">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c r="S6415">
        <f>COUNTIFS(Table1[Order ID],Table1[[#This Row],[Order ID]],Table1[Product ID],Table1[[#This Row],[Product ID]],Table1[Sales],Table1[[#This Row],[Sales]])</f>
        <v>1</v>
      </c>
    </row>
    <row r="6416" spans="1:19" x14ac:dyDescent="0.3">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c r="S6416">
        <f>COUNTIFS(Table1[Order ID],Table1[[#This Row],[Order ID]],Table1[Product ID],Table1[[#This Row],[Product ID]],Table1[Sales],Table1[[#This Row],[Sales]])</f>
        <v>1</v>
      </c>
    </row>
    <row r="6417" spans="1:19" x14ac:dyDescent="0.3">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c r="S6417">
        <f>COUNTIFS(Table1[Order ID],Table1[[#This Row],[Order ID]],Table1[Product ID],Table1[[#This Row],[Product ID]],Table1[Sales],Table1[[#This Row],[Sales]])</f>
        <v>1</v>
      </c>
    </row>
    <row r="6418" spans="1:19" x14ac:dyDescent="0.3">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c r="S6418">
        <f>COUNTIFS(Table1[Order ID],Table1[[#This Row],[Order ID]],Table1[Product ID],Table1[[#This Row],[Product ID]],Table1[Sales],Table1[[#This Row],[Sales]])</f>
        <v>1</v>
      </c>
    </row>
    <row r="6419" spans="1:19" x14ac:dyDescent="0.3">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c r="S6419">
        <f>COUNTIFS(Table1[Order ID],Table1[[#This Row],[Order ID]],Table1[Product ID],Table1[[#This Row],[Product ID]],Table1[Sales],Table1[[#This Row],[Sales]])</f>
        <v>1</v>
      </c>
    </row>
    <row r="6420" spans="1:19" x14ac:dyDescent="0.3">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c r="S6420">
        <f>COUNTIFS(Table1[Order ID],Table1[[#This Row],[Order ID]],Table1[Product ID],Table1[[#This Row],[Product ID]],Table1[Sales],Table1[[#This Row],[Sales]])</f>
        <v>1</v>
      </c>
    </row>
    <row r="6421" spans="1:19" x14ac:dyDescent="0.3">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c r="S6421">
        <f>COUNTIFS(Table1[Order ID],Table1[[#This Row],[Order ID]],Table1[Product ID],Table1[[#This Row],[Product ID]],Table1[Sales],Table1[[#This Row],[Sales]])</f>
        <v>1</v>
      </c>
    </row>
    <row r="6422" spans="1:19" x14ac:dyDescent="0.3">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c r="S6422">
        <f>COUNTIFS(Table1[Order ID],Table1[[#This Row],[Order ID]],Table1[Product ID],Table1[[#This Row],[Product ID]],Table1[Sales],Table1[[#This Row],[Sales]])</f>
        <v>1</v>
      </c>
    </row>
    <row r="6423" spans="1:19" x14ac:dyDescent="0.3">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c r="S6423">
        <f>COUNTIFS(Table1[Order ID],Table1[[#This Row],[Order ID]],Table1[Product ID],Table1[[#This Row],[Product ID]],Table1[Sales],Table1[[#This Row],[Sales]])</f>
        <v>1</v>
      </c>
    </row>
    <row r="6424" spans="1:19" x14ac:dyDescent="0.3">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c r="S6424">
        <f>COUNTIFS(Table1[Order ID],Table1[[#This Row],[Order ID]],Table1[Product ID],Table1[[#This Row],[Product ID]],Table1[Sales],Table1[[#This Row],[Sales]])</f>
        <v>1</v>
      </c>
    </row>
    <row r="6425" spans="1:19" x14ac:dyDescent="0.3">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c r="S6425">
        <f>COUNTIFS(Table1[Order ID],Table1[[#This Row],[Order ID]],Table1[Product ID],Table1[[#This Row],[Product ID]],Table1[Sales],Table1[[#This Row],[Sales]])</f>
        <v>1</v>
      </c>
    </row>
    <row r="6426" spans="1:19" x14ac:dyDescent="0.3">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c r="S6426">
        <f>COUNTIFS(Table1[Order ID],Table1[[#This Row],[Order ID]],Table1[Product ID],Table1[[#This Row],[Product ID]],Table1[Sales],Table1[[#This Row],[Sales]])</f>
        <v>1</v>
      </c>
    </row>
    <row r="6427" spans="1:19" x14ac:dyDescent="0.3">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c r="S6427">
        <f>COUNTIFS(Table1[Order ID],Table1[[#This Row],[Order ID]],Table1[Product ID],Table1[[#This Row],[Product ID]],Table1[Sales],Table1[[#This Row],[Sales]])</f>
        <v>1</v>
      </c>
    </row>
    <row r="6428" spans="1:19" x14ac:dyDescent="0.3">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c r="S6428">
        <f>COUNTIFS(Table1[Order ID],Table1[[#This Row],[Order ID]],Table1[Product ID],Table1[[#This Row],[Product ID]],Table1[Sales],Table1[[#This Row],[Sales]])</f>
        <v>1</v>
      </c>
    </row>
    <row r="6429" spans="1:19" x14ac:dyDescent="0.3">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c r="S6429">
        <f>COUNTIFS(Table1[Order ID],Table1[[#This Row],[Order ID]],Table1[Product ID],Table1[[#This Row],[Product ID]],Table1[Sales],Table1[[#This Row],[Sales]])</f>
        <v>1</v>
      </c>
    </row>
    <row r="6430" spans="1:19" x14ac:dyDescent="0.3">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c r="S6430">
        <f>COUNTIFS(Table1[Order ID],Table1[[#This Row],[Order ID]],Table1[Product ID],Table1[[#This Row],[Product ID]],Table1[Sales],Table1[[#This Row],[Sales]])</f>
        <v>1</v>
      </c>
    </row>
    <row r="6431" spans="1:19" x14ac:dyDescent="0.3">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c r="S6431">
        <f>COUNTIFS(Table1[Order ID],Table1[[#This Row],[Order ID]],Table1[Product ID],Table1[[#This Row],[Product ID]],Table1[Sales],Table1[[#This Row],[Sales]])</f>
        <v>1</v>
      </c>
    </row>
    <row r="6432" spans="1:19" x14ac:dyDescent="0.3">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c r="S6432">
        <f>COUNTIFS(Table1[Order ID],Table1[[#This Row],[Order ID]],Table1[Product ID],Table1[[#This Row],[Product ID]],Table1[Sales],Table1[[#This Row],[Sales]])</f>
        <v>1</v>
      </c>
    </row>
    <row r="6433" spans="1:19" x14ac:dyDescent="0.3">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c r="S6433">
        <f>COUNTIFS(Table1[Order ID],Table1[[#This Row],[Order ID]],Table1[Product ID],Table1[[#This Row],[Product ID]],Table1[Sales],Table1[[#This Row],[Sales]])</f>
        <v>1</v>
      </c>
    </row>
    <row r="6434" spans="1:19" x14ac:dyDescent="0.3">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c r="S6434">
        <f>COUNTIFS(Table1[Order ID],Table1[[#This Row],[Order ID]],Table1[Product ID],Table1[[#This Row],[Product ID]],Table1[Sales],Table1[[#This Row],[Sales]])</f>
        <v>1</v>
      </c>
    </row>
    <row r="6435" spans="1:19" x14ac:dyDescent="0.3">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c r="S6435">
        <f>COUNTIFS(Table1[Order ID],Table1[[#This Row],[Order ID]],Table1[Product ID],Table1[[#This Row],[Product ID]],Table1[Sales],Table1[[#This Row],[Sales]])</f>
        <v>1</v>
      </c>
    </row>
    <row r="6436" spans="1:19" x14ac:dyDescent="0.3">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c r="S6436">
        <f>COUNTIFS(Table1[Order ID],Table1[[#This Row],[Order ID]],Table1[Product ID],Table1[[#This Row],[Product ID]],Table1[Sales],Table1[[#This Row],[Sales]])</f>
        <v>1</v>
      </c>
    </row>
    <row r="6437" spans="1:19" x14ac:dyDescent="0.3">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c r="S6437">
        <f>COUNTIFS(Table1[Order ID],Table1[[#This Row],[Order ID]],Table1[Product ID],Table1[[#This Row],[Product ID]],Table1[Sales],Table1[[#This Row],[Sales]])</f>
        <v>1</v>
      </c>
    </row>
    <row r="6438" spans="1:19" x14ac:dyDescent="0.3">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c r="S6438">
        <f>COUNTIFS(Table1[Order ID],Table1[[#This Row],[Order ID]],Table1[Product ID],Table1[[#This Row],[Product ID]],Table1[Sales],Table1[[#This Row],[Sales]])</f>
        <v>1</v>
      </c>
    </row>
    <row r="6439" spans="1:19" x14ac:dyDescent="0.3">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c r="S6439">
        <f>COUNTIFS(Table1[Order ID],Table1[[#This Row],[Order ID]],Table1[Product ID],Table1[[#This Row],[Product ID]],Table1[Sales],Table1[[#This Row],[Sales]])</f>
        <v>1</v>
      </c>
    </row>
    <row r="6440" spans="1:19" x14ac:dyDescent="0.3">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c r="S6440">
        <f>COUNTIFS(Table1[Order ID],Table1[[#This Row],[Order ID]],Table1[Product ID],Table1[[#This Row],[Product ID]],Table1[Sales],Table1[[#This Row],[Sales]])</f>
        <v>1</v>
      </c>
    </row>
    <row r="6441" spans="1:19" x14ac:dyDescent="0.3">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c r="S6441">
        <f>COUNTIFS(Table1[Order ID],Table1[[#This Row],[Order ID]],Table1[Product ID],Table1[[#This Row],[Product ID]],Table1[Sales],Table1[[#This Row],[Sales]])</f>
        <v>1</v>
      </c>
    </row>
    <row r="6442" spans="1:19" x14ac:dyDescent="0.3">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c r="S6442">
        <f>COUNTIFS(Table1[Order ID],Table1[[#This Row],[Order ID]],Table1[Product ID],Table1[[#This Row],[Product ID]],Table1[Sales],Table1[[#This Row],[Sales]])</f>
        <v>1</v>
      </c>
    </row>
    <row r="6443" spans="1:19" x14ac:dyDescent="0.3">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c r="S6443">
        <f>COUNTIFS(Table1[Order ID],Table1[[#This Row],[Order ID]],Table1[Product ID],Table1[[#This Row],[Product ID]],Table1[Sales],Table1[[#This Row],[Sales]])</f>
        <v>1</v>
      </c>
    </row>
    <row r="6444" spans="1:19" x14ac:dyDescent="0.3">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c r="S6444">
        <f>COUNTIFS(Table1[Order ID],Table1[[#This Row],[Order ID]],Table1[Product ID],Table1[[#This Row],[Product ID]],Table1[Sales],Table1[[#This Row],[Sales]])</f>
        <v>1</v>
      </c>
    </row>
    <row r="6445" spans="1:19" x14ac:dyDescent="0.3">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c r="S6445">
        <f>COUNTIFS(Table1[Order ID],Table1[[#This Row],[Order ID]],Table1[Product ID],Table1[[#This Row],[Product ID]],Table1[Sales],Table1[[#This Row],[Sales]])</f>
        <v>1</v>
      </c>
    </row>
    <row r="6446" spans="1:19" x14ac:dyDescent="0.3">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c r="S6446">
        <f>COUNTIFS(Table1[Order ID],Table1[[#This Row],[Order ID]],Table1[Product ID],Table1[[#This Row],[Product ID]],Table1[Sales],Table1[[#This Row],[Sales]])</f>
        <v>1</v>
      </c>
    </row>
    <row r="6447" spans="1:19" x14ac:dyDescent="0.3">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c r="S6447">
        <f>COUNTIFS(Table1[Order ID],Table1[[#This Row],[Order ID]],Table1[Product ID],Table1[[#This Row],[Product ID]],Table1[Sales],Table1[[#This Row],[Sales]])</f>
        <v>1</v>
      </c>
    </row>
    <row r="6448" spans="1:19" x14ac:dyDescent="0.3">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c r="S6448">
        <f>COUNTIFS(Table1[Order ID],Table1[[#This Row],[Order ID]],Table1[Product ID],Table1[[#This Row],[Product ID]],Table1[Sales],Table1[[#This Row],[Sales]])</f>
        <v>1</v>
      </c>
    </row>
    <row r="6449" spans="1:19" x14ac:dyDescent="0.3">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c r="S6449">
        <f>COUNTIFS(Table1[Order ID],Table1[[#This Row],[Order ID]],Table1[Product ID],Table1[[#This Row],[Product ID]],Table1[Sales],Table1[[#This Row],[Sales]])</f>
        <v>1</v>
      </c>
    </row>
    <row r="6450" spans="1:19" x14ac:dyDescent="0.3">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c r="S6450">
        <f>COUNTIFS(Table1[Order ID],Table1[[#This Row],[Order ID]],Table1[Product ID],Table1[[#This Row],[Product ID]],Table1[Sales],Table1[[#This Row],[Sales]])</f>
        <v>1</v>
      </c>
    </row>
    <row r="6451" spans="1:19" x14ac:dyDescent="0.3">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c r="S6451">
        <f>COUNTIFS(Table1[Order ID],Table1[[#This Row],[Order ID]],Table1[Product ID],Table1[[#This Row],[Product ID]],Table1[Sales],Table1[[#This Row],[Sales]])</f>
        <v>1</v>
      </c>
    </row>
    <row r="6452" spans="1:19" x14ac:dyDescent="0.3">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c r="S6452">
        <f>COUNTIFS(Table1[Order ID],Table1[[#This Row],[Order ID]],Table1[Product ID],Table1[[#This Row],[Product ID]],Table1[Sales],Table1[[#This Row],[Sales]])</f>
        <v>1</v>
      </c>
    </row>
    <row r="6453" spans="1:19" x14ac:dyDescent="0.3">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c r="S6453">
        <f>COUNTIFS(Table1[Order ID],Table1[[#This Row],[Order ID]],Table1[Product ID],Table1[[#This Row],[Product ID]],Table1[Sales],Table1[[#This Row],[Sales]])</f>
        <v>1</v>
      </c>
    </row>
    <row r="6454" spans="1:19" x14ac:dyDescent="0.3">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c r="S6454">
        <f>COUNTIFS(Table1[Order ID],Table1[[#This Row],[Order ID]],Table1[Product ID],Table1[[#This Row],[Product ID]],Table1[Sales],Table1[[#This Row],[Sales]])</f>
        <v>1</v>
      </c>
    </row>
    <row r="6455" spans="1:19" x14ac:dyDescent="0.3">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c r="S6455">
        <f>COUNTIFS(Table1[Order ID],Table1[[#This Row],[Order ID]],Table1[Product ID],Table1[[#This Row],[Product ID]],Table1[Sales],Table1[[#This Row],[Sales]])</f>
        <v>1</v>
      </c>
    </row>
    <row r="6456" spans="1:19" x14ac:dyDescent="0.3">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c r="S6456">
        <f>COUNTIFS(Table1[Order ID],Table1[[#This Row],[Order ID]],Table1[Product ID],Table1[[#This Row],[Product ID]],Table1[Sales],Table1[[#This Row],[Sales]])</f>
        <v>1</v>
      </c>
    </row>
    <row r="6457" spans="1:19" x14ac:dyDescent="0.3">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c r="S6457">
        <f>COUNTIFS(Table1[Order ID],Table1[[#This Row],[Order ID]],Table1[Product ID],Table1[[#This Row],[Product ID]],Table1[Sales],Table1[[#This Row],[Sales]])</f>
        <v>1</v>
      </c>
    </row>
    <row r="6458" spans="1:19" x14ac:dyDescent="0.3">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c r="S6458">
        <f>COUNTIFS(Table1[Order ID],Table1[[#This Row],[Order ID]],Table1[Product ID],Table1[[#This Row],[Product ID]],Table1[Sales],Table1[[#This Row],[Sales]])</f>
        <v>1</v>
      </c>
    </row>
    <row r="6459" spans="1:19" x14ac:dyDescent="0.3">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c r="S6459">
        <f>COUNTIFS(Table1[Order ID],Table1[[#This Row],[Order ID]],Table1[Product ID],Table1[[#This Row],[Product ID]],Table1[Sales],Table1[[#This Row],[Sales]])</f>
        <v>1</v>
      </c>
    </row>
    <row r="6460" spans="1:19" x14ac:dyDescent="0.3">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c r="S6460">
        <f>COUNTIFS(Table1[Order ID],Table1[[#This Row],[Order ID]],Table1[Product ID],Table1[[#This Row],[Product ID]],Table1[Sales],Table1[[#This Row],[Sales]])</f>
        <v>1</v>
      </c>
    </row>
    <row r="6461" spans="1:19" x14ac:dyDescent="0.3">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c r="S6461">
        <f>COUNTIFS(Table1[Order ID],Table1[[#This Row],[Order ID]],Table1[Product ID],Table1[[#This Row],[Product ID]],Table1[Sales],Table1[[#This Row],[Sales]])</f>
        <v>1</v>
      </c>
    </row>
    <row r="6462" spans="1:19" x14ac:dyDescent="0.3">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c r="S6462">
        <f>COUNTIFS(Table1[Order ID],Table1[[#This Row],[Order ID]],Table1[Product ID],Table1[[#This Row],[Product ID]],Table1[Sales],Table1[[#This Row],[Sales]])</f>
        <v>1</v>
      </c>
    </row>
    <row r="6463" spans="1:19" x14ac:dyDescent="0.3">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c r="S6463">
        <f>COUNTIFS(Table1[Order ID],Table1[[#This Row],[Order ID]],Table1[Product ID],Table1[[#This Row],[Product ID]],Table1[Sales],Table1[[#This Row],[Sales]])</f>
        <v>1</v>
      </c>
    </row>
    <row r="6464" spans="1:19" x14ac:dyDescent="0.3">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c r="S6464">
        <f>COUNTIFS(Table1[Order ID],Table1[[#This Row],[Order ID]],Table1[Product ID],Table1[[#This Row],[Product ID]],Table1[Sales],Table1[[#This Row],[Sales]])</f>
        <v>1</v>
      </c>
    </row>
    <row r="6465" spans="1:19" x14ac:dyDescent="0.3">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c r="S6465">
        <f>COUNTIFS(Table1[Order ID],Table1[[#This Row],[Order ID]],Table1[Product ID],Table1[[#This Row],[Product ID]],Table1[Sales],Table1[[#This Row],[Sales]])</f>
        <v>1</v>
      </c>
    </row>
    <row r="6466" spans="1:19" x14ac:dyDescent="0.3">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c r="S6466">
        <f>COUNTIFS(Table1[Order ID],Table1[[#This Row],[Order ID]],Table1[Product ID],Table1[[#This Row],[Product ID]],Table1[Sales],Table1[[#This Row],[Sales]])</f>
        <v>1</v>
      </c>
    </row>
    <row r="6467" spans="1:19" x14ac:dyDescent="0.3">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c r="S6467">
        <f>COUNTIFS(Table1[Order ID],Table1[[#This Row],[Order ID]],Table1[Product ID],Table1[[#This Row],[Product ID]],Table1[Sales],Table1[[#This Row],[Sales]])</f>
        <v>1</v>
      </c>
    </row>
    <row r="6468" spans="1:19" x14ac:dyDescent="0.3">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c r="S6468">
        <f>COUNTIFS(Table1[Order ID],Table1[[#This Row],[Order ID]],Table1[Product ID],Table1[[#This Row],[Product ID]],Table1[Sales],Table1[[#This Row],[Sales]])</f>
        <v>1</v>
      </c>
    </row>
    <row r="6469" spans="1:19" x14ac:dyDescent="0.3">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c r="S6469">
        <f>COUNTIFS(Table1[Order ID],Table1[[#This Row],[Order ID]],Table1[Product ID],Table1[[#This Row],[Product ID]],Table1[Sales],Table1[[#This Row],[Sales]])</f>
        <v>1</v>
      </c>
    </row>
    <row r="6470" spans="1:19" x14ac:dyDescent="0.3">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c r="S6470">
        <f>COUNTIFS(Table1[Order ID],Table1[[#This Row],[Order ID]],Table1[Product ID],Table1[[#This Row],[Product ID]],Table1[Sales],Table1[[#This Row],[Sales]])</f>
        <v>1</v>
      </c>
    </row>
    <row r="6471" spans="1:19" x14ac:dyDescent="0.3">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c r="S6471">
        <f>COUNTIFS(Table1[Order ID],Table1[[#This Row],[Order ID]],Table1[Product ID],Table1[[#This Row],[Product ID]],Table1[Sales],Table1[[#This Row],[Sales]])</f>
        <v>1</v>
      </c>
    </row>
    <row r="6472" spans="1:19" x14ac:dyDescent="0.3">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c r="S6472">
        <f>COUNTIFS(Table1[Order ID],Table1[[#This Row],[Order ID]],Table1[Product ID],Table1[[#This Row],[Product ID]],Table1[Sales],Table1[[#This Row],[Sales]])</f>
        <v>1</v>
      </c>
    </row>
    <row r="6473" spans="1:19" x14ac:dyDescent="0.3">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c r="S6473">
        <f>COUNTIFS(Table1[Order ID],Table1[[#This Row],[Order ID]],Table1[Product ID],Table1[[#This Row],[Product ID]],Table1[Sales],Table1[[#This Row],[Sales]])</f>
        <v>1</v>
      </c>
    </row>
    <row r="6474" spans="1:19" x14ac:dyDescent="0.3">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c r="S6474">
        <f>COUNTIFS(Table1[Order ID],Table1[[#This Row],[Order ID]],Table1[Product ID],Table1[[#This Row],[Product ID]],Table1[Sales],Table1[[#This Row],[Sales]])</f>
        <v>1</v>
      </c>
    </row>
    <row r="6475" spans="1:19" x14ac:dyDescent="0.3">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c r="S6475">
        <f>COUNTIFS(Table1[Order ID],Table1[[#This Row],[Order ID]],Table1[Product ID],Table1[[#This Row],[Product ID]],Table1[Sales],Table1[[#This Row],[Sales]])</f>
        <v>1</v>
      </c>
    </row>
    <row r="6476" spans="1:19" x14ac:dyDescent="0.3">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c r="S6476">
        <f>COUNTIFS(Table1[Order ID],Table1[[#This Row],[Order ID]],Table1[Product ID],Table1[[#This Row],[Product ID]],Table1[Sales],Table1[[#This Row],[Sales]])</f>
        <v>1</v>
      </c>
    </row>
    <row r="6477" spans="1:19" x14ac:dyDescent="0.3">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c r="S6477">
        <f>COUNTIFS(Table1[Order ID],Table1[[#This Row],[Order ID]],Table1[Product ID],Table1[[#This Row],[Product ID]],Table1[Sales],Table1[[#This Row],[Sales]])</f>
        <v>1</v>
      </c>
    </row>
    <row r="6478" spans="1:19" x14ac:dyDescent="0.3">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c r="S6478">
        <f>COUNTIFS(Table1[Order ID],Table1[[#This Row],[Order ID]],Table1[Product ID],Table1[[#This Row],[Product ID]],Table1[Sales],Table1[[#This Row],[Sales]])</f>
        <v>1</v>
      </c>
    </row>
    <row r="6479" spans="1:19" x14ac:dyDescent="0.3">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c r="S6479">
        <f>COUNTIFS(Table1[Order ID],Table1[[#This Row],[Order ID]],Table1[Product ID],Table1[[#This Row],[Product ID]],Table1[Sales],Table1[[#This Row],[Sales]])</f>
        <v>1</v>
      </c>
    </row>
    <row r="6480" spans="1:19" x14ac:dyDescent="0.3">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c r="S6480">
        <f>COUNTIFS(Table1[Order ID],Table1[[#This Row],[Order ID]],Table1[Product ID],Table1[[#This Row],[Product ID]],Table1[Sales],Table1[[#This Row],[Sales]])</f>
        <v>1</v>
      </c>
    </row>
    <row r="6481" spans="1:19" x14ac:dyDescent="0.3">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c r="S6481">
        <f>COUNTIFS(Table1[Order ID],Table1[[#This Row],[Order ID]],Table1[Product ID],Table1[[#This Row],[Product ID]],Table1[Sales],Table1[[#This Row],[Sales]])</f>
        <v>1</v>
      </c>
    </row>
    <row r="6482" spans="1:19" x14ac:dyDescent="0.3">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c r="S6482">
        <f>COUNTIFS(Table1[Order ID],Table1[[#This Row],[Order ID]],Table1[Product ID],Table1[[#This Row],[Product ID]],Table1[Sales],Table1[[#This Row],[Sales]])</f>
        <v>1</v>
      </c>
    </row>
    <row r="6483" spans="1:19" x14ac:dyDescent="0.3">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c r="S6483">
        <f>COUNTIFS(Table1[Order ID],Table1[[#This Row],[Order ID]],Table1[Product ID],Table1[[#This Row],[Product ID]],Table1[Sales],Table1[[#This Row],[Sales]])</f>
        <v>1</v>
      </c>
    </row>
    <row r="6484" spans="1:19" x14ac:dyDescent="0.3">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c r="S6484">
        <f>COUNTIFS(Table1[Order ID],Table1[[#This Row],[Order ID]],Table1[Product ID],Table1[[#This Row],[Product ID]],Table1[Sales],Table1[[#This Row],[Sales]])</f>
        <v>1</v>
      </c>
    </row>
    <row r="6485" spans="1:19" x14ac:dyDescent="0.3">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c r="S6485">
        <f>COUNTIFS(Table1[Order ID],Table1[[#This Row],[Order ID]],Table1[Product ID],Table1[[#This Row],[Product ID]],Table1[Sales],Table1[[#This Row],[Sales]])</f>
        <v>1</v>
      </c>
    </row>
    <row r="6486" spans="1:19" x14ac:dyDescent="0.3">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c r="S6486">
        <f>COUNTIFS(Table1[Order ID],Table1[[#This Row],[Order ID]],Table1[Product ID],Table1[[#This Row],[Product ID]],Table1[Sales],Table1[[#This Row],[Sales]])</f>
        <v>1</v>
      </c>
    </row>
    <row r="6487" spans="1:19" x14ac:dyDescent="0.3">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c r="S6487">
        <f>COUNTIFS(Table1[Order ID],Table1[[#This Row],[Order ID]],Table1[Product ID],Table1[[#This Row],[Product ID]],Table1[Sales],Table1[[#This Row],[Sales]])</f>
        <v>1</v>
      </c>
    </row>
    <row r="6488" spans="1:19" x14ac:dyDescent="0.3">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c r="S6488">
        <f>COUNTIFS(Table1[Order ID],Table1[[#This Row],[Order ID]],Table1[Product ID],Table1[[#This Row],[Product ID]],Table1[Sales],Table1[[#This Row],[Sales]])</f>
        <v>1</v>
      </c>
    </row>
    <row r="6489" spans="1:19" x14ac:dyDescent="0.3">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c r="S6489">
        <f>COUNTIFS(Table1[Order ID],Table1[[#This Row],[Order ID]],Table1[Product ID],Table1[[#This Row],[Product ID]],Table1[Sales],Table1[[#This Row],[Sales]])</f>
        <v>1</v>
      </c>
    </row>
    <row r="6490" spans="1:19" x14ac:dyDescent="0.3">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c r="S6490">
        <f>COUNTIFS(Table1[Order ID],Table1[[#This Row],[Order ID]],Table1[Product ID],Table1[[#This Row],[Product ID]],Table1[Sales],Table1[[#This Row],[Sales]])</f>
        <v>1</v>
      </c>
    </row>
    <row r="6491" spans="1:19" x14ac:dyDescent="0.3">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c r="S6491">
        <f>COUNTIFS(Table1[Order ID],Table1[[#This Row],[Order ID]],Table1[Product ID],Table1[[#This Row],[Product ID]],Table1[Sales],Table1[[#This Row],[Sales]])</f>
        <v>1</v>
      </c>
    </row>
    <row r="6492" spans="1:19" x14ac:dyDescent="0.3">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c r="S6492">
        <f>COUNTIFS(Table1[Order ID],Table1[[#This Row],[Order ID]],Table1[Product ID],Table1[[#This Row],[Product ID]],Table1[Sales],Table1[[#This Row],[Sales]])</f>
        <v>1</v>
      </c>
    </row>
    <row r="6493" spans="1:19" x14ac:dyDescent="0.3">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c r="S6493">
        <f>COUNTIFS(Table1[Order ID],Table1[[#This Row],[Order ID]],Table1[Product ID],Table1[[#This Row],[Product ID]],Table1[Sales],Table1[[#This Row],[Sales]])</f>
        <v>1</v>
      </c>
    </row>
    <row r="6494" spans="1:19" x14ac:dyDescent="0.3">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c r="S6494">
        <f>COUNTIFS(Table1[Order ID],Table1[[#This Row],[Order ID]],Table1[Product ID],Table1[[#This Row],[Product ID]],Table1[Sales],Table1[[#This Row],[Sales]])</f>
        <v>1</v>
      </c>
    </row>
    <row r="6495" spans="1:19" x14ac:dyDescent="0.3">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c r="S6495">
        <f>COUNTIFS(Table1[Order ID],Table1[[#This Row],[Order ID]],Table1[Product ID],Table1[[#This Row],[Product ID]],Table1[Sales],Table1[[#This Row],[Sales]])</f>
        <v>1</v>
      </c>
    </row>
    <row r="6496" spans="1:19" x14ac:dyDescent="0.3">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c r="S6496">
        <f>COUNTIFS(Table1[Order ID],Table1[[#This Row],[Order ID]],Table1[Product ID],Table1[[#This Row],[Product ID]],Table1[Sales],Table1[[#This Row],[Sales]])</f>
        <v>1</v>
      </c>
    </row>
    <row r="6497" spans="1:19" x14ac:dyDescent="0.3">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c r="S6497">
        <f>COUNTIFS(Table1[Order ID],Table1[[#This Row],[Order ID]],Table1[Product ID],Table1[[#This Row],[Product ID]],Table1[Sales],Table1[[#This Row],[Sales]])</f>
        <v>1</v>
      </c>
    </row>
    <row r="6498" spans="1:19" x14ac:dyDescent="0.3">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c r="S6498">
        <f>COUNTIFS(Table1[Order ID],Table1[[#This Row],[Order ID]],Table1[Product ID],Table1[[#This Row],[Product ID]],Table1[Sales],Table1[[#This Row],[Sales]])</f>
        <v>1</v>
      </c>
    </row>
    <row r="6499" spans="1:19" x14ac:dyDescent="0.3">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c r="S6499">
        <f>COUNTIFS(Table1[Order ID],Table1[[#This Row],[Order ID]],Table1[Product ID],Table1[[#This Row],[Product ID]],Table1[Sales],Table1[[#This Row],[Sales]])</f>
        <v>1</v>
      </c>
    </row>
    <row r="6500" spans="1:19" x14ac:dyDescent="0.3">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c r="S6500">
        <f>COUNTIFS(Table1[Order ID],Table1[[#This Row],[Order ID]],Table1[Product ID],Table1[[#This Row],[Product ID]],Table1[Sales],Table1[[#This Row],[Sales]])</f>
        <v>1</v>
      </c>
    </row>
    <row r="6501" spans="1:19" x14ac:dyDescent="0.3">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c r="S6501">
        <f>COUNTIFS(Table1[Order ID],Table1[[#This Row],[Order ID]],Table1[Product ID],Table1[[#This Row],[Product ID]],Table1[Sales],Table1[[#This Row],[Sales]])</f>
        <v>1</v>
      </c>
    </row>
    <row r="6502" spans="1:19" x14ac:dyDescent="0.3">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c r="S6502">
        <f>COUNTIFS(Table1[Order ID],Table1[[#This Row],[Order ID]],Table1[Product ID],Table1[[#This Row],[Product ID]],Table1[Sales],Table1[[#This Row],[Sales]])</f>
        <v>1</v>
      </c>
    </row>
    <row r="6503" spans="1:19" x14ac:dyDescent="0.3">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c r="S6503">
        <f>COUNTIFS(Table1[Order ID],Table1[[#This Row],[Order ID]],Table1[Product ID],Table1[[#This Row],[Product ID]],Table1[Sales],Table1[[#This Row],[Sales]])</f>
        <v>1</v>
      </c>
    </row>
    <row r="6504" spans="1:19" x14ac:dyDescent="0.3">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c r="S6504">
        <f>COUNTIFS(Table1[Order ID],Table1[[#This Row],[Order ID]],Table1[Product ID],Table1[[#This Row],[Product ID]],Table1[Sales],Table1[[#This Row],[Sales]])</f>
        <v>1</v>
      </c>
    </row>
    <row r="6505" spans="1:19" x14ac:dyDescent="0.3">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c r="S6505">
        <f>COUNTIFS(Table1[Order ID],Table1[[#This Row],[Order ID]],Table1[Product ID],Table1[[#This Row],[Product ID]],Table1[Sales],Table1[[#This Row],[Sales]])</f>
        <v>1</v>
      </c>
    </row>
    <row r="6506" spans="1:19" x14ac:dyDescent="0.3">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c r="S6506">
        <f>COUNTIFS(Table1[Order ID],Table1[[#This Row],[Order ID]],Table1[Product ID],Table1[[#This Row],[Product ID]],Table1[Sales],Table1[[#This Row],[Sales]])</f>
        <v>1</v>
      </c>
    </row>
    <row r="6507" spans="1:19" x14ac:dyDescent="0.3">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c r="S6507">
        <f>COUNTIFS(Table1[Order ID],Table1[[#This Row],[Order ID]],Table1[Product ID],Table1[[#This Row],[Product ID]],Table1[Sales],Table1[[#This Row],[Sales]])</f>
        <v>1</v>
      </c>
    </row>
    <row r="6508" spans="1:19" x14ac:dyDescent="0.3">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c r="S6508">
        <f>COUNTIFS(Table1[Order ID],Table1[[#This Row],[Order ID]],Table1[Product ID],Table1[[#This Row],[Product ID]],Table1[Sales],Table1[[#This Row],[Sales]])</f>
        <v>1</v>
      </c>
    </row>
    <row r="6509" spans="1:19" x14ac:dyDescent="0.3">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c r="S6509">
        <f>COUNTIFS(Table1[Order ID],Table1[[#This Row],[Order ID]],Table1[Product ID],Table1[[#This Row],[Product ID]],Table1[Sales],Table1[[#This Row],[Sales]])</f>
        <v>1</v>
      </c>
    </row>
    <row r="6510" spans="1:19" x14ac:dyDescent="0.3">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c r="S6510">
        <f>COUNTIFS(Table1[Order ID],Table1[[#This Row],[Order ID]],Table1[Product ID],Table1[[#This Row],[Product ID]],Table1[Sales],Table1[[#This Row],[Sales]])</f>
        <v>1</v>
      </c>
    </row>
    <row r="6511" spans="1:19" x14ac:dyDescent="0.3">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c r="S6511">
        <f>COUNTIFS(Table1[Order ID],Table1[[#This Row],[Order ID]],Table1[Product ID],Table1[[#This Row],[Product ID]],Table1[Sales],Table1[[#This Row],[Sales]])</f>
        <v>1</v>
      </c>
    </row>
    <row r="6512" spans="1:19" x14ac:dyDescent="0.3">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c r="S6512">
        <f>COUNTIFS(Table1[Order ID],Table1[[#This Row],[Order ID]],Table1[Product ID],Table1[[#This Row],[Product ID]],Table1[Sales],Table1[[#This Row],[Sales]])</f>
        <v>1</v>
      </c>
    </row>
    <row r="6513" spans="1:19" x14ac:dyDescent="0.3">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c r="S6513">
        <f>COUNTIFS(Table1[Order ID],Table1[[#This Row],[Order ID]],Table1[Product ID],Table1[[#This Row],[Product ID]],Table1[Sales],Table1[[#This Row],[Sales]])</f>
        <v>1</v>
      </c>
    </row>
    <row r="6514" spans="1:19" x14ac:dyDescent="0.3">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c r="S6514">
        <f>COUNTIFS(Table1[Order ID],Table1[[#This Row],[Order ID]],Table1[Product ID],Table1[[#This Row],[Product ID]],Table1[Sales],Table1[[#This Row],[Sales]])</f>
        <v>1</v>
      </c>
    </row>
    <row r="6515" spans="1:19" x14ac:dyDescent="0.3">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c r="S6515">
        <f>COUNTIFS(Table1[Order ID],Table1[[#This Row],[Order ID]],Table1[Product ID],Table1[[#This Row],[Product ID]],Table1[Sales],Table1[[#This Row],[Sales]])</f>
        <v>1</v>
      </c>
    </row>
    <row r="6516" spans="1:19" x14ac:dyDescent="0.3">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c r="S6516">
        <f>COUNTIFS(Table1[Order ID],Table1[[#This Row],[Order ID]],Table1[Product ID],Table1[[#This Row],[Product ID]],Table1[Sales],Table1[[#This Row],[Sales]])</f>
        <v>1</v>
      </c>
    </row>
    <row r="6517" spans="1:19" x14ac:dyDescent="0.3">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c r="S6517">
        <f>COUNTIFS(Table1[Order ID],Table1[[#This Row],[Order ID]],Table1[Product ID],Table1[[#This Row],[Product ID]],Table1[Sales],Table1[[#This Row],[Sales]])</f>
        <v>1</v>
      </c>
    </row>
    <row r="6518" spans="1:19" x14ac:dyDescent="0.3">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c r="S6518">
        <f>COUNTIFS(Table1[Order ID],Table1[[#This Row],[Order ID]],Table1[Product ID],Table1[[#This Row],[Product ID]],Table1[Sales],Table1[[#This Row],[Sales]])</f>
        <v>1</v>
      </c>
    </row>
    <row r="6519" spans="1:19" x14ac:dyDescent="0.3">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c r="S6519">
        <f>COUNTIFS(Table1[Order ID],Table1[[#This Row],[Order ID]],Table1[Product ID],Table1[[#This Row],[Product ID]],Table1[Sales],Table1[[#This Row],[Sales]])</f>
        <v>1</v>
      </c>
    </row>
    <row r="6520" spans="1:19" x14ac:dyDescent="0.3">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c r="S6520">
        <f>COUNTIFS(Table1[Order ID],Table1[[#This Row],[Order ID]],Table1[Product ID],Table1[[#This Row],[Product ID]],Table1[Sales],Table1[[#This Row],[Sales]])</f>
        <v>1</v>
      </c>
    </row>
    <row r="6521" spans="1:19" x14ac:dyDescent="0.3">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c r="S6521">
        <f>COUNTIFS(Table1[Order ID],Table1[[#This Row],[Order ID]],Table1[Product ID],Table1[[#This Row],[Product ID]],Table1[Sales],Table1[[#This Row],[Sales]])</f>
        <v>1</v>
      </c>
    </row>
    <row r="6522" spans="1:19" x14ac:dyDescent="0.3">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c r="S6522">
        <f>COUNTIFS(Table1[Order ID],Table1[[#This Row],[Order ID]],Table1[Product ID],Table1[[#This Row],[Product ID]],Table1[Sales],Table1[[#This Row],[Sales]])</f>
        <v>1</v>
      </c>
    </row>
    <row r="6523" spans="1:19" x14ac:dyDescent="0.3">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c r="S6523">
        <f>COUNTIFS(Table1[Order ID],Table1[[#This Row],[Order ID]],Table1[Product ID],Table1[[#This Row],[Product ID]],Table1[Sales],Table1[[#This Row],[Sales]])</f>
        <v>1</v>
      </c>
    </row>
    <row r="6524" spans="1:19" x14ac:dyDescent="0.3">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c r="S6524">
        <f>COUNTIFS(Table1[Order ID],Table1[[#This Row],[Order ID]],Table1[Product ID],Table1[[#This Row],[Product ID]],Table1[Sales],Table1[[#This Row],[Sales]])</f>
        <v>1</v>
      </c>
    </row>
    <row r="6525" spans="1:19" x14ac:dyDescent="0.3">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c r="S6525">
        <f>COUNTIFS(Table1[Order ID],Table1[[#This Row],[Order ID]],Table1[Product ID],Table1[[#This Row],[Product ID]],Table1[Sales],Table1[[#This Row],[Sales]])</f>
        <v>1</v>
      </c>
    </row>
    <row r="6526" spans="1:19" x14ac:dyDescent="0.3">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c r="S6526">
        <f>COUNTIFS(Table1[Order ID],Table1[[#This Row],[Order ID]],Table1[Product ID],Table1[[#This Row],[Product ID]],Table1[Sales],Table1[[#This Row],[Sales]])</f>
        <v>1</v>
      </c>
    </row>
    <row r="6527" spans="1:19" x14ac:dyDescent="0.3">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c r="S6527">
        <f>COUNTIFS(Table1[Order ID],Table1[[#This Row],[Order ID]],Table1[Product ID],Table1[[#This Row],[Product ID]],Table1[Sales],Table1[[#This Row],[Sales]])</f>
        <v>1</v>
      </c>
    </row>
    <row r="6528" spans="1:19" x14ac:dyDescent="0.3">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c r="S6528">
        <f>COUNTIFS(Table1[Order ID],Table1[[#This Row],[Order ID]],Table1[Product ID],Table1[[#This Row],[Product ID]],Table1[Sales],Table1[[#This Row],[Sales]])</f>
        <v>1</v>
      </c>
    </row>
    <row r="6529" spans="1:19" x14ac:dyDescent="0.3">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c r="S6529">
        <f>COUNTIFS(Table1[Order ID],Table1[[#This Row],[Order ID]],Table1[Product ID],Table1[[#This Row],[Product ID]],Table1[Sales],Table1[[#This Row],[Sales]])</f>
        <v>1</v>
      </c>
    </row>
    <row r="6530" spans="1:19" x14ac:dyDescent="0.3">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c r="S6530">
        <f>COUNTIFS(Table1[Order ID],Table1[[#This Row],[Order ID]],Table1[Product ID],Table1[[#This Row],[Product ID]],Table1[Sales],Table1[[#This Row],[Sales]])</f>
        <v>1</v>
      </c>
    </row>
    <row r="6531" spans="1:19" x14ac:dyDescent="0.3">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c r="S6531">
        <f>COUNTIFS(Table1[Order ID],Table1[[#This Row],[Order ID]],Table1[Product ID],Table1[[#This Row],[Product ID]],Table1[Sales],Table1[[#This Row],[Sales]])</f>
        <v>1</v>
      </c>
    </row>
    <row r="6532" spans="1:19" x14ac:dyDescent="0.3">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c r="S6532">
        <f>COUNTIFS(Table1[Order ID],Table1[[#This Row],[Order ID]],Table1[Product ID],Table1[[#This Row],[Product ID]],Table1[Sales],Table1[[#This Row],[Sales]])</f>
        <v>1</v>
      </c>
    </row>
    <row r="6533" spans="1:19" x14ac:dyDescent="0.3">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c r="S6533">
        <f>COUNTIFS(Table1[Order ID],Table1[[#This Row],[Order ID]],Table1[Product ID],Table1[[#This Row],[Product ID]],Table1[Sales],Table1[[#This Row],[Sales]])</f>
        <v>1</v>
      </c>
    </row>
    <row r="6534" spans="1:19" x14ac:dyDescent="0.3">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c r="S6534">
        <f>COUNTIFS(Table1[Order ID],Table1[[#This Row],[Order ID]],Table1[Product ID],Table1[[#This Row],[Product ID]],Table1[Sales],Table1[[#This Row],[Sales]])</f>
        <v>1</v>
      </c>
    </row>
    <row r="6535" spans="1:19" x14ac:dyDescent="0.3">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c r="S6535">
        <f>COUNTIFS(Table1[Order ID],Table1[[#This Row],[Order ID]],Table1[Product ID],Table1[[#This Row],[Product ID]],Table1[Sales],Table1[[#This Row],[Sales]])</f>
        <v>1</v>
      </c>
    </row>
    <row r="6536" spans="1:19" x14ac:dyDescent="0.3">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c r="S6536">
        <f>COUNTIFS(Table1[Order ID],Table1[[#This Row],[Order ID]],Table1[Product ID],Table1[[#This Row],[Product ID]],Table1[Sales],Table1[[#This Row],[Sales]])</f>
        <v>1</v>
      </c>
    </row>
    <row r="6537" spans="1:19" x14ac:dyDescent="0.3">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c r="S6537">
        <f>COUNTIFS(Table1[Order ID],Table1[[#This Row],[Order ID]],Table1[Product ID],Table1[[#This Row],[Product ID]],Table1[Sales],Table1[[#This Row],[Sales]])</f>
        <v>1</v>
      </c>
    </row>
    <row r="6538" spans="1:19" x14ac:dyDescent="0.3">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c r="S6538">
        <f>COUNTIFS(Table1[Order ID],Table1[[#This Row],[Order ID]],Table1[Product ID],Table1[[#This Row],[Product ID]],Table1[Sales],Table1[[#This Row],[Sales]])</f>
        <v>1</v>
      </c>
    </row>
    <row r="6539" spans="1:19" x14ac:dyDescent="0.3">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c r="S6539">
        <f>COUNTIFS(Table1[Order ID],Table1[[#This Row],[Order ID]],Table1[Product ID],Table1[[#This Row],[Product ID]],Table1[Sales],Table1[[#This Row],[Sales]])</f>
        <v>1</v>
      </c>
    </row>
    <row r="6540" spans="1:19" x14ac:dyDescent="0.3">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c r="S6540">
        <f>COUNTIFS(Table1[Order ID],Table1[[#This Row],[Order ID]],Table1[Product ID],Table1[[#This Row],[Product ID]],Table1[Sales],Table1[[#This Row],[Sales]])</f>
        <v>1</v>
      </c>
    </row>
    <row r="6541" spans="1:19" x14ac:dyDescent="0.3">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c r="S6541">
        <f>COUNTIFS(Table1[Order ID],Table1[[#This Row],[Order ID]],Table1[Product ID],Table1[[#This Row],[Product ID]],Table1[Sales],Table1[[#This Row],[Sales]])</f>
        <v>1</v>
      </c>
    </row>
    <row r="6542" spans="1:19" x14ac:dyDescent="0.3">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c r="S6542">
        <f>COUNTIFS(Table1[Order ID],Table1[[#This Row],[Order ID]],Table1[Product ID],Table1[[#This Row],[Product ID]],Table1[Sales],Table1[[#This Row],[Sales]])</f>
        <v>1</v>
      </c>
    </row>
    <row r="6543" spans="1:19" x14ac:dyDescent="0.3">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c r="S6543">
        <f>COUNTIFS(Table1[Order ID],Table1[[#This Row],[Order ID]],Table1[Product ID],Table1[[#This Row],[Product ID]],Table1[Sales],Table1[[#This Row],[Sales]])</f>
        <v>1</v>
      </c>
    </row>
    <row r="6544" spans="1:19" x14ac:dyDescent="0.3">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c r="S6544">
        <f>COUNTIFS(Table1[Order ID],Table1[[#This Row],[Order ID]],Table1[Product ID],Table1[[#This Row],[Product ID]],Table1[Sales],Table1[[#This Row],[Sales]])</f>
        <v>1</v>
      </c>
    </row>
    <row r="6545" spans="1:19" x14ac:dyDescent="0.3">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c r="S6545">
        <f>COUNTIFS(Table1[Order ID],Table1[[#This Row],[Order ID]],Table1[Product ID],Table1[[#This Row],[Product ID]],Table1[Sales],Table1[[#This Row],[Sales]])</f>
        <v>1</v>
      </c>
    </row>
    <row r="6546" spans="1:19" x14ac:dyDescent="0.3">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c r="S6546">
        <f>COUNTIFS(Table1[Order ID],Table1[[#This Row],[Order ID]],Table1[Product ID],Table1[[#This Row],[Product ID]],Table1[Sales],Table1[[#This Row],[Sales]])</f>
        <v>1</v>
      </c>
    </row>
    <row r="6547" spans="1:19" x14ac:dyDescent="0.3">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c r="S6547">
        <f>COUNTIFS(Table1[Order ID],Table1[[#This Row],[Order ID]],Table1[Product ID],Table1[[#This Row],[Product ID]],Table1[Sales],Table1[[#This Row],[Sales]])</f>
        <v>1</v>
      </c>
    </row>
    <row r="6548" spans="1:19" x14ac:dyDescent="0.3">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c r="S6548">
        <f>COUNTIFS(Table1[Order ID],Table1[[#This Row],[Order ID]],Table1[Product ID],Table1[[#This Row],[Product ID]],Table1[Sales],Table1[[#This Row],[Sales]])</f>
        <v>1</v>
      </c>
    </row>
    <row r="6549" spans="1:19" x14ac:dyDescent="0.3">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c r="S6549">
        <f>COUNTIFS(Table1[Order ID],Table1[[#This Row],[Order ID]],Table1[Product ID],Table1[[#This Row],[Product ID]],Table1[Sales],Table1[[#This Row],[Sales]])</f>
        <v>1</v>
      </c>
    </row>
    <row r="6550" spans="1:19" x14ac:dyDescent="0.3">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c r="S6550">
        <f>COUNTIFS(Table1[Order ID],Table1[[#This Row],[Order ID]],Table1[Product ID],Table1[[#This Row],[Product ID]],Table1[Sales],Table1[[#This Row],[Sales]])</f>
        <v>1</v>
      </c>
    </row>
    <row r="6551" spans="1:19" x14ac:dyDescent="0.3">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c r="S6551">
        <f>COUNTIFS(Table1[Order ID],Table1[[#This Row],[Order ID]],Table1[Product ID],Table1[[#This Row],[Product ID]],Table1[Sales],Table1[[#This Row],[Sales]])</f>
        <v>1</v>
      </c>
    </row>
    <row r="6552" spans="1:19" x14ac:dyDescent="0.3">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c r="S6552">
        <f>COUNTIFS(Table1[Order ID],Table1[[#This Row],[Order ID]],Table1[Product ID],Table1[[#This Row],[Product ID]],Table1[Sales],Table1[[#This Row],[Sales]])</f>
        <v>1</v>
      </c>
    </row>
    <row r="6553" spans="1:19" x14ac:dyDescent="0.3">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c r="S6553">
        <f>COUNTIFS(Table1[Order ID],Table1[[#This Row],[Order ID]],Table1[Product ID],Table1[[#This Row],[Product ID]],Table1[Sales],Table1[[#This Row],[Sales]])</f>
        <v>1</v>
      </c>
    </row>
    <row r="6554" spans="1:19" x14ac:dyDescent="0.3">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c r="S6554">
        <f>COUNTIFS(Table1[Order ID],Table1[[#This Row],[Order ID]],Table1[Product ID],Table1[[#This Row],[Product ID]],Table1[Sales],Table1[[#This Row],[Sales]])</f>
        <v>1</v>
      </c>
    </row>
    <row r="6555" spans="1:19" x14ac:dyDescent="0.3">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c r="S6555">
        <f>COUNTIFS(Table1[Order ID],Table1[[#This Row],[Order ID]],Table1[Product ID],Table1[[#This Row],[Product ID]],Table1[Sales],Table1[[#This Row],[Sales]])</f>
        <v>1</v>
      </c>
    </row>
    <row r="6556" spans="1:19" x14ac:dyDescent="0.3">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c r="S6556">
        <f>COUNTIFS(Table1[Order ID],Table1[[#This Row],[Order ID]],Table1[Product ID],Table1[[#This Row],[Product ID]],Table1[Sales],Table1[[#This Row],[Sales]])</f>
        <v>1</v>
      </c>
    </row>
    <row r="6557" spans="1:19" x14ac:dyDescent="0.3">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c r="S6557">
        <f>COUNTIFS(Table1[Order ID],Table1[[#This Row],[Order ID]],Table1[Product ID],Table1[[#This Row],[Product ID]],Table1[Sales],Table1[[#This Row],[Sales]])</f>
        <v>1</v>
      </c>
    </row>
    <row r="6558" spans="1:19" x14ac:dyDescent="0.3">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c r="S6558">
        <f>COUNTIFS(Table1[Order ID],Table1[[#This Row],[Order ID]],Table1[Product ID],Table1[[#This Row],[Product ID]],Table1[Sales],Table1[[#This Row],[Sales]])</f>
        <v>1</v>
      </c>
    </row>
    <row r="6559" spans="1:19" x14ac:dyDescent="0.3">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c r="S6559">
        <f>COUNTIFS(Table1[Order ID],Table1[[#This Row],[Order ID]],Table1[Product ID],Table1[[#This Row],[Product ID]],Table1[Sales],Table1[[#This Row],[Sales]])</f>
        <v>1</v>
      </c>
    </row>
    <row r="6560" spans="1:19" x14ac:dyDescent="0.3">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c r="S6560">
        <f>COUNTIFS(Table1[Order ID],Table1[[#This Row],[Order ID]],Table1[Product ID],Table1[[#This Row],[Product ID]],Table1[Sales],Table1[[#This Row],[Sales]])</f>
        <v>1</v>
      </c>
    </row>
    <row r="6561" spans="1:19" x14ac:dyDescent="0.3">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c r="S6561">
        <f>COUNTIFS(Table1[Order ID],Table1[[#This Row],[Order ID]],Table1[Product ID],Table1[[#This Row],[Product ID]],Table1[Sales],Table1[[#This Row],[Sales]])</f>
        <v>1</v>
      </c>
    </row>
    <row r="6562" spans="1:19" x14ac:dyDescent="0.3">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c r="S6562">
        <f>COUNTIFS(Table1[Order ID],Table1[[#This Row],[Order ID]],Table1[Product ID],Table1[[#This Row],[Product ID]],Table1[Sales],Table1[[#This Row],[Sales]])</f>
        <v>1</v>
      </c>
    </row>
    <row r="6563" spans="1:19" x14ac:dyDescent="0.3">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c r="S6563">
        <f>COUNTIFS(Table1[Order ID],Table1[[#This Row],[Order ID]],Table1[Product ID],Table1[[#This Row],[Product ID]],Table1[Sales],Table1[[#This Row],[Sales]])</f>
        <v>1</v>
      </c>
    </row>
    <row r="6564" spans="1:19" x14ac:dyDescent="0.3">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c r="S6564">
        <f>COUNTIFS(Table1[Order ID],Table1[[#This Row],[Order ID]],Table1[Product ID],Table1[[#This Row],[Product ID]],Table1[Sales],Table1[[#This Row],[Sales]])</f>
        <v>1</v>
      </c>
    </row>
    <row r="6565" spans="1:19" x14ac:dyDescent="0.3">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c r="S6565">
        <f>COUNTIFS(Table1[Order ID],Table1[[#This Row],[Order ID]],Table1[Product ID],Table1[[#This Row],[Product ID]],Table1[Sales],Table1[[#This Row],[Sales]])</f>
        <v>1</v>
      </c>
    </row>
    <row r="6566" spans="1:19" x14ac:dyDescent="0.3">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c r="S6566">
        <f>COUNTIFS(Table1[Order ID],Table1[[#This Row],[Order ID]],Table1[Product ID],Table1[[#This Row],[Product ID]],Table1[Sales],Table1[[#This Row],[Sales]])</f>
        <v>1</v>
      </c>
    </row>
    <row r="6567" spans="1:19" x14ac:dyDescent="0.3">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c r="S6567">
        <f>COUNTIFS(Table1[Order ID],Table1[[#This Row],[Order ID]],Table1[Product ID],Table1[[#This Row],[Product ID]],Table1[Sales],Table1[[#This Row],[Sales]])</f>
        <v>1</v>
      </c>
    </row>
    <row r="6568" spans="1:19" x14ac:dyDescent="0.3">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c r="S6568">
        <f>COUNTIFS(Table1[Order ID],Table1[[#This Row],[Order ID]],Table1[Product ID],Table1[[#This Row],[Product ID]],Table1[Sales],Table1[[#This Row],[Sales]])</f>
        <v>1</v>
      </c>
    </row>
    <row r="6569" spans="1:19" x14ac:dyDescent="0.3">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c r="S6569">
        <f>COUNTIFS(Table1[Order ID],Table1[[#This Row],[Order ID]],Table1[Product ID],Table1[[#This Row],[Product ID]],Table1[Sales],Table1[[#This Row],[Sales]])</f>
        <v>1</v>
      </c>
    </row>
    <row r="6570" spans="1:19" x14ac:dyDescent="0.3">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c r="S6570">
        <f>COUNTIFS(Table1[Order ID],Table1[[#This Row],[Order ID]],Table1[Product ID],Table1[[#This Row],[Product ID]],Table1[Sales],Table1[[#This Row],[Sales]])</f>
        <v>1</v>
      </c>
    </row>
    <row r="6571" spans="1:19" x14ac:dyDescent="0.3">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c r="S6571">
        <f>COUNTIFS(Table1[Order ID],Table1[[#This Row],[Order ID]],Table1[Product ID],Table1[[#This Row],[Product ID]],Table1[Sales],Table1[[#This Row],[Sales]])</f>
        <v>1</v>
      </c>
    </row>
    <row r="6572" spans="1:19" x14ac:dyDescent="0.3">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c r="S6572">
        <f>COUNTIFS(Table1[Order ID],Table1[[#This Row],[Order ID]],Table1[Product ID],Table1[[#This Row],[Product ID]],Table1[Sales],Table1[[#This Row],[Sales]])</f>
        <v>1</v>
      </c>
    </row>
    <row r="6573" spans="1:19" x14ac:dyDescent="0.3">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c r="S6573">
        <f>COUNTIFS(Table1[Order ID],Table1[[#This Row],[Order ID]],Table1[Product ID],Table1[[#This Row],[Product ID]],Table1[Sales],Table1[[#This Row],[Sales]])</f>
        <v>1</v>
      </c>
    </row>
    <row r="6574" spans="1:19" x14ac:dyDescent="0.3">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c r="S6574">
        <f>COUNTIFS(Table1[Order ID],Table1[[#This Row],[Order ID]],Table1[Product ID],Table1[[#This Row],[Product ID]],Table1[Sales],Table1[[#This Row],[Sales]])</f>
        <v>1</v>
      </c>
    </row>
    <row r="6575" spans="1:19" x14ac:dyDescent="0.3">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c r="S6575">
        <f>COUNTIFS(Table1[Order ID],Table1[[#This Row],[Order ID]],Table1[Product ID],Table1[[#This Row],[Product ID]],Table1[Sales],Table1[[#This Row],[Sales]])</f>
        <v>1</v>
      </c>
    </row>
    <row r="6576" spans="1:19" x14ac:dyDescent="0.3">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c r="S6576">
        <f>COUNTIFS(Table1[Order ID],Table1[[#This Row],[Order ID]],Table1[Product ID],Table1[[#This Row],[Product ID]],Table1[Sales],Table1[[#This Row],[Sales]])</f>
        <v>1</v>
      </c>
    </row>
    <row r="6577" spans="1:19" x14ac:dyDescent="0.3">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c r="S6577">
        <f>COUNTIFS(Table1[Order ID],Table1[[#This Row],[Order ID]],Table1[Product ID],Table1[[#This Row],[Product ID]],Table1[Sales],Table1[[#This Row],[Sales]])</f>
        <v>1</v>
      </c>
    </row>
    <row r="6578" spans="1:19" x14ac:dyDescent="0.3">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c r="S6578">
        <f>COUNTIFS(Table1[Order ID],Table1[[#This Row],[Order ID]],Table1[Product ID],Table1[[#This Row],[Product ID]],Table1[Sales],Table1[[#This Row],[Sales]])</f>
        <v>1</v>
      </c>
    </row>
    <row r="6579" spans="1:19" x14ac:dyDescent="0.3">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c r="S6579">
        <f>COUNTIFS(Table1[Order ID],Table1[[#This Row],[Order ID]],Table1[Product ID],Table1[[#This Row],[Product ID]],Table1[Sales],Table1[[#This Row],[Sales]])</f>
        <v>1</v>
      </c>
    </row>
    <row r="6580" spans="1:19" x14ac:dyDescent="0.3">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c r="S6580">
        <f>COUNTIFS(Table1[Order ID],Table1[[#This Row],[Order ID]],Table1[Product ID],Table1[[#This Row],[Product ID]],Table1[Sales],Table1[[#This Row],[Sales]])</f>
        <v>1</v>
      </c>
    </row>
    <row r="6581" spans="1:19" x14ac:dyDescent="0.3">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c r="S6581">
        <f>COUNTIFS(Table1[Order ID],Table1[[#This Row],[Order ID]],Table1[Product ID],Table1[[#This Row],[Product ID]],Table1[Sales],Table1[[#This Row],[Sales]])</f>
        <v>1</v>
      </c>
    </row>
    <row r="6582" spans="1:19" x14ac:dyDescent="0.3">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c r="S6582">
        <f>COUNTIFS(Table1[Order ID],Table1[[#This Row],[Order ID]],Table1[Product ID],Table1[[#This Row],[Product ID]],Table1[Sales],Table1[[#This Row],[Sales]])</f>
        <v>1</v>
      </c>
    </row>
    <row r="6583" spans="1:19" x14ac:dyDescent="0.3">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c r="S6583">
        <f>COUNTIFS(Table1[Order ID],Table1[[#This Row],[Order ID]],Table1[Product ID],Table1[[#This Row],[Product ID]],Table1[Sales],Table1[[#This Row],[Sales]])</f>
        <v>1</v>
      </c>
    </row>
    <row r="6584" spans="1:19" x14ac:dyDescent="0.3">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c r="S6584">
        <f>COUNTIFS(Table1[Order ID],Table1[[#This Row],[Order ID]],Table1[Product ID],Table1[[#This Row],[Product ID]],Table1[Sales],Table1[[#This Row],[Sales]])</f>
        <v>1</v>
      </c>
    </row>
    <row r="6585" spans="1:19" x14ac:dyDescent="0.3">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c r="S6585">
        <f>COUNTIFS(Table1[Order ID],Table1[[#This Row],[Order ID]],Table1[Product ID],Table1[[#This Row],[Product ID]],Table1[Sales],Table1[[#This Row],[Sales]])</f>
        <v>1</v>
      </c>
    </row>
    <row r="6586" spans="1:19" x14ac:dyDescent="0.3">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c r="S6586">
        <f>COUNTIFS(Table1[Order ID],Table1[[#This Row],[Order ID]],Table1[Product ID],Table1[[#This Row],[Product ID]],Table1[Sales],Table1[[#This Row],[Sales]])</f>
        <v>1</v>
      </c>
    </row>
    <row r="6587" spans="1:19" x14ac:dyDescent="0.3">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c r="S6587">
        <f>COUNTIFS(Table1[Order ID],Table1[[#This Row],[Order ID]],Table1[Product ID],Table1[[#This Row],[Product ID]],Table1[Sales],Table1[[#This Row],[Sales]])</f>
        <v>1</v>
      </c>
    </row>
    <row r="6588" spans="1:19" x14ac:dyDescent="0.3">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c r="S6588">
        <f>COUNTIFS(Table1[Order ID],Table1[[#This Row],[Order ID]],Table1[Product ID],Table1[[#This Row],[Product ID]],Table1[Sales],Table1[[#This Row],[Sales]])</f>
        <v>1</v>
      </c>
    </row>
    <row r="6589" spans="1:19" x14ac:dyDescent="0.3">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c r="S6589">
        <f>COUNTIFS(Table1[Order ID],Table1[[#This Row],[Order ID]],Table1[Product ID],Table1[[#This Row],[Product ID]],Table1[Sales],Table1[[#This Row],[Sales]])</f>
        <v>1</v>
      </c>
    </row>
    <row r="6590" spans="1:19" x14ac:dyDescent="0.3">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c r="S6590">
        <f>COUNTIFS(Table1[Order ID],Table1[[#This Row],[Order ID]],Table1[Product ID],Table1[[#This Row],[Product ID]],Table1[Sales],Table1[[#This Row],[Sales]])</f>
        <v>1</v>
      </c>
    </row>
    <row r="6591" spans="1:19" x14ac:dyDescent="0.3">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c r="S6591">
        <f>COUNTIFS(Table1[Order ID],Table1[[#This Row],[Order ID]],Table1[Product ID],Table1[[#This Row],[Product ID]],Table1[Sales],Table1[[#This Row],[Sales]])</f>
        <v>1</v>
      </c>
    </row>
    <row r="6592" spans="1:19" x14ac:dyDescent="0.3">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c r="S6592">
        <f>COUNTIFS(Table1[Order ID],Table1[[#This Row],[Order ID]],Table1[Product ID],Table1[[#This Row],[Product ID]],Table1[Sales],Table1[[#This Row],[Sales]])</f>
        <v>1</v>
      </c>
    </row>
    <row r="6593" spans="1:19" x14ac:dyDescent="0.3">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c r="S6593">
        <f>COUNTIFS(Table1[Order ID],Table1[[#This Row],[Order ID]],Table1[Product ID],Table1[[#This Row],[Product ID]],Table1[Sales],Table1[[#This Row],[Sales]])</f>
        <v>1</v>
      </c>
    </row>
    <row r="6594" spans="1:19" x14ac:dyDescent="0.3">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c r="S6594">
        <f>COUNTIFS(Table1[Order ID],Table1[[#This Row],[Order ID]],Table1[Product ID],Table1[[#This Row],[Product ID]],Table1[Sales],Table1[[#This Row],[Sales]])</f>
        <v>1</v>
      </c>
    </row>
    <row r="6595" spans="1:19" x14ac:dyDescent="0.3">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c r="S6595">
        <f>COUNTIFS(Table1[Order ID],Table1[[#This Row],[Order ID]],Table1[Product ID],Table1[[#This Row],[Product ID]],Table1[Sales],Table1[[#This Row],[Sales]])</f>
        <v>1</v>
      </c>
    </row>
    <row r="6596" spans="1:19" x14ac:dyDescent="0.3">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c r="S6596">
        <f>COUNTIFS(Table1[Order ID],Table1[[#This Row],[Order ID]],Table1[Product ID],Table1[[#This Row],[Product ID]],Table1[Sales],Table1[[#This Row],[Sales]])</f>
        <v>1</v>
      </c>
    </row>
    <row r="6597" spans="1:19" x14ac:dyDescent="0.3">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c r="S6597">
        <f>COUNTIFS(Table1[Order ID],Table1[[#This Row],[Order ID]],Table1[Product ID],Table1[[#This Row],[Product ID]],Table1[Sales],Table1[[#This Row],[Sales]])</f>
        <v>1</v>
      </c>
    </row>
    <row r="6598" spans="1:19" x14ac:dyDescent="0.3">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c r="S6598">
        <f>COUNTIFS(Table1[Order ID],Table1[[#This Row],[Order ID]],Table1[Product ID],Table1[[#This Row],[Product ID]],Table1[Sales],Table1[[#This Row],[Sales]])</f>
        <v>1</v>
      </c>
    </row>
    <row r="6599" spans="1:19" x14ac:dyDescent="0.3">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c r="S6599">
        <f>COUNTIFS(Table1[Order ID],Table1[[#This Row],[Order ID]],Table1[Product ID],Table1[[#This Row],[Product ID]],Table1[Sales],Table1[[#This Row],[Sales]])</f>
        <v>1</v>
      </c>
    </row>
    <row r="6600" spans="1:19" x14ac:dyDescent="0.3">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c r="S6600">
        <f>COUNTIFS(Table1[Order ID],Table1[[#This Row],[Order ID]],Table1[Product ID],Table1[[#This Row],[Product ID]],Table1[Sales],Table1[[#This Row],[Sales]])</f>
        <v>1</v>
      </c>
    </row>
    <row r="6601" spans="1:19" x14ac:dyDescent="0.3">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c r="S6601">
        <f>COUNTIFS(Table1[Order ID],Table1[[#This Row],[Order ID]],Table1[Product ID],Table1[[#This Row],[Product ID]],Table1[Sales],Table1[[#This Row],[Sales]])</f>
        <v>1</v>
      </c>
    </row>
    <row r="6602" spans="1:19" x14ac:dyDescent="0.3">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c r="S6602">
        <f>COUNTIFS(Table1[Order ID],Table1[[#This Row],[Order ID]],Table1[Product ID],Table1[[#This Row],[Product ID]],Table1[Sales],Table1[[#This Row],[Sales]])</f>
        <v>1</v>
      </c>
    </row>
    <row r="6603" spans="1:19" x14ac:dyDescent="0.3">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c r="S6603">
        <f>COUNTIFS(Table1[Order ID],Table1[[#This Row],[Order ID]],Table1[Product ID],Table1[[#This Row],[Product ID]],Table1[Sales],Table1[[#This Row],[Sales]])</f>
        <v>1</v>
      </c>
    </row>
    <row r="6604" spans="1:19" x14ac:dyDescent="0.3">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c r="S6604">
        <f>COUNTIFS(Table1[Order ID],Table1[[#This Row],[Order ID]],Table1[Product ID],Table1[[#This Row],[Product ID]],Table1[Sales],Table1[[#This Row],[Sales]])</f>
        <v>1</v>
      </c>
    </row>
    <row r="6605" spans="1:19" x14ac:dyDescent="0.3">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c r="S6605">
        <f>COUNTIFS(Table1[Order ID],Table1[[#This Row],[Order ID]],Table1[Product ID],Table1[[#This Row],[Product ID]],Table1[Sales],Table1[[#This Row],[Sales]])</f>
        <v>1</v>
      </c>
    </row>
    <row r="6606" spans="1:19" x14ac:dyDescent="0.3">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c r="S6606">
        <f>COUNTIFS(Table1[Order ID],Table1[[#This Row],[Order ID]],Table1[Product ID],Table1[[#This Row],[Product ID]],Table1[Sales],Table1[[#This Row],[Sales]])</f>
        <v>1</v>
      </c>
    </row>
    <row r="6607" spans="1:19" x14ac:dyDescent="0.3">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c r="S6607">
        <f>COUNTIFS(Table1[Order ID],Table1[[#This Row],[Order ID]],Table1[Product ID],Table1[[#This Row],[Product ID]],Table1[Sales],Table1[[#This Row],[Sales]])</f>
        <v>1</v>
      </c>
    </row>
    <row r="6608" spans="1:19" x14ac:dyDescent="0.3">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c r="S6608">
        <f>COUNTIFS(Table1[Order ID],Table1[[#This Row],[Order ID]],Table1[Product ID],Table1[[#This Row],[Product ID]],Table1[Sales],Table1[[#This Row],[Sales]])</f>
        <v>1</v>
      </c>
    </row>
    <row r="6609" spans="1:19" x14ac:dyDescent="0.3">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c r="S6609">
        <f>COUNTIFS(Table1[Order ID],Table1[[#This Row],[Order ID]],Table1[Product ID],Table1[[#This Row],[Product ID]],Table1[Sales],Table1[[#This Row],[Sales]])</f>
        <v>1</v>
      </c>
    </row>
    <row r="6610" spans="1:19" x14ac:dyDescent="0.3">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c r="S6610">
        <f>COUNTIFS(Table1[Order ID],Table1[[#This Row],[Order ID]],Table1[Product ID],Table1[[#This Row],[Product ID]],Table1[Sales],Table1[[#This Row],[Sales]])</f>
        <v>1</v>
      </c>
    </row>
    <row r="6611" spans="1:19" x14ac:dyDescent="0.3">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c r="S6611">
        <f>COUNTIFS(Table1[Order ID],Table1[[#This Row],[Order ID]],Table1[Product ID],Table1[[#This Row],[Product ID]],Table1[Sales],Table1[[#This Row],[Sales]])</f>
        <v>1</v>
      </c>
    </row>
    <row r="6612" spans="1:19" x14ac:dyDescent="0.3">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c r="S6612">
        <f>COUNTIFS(Table1[Order ID],Table1[[#This Row],[Order ID]],Table1[Product ID],Table1[[#This Row],[Product ID]],Table1[Sales],Table1[[#This Row],[Sales]])</f>
        <v>1</v>
      </c>
    </row>
    <row r="6613" spans="1:19" x14ac:dyDescent="0.3">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c r="S6613">
        <f>COUNTIFS(Table1[Order ID],Table1[[#This Row],[Order ID]],Table1[Product ID],Table1[[#This Row],[Product ID]],Table1[Sales],Table1[[#This Row],[Sales]])</f>
        <v>1</v>
      </c>
    </row>
    <row r="6614" spans="1:19" x14ac:dyDescent="0.3">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c r="S6614">
        <f>COUNTIFS(Table1[Order ID],Table1[[#This Row],[Order ID]],Table1[Product ID],Table1[[#This Row],[Product ID]],Table1[Sales],Table1[[#This Row],[Sales]])</f>
        <v>1</v>
      </c>
    </row>
    <row r="6615" spans="1:19" x14ac:dyDescent="0.3">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c r="S6615">
        <f>COUNTIFS(Table1[Order ID],Table1[[#This Row],[Order ID]],Table1[Product ID],Table1[[#This Row],[Product ID]],Table1[Sales],Table1[[#This Row],[Sales]])</f>
        <v>1</v>
      </c>
    </row>
    <row r="6616" spans="1:19" x14ac:dyDescent="0.3">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c r="S6616">
        <f>COUNTIFS(Table1[Order ID],Table1[[#This Row],[Order ID]],Table1[Product ID],Table1[[#This Row],[Product ID]],Table1[Sales],Table1[[#This Row],[Sales]])</f>
        <v>1</v>
      </c>
    </row>
    <row r="6617" spans="1:19" x14ac:dyDescent="0.3">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c r="S6617">
        <f>COUNTIFS(Table1[Order ID],Table1[[#This Row],[Order ID]],Table1[Product ID],Table1[[#This Row],[Product ID]],Table1[Sales],Table1[[#This Row],[Sales]])</f>
        <v>1</v>
      </c>
    </row>
    <row r="6618" spans="1:19" x14ac:dyDescent="0.3">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c r="S6618">
        <f>COUNTIFS(Table1[Order ID],Table1[[#This Row],[Order ID]],Table1[Product ID],Table1[[#This Row],[Product ID]],Table1[Sales],Table1[[#This Row],[Sales]])</f>
        <v>1</v>
      </c>
    </row>
    <row r="6619" spans="1:19" x14ac:dyDescent="0.3">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c r="S6619">
        <f>COUNTIFS(Table1[Order ID],Table1[[#This Row],[Order ID]],Table1[Product ID],Table1[[#This Row],[Product ID]],Table1[Sales],Table1[[#This Row],[Sales]])</f>
        <v>1</v>
      </c>
    </row>
    <row r="6620" spans="1:19" x14ac:dyDescent="0.3">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c r="S6620">
        <f>COUNTIFS(Table1[Order ID],Table1[[#This Row],[Order ID]],Table1[Product ID],Table1[[#This Row],[Product ID]],Table1[Sales],Table1[[#This Row],[Sales]])</f>
        <v>1</v>
      </c>
    </row>
    <row r="6621" spans="1:19" x14ac:dyDescent="0.3">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c r="S6621">
        <f>COUNTIFS(Table1[Order ID],Table1[[#This Row],[Order ID]],Table1[Product ID],Table1[[#This Row],[Product ID]],Table1[Sales],Table1[[#This Row],[Sales]])</f>
        <v>1</v>
      </c>
    </row>
    <row r="6622" spans="1:19" x14ac:dyDescent="0.3">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c r="S6622">
        <f>COUNTIFS(Table1[Order ID],Table1[[#This Row],[Order ID]],Table1[Product ID],Table1[[#This Row],[Product ID]],Table1[Sales],Table1[[#This Row],[Sales]])</f>
        <v>1</v>
      </c>
    </row>
    <row r="6623" spans="1:19" x14ac:dyDescent="0.3">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c r="S6623">
        <f>COUNTIFS(Table1[Order ID],Table1[[#This Row],[Order ID]],Table1[Product ID],Table1[[#This Row],[Product ID]],Table1[Sales],Table1[[#This Row],[Sales]])</f>
        <v>1</v>
      </c>
    </row>
    <row r="6624" spans="1:19" x14ac:dyDescent="0.3">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c r="S6624">
        <f>COUNTIFS(Table1[Order ID],Table1[[#This Row],[Order ID]],Table1[Product ID],Table1[[#This Row],[Product ID]],Table1[Sales],Table1[[#This Row],[Sales]])</f>
        <v>1</v>
      </c>
    </row>
    <row r="6625" spans="1:19" x14ac:dyDescent="0.3">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c r="S6625">
        <f>COUNTIFS(Table1[Order ID],Table1[[#This Row],[Order ID]],Table1[Product ID],Table1[[#This Row],[Product ID]],Table1[Sales],Table1[[#This Row],[Sales]])</f>
        <v>1</v>
      </c>
    </row>
    <row r="6626" spans="1:19" x14ac:dyDescent="0.3">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c r="S6626">
        <f>COUNTIFS(Table1[Order ID],Table1[[#This Row],[Order ID]],Table1[Product ID],Table1[[#This Row],[Product ID]],Table1[Sales],Table1[[#This Row],[Sales]])</f>
        <v>1</v>
      </c>
    </row>
    <row r="6627" spans="1:19" x14ac:dyDescent="0.3">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c r="S6627">
        <f>COUNTIFS(Table1[Order ID],Table1[[#This Row],[Order ID]],Table1[Product ID],Table1[[#This Row],[Product ID]],Table1[Sales],Table1[[#This Row],[Sales]])</f>
        <v>1</v>
      </c>
    </row>
    <row r="6628" spans="1:19" x14ac:dyDescent="0.3">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c r="S6628">
        <f>COUNTIFS(Table1[Order ID],Table1[[#This Row],[Order ID]],Table1[Product ID],Table1[[#This Row],[Product ID]],Table1[Sales],Table1[[#This Row],[Sales]])</f>
        <v>1</v>
      </c>
    </row>
    <row r="6629" spans="1:19" x14ac:dyDescent="0.3">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c r="S6629">
        <f>COUNTIFS(Table1[Order ID],Table1[[#This Row],[Order ID]],Table1[Product ID],Table1[[#This Row],[Product ID]],Table1[Sales],Table1[[#This Row],[Sales]])</f>
        <v>1</v>
      </c>
    </row>
    <row r="6630" spans="1:19" x14ac:dyDescent="0.3">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c r="S6630">
        <f>COUNTIFS(Table1[Order ID],Table1[[#This Row],[Order ID]],Table1[Product ID],Table1[[#This Row],[Product ID]],Table1[Sales],Table1[[#This Row],[Sales]])</f>
        <v>1</v>
      </c>
    </row>
    <row r="6631" spans="1:19" x14ac:dyDescent="0.3">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c r="S6631">
        <f>COUNTIFS(Table1[Order ID],Table1[[#This Row],[Order ID]],Table1[Product ID],Table1[[#This Row],[Product ID]],Table1[Sales],Table1[[#This Row],[Sales]])</f>
        <v>1</v>
      </c>
    </row>
    <row r="6632" spans="1:19" x14ac:dyDescent="0.3">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c r="S6632">
        <f>COUNTIFS(Table1[Order ID],Table1[[#This Row],[Order ID]],Table1[Product ID],Table1[[#This Row],[Product ID]],Table1[Sales],Table1[[#This Row],[Sales]])</f>
        <v>1</v>
      </c>
    </row>
    <row r="6633" spans="1:19" x14ac:dyDescent="0.3">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c r="S6633">
        <f>COUNTIFS(Table1[Order ID],Table1[[#This Row],[Order ID]],Table1[Product ID],Table1[[#This Row],[Product ID]],Table1[Sales],Table1[[#This Row],[Sales]])</f>
        <v>1</v>
      </c>
    </row>
    <row r="6634" spans="1:19" x14ac:dyDescent="0.3">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c r="S6634">
        <f>COUNTIFS(Table1[Order ID],Table1[[#This Row],[Order ID]],Table1[Product ID],Table1[[#This Row],[Product ID]],Table1[Sales],Table1[[#This Row],[Sales]])</f>
        <v>1</v>
      </c>
    </row>
    <row r="6635" spans="1:19" x14ac:dyDescent="0.3">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c r="S6635">
        <f>COUNTIFS(Table1[Order ID],Table1[[#This Row],[Order ID]],Table1[Product ID],Table1[[#This Row],[Product ID]],Table1[Sales],Table1[[#This Row],[Sales]])</f>
        <v>1</v>
      </c>
    </row>
    <row r="6636" spans="1:19" x14ac:dyDescent="0.3">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c r="S6636">
        <f>COUNTIFS(Table1[Order ID],Table1[[#This Row],[Order ID]],Table1[Product ID],Table1[[#This Row],[Product ID]],Table1[Sales],Table1[[#This Row],[Sales]])</f>
        <v>1</v>
      </c>
    </row>
    <row r="6637" spans="1:19" x14ac:dyDescent="0.3">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c r="S6637">
        <f>COUNTIFS(Table1[Order ID],Table1[[#This Row],[Order ID]],Table1[Product ID],Table1[[#This Row],[Product ID]],Table1[Sales],Table1[[#This Row],[Sales]])</f>
        <v>1</v>
      </c>
    </row>
    <row r="6638" spans="1:19" x14ac:dyDescent="0.3">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c r="S6638">
        <f>COUNTIFS(Table1[Order ID],Table1[[#This Row],[Order ID]],Table1[Product ID],Table1[[#This Row],[Product ID]],Table1[Sales],Table1[[#This Row],[Sales]])</f>
        <v>1</v>
      </c>
    </row>
    <row r="6639" spans="1:19" x14ac:dyDescent="0.3">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c r="S6639">
        <f>COUNTIFS(Table1[Order ID],Table1[[#This Row],[Order ID]],Table1[Product ID],Table1[[#This Row],[Product ID]],Table1[Sales],Table1[[#This Row],[Sales]])</f>
        <v>1</v>
      </c>
    </row>
    <row r="6640" spans="1:19" x14ac:dyDescent="0.3">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c r="S6640">
        <f>COUNTIFS(Table1[Order ID],Table1[[#This Row],[Order ID]],Table1[Product ID],Table1[[#This Row],[Product ID]],Table1[Sales],Table1[[#This Row],[Sales]])</f>
        <v>1</v>
      </c>
    </row>
    <row r="6641" spans="1:19" x14ac:dyDescent="0.3">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c r="S6641">
        <f>COUNTIFS(Table1[Order ID],Table1[[#This Row],[Order ID]],Table1[Product ID],Table1[[#This Row],[Product ID]],Table1[Sales],Table1[[#This Row],[Sales]])</f>
        <v>1</v>
      </c>
    </row>
    <row r="6642" spans="1:19" x14ac:dyDescent="0.3">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c r="S6642">
        <f>COUNTIFS(Table1[Order ID],Table1[[#This Row],[Order ID]],Table1[Product ID],Table1[[#This Row],[Product ID]],Table1[Sales],Table1[[#This Row],[Sales]])</f>
        <v>1</v>
      </c>
    </row>
    <row r="6643" spans="1:19" x14ac:dyDescent="0.3">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c r="S6643">
        <f>COUNTIFS(Table1[Order ID],Table1[[#This Row],[Order ID]],Table1[Product ID],Table1[[#This Row],[Product ID]],Table1[Sales],Table1[[#This Row],[Sales]])</f>
        <v>1</v>
      </c>
    </row>
    <row r="6644" spans="1:19" x14ac:dyDescent="0.3">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c r="S6644">
        <f>COUNTIFS(Table1[Order ID],Table1[[#This Row],[Order ID]],Table1[Product ID],Table1[[#This Row],[Product ID]],Table1[Sales],Table1[[#This Row],[Sales]])</f>
        <v>1</v>
      </c>
    </row>
    <row r="6645" spans="1:19" x14ac:dyDescent="0.3">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c r="S6645">
        <f>COUNTIFS(Table1[Order ID],Table1[[#This Row],[Order ID]],Table1[Product ID],Table1[[#This Row],[Product ID]],Table1[Sales],Table1[[#This Row],[Sales]])</f>
        <v>1</v>
      </c>
    </row>
    <row r="6646" spans="1:19" x14ac:dyDescent="0.3">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c r="S6646">
        <f>COUNTIFS(Table1[Order ID],Table1[[#This Row],[Order ID]],Table1[Product ID],Table1[[#This Row],[Product ID]],Table1[Sales],Table1[[#This Row],[Sales]])</f>
        <v>1</v>
      </c>
    </row>
    <row r="6647" spans="1:19" x14ac:dyDescent="0.3">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c r="S6647">
        <f>COUNTIFS(Table1[Order ID],Table1[[#This Row],[Order ID]],Table1[Product ID],Table1[[#This Row],[Product ID]],Table1[Sales],Table1[[#This Row],[Sales]])</f>
        <v>1</v>
      </c>
    </row>
    <row r="6648" spans="1:19" x14ac:dyDescent="0.3">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c r="S6648">
        <f>COUNTIFS(Table1[Order ID],Table1[[#This Row],[Order ID]],Table1[Product ID],Table1[[#This Row],[Product ID]],Table1[Sales],Table1[[#This Row],[Sales]])</f>
        <v>1</v>
      </c>
    </row>
    <row r="6649" spans="1:19" x14ac:dyDescent="0.3">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c r="S6649">
        <f>COUNTIFS(Table1[Order ID],Table1[[#This Row],[Order ID]],Table1[Product ID],Table1[[#This Row],[Product ID]],Table1[Sales],Table1[[#This Row],[Sales]])</f>
        <v>1</v>
      </c>
    </row>
    <row r="6650" spans="1:19" x14ac:dyDescent="0.3">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c r="S6650">
        <f>COUNTIFS(Table1[Order ID],Table1[[#This Row],[Order ID]],Table1[Product ID],Table1[[#This Row],[Product ID]],Table1[Sales],Table1[[#This Row],[Sales]])</f>
        <v>1</v>
      </c>
    </row>
    <row r="6651" spans="1:19" x14ac:dyDescent="0.3">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c r="S6651">
        <f>COUNTIFS(Table1[Order ID],Table1[[#This Row],[Order ID]],Table1[Product ID],Table1[[#This Row],[Product ID]],Table1[Sales],Table1[[#This Row],[Sales]])</f>
        <v>1</v>
      </c>
    </row>
    <row r="6652" spans="1:19" x14ac:dyDescent="0.3">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c r="S6652">
        <f>COUNTIFS(Table1[Order ID],Table1[[#This Row],[Order ID]],Table1[Product ID],Table1[[#This Row],[Product ID]],Table1[Sales],Table1[[#This Row],[Sales]])</f>
        <v>1</v>
      </c>
    </row>
    <row r="6653" spans="1:19" x14ac:dyDescent="0.3">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c r="S6653">
        <f>COUNTIFS(Table1[Order ID],Table1[[#This Row],[Order ID]],Table1[Product ID],Table1[[#This Row],[Product ID]],Table1[Sales],Table1[[#This Row],[Sales]])</f>
        <v>1</v>
      </c>
    </row>
    <row r="6654" spans="1:19" x14ac:dyDescent="0.3">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c r="S6654">
        <f>COUNTIFS(Table1[Order ID],Table1[[#This Row],[Order ID]],Table1[Product ID],Table1[[#This Row],[Product ID]],Table1[Sales],Table1[[#This Row],[Sales]])</f>
        <v>1</v>
      </c>
    </row>
    <row r="6655" spans="1:19" x14ac:dyDescent="0.3">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c r="S6655">
        <f>COUNTIFS(Table1[Order ID],Table1[[#This Row],[Order ID]],Table1[Product ID],Table1[[#This Row],[Product ID]],Table1[Sales],Table1[[#This Row],[Sales]])</f>
        <v>1</v>
      </c>
    </row>
    <row r="6656" spans="1:19" x14ac:dyDescent="0.3">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c r="S6656">
        <f>COUNTIFS(Table1[Order ID],Table1[[#This Row],[Order ID]],Table1[Product ID],Table1[[#This Row],[Product ID]],Table1[Sales],Table1[[#This Row],[Sales]])</f>
        <v>1</v>
      </c>
    </row>
    <row r="6657" spans="1:19" x14ac:dyDescent="0.3">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c r="S6657">
        <f>COUNTIFS(Table1[Order ID],Table1[[#This Row],[Order ID]],Table1[Product ID],Table1[[#This Row],[Product ID]],Table1[Sales],Table1[[#This Row],[Sales]])</f>
        <v>1</v>
      </c>
    </row>
    <row r="6658" spans="1:19" x14ac:dyDescent="0.3">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c r="S6658">
        <f>COUNTIFS(Table1[Order ID],Table1[[#This Row],[Order ID]],Table1[Product ID],Table1[[#This Row],[Product ID]],Table1[Sales],Table1[[#This Row],[Sales]])</f>
        <v>1</v>
      </c>
    </row>
    <row r="6659" spans="1:19" x14ac:dyDescent="0.3">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c r="S6659">
        <f>COUNTIFS(Table1[Order ID],Table1[[#This Row],[Order ID]],Table1[Product ID],Table1[[#This Row],[Product ID]],Table1[Sales],Table1[[#This Row],[Sales]])</f>
        <v>1</v>
      </c>
    </row>
    <row r="6660" spans="1:19" x14ac:dyDescent="0.3">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c r="S6660">
        <f>COUNTIFS(Table1[Order ID],Table1[[#This Row],[Order ID]],Table1[Product ID],Table1[[#This Row],[Product ID]],Table1[Sales],Table1[[#This Row],[Sales]])</f>
        <v>1</v>
      </c>
    </row>
    <row r="6661" spans="1:19" x14ac:dyDescent="0.3">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c r="S6661">
        <f>COUNTIFS(Table1[Order ID],Table1[[#This Row],[Order ID]],Table1[Product ID],Table1[[#This Row],[Product ID]],Table1[Sales],Table1[[#This Row],[Sales]])</f>
        <v>1</v>
      </c>
    </row>
    <row r="6662" spans="1:19" x14ac:dyDescent="0.3">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c r="S6662">
        <f>COUNTIFS(Table1[Order ID],Table1[[#This Row],[Order ID]],Table1[Product ID],Table1[[#This Row],[Product ID]],Table1[Sales],Table1[[#This Row],[Sales]])</f>
        <v>1</v>
      </c>
    </row>
    <row r="6663" spans="1:19" x14ac:dyDescent="0.3">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c r="S6663">
        <f>COUNTIFS(Table1[Order ID],Table1[[#This Row],[Order ID]],Table1[Product ID],Table1[[#This Row],[Product ID]],Table1[Sales],Table1[[#This Row],[Sales]])</f>
        <v>1</v>
      </c>
    </row>
    <row r="6664" spans="1:19" x14ac:dyDescent="0.3">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c r="S6664">
        <f>COUNTIFS(Table1[Order ID],Table1[[#This Row],[Order ID]],Table1[Product ID],Table1[[#This Row],[Product ID]],Table1[Sales],Table1[[#This Row],[Sales]])</f>
        <v>1</v>
      </c>
    </row>
    <row r="6665" spans="1:19" x14ac:dyDescent="0.3">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c r="S6665">
        <f>COUNTIFS(Table1[Order ID],Table1[[#This Row],[Order ID]],Table1[Product ID],Table1[[#This Row],[Product ID]],Table1[Sales],Table1[[#This Row],[Sales]])</f>
        <v>1</v>
      </c>
    </row>
    <row r="6666" spans="1:19" x14ac:dyDescent="0.3">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c r="S6666">
        <f>COUNTIFS(Table1[Order ID],Table1[[#This Row],[Order ID]],Table1[Product ID],Table1[[#This Row],[Product ID]],Table1[Sales],Table1[[#This Row],[Sales]])</f>
        <v>1</v>
      </c>
    </row>
    <row r="6667" spans="1:19" x14ac:dyDescent="0.3">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c r="S6667">
        <f>COUNTIFS(Table1[Order ID],Table1[[#This Row],[Order ID]],Table1[Product ID],Table1[[#This Row],[Product ID]],Table1[Sales],Table1[[#This Row],[Sales]])</f>
        <v>1</v>
      </c>
    </row>
    <row r="6668" spans="1:19" x14ac:dyDescent="0.3">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c r="S6668">
        <f>COUNTIFS(Table1[Order ID],Table1[[#This Row],[Order ID]],Table1[Product ID],Table1[[#This Row],[Product ID]],Table1[Sales],Table1[[#This Row],[Sales]])</f>
        <v>1</v>
      </c>
    </row>
    <row r="6669" spans="1:19" x14ac:dyDescent="0.3">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c r="S6669">
        <f>COUNTIFS(Table1[Order ID],Table1[[#This Row],[Order ID]],Table1[Product ID],Table1[[#This Row],[Product ID]],Table1[Sales],Table1[[#This Row],[Sales]])</f>
        <v>1</v>
      </c>
    </row>
    <row r="6670" spans="1:19" x14ac:dyDescent="0.3">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c r="S6670">
        <f>COUNTIFS(Table1[Order ID],Table1[[#This Row],[Order ID]],Table1[Product ID],Table1[[#This Row],[Product ID]],Table1[Sales],Table1[[#This Row],[Sales]])</f>
        <v>1</v>
      </c>
    </row>
    <row r="6671" spans="1:19" x14ac:dyDescent="0.3">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c r="S6671">
        <f>COUNTIFS(Table1[Order ID],Table1[[#This Row],[Order ID]],Table1[Product ID],Table1[[#This Row],[Product ID]],Table1[Sales],Table1[[#This Row],[Sales]])</f>
        <v>1</v>
      </c>
    </row>
    <row r="6672" spans="1:19" x14ac:dyDescent="0.3">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c r="S6672">
        <f>COUNTIFS(Table1[Order ID],Table1[[#This Row],[Order ID]],Table1[Product ID],Table1[[#This Row],[Product ID]],Table1[Sales],Table1[[#This Row],[Sales]])</f>
        <v>1</v>
      </c>
    </row>
    <row r="6673" spans="1:19" x14ac:dyDescent="0.3">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c r="S6673">
        <f>COUNTIFS(Table1[Order ID],Table1[[#This Row],[Order ID]],Table1[Product ID],Table1[[#This Row],[Product ID]],Table1[Sales],Table1[[#This Row],[Sales]])</f>
        <v>1</v>
      </c>
    </row>
    <row r="6674" spans="1:19" x14ac:dyDescent="0.3">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c r="S6674">
        <f>COUNTIFS(Table1[Order ID],Table1[[#This Row],[Order ID]],Table1[Product ID],Table1[[#This Row],[Product ID]],Table1[Sales],Table1[[#This Row],[Sales]])</f>
        <v>1</v>
      </c>
    </row>
    <row r="6675" spans="1:19" x14ac:dyDescent="0.3">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c r="S6675">
        <f>COUNTIFS(Table1[Order ID],Table1[[#This Row],[Order ID]],Table1[Product ID],Table1[[#This Row],[Product ID]],Table1[Sales],Table1[[#This Row],[Sales]])</f>
        <v>1</v>
      </c>
    </row>
    <row r="6676" spans="1:19" x14ac:dyDescent="0.3">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c r="S6676">
        <f>COUNTIFS(Table1[Order ID],Table1[[#This Row],[Order ID]],Table1[Product ID],Table1[[#This Row],[Product ID]],Table1[Sales],Table1[[#This Row],[Sales]])</f>
        <v>1</v>
      </c>
    </row>
    <row r="6677" spans="1:19" x14ac:dyDescent="0.3">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c r="S6677">
        <f>COUNTIFS(Table1[Order ID],Table1[[#This Row],[Order ID]],Table1[Product ID],Table1[[#This Row],[Product ID]],Table1[Sales],Table1[[#This Row],[Sales]])</f>
        <v>1</v>
      </c>
    </row>
    <row r="6678" spans="1:19" x14ac:dyDescent="0.3">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c r="S6678">
        <f>COUNTIFS(Table1[Order ID],Table1[[#This Row],[Order ID]],Table1[Product ID],Table1[[#This Row],[Product ID]],Table1[Sales],Table1[[#This Row],[Sales]])</f>
        <v>1</v>
      </c>
    </row>
    <row r="6679" spans="1:19" x14ac:dyDescent="0.3">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c r="S6679">
        <f>COUNTIFS(Table1[Order ID],Table1[[#This Row],[Order ID]],Table1[Product ID],Table1[[#This Row],[Product ID]],Table1[Sales],Table1[[#This Row],[Sales]])</f>
        <v>1</v>
      </c>
    </row>
    <row r="6680" spans="1:19" x14ac:dyDescent="0.3">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c r="S6680">
        <f>COUNTIFS(Table1[Order ID],Table1[[#This Row],[Order ID]],Table1[Product ID],Table1[[#This Row],[Product ID]],Table1[Sales],Table1[[#This Row],[Sales]])</f>
        <v>1</v>
      </c>
    </row>
    <row r="6681" spans="1:19" x14ac:dyDescent="0.3">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c r="S6681">
        <f>COUNTIFS(Table1[Order ID],Table1[[#This Row],[Order ID]],Table1[Product ID],Table1[[#This Row],[Product ID]],Table1[Sales],Table1[[#This Row],[Sales]])</f>
        <v>1</v>
      </c>
    </row>
    <row r="6682" spans="1:19" x14ac:dyDescent="0.3">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c r="S6682">
        <f>COUNTIFS(Table1[Order ID],Table1[[#This Row],[Order ID]],Table1[Product ID],Table1[[#This Row],[Product ID]],Table1[Sales],Table1[[#This Row],[Sales]])</f>
        <v>1</v>
      </c>
    </row>
    <row r="6683" spans="1:19" x14ac:dyDescent="0.3">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c r="S6683">
        <f>COUNTIFS(Table1[Order ID],Table1[[#This Row],[Order ID]],Table1[Product ID],Table1[[#This Row],[Product ID]],Table1[Sales],Table1[[#This Row],[Sales]])</f>
        <v>1</v>
      </c>
    </row>
    <row r="6684" spans="1:19" x14ac:dyDescent="0.3">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c r="S6684">
        <f>COUNTIFS(Table1[Order ID],Table1[[#This Row],[Order ID]],Table1[Product ID],Table1[[#This Row],[Product ID]],Table1[Sales],Table1[[#This Row],[Sales]])</f>
        <v>1</v>
      </c>
    </row>
    <row r="6685" spans="1:19" x14ac:dyDescent="0.3">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c r="S6685">
        <f>COUNTIFS(Table1[Order ID],Table1[[#This Row],[Order ID]],Table1[Product ID],Table1[[#This Row],[Product ID]],Table1[Sales],Table1[[#This Row],[Sales]])</f>
        <v>1</v>
      </c>
    </row>
    <row r="6686" spans="1:19" x14ac:dyDescent="0.3">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c r="S6686">
        <f>COUNTIFS(Table1[Order ID],Table1[[#This Row],[Order ID]],Table1[Product ID],Table1[[#This Row],[Product ID]],Table1[Sales],Table1[[#This Row],[Sales]])</f>
        <v>1</v>
      </c>
    </row>
    <row r="6687" spans="1:19" x14ac:dyDescent="0.3">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c r="S6687">
        <f>COUNTIFS(Table1[Order ID],Table1[[#This Row],[Order ID]],Table1[Product ID],Table1[[#This Row],[Product ID]],Table1[Sales],Table1[[#This Row],[Sales]])</f>
        <v>1</v>
      </c>
    </row>
    <row r="6688" spans="1:19" x14ac:dyDescent="0.3">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c r="S6688">
        <f>COUNTIFS(Table1[Order ID],Table1[[#This Row],[Order ID]],Table1[Product ID],Table1[[#This Row],[Product ID]],Table1[Sales],Table1[[#This Row],[Sales]])</f>
        <v>1</v>
      </c>
    </row>
    <row r="6689" spans="1:19" x14ac:dyDescent="0.3">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c r="S6689">
        <f>COUNTIFS(Table1[Order ID],Table1[[#This Row],[Order ID]],Table1[Product ID],Table1[[#This Row],[Product ID]],Table1[Sales],Table1[[#This Row],[Sales]])</f>
        <v>1</v>
      </c>
    </row>
    <row r="6690" spans="1:19" x14ac:dyDescent="0.3">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c r="S6690">
        <f>COUNTIFS(Table1[Order ID],Table1[[#This Row],[Order ID]],Table1[Product ID],Table1[[#This Row],[Product ID]],Table1[Sales],Table1[[#This Row],[Sales]])</f>
        <v>1</v>
      </c>
    </row>
    <row r="6691" spans="1:19" x14ac:dyDescent="0.3">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c r="S6691">
        <f>COUNTIFS(Table1[Order ID],Table1[[#This Row],[Order ID]],Table1[Product ID],Table1[[#This Row],[Product ID]],Table1[Sales],Table1[[#This Row],[Sales]])</f>
        <v>1</v>
      </c>
    </row>
    <row r="6692" spans="1:19" x14ac:dyDescent="0.3">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c r="S6692">
        <f>COUNTIFS(Table1[Order ID],Table1[[#This Row],[Order ID]],Table1[Product ID],Table1[[#This Row],[Product ID]],Table1[Sales],Table1[[#This Row],[Sales]])</f>
        <v>1</v>
      </c>
    </row>
    <row r="6693" spans="1:19" x14ac:dyDescent="0.3">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c r="S6693">
        <f>COUNTIFS(Table1[Order ID],Table1[[#This Row],[Order ID]],Table1[Product ID],Table1[[#This Row],[Product ID]],Table1[Sales],Table1[[#This Row],[Sales]])</f>
        <v>1</v>
      </c>
    </row>
    <row r="6694" spans="1:19" x14ac:dyDescent="0.3">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c r="S6694">
        <f>COUNTIFS(Table1[Order ID],Table1[[#This Row],[Order ID]],Table1[Product ID],Table1[[#This Row],[Product ID]],Table1[Sales],Table1[[#This Row],[Sales]])</f>
        <v>1</v>
      </c>
    </row>
    <row r="6695" spans="1:19" x14ac:dyDescent="0.3">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c r="S6695">
        <f>COUNTIFS(Table1[Order ID],Table1[[#This Row],[Order ID]],Table1[Product ID],Table1[[#This Row],[Product ID]],Table1[Sales],Table1[[#This Row],[Sales]])</f>
        <v>1</v>
      </c>
    </row>
    <row r="6696" spans="1:19" x14ac:dyDescent="0.3">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c r="S6696">
        <f>COUNTIFS(Table1[Order ID],Table1[[#This Row],[Order ID]],Table1[Product ID],Table1[[#This Row],[Product ID]],Table1[Sales],Table1[[#This Row],[Sales]])</f>
        <v>1</v>
      </c>
    </row>
    <row r="6697" spans="1:19" x14ac:dyDescent="0.3">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c r="S6697">
        <f>COUNTIFS(Table1[Order ID],Table1[[#This Row],[Order ID]],Table1[Product ID],Table1[[#This Row],[Product ID]],Table1[Sales],Table1[[#This Row],[Sales]])</f>
        <v>1</v>
      </c>
    </row>
    <row r="6698" spans="1:19" x14ac:dyDescent="0.3">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c r="S6698">
        <f>COUNTIFS(Table1[Order ID],Table1[[#This Row],[Order ID]],Table1[Product ID],Table1[[#This Row],[Product ID]],Table1[Sales],Table1[[#This Row],[Sales]])</f>
        <v>1</v>
      </c>
    </row>
    <row r="6699" spans="1:19" x14ac:dyDescent="0.3">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c r="S6699">
        <f>COUNTIFS(Table1[Order ID],Table1[[#This Row],[Order ID]],Table1[Product ID],Table1[[#This Row],[Product ID]],Table1[Sales],Table1[[#This Row],[Sales]])</f>
        <v>1</v>
      </c>
    </row>
    <row r="6700" spans="1:19" x14ac:dyDescent="0.3">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c r="S6700">
        <f>COUNTIFS(Table1[Order ID],Table1[[#This Row],[Order ID]],Table1[Product ID],Table1[[#This Row],[Product ID]],Table1[Sales],Table1[[#This Row],[Sales]])</f>
        <v>1</v>
      </c>
    </row>
    <row r="6701" spans="1:19" x14ac:dyDescent="0.3">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c r="S6701">
        <f>COUNTIFS(Table1[Order ID],Table1[[#This Row],[Order ID]],Table1[Product ID],Table1[[#This Row],[Product ID]],Table1[Sales],Table1[[#This Row],[Sales]])</f>
        <v>1</v>
      </c>
    </row>
    <row r="6702" spans="1:19" x14ac:dyDescent="0.3">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c r="S6702">
        <f>COUNTIFS(Table1[Order ID],Table1[[#This Row],[Order ID]],Table1[Product ID],Table1[[#This Row],[Product ID]],Table1[Sales],Table1[[#This Row],[Sales]])</f>
        <v>1</v>
      </c>
    </row>
    <row r="6703" spans="1:19" x14ac:dyDescent="0.3">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c r="S6703">
        <f>COUNTIFS(Table1[Order ID],Table1[[#This Row],[Order ID]],Table1[Product ID],Table1[[#This Row],[Product ID]],Table1[Sales],Table1[[#This Row],[Sales]])</f>
        <v>1</v>
      </c>
    </row>
    <row r="6704" spans="1:19" x14ac:dyDescent="0.3">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c r="S6704">
        <f>COUNTIFS(Table1[Order ID],Table1[[#This Row],[Order ID]],Table1[Product ID],Table1[[#This Row],[Product ID]],Table1[Sales],Table1[[#This Row],[Sales]])</f>
        <v>1</v>
      </c>
    </row>
    <row r="6705" spans="1:19" x14ac:dyDescent="0.3">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c r="S6705">
        <f>COUNTIFS(Table1[Order ID],Table1[[#This Row],[Order ID]],Table1[Product ID],Table1[[#This Row],[Product ID]],Table1[Sales],Table1[[#This Row],[Sales]])</f>
        <v>1</v>
      </c>
    </row>
    <row r="6706" spans="1:19" x14ac:dyDescent="0.3">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c r="S6706">
        <f>COUNTIFS(Table1[Order ID],Table1[[#This Row],[Order ID]],Table1[Product ID],Table1[[#This Row],[Product ID]],Table1[Sales],Table1[[#This Row],[Sales]])</f>
        <v>1</v>
      </c>
    </row>
    <row r="6707" spans="1:19" x14ac:dyDescent="0.3">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c r="S6707">
        <f>COUNTIFS(Table1[Order ID],Table1[[#This Row],[Order ID]],Table1[Product ID],Table1[[#This Row],[Product ID]],Table1[Sales],Table1[[#This Row],[Sales]])</f>
        <v>1</v>
      </c>
    </row>
    <row r="6708" spans="1:19" x14ac:dyDescent="0.3">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c r="S6708">
        <f>COUNTIFS(Table1[Order ID],Table1[[#This Row],[Order ID]],Table1[Product ID],Table1[[#This Row],[Product ID]],Table1[Sales],Table1[[#This Row],[Sales]])</f>
        <v>1</v>
      </c>
    </row>
    <row r="6709" spans="1:19" x14ac:dyDescent="0.3">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c r="S6709">
        <f>COUNTIFS(Table1[Order ID],Table1[[#This Row],[Order ID]],Table1[Product ID],Table1[[#This Row],[Product ID]],Table1[Sales],Table1[[#This Row],[Sales]])</f>
        <v>1</v>
      </c>
    </row>
    <row r="6710" spans="1:19" x14ac:dyDescent="0.3">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c r="S6710">
        <f>COUNTIFS(Table1[Order ID],Table1[[#This Row],[Order ID]],Table1[Product ID],Table1[[#This Row],[Product ID]],Table1[Sales],Table1[[#This Row],[Sales]])</f>
        <v>1</v>
      </c>
    </row>
    <row r="6711" spans="1:19" x14ac:dyDescent="0.3">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c r="S6711">
        <f>COUNTIFS(Table1[Order ID],Table1[[#This Row],[Order ID]],Table1[Product ID],Table1[[#This Row],[Product ID]],Table1[Sales],Table1[[#This Row],[Sales]])</f>
        <v>1</v>
      </c>
    </row>
    <row r="6712" spans="1:19" x14ac:dyDescent="0.3">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c r="S6712">
        <f>COUNTIFS(Table1[Order ID],Table1[[#This Row],[Order ID]],Table1[Product ID],Table1[[#This Row],[Product ID]],Table1[Sales],Table1[[#This Row],[Sales]])</f>
        <v>1</v>
      </c>
    </row>
    <row r="6713" spans="1:19" x14ac:dyDescent="0.3">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c r="S6713">
        <f>COUNTIFS(Table1[Order ID],Table1[[#This Row],[Order ID]],Table1[Product ID],Table1[[#This Row],[Product ID]],Table1[Sales],Table1[[#This Row],[Sales]])</f>
        <v>1</v>
      </c>
    </row>
    <row r="6714" spans="1:19" x14ac:dyDescent="0.3">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c r="S6714">
        <f>COUNTIFS(Table1[Order ID],Table1[[#This Row],[Order ID]],Table1[Product ID],Table1[[#This Row],[Product ID]],Table1[Sales],Table1[[#This Row],[Sales]])</f>
        <v>1</v>
      </c>
    </row>
    <row r="6715" spans="1:19" x14ac:dyDescent="0.3">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c r="S6715">
        <f>COUNTIFS(Table1[Order ID],Table1[[#This Row],[Order ID]],Table1[Product ID],Table1[[#This Row],[Product ID]],Table1[Sales],Table1[[#This Row],[Sales]])</f>
        <v>1</v>
      </c>
    </row>
    <row r="6716" spans="1:19" x14ac:dyDescent="0.3">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c r="S6716">
        <f>COUNTIFS(Table1[Order ID],Table1[[#This Row],[Order ID]],Table1[Product ID],Table1[[#This Row],[Product ID]],Table1[Sales],Table1[[#This Row],[Sales]])</f>
        <v>1</v>
      </c>
    </row>
    <row r="6717" spans="1:19" x14ac:dyDescent="0.3">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c r="S6717">
        <f>COUNTIFS(Table1[Order ID],Table1[[#This Row],[Order ID]],Table1[Product ID],Table1[[#This Row],[Product ID]],Table1[Sales],Table1[[#This Row],[Sales]])</f>
        <v>1</v>
      </c>
    </row>
    <row r="6718" spans="1:19" x14ac:dyDescent="0.3">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c r="S6718">
        <f>COUNTIFS(Table1[Order ID],Table1[[#This Row],[Order ID]],Table1[Product ID],Table1[[#This Row],[Product ID]],Table1[Sales],Table1[[#This Row],[Sales]])</f>
        <v>1</v>
      </c>
    </row>
    <row r="6719" spans="1:19" x14ac:dyDescent="0.3">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c r="S6719">
        <f>COUNTIFS(Table1[Order ID],Table1[[#This Row],[Order ID]],Table1[Product ID],Table1[[#This Row],[Product ID]],Table1[Sales],Table1[[#This Row],[Sales]])</f>
        <v>1</v>
      </c>
    </row>
    <row r="6720" spans="1:19" x14ac:dyDescent="0.3">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c r="S6720">
        <f>COUNTIFS(Table1[Order ID],Table1[[#This Row],[Order ID]],Table1[Product ID],Table1[[#This Row],[Product ID]],Table1[Sales],Table1[[#This Row],[Sales]])</f>
        <v>1</v>
      </c>
    </row>
    <row r="6721" spans="1:19" x14ac:dyDescent="0.3">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c r="S6721">
        <f>COUNTIFS(Table1[Order ID],Table1[[#This Row],[Order ID]],Table1[Product ID],Table1[[#This Row],[Product ID]],Table1[Sales],Table1[[#This Row],[Sales]])</f>
        <v>1</v>
      </c>
    </row>
    <row r="6722" spans="1:19" x14ac:dyDescent="0.3">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c r="S6722">
        <f>COUNTIFS(Table1[Order ID],Table1[[#This Row],[Order ID]],Table1[Product ID],Table1[[#This Row],[Product ID]],Table1[Sales],Table1[[#This Row],[Sales]])</f>
        <v>1</v>
      </c>
    </row>
    <row r="6723" spans="1:19" x14ac:dyDescent="0.3">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c r="S6723">
        <f>COUNTIFS(Table1[Order ID],Table1[[#This Row],[Order ID]],Table1[Product ID],Table1[[#This Row],[Product ID]],Table1[Sales],Table1[[#This Row],[Sales]])</f>
        <v>1</v>
      </c>
    </row>
    <row r="6724" spans="1:19" x14ac:dyDescent="0.3">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c r="S6724">
        <f>COUNTIFS(Table1[Order ID],Table1[[#This Row],[Order ID]],Table1[Product ID],Table1[[#This Row],[Product ID]],Table1[Sales],Table1[[#This Row],[Sales]])</f>
        <v>1</v>
      </c>
    </row>
    <row r="6725" spans="1:19" x14ac:dyDescent="0.3">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c r="S6725">
        <f>COUNTIFS(Table1[Order ID],Table1[[#This Row],[Order ID]],Table1[Product ID],Table1[[#This Row],[Product ID]],Table1[Sales],Table1[[#This Row],[Sales]])</f>
        <v>1</v>
      </c>
    </row>
    <row r="6726" spans="1:19" x14ac:dyDescent="0.3">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c r="S6726">
        <f>COUNTIFS(Table1[Order ID],Table1[[#This Row],[Order ID]],Table1[Product ID],Table1[[#This Row],[Product ID]],Table1[Sales],Table1[[#This Row],[Sales]])</f>
        <v>1</v>
      </c>
    </row>
    <row r="6727" spans="1:19" x14ac:dyDescent="0.3">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c r="S6727">
        <f>COUNTIFS(Table1[Order ID],Table1[[#This Row],[Order ID]],Table1[Product ID],Table1[[#This Row],[Product ID]],Table1[Sales],Table1[[#This Row],[Sales]])</f>
        <v>1</v>
      </c>
    </row>
    <row r="6728" spans="1:19" x14ac:dyDescent="0.3">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c r="S6728">
        <f>COUNTIFS(Table1[Order ID],Table1[[#This Row],[Order ID]],Table1[Product ID],Table1[[#This Row],[Product ID]],Table1[Sales],Table1[[#This Row],[Sales]])</f>
        <v>1</v>
      </c>
    </row>
    <row r="6729" spans="1:19" x14ac:dyDescent="0.3">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c r="S6729">
        <f>COUNTIFS(Table1[Order ID],Table1[[#This Row],[Order ID]],Table1[Product ID],Table1[[#This Row],[Product ID]],Table1[Sales],Table1[[#This Row],[Sales]])</f>
        <v>1</v>
      </c>
    </row>
    <row r="6730" spans="1:19" x14ac:dyDescent="0.3">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c r="S6730">
        <f>COUNTIFS(Table1[Order ID],Table1[[#This Row],[Order ID]],Table1[Product ID],Table1[[#This Row],[Product ID]],Table1[Sales],Table1[[#This Row],[Sales]])</f>
        <v>1</v>
      </c>
    </row>
    <row r="6731" spans="1:19" x14ac:dyDescent="0.3">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c r="S6731">
        <f>COUNTIFS(Table1[Order ID],Table1[[#This Row],[Order ID]],Table1[Product ID],Table1[[#This Row],[Product ID]],Table1[Sales],Table1[[#This Row],[Sales]])</f>
        <v>1</v>
      </c>
    </row>
    <row r="6732" spans="1:19" x14ac:dyDescent="0.3">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c r="S6732">
        <f>COUNTIFS(Table1[Order ID],Table1[[#This Row],[Order ID]],Table1[Product ID],Table1[[#This Row],[Product ID]],Table1[Sales],Table1[[#This Row],[Sales]])</f>
        <v>1</v>
      </c>
    </row>
    <row r="6733" spans="1:19" x14ac:dyDescent="0.3">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c r="S6733">
        <f>COUNTIFS(Table1[Order ID],Table1[[#This Row],[Order ID]],Table1[Product ID],Table1[[#This Row],[Product ID]],Table1[Sales],Table1[[#This Row],[Sales]])</f>
        <v>1</v>
      </c>
    </row>
    <row r="6734" spans="1:19" x14ac:dyDescent="0.3">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c r="S6734">
        <f>COUNTIFS(Table1[Order ID],Table1[[#This Row],[Order ID]],Table1[Product ID],Table1[[#This Row],[Product ID]],Table1[Sales],Table1[[#This Row],[Sales]])</f>
        <v>1</v>
      </c>
    </row>
    <row r="6735" spans="1:19" x14ac:dyDescent="0.3">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c r="S6735">
        <f>COUNTIFS(Table1[Order ID],Table1[[#This Row],[Order ID]],Table1[Product ID],Table1[[#This Row],[Product ID]],Table1[Sales],Table1[[#This Row],[Sales]])</f>
        <v>1</v>
      </c>
    </row>
    <row r="6736" spans="1:19" x14ac:dyDescent="0.3">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c r="S6736">
        <f>COUNTIFS(Table1[Order ID],Table1[[#This Row],[Order ID]],Table1[Product ID],Table1[[#This Row],[Product ID]],Table1[Sales],Table1[[#This Row],[Sales]])</f>
        <v>1</v>
      </c>
    </row>
    <row r="6737" spans="1:19" x14ac:dyDescent="0.3">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c r="S6737">
        <f>COUNTIFS(Table1[Order ID],Table1[[#This Row],[Order ID]],Table1[Product ID],Table1[[#This Row],[Product ID]],Table1[Sales],Table1[[#This Row],[Sales]])</f>
        <v>1</v>
      </c>
    </row>
    <row r="6738" spans="1:19" x14ac:dyDescent="0.3">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c r="S6738">
        <f>COUNTIFS(Table1[Order ID],Table1[[#This Row],[Order ID]],Table1[Product ID],Table1[[#This Row],[Product ID]],Table1[Sales],Table1[[#This Row],[Sales]])</f>
        <v>1</v>
      </c>
    </row>
    <row r="6739" spans="1:19" x14ac:dyDescent="0.3">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c r="S6739">
        <f>COUNTIFS(Table1[Order ID],Table1[[#This Row],[Order ID]],Table1[Product ID],Table1[[#This Row],[Product ID]],Table1[Sales],Table1[[#This Row],[Sales]])</f>
        <v>1</v>
      </c>
    </row>
    <row r="6740" spans="1:19" x14ac:dyDescent="0.3">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c r="S6740">
        <f>COUNTIFS(Table1[Order ID],Table1[[#This Row],[Order ID]],Table1[Product ID],Table1[[#This Row],[Product ID]],Table1[Sales],Table1[[#This Row],[Sales]])</f>
        <v>1</v>
      </c>
    </row>
    <row r="6741" spans="1:19" x14ac:dyDescent="0.3">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c r="S6741">
        <f>COUNTIFS(Table1[Order ID],Table1[[#This Row],[Order ID]],Table1[Product ID],Table1[[#This Row],[Product ID]],Table1[Sales],Table1[[#This Row],[Sales]])</f>
        <v>1</v>
      </c>
    </row>
    <row r="6742" spans="1:19" x14ac:dyDescent="0.3">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c r="S6742">
        <f>COUNTIFS(Table1[Order ID],Table1[[#This Row],[Order ID]],Table1[Product ID],Table1[[#This Row],[Product ID]],Table1[Sales],Table1[[#This Row],[Sales]])</f>
        <v>1</v>
      </c>
    </row>
    <row r="6743" spans="1:19" x14ac:dyDescent="0.3">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c r="S6743">
        <f>COUNTIFS(Table1[Order ID],Table1[[#This Row],[Order ID]],Table1[Product ID],Table1[[#This Row],[Product ID]],Table1[Sales],Table1[[#This Row],[Sales]])</f>
        <v>1</v>
      </c>
    </row>
    <row r="6744" spans="1:19" x14ac:dyDescent="0.3">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c r="S6744">
        <f>COUNTIFS(Table1[Order ID],Table1[[#This Row],[Order ID]],Table1[Product ID],Table1[[#This Row],[Product ID]],Table1[Sales],Table1[[#This Row],[Sales]])</f>
        <v>1</v>
      </c>
    </row>
    <row r="6745" spans="1:19" x14ac:dyDescent="0.3">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c r="S6745">
        <f>COUNTIFS(Table1[Order ID],Table1[[#This Row],[Order ID]],Table1[Product ID],Table1[[#This Row],[Product ID]],Table1[Sales],Table1[[#This Row],[Sales]])</f>
        <v>1</v>
      </c>
    </row>
    <row r="6746" spans="1:19" x14ac:dyDescent="0.3">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c r="S6746">
        <f>COUNTIFS(Table1[Order ID],Table1[[#This Row],[Order ID]],Table1[Product ID],Table1[[#This Row],[Product ID]],Table1[Sales],Table1[[#This Row],[Sales]])</f>
        <v>1</v>
      </c>
    </row>
    <row r="6747" spans="1:19" x14ac:dyDescent="0.3">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c r="S6747">
        <f>COUNTIFS(Table1[Order ID],Table1[[#This Row],[Order ID]],Table1[Product ID],Table1[[#This Row],[Product ID]],Table1[Sales],Table1[[#This Row],[Sales]])</f>
        <v>1</v>
      </c>
    </row>
    <row r="6748" spans="1:19" x14ac:dyDescent="0.3">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c r="S6748">
        <f>COUNTIFS(Table1[Order ID],Table1[[#This Row],[Order ID]],Table1[Product ID],Table1[[#This Row],[Product ID]],Table1[Sales],Table1[[#This Row],[Sales]])</f>
        <v>1</v>
      </c>
    </row>
    <row r="6749" spans="1:19" x14ac:dyDescent="0.3">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c r="S6749">
        <f>COUNTIFS(Table1[Order ID],Table1[[#This Row],[Order ID]],Table1[Product ID],Table1[[#This Row],[Product ID]],Table1[Sales],Table1[[#This Row],[Sales]])</f>
        <v>1</v>
      </c>
    </row>
    <row r="6750" spans="1:19" x14ac:dyDescent="0.3">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c r="S6750">
        <f>COUNTIFS(Table1[Order ID],Table1[[#This Row],[Order ID]],Table1[Product ID],Table1[[#This Row],[Product ID]],Table1[Sales],Table1[[#This Row],[Sales]])</f>
        <v>1</v>
      </c>
    </row>
    <row r="6751" spans="1:19" x14ac:dyDescent="0.3">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c r="S6751">
        <f>COUNTIFS(Table1[Order ID],Table1[[#This Row],[Order ID]],Table1[Product ID],Table1[[#This Row],[Product ID]],Table1[Sales],Table1[[#This Row],[Sales]])</f>
        <v>1</v>
      </c>
    </row>
    <row r="6752" spans="1:19" x14ac:dyDescent="0.3">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c r="S6752">
        <f>COUNTIFS(Table1[Order ID],Table1[[#This Row],[Order ID]],Table1[Product ID],Table1[[#This Row],[Product ID]],Table1[Sales],Table1[[#This Row],[Sales]])</f>
        <v>1</v>
      </c>
    </row>
    <row r="6753" spans="1:19" x14ac:dyDescent="0.3">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c r="S6753">
        <f>COUNTIFS(Table1[Order ID],Table1[[#This Row],[Order ID]],Table1[Product ID],Table1[[#This Row],[Product ID]],Table1[Sales],Table1[[#This Row],[Sales]])</f>
        <v>1</v>
      </c>
    </row>
    <row r="6754" spans="1:19" x14ac:dyDescent="0.3">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c r="S6754">
        <f>COUNTIFS(Table1[Order ID],Table1[[#This Row],[Order ID]],Table1[Product ID],Table1[[#This Row],[Product ID]],Table1[Sales],Table1[[#This Row],[Sales]])</f>
        <v>1</v>
      </c>
    </row>
    <row r="6755" spans="1:19" x14ac:dyDescent="0.3">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c r="S6755">
        <f>COUNTIFS(Table1[Order ID],Table1[[#This Row],[Order ID]],Table1[Product ID],Table1[[#This Row],[Product ID]],Table1[Sales],Table1[[#This Row],[Sales]])</f>
        <v>1</v>
      </c>
    </row>
    <row r="6756" spans="1:19" x14ac:dyDescent="0.3">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c r="S6756">
        <f>COUNTIFS(Table1[Order ID],Table1[[#This Row],[Order ID]],Table1[Product ID],Table1[[#This Row],[Product ID]],Table1[Sales],Table1[[#This Row],[Sales]])</f>
        <v>1</v>
      </c>
    </row>
    <row r="6757" spans="1:19" x14ac:dyDescent="0.3">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c r="S6757">
        <f>COUNTIFS(Table1[Order ID],Table1[[#This Row],[Order ID]],Table1[Product ID],Table1[[#This Row],[Product ID]],Table1[Sales],Table1[[#This Row],[Sales]])</f>
        <v>1</v>
      </c>
    </row>
    <row r="6758" spans="1:19" x14ac:dyDescent="0.3">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c r="S6758">
        <f>COUNTIFS(Table1[Order ID],Table1[[#This Row],[Order ID]],Table1[Product ID],Table1[[#This Row],[Product ID]],Table1[Sales],Table1[[#This Row],[Sales]])</f>
        <v>1</v>
      </c>
    </row>
    <row r="6759" spans="1:19" x14ac:dyDescent="0.3">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c r="S6759">
        <f>COUNTIFS(Table1[Order ID],Table1[[#This Row],[Order ID]],Table1[Product ID],Table1[[#This Row],[Product ID]],Table1[Sales],Table1[[#This Row],[Sales]])</f>
        <v>1</v>
      </c>
    </row>
    <row r="6760" spans="1:19" x14ac:dyDescent="0.3">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c r="S6760">
        <f>COUNTIFS(Table1[Order ID],Table1[[#This Row],[Order ID]],Table1[Product ID],Table1[[#This Row],[Product ID]],Table1[Sales],Table1[[#This Row],[Sales]])</f>
        <v>1</v>
      </c>
    </row>
    <row r="6761" spans="1:19" x14ac:dyDescent="0.3">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c r="S6761">
        <f>COUNTIFS(Table1[Order ID],Table1[[#This Row],[Order ID]],Table1[Product ID],Table1[[#This Row],[Product ID]],Table1[Sales],Table1[[#This Row],[Sales]])</f>
        <v>1</v>
      </c>
    </row>
    <row r="6762" spans="1:19" x14ac:dyDescent="0.3">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c r="S6762">
        <f>COUNTIFS(Table1[Order ID],Table1[[#This Row],[Order ID]],Table1[Product ID],Table1[[#This Row],[Product ID]],Table1[Sales],Table1[[#This Row],[Sales]])</f>
        <v>1</v>
      </c>
    </row>
    <row r="6763" spans="1:19" x14ac:dyDescent="0.3">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c r="S6763">
        <f>COUNTIFS(Table1[Order ID],Table1[[#This Row],[Order ID]],Table1[Product ID],Table1[[#This Row],[Product ID]],Table1[Sales],Table1[[#This Row],[Sales]])</f>
        <v>1</v>
      </c>
    </row>
    <row r="6764" spans="1:19" x14ac:dyDescent="0.3">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c r="S6764">
        <f>COUNTIFS(Table1[Order ID],Table1[[#This Row],[Order ID]],Table1[Product ID],Table1[[#This Row],[Product ID]],Table1[Sales],Table1[[#This Row],[Sales]])</f>
        <v>1</v>
      </c>
    </row>
    <row r="6765" spans="1:19" x14ac:dyDescent="0.3">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c r="S6765">
        <f>COUNTIFS(Table1[Order ID],Table1[[#This Row],[Order ID]],Table1[Product ID],Table1[[#This Row],[Product ID]],Table1[Sales],Table1[[#This Row],[Sales]])</f>
        <v>1</v>
      </c>
    </row>
    <row r="6766" spans="1:19" x14ac:dyDescent="0.3">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c r="S6766">
        <f>COUNTIFS(Table1[Order ID],Table1[[#This Row],[Order ID]],Table1[Product ID],Table1[[#This Row],[Product ID]],Table1[Sales],Table1[[#This Row],[Sales]])</f>
        <v>1</v>
      </c>
    </row>
    <row r="6767" spans="1:19" x14ac:dyDescent="0.3">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c r="S6767">
        <f>COUNTIFS(Table1[Order ID],Table1[[#This Row],[Order ID]],Table1[Product ID],Table1[[#This Row],[Product ID]],Table1[Sales],Table1[[#This Row],[Sales]])</f>
        <v>1</v>
      </c>
    </row>
    <row r="6768" spans="1:19" x14ac:dyDescent="0.3">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c r="S6768">
        <f>COUNTIFS(Table1[Order ID],Table1[[#This Row],[Order ID]],Table1[Product ID],Table1[[#This Row],[Product ID]],Table1[Sales],Table1[[#This Row],[Sales]])</f>
        <v>1</v>
      </c>
    </row>
    <row r="6769" spans="1:19" x14ac:dyDescent="0.3">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c r="S6769">
        <f>COUNTIFS(Table1[Order ID],Table1[[#This Row],[Order ID]],Table1[Product ID],Table1[[#This Row],[Product ID]],Table1[Sales],Table1[[#This Row],[Sales]])</f>
        <v>1</v>
      </c>
    </row>
    <row r="6770" spans="1:19" x14ac:dyDescent="0.3">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c r="S6770">
        <f>COUNTIFS(Table1[Order ID],Table1[[#This Row],[Order ID]],Table1[Product ID],Table1[[#This Row],[Product ID]],Table1[Sales],Table1[[#This Row],[Sales]])</f>
        <v>1</v>
      </c>
    </row>
    <row r="6771" spans="1:19" x14ac:dyDescent="0.3">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c r="S6771">
        <f>COUNTIFS(Table1[Order ID],Table1[[#This Row],[Order ID]],Table1[Product ID],Table1[[#This Row],[Product ID]],Table1[Sales],Table1[[#This Row],[Sales]])</f>
        <v>1</v>
      </c>
    </row>
    <row r="6772" spans="1:19" x14ac:dyDescent="0.3">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c r="S6772">
        <f>COUNTIFS(Table1[Order ID],Table1[[#This Row],[Order ID]],Table1[Product ID],Table1[[#This Row],[Product ID]],Table1[Sales],Table1[[#This Row],[Sales]])</f>
        <v>1</v>
      </c>
    </row>
    <row r="6773" spans="1:19" x14ac:dyDescent="0.3">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c r="S6773">
        <f>COUNTIFS(Table1[Order ID],Table1[[#This Row],[Order ID]],Table1[Product ID],Table1[[#This Row],[Product ID]],Table1[Sales],Table1[[#This Row],[Sales]])</f>
        <v>1</v>
      </c>
    </row>
    <row r="6774" spans="1:19" x14ac:dyDescent="0.3">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c r="S6774">
        <f>COUNTIFS(Table1[Order ID],Table1[[#This Row],[Order ID]],Table1[Product ID],Table1[[#This Row],[Product ID]],Table1[Sales],Table1[[#This Row],[Sales]])</f>
        <v>1</v>
      </c>
    </row>
    <row r="6775" spans="1:19" x14ac:dyDescent="0.3">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c r="S6775">
        <f>COUNTIFS(Table1[Order ID],Table1[[#This Row],[Order ID]],Table1[Product ID],Table1[[#This Row],[Product ID]],Table1[Sales],Table1[[#This Row],[Sales]])</f>
        <v>1</v>
      </c>
    </row>
    <row r="6776" spans="1:19" x14ac:dyDescent="0.3">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c r="S6776">
        <f>COUNTIFS(Table1[Order ID],Table1[[#This Row],[Order ID]],Table1[Product ID],Table1[[#This Row],[Product ID]],Table1[Sales],Table1[[#This Row],[Sales]])</f>
        <v>1</v>
      </c>
    </row>
    <row r="6777" spans="1:19" x14ac:dyDescent="0.3">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c r="S6777">
        <f>COUNTIFS(Table1[Order ID],Table1[[#This Row],[Order ID]],Table1[Product ID],Table1[[#This Row],[Product ID]],Table1[Sales],Table1[[#This Row],[Sales]])</f>
        <v>1</v>
      </c>
    </row>
    <row r="6778" spans="1:19" x14ac:dyDescent="0.3">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c r="S6778">
        <f>COUNTIFS(Table1[Order ID],Table1[[#This Row],[Order ID]],Table1[Product ID],Table1[[#This Row],[Product ID]],Table1[Sales],Table1[[#This Row],[Sales]])</f>
        <v>1</v>
      </c>
    </row>
    <row r="6779" spans="1:19" x14ac:dyDescent="0.3">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c r="S6779">
        <f>COUNTIFS(Table1[Order ID],Table1[[#This Row],[Order ID]],Table1[Product ID],Table1[[#This Row],[Product ID]],Table1[Sales],Table1[[#This Row],[Sales]])</f>
        <v>1</v>
      </c>
    </row>
    <row r="6780" spans="1:19" x14ac:dyDescent="0.3">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c r="S6780">
        <f>COUNTIFS(Table1[Order ID],Table1[[#This Row],[Order ID]],Table1[Product ID],Table1[[#This Row],[Product ID]],Table1[Sales],Table1[[#This Row],[Sales]])</f>
        <v>1</v>
      </c>
    </row>
    <row r="6781" spans="1:19" x14ac:dyDescent="0.3">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c r="S6781">
        <f>COUNTIFS(Table1[Order ID],Table1[[#This Row],[Order ID]],Table1[Product ID],Table1[[#This Row],[Product ID]],Table1[Sales],Table1[[#This Row],[Sales]])</f>
        <v>1</v>
      </c>
    </row>
    <row r="6782" spans="1:19" x14ac:dyDescent="0.3">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c r="S6782">
        <f>COUNTIFS(Table1[Order ID],Table1[[#This Row],[Order ID]],Table1[Product ID],Table1[[#This Row],[Product ID]],Table1[Sales],Table1[[#This Row],[Sales]])</f>
        <v>1</v>
      </c>
    </row>
    <row r="6783" spans="1:19" x14ac:dyDescent="0.3">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c r="S6783">
        <f>COUNTIFS(Table1[Order ID],Table1[[#This Row],[Order ID]],Table1[Product ID],Table1[[#This Row],[Product ID]],Table1[Sales],Table1[[#This Row],[Sales]])</f>
        <v>1</v>
      </c>
    </row>
    <row r="6784" spans="1:19" x14ac:dyDescent="0.3">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c r="S6784">
        <f>COUNTIFS(Table1[Order ID],Table1[[#This Row],[Order ID]],Table1[Product ID],Table1[[#This Row],[Product ID]],Table1[Sales],Table1[[#This Row],[Sales]])</f>
        <v>1</v>
      </c>
    </row>
    <row r="6785" spans="1:19" x14ac:dyDescent="0.3">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c r="S6785">
        <f>COUNTIFS(Table1[Order ID],Table1[[#This Row],[Order ID]],Table1[Product ID],Table1[[#This Row],[Product ID]],Table1[Sales],Table1[[#This Row],[Sales]])</f>
        <v>1</v>
      </c>
    </row>
    <row r="6786" spans="1:19" x14ac:dyDescent="0.3">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c r="S6786">
        <f>COUNTIFS(Table1[Order ID],Table1[[#This Row],[Order ID]],Table1[Product ID],Table1[[#This Row],[Product ID]],Table1[Sales],Table1[[#This Row],[Sales]])</f>
        <v>1</v>
      </c>
    </row>
    <row r="6787" spans="1:19" x14ac:dyDescent="0.3">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c r="S6787">
        <f>COUNTIFS(Table1[Order ID],Table1[[#This Row],[Order ID]],Table1[Product ID],Table1[[#This Row],[Product ID]],Table1[Sales],Table1[[#This Row],[Sales]])</f>
        <v>1</v>
      </c>
    </row>
    <row r="6788" spans="1:19" x14ac:dyDescent="0.3">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c r="S6788">
        <f>COUNTIFS(Table1[Order ID],Table1[[#This Row],[Order ID]],Table1[Product ID],Table1[[#This Row],[Product ID]],Table1[Sales],Table1[[#This Row],[Sales]])</f>
        <v>1</v>
      </c>
    </row>
    <row r="6789" spans="1:19" x14ac:dyDescent="0.3">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c r="S6789">
        <f>COUNTIFS(Table1[Order ID],Table1[[#This Row],[Order ID]],Table1[Product ID],Table1[[#This Row],[Product ID]],Table1[Sales],Table1[[#This Row],[Sales]])</f>
        <v>1</v>
      </c>
    </row>
    <row r="6790" spans="1:19" x14ac:dyDescent="0.3">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c r="S6790">
        <f>COUNTIFS(Table1[Order ID],Table1[[#This Row],[Order ID]],Table1[Product ID],Table1[[#This Row],[Product ID]],Table1[Sales],Table1[[#This Row],[Sales]])</f>
        <v>1</v>
      </c>
    </row>
    <row r="6791" spans="1:19" x14ac:dyDescent="0.3">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c r="S6791">
        <f>COUNTIFS(Table1[Order ID],Table1[[#This Row],[Order ID]],Table1[Product ID],Table1[[#This Row],[Product ID]],Table1[Sales],Table1[[#This Row],[Sales]])</f>
        <v>1</v>
      </c>
    </row>
    <row r="6792" spans="1:19" x14ac:dyDescent="0.3">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c r="S6792">
        <f>COUNTIFS(Table1[Order ID],Table1[[#This Row],[Order ID]],Table1[Product ID],Table1[[#This Row],[Product ID]],Table1[Sales],Table1[[#This Row],[Sales]])</f>
        <v>1</v>
      </c>
    </row>
    <row r="6793" spans="1:19" x14ac:dyDescent="0.3">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c r="S6793">
        <f>COUNTIFS(Table1[Order ID],Table1[[#This Row],[Order ID]],Table1[Product ID],Table1[[#This Row],[Product ID]],Table1[Sales],Table1[[#This Row],[Sales]])</f>
        <v>1</v>
      </c>
    </row>
    <row r="6794" spans="1:19" x14ac:dyDescent="0.3">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c r="S6794">
        <f>COUNTIFS(Table1[Order ID],Table1[[#This Row],[Order ID]],Table1[Product ID],Table1[[#This Row],[Product ID]],Table1[Sales],Table1[[#This Row],[Sales]])</f>
        <v>1</v>
      </c>
    </row>
    <row r="6795" spans="1:19" x14ac:dyDescent="0.3">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c r="S6795">
        <f>COUNTIFS(Table1[Order ID],Table1[[#This Row],[Order ID]],Table1[Product ID],Table1[[#This Row],[Product ID]],Table1[Sales],Table1[[#This Row],[Sales]])</f>
        <v>1</v>
      </c>
    </row>
    <row r="6796" spans="1:19" x14ac:dyDescent="0.3">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c r="S6796">
        <f>COUNTIFS(Table1[Order ID],Table1[[#This Row],[Order ID]],Table1[Product ID],Table1[[#This Row],[Product ID]],Table1[Sales],Table1[[#This Row],[Sales]])</f>
        <v>1</v>
      </c>
    </row>
    <row r="6797" spans="1:19" x14ac:dyDescent="0.3">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c r="S6797">
        <f>COUNTIFS(Table1[Order ID],Table1[[#This Row],[Order ID]],Table1[Product ID],Table1[[#This Row],[Product ID]],Table1[Sales],Table1[[#This Row],[Sales]])</f>
        <v>1</v>
      </c>
    </row>
    <row r="6798" spans="1:19" x14ac:dyDescent="0.3">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c r="S6798">
        <f>COUNTIFS(Table1[Order ID],Table1[[#This Row],[Order ID]],Table1[Product ID],Table1[[#This Row],[Product ID]],Table1[Sales],Table1[[#This Row],[Sales]])</f>
        <v>1</v>
      </c>
    </row>
    <row r="6799" spans="1:19" x14ac:dyDescent="0.3">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c r="S6799">
        <f>COUNTIFS(Table1[Order ID],Table1[[#This Row],[Order ID]],Table1[Product ID],Table1[[#This Row],[Product ID]],Table1[Sales],Table1[[#This Row],[Sales]])</f>
        <v>1</v>
      </c>
    </row>
    <row r="6800" spans="1:19" x14ac:dyDescent="0.3">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c r="S6800">
        <f>COUNTIFS(Table1[Order ID],Table1[[#This Row],[Order ID]],Table1[Product ID],Table1[[#This Row],[Product ID]],Table1[Sales],Table1[[#This Row],[Sales]])</f>
        <v>1</v>
      </c>
    </row>
    <row r="6801" spans="1:19" x14ac:dyDescent="0.3">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c r="S6801">
        <f>COUNTIFS(Table1[Order ID],Table1[[#This Row],[Order ID]],Table1[Product ID],Table1[[#This Row],[Product ID]],Table1[Sales],Table1[[#This Row],[Sales]])</f>
        <v>1</v>
      </c>
    </row>
    <row r="6802" spans="1:19" x14ac:dyDescent="0.3">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c r="S6802">
        <f>COUNTIFS(Table1[Order ID],Table1[[#This Row],[Order ID]],Table1[Product ID],Table1[[#This Row],[Product ID]],Table1[Sales],Table1[[#This Row],[Sales]])</f>
        <v>1</v>
      </c>
    </row>
    <row r="6803" spans="1:19" x14ac:dyDescent="0.3">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c r="S6803">
        <f>COUNTIFS(Table1[Order ID],Table1[[#This Row],[Order ID]],Table1[Product ID],Table1[[#This Row],[Product ID]],Table1[Sales],Table1[[#This Row],[Sales]])</f>
        <v>1</v>
      </c>
    </row>
    <row r="6804" spans="1:19" x14ac:dyDescent="0.3">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c r="S6804">
        <f>COUNTIFS(Table1[Order ID],Table1[[#This Row],[Order ID]],Table1[Product ID],Table1[[#This Row],[Product ID]],Table1[Sales],Table1[[#This Row],[Sales]])</f>
        <v>1</v>
      </c>
    </row>
    <row r="6805" spans="1:19" x14ac:dyDescent="0.3">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c r="S6805">
        <f>COUNTIFS(Table1[Order ID],Table1[[#This Row],[Order ID]],Table1[Product ID],Table1[[#This Row],[Product ID]],Table1[Sales],Table1[[#This Row],[Sales]])</f>
        <v>1</v>
      </c>
    </row>
    <row r="6806" spans="1:19" x14ac:dyDescent="0.3">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c r="S6806">
        <f>COUNTIFS(Table1[Order ID],Table1[[#This Row],[Order ID]],Table1[Product ID],Table1[[#This Row],[Product ID]],Table1[Sales],Table1[[#This Row],[Sales]])</f>
        <v>1</v>
      </c>
    </row>
    <row r="6807" spans="1:19" x14ac:dyDescent="0.3">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c r="S6807">
        <f>COUNTIFS(Table1[Order ID],Table1[[#This Row],[Order ID]],Table1[Product ID],Table1[[#This Row],[Product ID]],Table1[Sales],Table1[[#This Row],[Sales]])</f>
        <v>1</v>
      </c>
    </row>
    <row r="6808" spans="1:19" x14ac:dyDescent="0.3">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c r="S6808">
        <f>COUNTIFS(Table1[Order ID],Table1[[#This Row],[Order ID]],Table1[Product ID],Table1[[#This Row],[Product ID]],Table1[Sales],Table1[[#This Row],[Sales]])</f>
        <v>1</v>
      </c>
    </row>
    <row r="6809" spans="1:19" x14ac:dyDescent="0.3">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c r="S6809">
        <f>COUNTIFS(Table1[Order ID],Table1[[#This Row],[Order ID]],Table1[Product ID],Table1[[#This Row],[Product ID]],Table1[Sales],Table1[[#This Row],[Sales]])</f>
        <v>1</v>
      </c>
    </row>
    <row r="6810" spans="1:19" x14ac:dyDescent="0.3">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c r="S6810">
        <f>COUNTIFS(Table1[Order ID],Table1[[#This Row],[Order ID]],Table1[Product ID],Table1[[#This Row],[Product ID]],Table1[Sales],Table1[[#This Row],[Sales]])</f>
        <v>1</v>
      </c>
    </row>
    <row r="6811" spans="1:19" x14ac:dyDescent="0.3">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c r="S6811">
        <f>COUNTIFS(Table1[Order ID],Table1[[#This Row],[Order ID]],Table1[Product ID],Table1[[#This Row],[Product ID]],Table1[Sales],Table1[[#This Row],[Sales]])</f>
        <v>1</v>
      </c>
    </row>
    <row r="6812" spans="1:19" x14ac:dyDescent="0.3">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c r="S6812">
        <f>COUNTIFS(Table1[Order ID],Table1[[#This Row],[Order ID]],Table1[Product ID],Table1[[#This Row],[Product ID]],Table1[Sales],Table1[[#This Row],[Sales]])</f>
        <v>1</v>
      </c>
    </row>
    <row r="6813" spans="1:19" x14ac:dyDescent="0.3">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c r="S6813">
        <f>COUNTIFS(Table1[Order ID],Table1[[#This Row],[Order ID]],Table1[Product ID],Table1[[#This Row],[Product ID]],Table1[Sales],Table1[[#This Row],[Sales]])</f>
        <v>1</v>
      </c>
    </row>
    <row r="6814" spans="1:19" x14ac:dyDescent="0.3">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c r="S6814">
        <f>COUNTIFS(Table1[Order ID],Table1[[#This Row],[Order ID]],Table1[Product ID],Table1[[#This Row],[Product ID]],Table1[Sales],Table1[[#This Row],[Sales]])</f>
        <v>1</v>
      </c>
    </row>
    <row r="6815" spans="1:19" x14ac:dyDescent="0.3">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c r="S6815">
        <f>COUNTIFS(Table1[Order ID],Table1[[#This Row],[Order ID]],Table1[Product ID],Table1[[#This Row],[Product ID]],Table1[Sales],Table1[[#This Row],[Sales]])</f>
        <v>1</v>
      </c>
    </row>
    <row r="6816" spans="1:19" x14ac:dyDescent="0.3">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c r="S6816">
        <f>COUNTIFS(Table1[Order ID],Table1[[#This Row],[Order ID]],Table1[Product ID],Table1[[#This Row],[Product ID]],Table1[Sales],Table1[[#This Row],[Sales]])</f>
        <v>1</v>
      </c>
    </row>
    <row r="6817" spans="1:19" x14ac:dyDescent="0.3">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c r="S6817">
        <f>COUNTIFS(Table1[Order ID],Table1[[#This Row],[Order ID]],Table1[Product ID],Table1[[#This Row],[Product ID]],Table1[Sales],Table1[[#This Row],[Sales]])</f>
        <v>1</v>
      </c>
    </row>
    <row r="6818" spans="1:19" x14ac:dyDescent="0.3">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c r="S6818">
        <f>COUNTIFS(Table1[Order ID],Table1[[#This Row],[Order ID]],Table1[Product ID],Table1[[#This Row],[Product ID]],Table1[Sales],Table1[[#This Row],[Sales]])</f>
        <v>1</v>
      </c>
    </row>
    <row r="6819" spans="1:19" x14ac:dyDescent="0.3">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c r="S6819">
        <f>COUNTIFS(Table1[Order ID],Table1[[#This Row],[Order ID]],Table1[Product ID],Table1[[#This Row],[Product ID]],Table1[Sales],Table1[[#This Row],[Sales]])</f>
        <v>1</v>
      </c>
    </row>
    <row r="6820" spans="1:19" x14ac:dyDescent="0.3">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c r="S6820">
        <f>COUNTIFS(Table1[Order ID],Table1[[#This Row],[Order ID]],Table1[Product ID],Table1[[#This Row],[Product ID]],Table1[Sales],Table1[[#This Row],[Sales]])</f>
        <v>1</v>
      </c>
    </row>
    <row r="6821" spans="1:19" x14ac:dyDescent="0.3">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c r="S6821">
        <f>COUNTIFS(Table1[Order ID],Table1[[#This Row],[Order ID]],Table1[Product ID],Table1[[#This Row],[Product ID]],Table1[Sales],Table1[[#This Row],[Sales]])</f>
        <v>1</v>
      </c>
    </row>
    <row r="6822" spans="1:19" x14ac:dyDescent="0.3">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c r="S6822">
        <f>COUNTIFS(Table1[Order ID],Table1[[#This Row],[Order ID]],Table1[Product ID],Table1[[#This Row],[Product ID]],Table1[Sales],Table1[[#This Row],[Sales]])</f>
        <v>1</v>
      </c>
    </row>
    <row r="6823" spans="1:19" x14ac:dyDescent="0.3">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c r="S6823">
        <f>COUNTIFS(Table1[Order ID],Table1[[#This Row],[Order ID]],Table1[Product ID],Table1[[#This Row],[Product ID]],Table1[Sales],Table1[[#This Row],[Sales]])</f>
        <v>1</v>
      </c>
    </row>
    <row r="6824" spans="1:19" x14ac:dyDescent="0.3">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c r="S6824">
        <f>COUNTIFS(Table1[Order ID],Table1[[#This Row],[Order ID]],Table1[Product ID],Table1[[#This Row],[Product ID]],Table1[Sales],Table1[[#This Row],[Sales]])</f>
        <v>1</v>
      </c>
    </row>
    <row r="6825" spans="1:19" x14ac:dyDescent="0.3">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c r="S6825">
        <f>COUNTIFS(Table1[Order ID],Table1[[#This Row],[Order ID]],Table1[Product ID],Table1[[#This Row],[Product ID]],Table1[Sales],Table1[[#This Row],[Sales]])</f>
        <v>1</v>
      </c>
    </row>
    <row r="6826" spans="1:19" x14ac:dyDescent="0.3">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c r="S6826">
        <f>COUNTIFS(Table1[Order ID],Table1[[#This Row],[Order ID]],Table1[Product ID],Table1[[#This Row],[Product ID]],Table1[Sales],Table1[[#This Row],[Sales]])</f>
        <v>1</v>
      </c>
    </row>
    <row r="6827" spans="1:19" x14ac:dyDescent="0.3">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c r="S6827">
        <f>COUNTIFS(Table1[Order ID],Table1[[#This Row],[Order ID]],Table1[Product ID],Table1[[#This Row],[Product ID]],Table1[Sales],Table1[[#This Row],[Sales]])</f>
        <v>1</v>
      </c>
    </row>
    <row r="6828" spans="1:19" x14ac:dyDescent="0.3">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c r="S6828">
        <f>COUNTIFS(Table1[Order ID],Table1[[#This Row],[Order ID]],Table1[Product ID],Table1[[#This Row],[Product ID]],Table1[Sales],Table1[[#This Row],[Sales]])</f>
        <v>1</v>
      </c>
    </row>
    <row r="6829" spans="1:19" x14ac:dyDescent="0.3">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c r="S6829">
        <f>COUNTIFS(Table1[Order ID],Table1[[#This Row],[Order ID]],Table1[Product ID],Table1[[#This Row],[Product ID]],Table1[Sales],Table1[[#This Row],[Sales]])</f>
        <v>1</v>
      </c>
    </row>
    <row r="6830" spans="1:19" x14ac:dyDescent="0.3">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c r="S6830">
        <f>COUNTIFS(Table1[Order ID],Table1[[#This Row],[Order ID]],Table1[Product ID],Table1[[#This Row],[Product ID]],Table1[Sales],Table1[[#This Row],[Sales]])</f>
        <v>1</v>
      </c>
    </row>
    <row r="6831" spans="1:19" x14ac:dyDescent="0.3">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c r="S6831">
        <f>COUNTIFS(Table1[Order ID],Table1[[#This Row],[Order ID]],Table1[Product ID],Table1[[#This Row],[Product ID]],Table1[Sales],Table1[[#This Row],[Sales]])</f>
        <v>1</v>
      </c>
    </row>
    <row r="6832" spans="1:19" x14ac:dyDescent="0.3">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c r="S6832">
        <f>COUNTIFS(Table1[Order ID],Table1[[#This Row],[Order ID]],Table1[Product ID],Table1[[#This Row],[Product ID]],Table1[Sales],Table1[[#This Row],[Sales]])</f>
        <v>1</v>
      </c>
    </row>
    <row r="6833" spans="1:19" x14ac:dyDescent="0.3">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c r="S6833">
        <f>COUNTIFS(Table1[Order ID],Table1[[#This Row],[Order ID]],Table1[Product ID],Table1[[#This Row],[Product ID]],Table1[Sales],Table1[[#This Row],[Sales]])</f>
        <v>1</v>
      </c>
    </row>
    <row r="6834" spans="1:19" x14ac:dyDescent="0.3">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c r="S6834">
        <f>COUNTIFS(Table1[Order ID],Table1[[#This Row],[Order ID]],Table1[Product ID],Table1[[#This Row],[Product ID]],Table1[Sales],Table1[[#This Row],[Sales]])</f>
        <v>1</v>
      </c>
    </row>
    <row r="6835" spans="1:19" x14ac:dyDescent="0.3">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c r="S6835">
        <f>COUNTIFS(Table1[Order ID],Table1[[#This Row],[Order ID]],Table1[Product ID],Table1[[#This Row],[Product ID]],Table1[Sales],Table1[[#This Row],[Sales]])</f>
        <v>1</v>
      </c>
    </row>
    <row r="6836" spans="1:19" x14ac:dyDescent="0.3">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c r="S6836">
        <f>COUNTIFS(Table1[Order ID],Table1[[#This Row],[Order ID]],Table1[Product ID],Table1[[#This Row],[Product ID]],Table1[Sales],Table1[[#This Row],[Sales]])</f>
        <v>1</v>
      </c>
    </row>
    <row r="6837" spans="1:19" x14ac:dyDescent="0.3">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c r="S6837">
        <f>COUNTIFS(Table1[Order ID],Table1[[#This Row],[Order ID]],Table1[Product ID],Table1[[#This Row],[Product ID]],Table1[Sales],Table1[[#This Row],[Sales]])</f>
        <v>1</v>
      </c>
    </row>
    <row r="6838" spans="1:19" x14ac:dyDescent="0.3">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c r="S6838">
        <f>COUNTIFS(Table1[Order ID],Table1[[#This Row],[Order ID]],Table1[Product ID],Table1[[#This Row],[Product ID]],Table1[Sales],Table1[[#This Row],[Sales]])</f>
        <v>1</v>
      </c>
    </row>
    <row r="6839" spans="1:19" x14ac:dyDescent="0.3">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c r="S6839">
        <f>COUNTIFS(Table1[Order ID],Table1[[#This Row],[Order ID]],Table1[Product ID],Table1[[#This Row],[Product ID]],Table1[Sales],Table1[[#This Row],[Sales]])</f>
        <v>1</v>
      </c>
    </row>
    <row r="6840" spans="1:19" x14ac:dyDescent="0.3">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c r="S6840">
        <f>COUNTIFS(Table1[Order ID],Table1[[#This Row],[Order ID]],Table1[Product ID],Table1[[#This Row],[Product ID]],Table1[Sales],Table1[[#This Row],[Sales]])</f>
        <v>1</v>
      </c>
    </row>
    <row r="6841" spans="1:19" x14ac:dyDescent="0.3">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c r="S6841">
        <f>COUNTIFS(Table1[Order ID],Table1[[#This Row],[Order ID]],Table1[Product ID],Table1[[#This Row],[Product ID]],Table1[Sales],Table1[[#This Row],[Sales]])</f>
        <v>1</v>
      </c>
    </row>
    <row r="6842" spans="1:19" x14ac:dyDescent="0.3">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c r="S6842">
        <f>COUNTIFS(Table1[Order ID],Table1[[#This Row],[Order ID]],Table1[Product ID],Table1[[#This Row],[Product ID]],Table1[Sales],Table1[[#This Row],[Sales]])</f>
        <v>1</v>
      </c>
    </row>
    <row r="6843" spans="1:19" x14ac:dyDescent="0.3">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c r="S6843">
        <f>COUNTIFS(Table1[Order ID],Table1[[#This Row],[Order ID]],Table1[Product ID],Table1[[#This Row],[Product ID]],Table1[Sales],Table1[[#This Row],[Sales]])</f>
        <v>1</v>
      </c>
    </row>
    <row r="6844" spans="1:19" x14ac:dyDescent="0.3">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c r="S6844">
        <f>COUNTIFS(Table1[Order ID],Table1[[#This Row],[Order ID]],Table1[Product ID],Table1[[#This Row],[Product ID]],Table1[Sales],Table1[[#This Row],[Sales]])</f>
        <v>1</v>
      </c>
    </row>
    <row r="6845" spans="1:19" x14ac:dyDescent="0.3">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c r="S6845">
        <f>COUNTIFS(Table1[Order ID],Table1[[#This Row],[Order ID]],Table1[Product ID],Table1[[#This Row],[Product ID]],Table1[Sales],Table1[[#This Row],[Sales]])</f>
        <v>1</v>
      </c>
    </row>
    <row r="6846" spans="1:19" x14ac:dyDescent="0.3">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c r="S6846">
        <f>COUNTIFS(Table1[Order ID],Table1[[#This Row],[Order ID]],Table1[Product ID],Table1[[#This Row],[Product ID]],Table1[Sales],Table1[[#This Row],[Sales]])</f>
        <v>1</v>
      </c>
    </row>
    <row r="6847" spans="1:19" x14ac:dyDescent="0.3">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c r="S6847">
        <f>COUNTIFS(Table1[Order ID],Table1[[#This Row],[Order ID]],Table1[Product ID],Table1[[#This Row],[Product ID]],Table1[Sales],Table1[[#This Row],[Sales]])</f>
        <v>1</v>
      </c>
    </row>
    <row r="6848" spans="1:19" x14ac:dyDescent="0.3">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c r="S6848">
        <f>COUNTIFS(Table1[Order ID],Table1[[#This Row],[Order ID]],Table1[Product ID],Table1[[#This Row],[Product ID]],Table1[Sales],Table1[[#This Row],[Sales]])</f>
        <v>1</v>
      </c>
    </row>
    <row r="6849" spans="1:19" x14ac:dyDescent="0.3">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c r="S6849">
        <f>COUNTIFS(Table1[Order ID],Table1[[#This Row],[Order ID]],Table1[Product ID],Table1[[#This Row],[Product ID]],Table1[Sales],Table1[[#This Row],[Sales]])</f>
        <v>1</v>
      </c>
    </row>
    <row r="6850" spans="1:19" x14ac:dyDescent="0.3">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c r="S6850">
        <f>COUNTIFS(Table1[Order ID],Table1[[#This Row],[Order ID]],Table1[Product ID],Table1[[#This Row],[Product ID]],Table1[Sales],Table1[[#This Row],[Sales]])</f>
        <v>1</v>
      </c>
    </row>
    <row r="6851" spans="1:19" x14ac:dyDescent="0.3">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c r="S6851">
        <f>COUNTIFS(Table1[Order ID],Table1[[#This Row],[Order ID]],Table1[Product ID],Table1[[#This Row],[Product ID]],Table1[Sales],Table1[[#This Row],[Sales]])</f>
        <v>1</v>
      </c>
    </row>
    <row r="6852" spans="1:19" x14ac:dyDescent="0.3">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c r="S6852">
        <f>COUNTIFS(Table1[Order ID],Table1[[#This Row],[Order ID]],Table1[Product ID],Table1[[#This Row],[Product ID]],Table1[Sales],Table1[[#This Row],[Sales]])</f>
        <v>1</v>
      </c>
    </row>
    <row r="6853" spans="1:19" x14ac:dyDescent="0.3">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c r="S6853">
        <f>COUNTIFS(Table1[Order ID],Table1[[#This Row],[Order ID]],Table1[Product ID],Table1[[#This Row],[Product ID]],Table1[Sales],Table1[[#This Row],[Sales]])</f>
        <v>1</v>
      </c>
    </row>
    <row r="6854" spans="1:19" x14ac:dyDescent="0.3">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c r="S6854">
        <f>COUNTIFS(Table1[Order ID],Table1[[#This Row],[Order ID]],Table1[Product ID],Table1[[#This Row],[Product ID]],Table1[Sales],Table1[[#This Row],[Sales]])</f>
        <v>1</v>
      </c>
    </row>
    <row r="6855" spans="1:19" x14ac:dyDescent="0.3">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c r="S6855">
        <f>COUNTIFS(Table1[Order ID],Table1[[#This Row],[Order ID]],Table1[Product ID],Table1[[#This Row],[Product ID]],Table1[Sales],Table1[[#This Row],[Sales]])</f>
        <v>1</v>
      </c>
    </row>
    <row r="6856" spans="1:19" x14ac:dyDescent="0.3">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c r="S6856">
        <f>COUNTIFS(Table1[Order ID],Table1[[#This Row],[Order ID]],Table1[Product ID],Table1[[#This Row],[Product ID]],Table1[Sales],Table1[[#This Row],[Sales]])</f>
        <v>1</v>
      </c>
    </row>
    <row r="6857" spans="1:19" x14ac:dyDescent="0.3">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c r="S6857">
        <f>COUNTIFS(Table1[Order ID],Table1[[#This Row],[Order ID]],Table1[Product ID],Table1[[#This Row],[Product ID]],Table1[Sales],Table1[[#This Row],[Sales]])</f>
        <v>1</v>
      </c>
    </row>
    <row r="6858" spans="1:19" x14ac:dyDescent="0.3">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c r="S6858">
        <f>COUNTIFS(Table1[Order ID],Table1[[#This Row],[Order ID]],Table1[Product ID],Table1[[#This Row],[Product ID]],Table1[Sales],Table1[[#This Row],[Sales]])</f>
        <v>1</v>
      </c>
    </row>
    <row r="6859" spans="1:19" x14ac:dyDescent="0.3">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c r="S6859">
        <f>COUNTIFS(Table1[Order ID],Table1[[#This Row],[Order ID]],Table1[Product ID],Table1[[#This Row],[Product ID]],Table1[Sales],Table1[[#This Row],[Sales]])</f>
        <v>1</v>
      </c>
    </row>
    <row r="6860" spans="1:19" x14ac:dyDescent="0.3">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c r="S6860">
        <f>COUNTIFS(Table1[Order ID],Table1[[#This Row],[Order ID]],Table1[Product ID],Table1[[#This Row],[Product ID]],Table1[Sales],Table1[[#This Row],[Sales]])</f>
        <v>1</v>
      </c>
    </row>
    <row r="6861" spans="1:19" x14ac:dyDescent="0.3">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c r="S6861">
        <f>COUNTIFS(Table1[Order ID],Table1[[#This Row],[Order ID]],Table1[Product ID],Table1[[#This Row],[Product ID]],Table1[Sales],Table1[[#This Row],[Sales]])</f>
        <v>1</v>
      </c>
    </row>
    <row r="6862" spans="1:19" x14ac:dyDescent="0.3">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c r="S6862">
        <f>COUNTIFS(Table1[Order ID],Table1[[#This Row],[Order ID]],Table1[Product ID],Table1[[#This Row],[Product ID]],Table1[Sales],Table1[[#This Row],[Sales]])</f>
        <v>1</v>
      </c>
    </row>
    <row r="6863" spans="1:19" x14ac:dyDescent="0.3">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c r="S6863">
        <f>COUNTIFS(Table1[Order ID],Table1[[#This Row],[Order ID]],Table1[Product ID],Table1[[#This Row],[Product ID]],Table1[Sales],Table1[[#This Row],[Sales]])</f>
        <v>1</v>
      </c>
    </row>
    <row r="6864" spans="1:19" x14ac:dyDescent="0.3">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c r="S6864">
        <f>COUNTIFS(Table1[Order ID],Table1[[#This Row],[Order ID]],Table1[Product ID],Table1[[#This Row],[Product ID]],Table1[Sales],Table1[[#This Row],[Sales]])</f>
        <v>1</v>
      </c>
    </row>
    <row r="6865" spans="1:19" x14ac:dyDescent="0.3">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c r="S6865">
        <f>COUNTIFS(Table1[Order ID],Table1[[#This Row],[Order ID]],Table1[Product ID],Table1[[#This Row],[Product ID]],Table1[Sales],Table1[[#This Row],[Sales]])</f>
        <v>1</v>
      </c>
    </row>
    <row r="6866" spans="1:19" x14ac:dyDescent="0.3">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c r="S6866">
        <f>COUNTIFS(Table1[Order ID],Table1[[#This Row],[Order ID]],Table1[Product ID],Table1[[#This Row],[Product ID]],Table1[Sales],Table1[[#This Row],[Sales]])</f>
        <v>1</v>
      </c>
    </row>
    <row r="6867" spans="1:19" x14ac:dyDescent="0.3">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c r="S6867">
        <f>COUNTIFS(Table1[Order ID],Table1[[#This Row],[Order ID]],Table1[Product ID],Table1[[#This Row],[Product ID]],Table1[Sales],Table1[[#This Row],[Sales]])</f>
        <v>1</v>
      </c>
    </row>
    <row r="6868" spans="1:19" x14ac:dyDescent="0.3">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c r="S6868">
        <f>COUNTIFS(Table1[Order ID],Table1[[#This Row],[Order ID]],Table1[Product ID],Table1[[#This Row],[Product ID]],Table1[Sales],Table1[[#This Row],[Sales]])</f>
        <v>1</v>
      </c>
    </row>
    <row r="6869" spans="1:19" x14ac:dyDescent="0.3">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c r="S6869">
        <f>COUNTIFS(Table1[Order ID],Table1[[#This Row],[Order ID]],Table1[Product ID],Table1[[#This Row],[Product ID]],Table1[Sales],Table1[[#This Row],[Sales]])</f>
        <v>1</v>
      </c>
    </row>
    <row r="6870" spans="1:19" x14ac:dyDescent="0.3">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c r="S6870">
        <f>COUNTIFS(Table1[Order ID],Table1[[#This Row],[Order ID]],Table1[Product ID],Table1[[#This Row],[Product ID]],Table1[Sales],Table1[[#This Row],[Sales]])</f>
        <v>1</v>
      </c>
    </row>
    <row r="6871" spans="1:19" x14ac:dyDescent="0.3">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c r="S6871">
        <f>COUNTIFS(Table1[Order ID],Table1[[#This Row],[Order ID]],Table1[Product ID],Table1[[#This Row],[Product ID]],Table1[Sales],Table1[[#This Row],[Sales]])</f>
        <v>1</v>
      </c>
    </row>
    <row r="6872" spans="1:19" x14ac:dyDescent="0.3">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c r="S6872">
        <f>COUNTIFS(Table1[Order ID],Table1[[#This Row],[Order ID]],Table1[Product ID],Table1[[#This Row],[Product ID]],Table1[Sales],Table1[[#This Row],[Sales]])</f>
        <v>1</v>
      </c>
    </row>
    <row r="6873" spans="1:19" x14ac:dyDescent="0.3">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c r="S6873">
        <f>COUNTIFS(Table1[Order ID],Table1[[#This Row],[Order ID]],Table1[Product ID],Table1[[#This Row],[Product ID]],Table1[Sales],Table1[[#This Row],[Sales]])</f>
        <v>1</v>
      </c>
    </row>
    <row r="6874" spans="1:19" x14ac:dyDescent="0.3">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c r="S6874">
        <f>COUNTIFS(Table1[Order ID],Table1[[#This Row],[Order ID]],Table1[Product ID],Table1[[#This Row],[Product ID]],Table1[Sales],Table1[[#This Row],[Sales]])</f>
        <v>1</v>
      </c>
    </row>
    <row r="6875" spans="1:19" x14ac:dyDescent="0.3">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c r="S6875">
        <f>COUNTIFS(Table1[Order ID],Table1[[#This Row],[Order ID]],Table1[Product ID],Table1[[#This Row],[Product ID]],Table1[Sales],Table1[[#This Row],[Sales]])</f>
        <v>1</v>
      </c>
    </row>
    <row r="6876" spans="1:19" x14ac:dyDescent="0.3">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c r="S6876">
        <f>COUNTIFS(Table1[Order ID],Table1[[#This Row],[Order ID]],Table1[Product ID],Table1[[#This Row],[Product ID]],Table1[Sales],Table1[[#This Row],[Sales]])</f>
        <v>1</v>
      </c>
    </row>
    <row r="6877" spans="1:19" x14ac:dyDescent="0.3">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c r="S6877">
        <f>COUNTIFS(Table1[Order ID],Table1[[#This Row],[Order ID]],Table1[Product ID],Table1[[#This Row],[Product ID]],Table1[Sales],Table1[[#This Row],[Sales]])</f>
        <v>1</v>
      </c>
    </row>
    <row r="6878" spans="1:19" x14ac:dyDescent="0.3">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c r="S6878">
        <f>COUNTIFS(Table1[Order ID],Table1[[#This Row],[Order ID]],Table1[Product ID],Table1[[#This Row],[Product ID]],Table1[Sales],Table1[[#This Row],[Sales]])</f>
        <v>1</v>
      </c>
    </row>
    <row r="6879" spans="1:19" x14ac:dyDescent="0.3">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c r="S6879">
        <f>COUNTIFS(Table1[Order ID],Table1[[#This Row],[Order ID]],Table1[Product ID],Table1[[#This Row],[Product ID]],Table1[Sales],Table1[[#This Row],[Sales]])</f>
        <v>1</v>
      </c>
    </row>
    <row r="6880" spans="1:19" x14ac:dyDescent="0.3">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c r="S6880">
        <f>COUNTIFS(Table1[Order ID],Table1[[#This Row],[Order ID]],Table1[Product ID],Table1[[#This Row],[Product ID]],Table1[Sales],Table1[[#This Row],[Sales]])</f>
        <v>1</v>
      </c>
    </row>
    <row r="6881" spans="1:19" x14ac:dyDescent="0.3">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c r="S6881">
        <f>COUNTIFS(Table1[Order ID],Table1[[#This Row],[Order ID]],Table1[Product ID],Table1[[#This Row],[Product ID]],Table1[Sales],Table1[[#This Row],[Sales]])</f>
        <v>1</v>
      </c>
    </row>
    <row r="6882" spans="1:19" x14ac:dyDescent="0.3">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c r="S6882">
        <f>COUNTIFS(Table1[Order ID],Table1[[#This Row],[Order ID]],Table1[Product ID],Table1[[#This Row],[Product ID]],Table1[Sales],Table1[[#This Row],[Sales]])</f>
        <v>1</v>
      </c>
    </row>
    <row r="6883" spans="1:19" x14ac:dyDescent="0.3">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c r="S6883">
        <f>COUNTIFS(Table1[Order ID],Table1[[#This Row],[Order ID]],Table1[Product ID],Table1[[#This Row],[Product ID]],Table1[Sales],Table1[[#This Row],[Sales]])</f>
        <v>1</v>
      </c>
    </row>
    <row r="6884" spans="1:19" x14ac:dyDescent="0.3">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c r="S6884">
        <f>COUNTIFS(Table1[Order ID],Table1[[#This Row],[Order ID]],Table1[Product ID],Table1[[#This Row],[Product ID]],Table1[Sales],Table1[[#This Row],[Sales]])</f>
        <v>1</v>
      </c>
    </row>
    <row r="6885" spans="1:19" x14ac:dyDescent="0.3">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c r="S6885">
        <f>COUNTIFS(Table1[Order ID],Table1[[#This Row],[Order ID]],Table1[Product ID],Table1[[#This Row],[Product ID]],Table1[Sales],Table1[[#This Row],[Sales]])</f>
        <v>1</v>
      </c>
    </row>
    <row r="6886" spans="1:19" x14ac:dyDescent="0.3">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c r="S6886">
        <f>COUNTIFS(Table1[Order ID],Table1[[#This Row],[Order ID]],Table1[Product ID],Table1[[#This Row],[Product ID]],Table1[Sales],Table1[[#This Row],[Sales]])</f>
        <v>1</v>
      </c>
    </row>
    <row r="6887" spans="1:19" x14ac:dyDescent="0.3">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c r="S6887">
        <f>COUNTIFS(Table1[Order ID],Table1[[#This Row],[Order ID]],Table1[Product ID],Table1[[#This Row],[Product ID]],Table1[Sales],Table1[[#This Row],[Sales]])</f>
        <v>1</v>
      </c>
    </row>
    <row r="6888" spans="1:19" x14ac:dyDescent="0.3">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c r="S6888">
        <f>COUNTIFS(Table1[Order ID],Table1[[#This Row],[Order ID]],Table1[Product ID],Table1[[#This Row],[Product ID]],Table1[Sales],Table1[[#This Row],[Sales]])</f>
        <v>1</v>
      </c>
    </row>
    <row r="6889" spans="1:19" x14ac:dyDescent="0.3">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c r="S6889">
        <f>COUNTIFS(Table1[Order ID],Table1[[#This Row],[Order ID]],Table1[Product ID],Table1[[#This Row],[Product ID]],Table1[Sales],Table1[[#This Row],[Sales]])</f>
        <v>1</v>
      </c>
    </row>
    <row r="6890" spans="1:19" x14ac:dyDescent="0.3">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c r="S6890">
        <f>COUNTIFS(Table1[Order ID],Table1[[#This Row],[Order ID]],Table1[Product ID],Table1[[#This Row],[Product ID]],Table1[Sales],Table1[[#This Row],[Sales]])</f>
        <v>1</v>
      </c>
    </row>
    <row r="6891" spans="1:19" x14ac:dyDescent="0.3">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c r="S6891">
        <f>COUNTIFS(Table1[Order ID],Table1[[#This Row],[Order ID]],Table1[Product ID],Table1[[#This Row],[Product ID]],Table1[Sales],Table1[[#This Row],[Sales]])</f>
        <v>1</v>
      </c>
    </row>
    <row r="6892" spans="1:19" x14ac:dyDescent="0.3">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c r="S6892">
        <f>COUNTIFS(Table1[Order ID],Table1[[#This Row],[Order ID]],Table1[Product ID],Table1[[#This Row],[Product ID]],Table1[Sales],Table1[[#This Row],[Sales]])</f>
        <v>1</v>
      </c>
    </row>
    <row r="6893" spans="1:19" x14ac:dyDescent="0.3">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c r="S6893">
        <f>COUNTIFS(Table1[Order ID],Table1[[#This Row],[Order ID]],Table1[Product ID],Table1[[#This Row],[Product ID]],Table1[Sales],Table1[[#This Row],[Sales]])</f>
        <v>1</v>
      </c>
    </row>
    <row r="6894" spans="1:19" x14ac:dyDescent="0.3">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c r="S6894">
        <f>COUNTIFS(Table1[Order ID],Table1[[#This Row],[Order ID]],Table1[Product ID],Table1[[#This Row],[Product ID]],Table1[Sales],Table1[[#This Row],[Sales]])</f>
        <v>1</v>
      </c>
    </row>
    <row r="6895" spans="1:19" x14ac:dyDescent="0.3">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c r="S6895">
        <f>COUNTIFS(Table1[Order ID],Table1[[#This Row],[Order ID]],Table1[Product ID],Table1[[#This Row],[Product ID]],Table1[Sales],Table1[[#This Row],[Sales]])</f>
        <v>1</v>
      </c>
    </row>
    <row r="6896" spans="1:19" x14ac:dyDescent="0.3">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c r="S6896">
        <f>COUNTIFS(Table1[Order ID],Table1[[#This Row],[Order ID]],Table1[Product ID],Table1[[#This Row],[Product ID]],Table1[Sales],Table1[[#This Row],[Sales]])</f>
        <v>1</v>
      </c>
    </row>
    <row r="6897" spans="1:19" x14ac:dyDescent="0.3">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c r="S6897">
        <f>COUNTIFS(Table1[Order ID],Table1[[#This Row],[Order ID]],Table1[Product ID],Table1[[#This Row],[Product ID]],Table1[Sales],Table1[[#This Row],[Sales]])</f>
        <v>1</v>
      </c>
    </row>
    <row r="6898" spans="1:19" x14ac:dyDescent="0.3">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c r="S6898">
        <f>COUNTIFS(Table1[Order ID],Table1[[#This Row],[Order ID]],Table1[Product ID],Table1[[#This Row],[Product ID]],Table1[Sales],Table1[[#This Row],[Sales]])</f>
        <v>1</v>
      </c>
    </row>
    <row r="6899" spans="1:19" x14ac:dyDescent="0.3">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c r="S6899">
        <f>COUNTIFS(Table1[Order ID],Table1[[#This Row],[Order ID]],Table1[Product ID],Table1[[#This Row],[Product ID]],Table1[Sales],Table1[[#This Row],[Sales]])</f>
        <v>1</v>
      </c>
    </row>
    <row r="6900" spans="1:19" x14ac:dyDescent="0.3">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c r="S6900">
        <f>COUNTIFS(Table1[Order ID],Table1[[#This Row],[Order ID]],Table1[Product ID],Table1[[#This Row],[Product ID]],Table1[Sales],Table1[[#This Row],[Sales]])</f>
        <v>1</v>
      </c>
    </row>
    <row r="6901" spans="1:19" x14ac:dyDescent="0.3">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c r="S6901">
        <f>COUNTIFS(Table1[Order ID],Table1[[#This Row],[Order ID]],Table1[Product ID],Table1[[#This Row],[Product ID]],Table1[Sales],Table1[[#This Row],[Sales]])</f>
        <v>1</v>
      </c>
    </row>
    <row r="6902" spans="1:19" x14ac:dyDescent="0.3">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c r="S6902">
        <f>COUNTIFS(Table1[Order ID],Table1[[#This Row],[Order ID]],Table1[Product ID],Table1[[#This Row],[Product ID]],Table1[Sales],Table1[[#This Row],[Sales]])</f>
        <v>1</v>
      </c>
    </row>
    <row r="6903" spans="1:19" x14ac:dyDescent="0.3">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c r="S6903">
        <f>COUNTIFS(Table1[Order ID],Table1[[#This Row],[Order ID]],Table1[Product ID],Table1[[#This Row],[Product ID]],Table1[Sales],Table1[[#This Row],[Sales]])</f>
        <v>1</v>
      </c>
    </row>
    <row r="6904" spans="1:19" x14ac:dyDescent="0.3">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c r="S6904">
        <f>COUNTIFS(Table1[Order ID],Table1[[#This Row],[Order ID]],Table1[Product ID],Table1[[#This Row],[Product ID]],Table1[Sales],Table1[[#This Row],[Sales]])</f>
        <v>1</v>
      </c>
    </row>
    <row r="6905" spans="1:19" x14ac:dyDescent="0.3">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c r="S6905">
        <f>COUNTIFS(Table1[Order ID],Table1[[#This Row],[Order ID]],Table1[Product ID],Table1[[#This Row],[Product ID]],Table1[Sales],Table1[[#This Row],[Sales]])</f>
        <v>1</v>
      </c>
    </row>
    <row r="6906" spans="1:19" x14ac:dyDescent="0.3">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c r="S6906">
        <f>COUNTIFS(Table1[Order ID],Table1[[#This Row],[Order ID]],Table1[Product ID],Table1[[#This Row],[Product ID]],Table1[Sales],Table1[[#This Row],[Sales]])</f>
        <v>1</v>
      </c>
    </row>
    <row r="6907" spans="1:19" x14ac:dyDescent="0.3">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c r="S6907">
        <f>COUNTIFS(Table1[Order ID],Table1[[#This Row],[Order ID]],Table1[Product ID],Table1[[#This Row],[Product ID]],Table1[Sales],Table1[[#This Row],[Sales]])</f>
        <v>1</v>
      </c>
    </row>
    <row r="6908" spans="1:19" x14ac:dyDescent="0.3">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c r="S6908">
        <f>COUNTIFS(Table1[Order ID],Table1[[#This Row],[Order ID]],Table1[Product ID],Table1[[#This Row],[Product ID]],Table1[Sales],Table1[[#This Row],[Sales]])</f>
        <v>1</v>
      </c>
    </row>
    <row r="6909" spans="1:19" x14ac:dyDescent="0.3">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c r="S6909">
        <f>COUNTIFS(Table1[Order ID],Table1[[#This Row],[Order ID]],Table1[Product ID],Table1[[#This Row],[Product ID]],Table1[Sales],Table1[[#This Row],[Sales]])</f>
        <v>1</v>
      </c>
    </row>
    <row r="6910" spans="1:19" x14ac:dyDescent="0.3">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c r="S6910">
        <f>COUNTIFS(Table1[Order ID],Table1[[#This Row],[Order ID]],Table1[Product ID],Table1[[#This Row],[Product ID]],Table1[Sales],Table1[[#This Row],[Sales]])</f>
        <v>1</v>
      </c>
    </row>
    <row r="6911" spans="1:19" x14ac:dyDescent="0.3">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c r="S6911">
        <f>COUNTIFS(Table1[Order ID],Table1[[#This Row],[Order ID]],Table1[Product ID],Table1[[#This Row],[Product ID]],Table1[Sales],Table1[[#This Row],[Sales]])</f>
        <v>1</v>
      </c>
    </row>
    <row r="6912" spans="1:19" x14ac:dyDescent="0.3">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c r="S6912">
        <f>COUNTIFS(Table1[Order ID],Table1[[#This Row],[Order ID]],Table1[Product ID],Table1[[#This Row],[Product ID]],Table1[Sales],Table1[[#This Row],[Sales]])</f>
        <v>1</v>
      </c>
    </row>
    <row r="6913" spans="1:19" x14ac:dyDescent="0.3">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c r="S6913">
        <f>COUNTIFS(Table1[Order ID],Table1[[#This Row],[Order ID]],Table1[Product ID],Table1[[#This Row],[Product ID]],Table1[Sales],Table1[[#This Row],[Sales]])</f>
        <v>1</v>
      </c>
    </row>
    <row r="6914" spans="1:19" x14ac:dyDescent="0.3">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c r="S6914">
        <f>COUNTIFS(Table1[Order ID],Table1[[#This Row],[Order ID]],Table1[Product ID],Table1[[#This Row],[Product ID]],Table1[Sales],Table1[[#This Row],[Sales]])</f>
        <v>1</v>
      </c>
    </row>
    <row r="6915" spans="1:19" x14ac:dyDescent="0.3">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c r="S6915">
        <f>COUNTIFS(Table1[Order ID],Table1[[#This Row],[Order ID]],Table1[Product ID],Table1[[#This Row],[Product ID]],Table1[Sales],Table1[[#This Row],[Sales]])</f>
        <v>1</v>
      </c>
    </row>
    <row r="6916" spans="1:19" x14ac:dyDescent="0.3">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c r="S6916">
        <f>COUNTIFS(Table1[Order ID],Table1[[#This Row],[Order ID]],Table1[Product ID],Table1[[#This Row],[Product ID]],Table1[Sales],Table1[[#This Row],[Sales]])</f>
        <v>1</v>
      </c>
    </row>
    <row r="6917" spans="1:19" x14ac:dyDescent="0.3">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c r="S6917">
        <f>COUNTIFS(Table1[Order ID],Table1[[#This Row],[Order ID]],Table1[Product ID],Table1[[#This Row],[Product ID]],Table1[Sales],Table1[[#This Row],[Sales]])</f>
        <v>1</v>
      </c>
    </row>
    <row r="6918" spans="1:19" x14ac:dyDescent="0.3">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c r="S6918">
        <f>COUNTIFS(Table1[Order ID],Table1[[#This Row],[Order ID]],Table1[Product ID],Table1[[#This Row],[Product ID]],Table1[Sales],Table1[[#This Row],[Sales]])</f>
        <v>1</v>
      </c>
    </row>
    <row r="6919" spans="1:19" x14ac:dyDescent="0.3">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c r="S6919">
        <f>COUNTIFS(Table1[Order ID],Table1[[#This Row],[Order ID]],Table1[Product ID],Table1[[#This Row],[Product ID]],Table1[Sales],Table1[[#This Row],[Sales]])</f>
        <v>1</v>
      </c>
    </row>
    <row r="6920" spans="1:19" x14ac:dyDescent="0.3">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c r="S6920">
        <f>COUNTIFS(Table1[Order ID],Table1[[#This Row],[Order ID]],Table1[Product ID],Table1[[#This Row],[Product ID]],Table1[Sales],Table1[[#This Row],[Sales]])</f>
        <v>1</v>
      </c>
    </row>
    <row r="6921" spans="1:19" x14ac:dyDescent="0.3">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c r="S6921">
        <f>COUNTIFS(Table1[Order ID],Table1[[#This Row],[Order ID]],Table1[Product ID],Table1[[#This Row],[Product ID]],Table1[Sales],Table1[[#This Row],[Sales]])</f>
        <v>1</v>
      </c>
    </row>
    <row r="6922" spans="1:19" x14ac:dyDescent="0.3">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c r="S6922">
        <f>COUNTIFS(Table1[Order ID],Table1[[#This Row],[Order ID]],Table1[Product ID],Table1[[#This Row],[Product ID]],Table1[Sales],Table1[[#This Row],[Sales]])</f>
        <v>1</v>
      </c>
    </row>
    <row r="6923" spans="1:19" x14ac:dyDescent="0.3">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c r="S6923">
        <f>COUNTIFS(Table1[Order ID],Table1[[#This Row],[Order ID]],Table1[Product ID],Table1[[#This Row],[Product ID]],Table1[Sales],Table1[[#This Row],[Sales]])</f>
        <v>1</v>
      </c>
    </row>
    <row r="6924" spans="1:19" x14ac:dyDescent="0.3">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c r="S6924">
        <f>COUNTIFS(Table1[Order ID],Table1[[#This Row],[Order ID]],Table1[Product ID],Table1[[#This Row],[Product ID]],Table1[Sales],Table1[[#This Row],[Sales]])</f>
        <v>1</v>
      </c>
    </row>
    <row r="6925" spans="1:19" x14ac:dyDescent="0.3">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c r="S6925">
        <f>COUNTIFS(Table1[Order ID],Table1[[#This Row],[Order ID]],Table1[Product ID],Table1[[#This Row],[Product ID]],Table1[Sales],Table1[[#This Row],[Sales]])</f>
        <v>1</v>
      </c>
    </row>
    <row r="6926" spans="1:19" x14ac:dyDescent="0.3">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c r="S6926">
        <f>COUNTIFS(Table1[Order ID],Table1[[#This Row],[Order ID]],Table1[Product ID],Table1[[#This Row],[Product ID]],Table1[Sales],Table1[[#This Row],[Sales]])</f>
        <v>1</v>
      </c>
    </row>
    <row r="6927" spans="1:19" x14ac:dyDescent="0.3">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c r="S6927">
        <f>COUNTIFS(Table1[Order ID],Table1[[#This Row],[Order ID]],Table1[Product ID],Table1[[#This Row],[Product ID]],Table1[Sales],Table1[[#This Row],[Sales]])</f>
        <v>1</v>
      </c>
    </row>
    <row r="6928" spans="1:19" x14ac:dyDescent="0.3">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c r="S6928">
        <f>COUNTIFS(Table1[Order ID],Table1[[#This Row],[Order ID]],Table1[Product ID],Table1[[#This Row],[Product ID]],Table1[Sales],Table1[[#This Row],[Sales]])</f>
        <v>1</v>
      </c>
    </row>
    <row r="6929" spans="1:19" x14ac:dyDescent="0.3">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c r="S6929">
        <f>COUNTIFS(Table1[Order ID],Table1[[#This Row],[Order ID]],Table1[Product ID],Table1[[#This Row],[Product ID]],Table1[Sales],Table1[[#This Row],[Sales]])</f>
        <v>1</v>
      </c>
    </row>
    <row r="6930" spans="1:19" x14ac:dyDescent="0.3">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c r="S6930">
        <f>COUNTIFS(Table1[Order ID],Table1[[#This Row],[Order ID]],Table1[Product ID],Table1[[#This Row],[Product ID]],Table1[Sales],Table1[[#This Row],[Sales]])</f>
        <v>1</v>
      </c>
    </row>
    <row r="6931" spans="1:19" x14ac:dyDescent="0.3">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c r="S6931">
        <f>COUNTIFS(Table1[Order ID],Table1[[#This Row],[Order ID]],Table1[Product ID],Table1[[#This Row],[Product ID]],Table1[Sales],Table1[[#This Row],[Sales]])</f>
        <v>1</v>
      </c>
    </row>
    <row r="6932" spans="1:19" x14ac:dyDescent="0.3">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c r="S6932">
        <f>COUNTIFS(Table1[Order ID],Table1[[#This Row],[Order ID]],Table1[Product ID],Table1[[#This Row],[Product ID]],Table1[Sales],Table1[[#This Row],[Sales]])</f>
        <v>1</v>
      </c>
    </row>
    <row r="6933" spans="1:19" x14ac:dyDescent="0.3">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c r="S6933">
        <f>COUNTIFS(Table1[Order ID],Table1[[#This Row],[Order ID]],Table1[Product ID],Table1[[#This Row],[Product ID]],Table1[Sales],Table1[[#This Row],[Sales]])</f>
        <v>1</v>
      </c>
    </row>
    <row r="6934" spans="1:19" x14ac:dyDescent="0.3">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c r="S6934">
        <f>COUNTIFS(Table1[Order ID],Table1[[#This Row],[Order ID]],Table1[Product ID],Table1[[#This Row],[Product ID]],Table1[Sales],Table1[[#This Row],[Sales]])</f>
        <v>1</v>
      </c>
    </row>
    <row r="6935" spans="1:19" x14ac:dyDescent="0.3">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c r="S6935">
        <f>COUNTIFS(Table1[Order ID],Table1[[#This Row],[Order ID]],Table1[Product ID],Table1[[#This Row],[Product ID]],Table1[Sales],Table1[[#This Row],[Sales]])</f>
        <v>1</v>
      </c>
    </row>
    <row r="6936" spans="1:19" x14ac:dyDescent="0.3">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c r="S6936">
        <f>COUNTIFS(Table1[Order ID],Table1[[#This Row],[Order ID]],Table1[Product ID],Table1[[#This Row],[Product ID]],Table1[Sales],Table1[[#This Row],[Sales]])</f>
        <v>1</v>
      </c>
    </row>
    <row r="6937" spans="1:19" x14ac:dyDescent="0.3">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c r="S6937">
        <f>COUNTIFS(Table1[Order ID],Table1[[#This Row],[Order ID]],Table1[Product ID],Table1[[#This Row],[Product ID]],Table1[Sales],Table1[[#This Row],[Sales]])</f>
        <v>1</v>
      </c>
    </row>
    <row r="6938" spans="1:19" x14ac:dyDescent="0.3">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c r="S6938">
        <f>COUNTIFS(Table1[Order ID],Table1[[#This Row],[Order ID]],Table1[Product ID],Table1[[#This Row],[Product ID]],Table1[Sales],Table1[[#This Row],[Sales]])</f>
        <v>1</v>
      </c>
    </row>
    <row r="6939" spans="1:19" x14ac:dyDescent="0.3">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c r="S6939">
        <f>COUNTIFS(Table1[Order ID],Table1[[#This Row],[Order ID]],Table1[Product ID],Table1[[#This Row],[Product ID]],Table1[Sales],Table1[[#This Row],[Sales]])</f>
        <v>1</v>
      </c>
    </row>
    <row r="6940" spans="1:19" x14ac:dyDescent="0.3">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c r="S6940">
        <f>COUNTIFS(Table1[Order ID],Table1[[#This Row],[Order ID]],Table1[Product ID],Table1[[#This Row],[Product ID]],Table1[Sales],Table1[[#This Row],[Sales]])</f>
        <v>1</v>
      </c>
    </row>
    <row r="6941" spans="1:19" x14ac:dyDescent="0.3">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c r="S6941">
        <f>COUNTIFS(Table1[Order ID],Table1[[#This Row],[Order ID]],Table1[Product ID],Table1[[#This Row],[Product ID]],Table1[Sales],Table1[[#This Row],[Sales]])</f>
        <v>1</v>
      </c>
    </row>
    <row r="6942" spans="1:19" x14ac:dyDescent="0.3">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c r="S6942">
        <f>COUNTIFS(Table1[Order ID],Table1[[#This Row],[Order ID]],Table1[Product ID],Table1[[#This Row],[Product ID]],Table1[Sales],Table1[[#This Row],[Sales]])</f>
        <v>1</v>
      </c>
    </row>
    <row r="6943" spans="1:19" x14ac:dyDescent="0.3">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c r="S6943">
        <f>COUNTIFS(Table1[Order ID],Table1[[#This Row],[Order ID]],Table1[Product ID],Table1[[#This Row],[Product ID]],Table1[Sales],Table1[[#This Row],[Sales]])</f>
        <v>1</v>
      </c>
    </row>
    <row r="6944" spans="1:19" x14ac:dyDescent="0.3">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c r="S6944">
        <f>COUNTIFS(Table1[Order ID],Table1[[#This Row],[Order ID]],Table1[Product ID],Table1[[#This Row],[Product ID]],Table1[Sales],Table1[[#This Row],[Sales]])</f>
        <v>1</v>
      </c>
    </row>
    <row r="6945" spans="1:19" x14ac:dyDescent="0.3">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c r="S6945">
        <f>COUNTIFS(Table1[Order ID],Table1[[#This Row],[Order ID]],Table1[Product ID],Table1[[#This Row],[Product ID]],Table1[Sales],Table1[[#This Row],[Sales]])</f>
        <v>1</v>
      </c>
    </row>
    <row r="6946" spans="1:19" x14ac:dyDescent="0.3">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c r="S6946">
        <f>COUNTIFS(Table1[Order ID],Table1[[#This Row],[Order ID]],Table1[Product ID],Table1[[#This Row],[Product ID]],Table1[Sales],Table1[[#This Row],[Sales]])</f>
        <v>1</v>
      </c>
    </row>
    <row r="6947" spans="1:19" x14ac:dyDescent="0.3">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c r="S6947">
        <f>COUNTIFS(Table1[Order ID],Table1[[#This Row],[Order ID]],Table1[Product ID],Table1[[#This Row],[Product ID]],Table1[Sales],Table1[[#This Row],[Sales]])</f>
        <v>1</v>
      </c>
    </row>
    <row r="6948" spans="1:19" x14ac:dyDescent="0.3">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c r="S6948">
        <f>COUNTIFS(Table1[Order ID],Table1[[#This Row],[Order ID]],Table1[Product ID],Table1[[#This Row],[Product ID]],Table1[Sales],Table1[[#This Row],[Sales]])</f>
        <v>1</v>
      </c>
    </row>
    <row r="6949" spans="1:19" x14ac:dyDescent="0.3">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c r="S6949">
        <f>COUNTIFS(Table1[Order ID],Table1[[#This Row],[Order ID]],Table1[Product ID],Table1[[#This Row],[Product ID]],Table1[Sales],Table1[[#This Row],[Sales]])</f>
        <v>1</v>
      </c>
    </row>
    <row r="6950" spans="1:19" x14ac:dyDescent="0.3">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c r="S6950">
        <f>COUNTIFS(Table1[Order ID],Table1[[#This Row],[Order ID]],Table1[Product ID],Table1[[#This Row],[Product ID]],Table1[Sales],Table1[[#This Row],[Sales]])</f>
        <v>1</v>
      </c>
    </row>
    <row r="6951" spans="1:19" x14ac:dyDescent="0.3">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c r="S6951">
        <f>COUNTIFS(Table1[Order ID],Table1[[#This Row],[Order ID]],Table1[Product ID],Table1[[#This Row],[Product ID]],Table1[Sales],Table1[[#This Row],[Sales]])</f>
        <v>1</v>
      </c>
    </row>
    <row r="6952" spans="1:19" x14ac:dyDescent="0.3">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c r="S6952">
        <f>COUNTIFS(Table1[Order ID],Table1[[#This Row],[Order ID]],Table1[Product ID],Table1[[#This Row],[Product ID]],Table1[Sales],Table1[[#This Row],[Sales]])</f>
        <v>1</v>
      </c>
    </row>
    <row r="6953" spans="1:19" x14ac:dyDescent="0.3">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c r="S6953">
        <f>COUNTIFS(Table1[Order ID],Table1[[#This Row],[Order ID]],Table1[Product ID],Table1[[#This Row],[Product ID]],Table1[Sales],Table1[[#This Row],[Sales]])</f>
        <v>1</v>
      </c>
    </row>
    <row r="6954" spans="1:19" x14ac:dyDescent="0.3">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c r="S6954">
        <f>COUNTIFS(Table1[Order ID],Table1[[#This Row],[Order ID]],Table1[Product ID],Table1[[#This Row],[Product ID]],Table1[Sales],Table1[[#This Row],[Sales]])</f>
        <v>1</v>
      </c>
    </row>
    <row r="6955" spans="1:19" x14ac:dyDescent="0.3">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c r="S6955">
        <f>COUNTIFS(Table1[Order ID],Table1[[#This Row],[Order ID]],Table1[Product ID],Table1[[#This Row],[Product ID]],Table1[Sales],Table1[[#This Row],[Sales]])</f>
        <v>1</v>
      </c>
    </row>
    <row r="6956" spans="1:19" x14ac:dyDescent="0.3">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c r="S6956">
        <f>COUNTIFS(Table1[Order ID],Table1[[#This Row],[Order ID]],Table1[Product ID],Table1[[#This Row],[Product ID]],Table1[Sales],Table1[[#This Row],[Sales]])</f>
        <v>1</v>
      </c>
    </row>
    <row r="6957" spans="1:19" x14ac:dyDescent="0.3">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c r="S6957">
        <f>COUNTIFS(Table1[Order ID],Table1[[#This Row],[Order ID]],Table1[Product ID],Table1[[#This Row],[Product ID]],Table1[Sales],Table1[[#This Row],[Sales]])</f>
        <v>1</v>
      </c>
    </row>
    <row r="6958" spans="1:19" x14ac:dyDescent="0.3">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c r="S6958">
        <f>COUNTIFS(Table1[Order ID],Table1[[#This Row],[Order ID]],Table1[Product ID],Table1[[#This Row],[Product ID]],Table1[Sales],Table1[[#This Row],[Sales]])</f>
        <v>1</v>
      </c>
    </row>
    <row r="6959" spans="1:19" x14ac:dyDescent="0.3">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c r="S6959">
        <f>COUNTIFS(Table1[Order ID],Table1[[#This Row],[Order ID]],Table1[Product ID],Table1[[#This Row],[Product ID]],Table1[Sales],Table1[[#This Row],[Sales]])</f>
        <v>1</v>
      </c>
    </row>
    <row r="6960" spans="1:19" x14ac:dyDescent="0.3">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c r="S6960">
        <f>COUNTIFS(Table1[Order ID],Table1[[#This Row],[Order ID]],Table1[Product ID],Table1[[#This Row],[Product ID]],Table1[Sales],Table1[[#This Row],[Sales]])</f>
        <v>1</v>
      </c>
    </row>
    <row r="6961" spans="1:19" x14ac:dyDescent="0.3">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c r="S6961">
        <f>COUNTIFS(Table1[Order ID],Table1[[#This Row],[Order ID]],Table1[Product ID],Table1[[#This Row],[Product ID]],Table1[Sales],Table1[[#This Row],[Sales]])</f>
        <v>1</v>
      </c>
    </row>
    <row r="6962" spans="1:19" x14ac:dyDescent="0.3">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c r="S6962">
        <f>COUNTIFS(Table1[Order ID],Table1[[#This Row],[Order ID]],Table1[Product ID],Table1[[#This Row],[Product ID]],Table1[Sales],Table1[[#This Row],[Sales]])</f>
        <v>1</v>
      </c>
    </row>
    <row r="6963" spans="1:19" x14ac:dyDescent="0.3">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c r="S6963">
        <f>COUNTIFS(Table1[Order ID],Table1[[#This Row],[Order ID]],Table1[Product ID],Table1[[#This Row],[Product ID]],Table1[Sales],Table1[[#This Row],[Sales]])</f>
        <v>1</v>
      </c>
    </row>
    <row r="6964" spans="1:19" x14ac:dyDescent="0.3">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c r="S6964">
        <f>COUNTIFS(Table1[Order ID],Table1[[#This Row],[Order ID]],Table1[Product ID],Table1[[#This Row],[Product ID]],Table1[Sales],Table1[[#This Row],[Sales]])</f>
        <v>1</v>
      </c>
    </row>
    <row r="6965" spans="1:19" x14ac:dyDescent="0.3">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c r="S6965">
        <f>COUNTIFS(Table1[Order ID],Table1[[#This Row],[Order ID]],Table1[Product ID],Table1[[#This Row],[Product ID]],Table1[Sales],Table1[[#This Row],[Sales]])</f>
        <v>1</v>
      </c>
    </row>
    <row r="6966" spans="1:19" x14ac:dyDescent="0.3">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c r="S6966">
        <f>COUNTIFS(Table1[Order ID],Table1[[#This Row],[Order ID]],Table1[Product ID],Table1[[#This Row],[Product ID]],Table1[Sales],Table1[[#This Row],[Sales]])</f>
        <v>1</v>
      </c>
    </row>
    <row r="6967" spans="1:19" x14ac:dyDescent="0.3">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c r="S6967">
        <f>COUNTIFS(Table1[Order ID],Table1[[#This Row],[Order ID]],Table1[Product ID],Table1[[#This Row],[Product ID]],Table1[Sales],Table1[[#This Row],[Sales]])</f>
        <v>1</v>
      </c>
    </row>
    <row r="6968" spans="1:19" x14ac:dyDescent="0.3">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c r="S6968">
        <f>COUNTIFS(Table1[Order ID],Table1[[#This Row],[Order ID]],Table1[Product ID],Table1[[#This Row],[Product ID]],Table1[Sales],Table1[[#This Row],[Sales]])</f>
        <v>1</v>
      </c>
    </row>
    <row r="6969" spans="1:19" x14ac:dyDescent="0.3">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c r="S6969">
        <f>COUNTIFS(Table1[Order ID],Table1[[#This Row],[Order ID]],Table1[Product ID],Table1[[#This Row],[Product ID]],Table1[Sales],Table1[[#This Row],[Sales]])</f>
        <v>1</v>
      </c>
    </row>
    <row r="6970" spans="1:19" x14ac:dyDescent="0.3">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c r="S6970">
        <f>COUNTIFS(Table1[Order ID],Table1[[#This Row],[Order ID]],Table1[Product ID],Table1[[#This Row],[Product ID]],Table1[Sales],Table1[[#This Row],[Sales]])</f>
        <v>1</v>
      </c>
    </row>
    <row r="6971" spans="1:19" x14ac:dyDescent="0.3">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c r="S6971">
        <f>COUNTIFS(Table1[Order ID],Table1[[#This Row],[Order ID]],Table1[Product ID],Table1[[#This Row],[Product ID]],Table1[Sales],Table1[[#This Row],[Sales]])</f>
        <v>1</v>
      </c>
    </row>
    <row r="6972" spans="1:19" x14ac:dyDescent="0.3">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c r="S6972">
        <f>COUNTIFS(Table1[Order ID],Table1[[#This Row],[Order ID]],Table1[Product ID],Table1[[#This Row],[Product ID]],Table1[Sales],Table1[[#This Row],[Sales]])</f>
        <v>1</v>
      </c>
    </row>
    <row r="6973" spans="1:19" x14ac:dyDescent="0.3">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c r="S6973">
        <f>COUNTIFS(Table1[Order ID],Table1[[#This Row],[Order ID]],Table1[Product ID],Table1[[#This Row],[Product ID]],Table1[Sales],Table1[[#This Row],[Sales]])</f>
        <v>1</v>
      </c>
    </row>
    <row r="6974" spans="1:19" x14ac:dyDescent="0.3">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c r="S6974">
        <f>COUNTIFS(Table1[Order ID],Table1[[#This Row],[Order ID]],Table1[Product ID],Table1[[#This Row],[Product ID]],Table1[Sales],Table1[[#This Row],[Sales]])</f>
        <v>1</v>
      </c>
    </row>
    <row r="6975" spans="1:19" x14ac:dyDescent="0.3">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c r="S6975">
        <f>COUNTIFS(Table1[Order ID],Table1[[#This Row],[Order ID]],Table1[Product ID],Table1[[#This Row],[Product ID]],Table1[Sales],Table1[[#This Row],[Sales]])</f>
        <v>1</v>
      </c>
    </row>
    <row r="6976" spans="1:19" x14ac:dyDescent="0.3">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c r="S6976">
        <f>COUNTIFS(Table1[Order ID],Table1[[#This Row],[Order ID]],Table1[Product ID],Table1[[#This Row],[Product ID]],Table1[Sales],Table1[[#This Row],[Sales]])</f>
        <v>1</v>
      </c>
    </row>
    <row r="6977" spans="1:19" x14ac:dyDescent="0.3">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c r="S6977">
        <f>COUNTIFS(Table1[Order ID],Table1[[#This Row],[Order ID]],Table1[Product ID],Table1[[#This Row],[Product ID]],Table1[Sales],Table1[[#This Row],[Sales]])</f>
        <v>1</v>
      </c>
    </row>
    <row r="6978" spans="1:19" x14ac:dyDescent="0.3">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c r="S6978">
        <f>COUNTIFS(Table1[Order ID],Table1[[#This Row],[Order ID]],Table1[Product ID],Table1[[#This Row],[Product ID]],Table1[Sales],Table1[[#This Row],[Sales]])</f>
        <v>1</v>
      </c>
    </row>
    <row r="6979" spans="1:19" x14ac:dyDescent="0.3">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c r="S6979">
        <f>COUNTIFS(Table1[Order ID],Table1[[#This Row],[Order ID]],Table1[Product ID],Table1[[#This Row],[Product ID]],Table1[Sales],Table1[[#This Row],[Sales]])</f>
        <v>1</v>
      </c>
    </row>
    <row r="6980" spans="1:19" x14ac:dyDescent="0.3">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c r="S6980">
        <f>COUNTIFS(Table1[Order ID],Table1[[#This Row],[Order ID]],Table1[Product ID],Table1[[#This Row],[Product ID]],Table1[Sales],Table1[[#This Row],[Sales]])</f>
        <v>1</v>
      </c>
    </row>
    <row r="6981" spans="1:19" x14ac:dyDescent="0.3">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c r="S6981">
        <f>COUNTIFS(Table1[Order ID],Table1[[#This Row],[Order ID]],Table1[Product ID],Table1[[#This Row],[Product ID]],Table1[Sales],Table1[[#This Row],[Sales]])</f>
        <v>1</v>
      </c>
    </row>
    <row r="6982" spans="1:19" x14ac:dyDescent="0.3">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c r="S6982">
        <f>COUNTIFS(Table1[Order ID],Table1[[#This Row],[Order ID]],Table1[Product ID],Table1[[#This Row],[Product ID]],Table1[Sales],Table1[[#This Row],[Sales]])</f>
        <v>1</v>
      </c>
    </row>
    <row r="6983" spans="1:19" x14ac:dyDescent="0.3">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c r="S6983">
        <f>COUNTIFS(Table1[Order ID],Table1[[#This Row],[Order ID]],Table1[Product ID],Table1[[#This Row],[Product ID]],Table1[Sales],Table1[[#This Row],[Sales]])</f>
        <v>1</v>
      </c>
    </row>
    <row r="6984" spans="1:19" x14ac:dyDescent="0.3">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c r="S6984">
        <f>COUNTIFS(Table1[Order ID],Table1[[#This Row],[Order ID]],Table1[Product ID],Table1[[#This Row],[Product ID]],Table1[Sales],Table1[[#This Row],[Sales]])</f>
        <v>1</v>
      </c>
    </row>
    <row r="6985" spans="1:19" x14ac:dyDescent="0.3">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c r="S6985">
        <f>COUNTIFS(Table1[Order ID],Table1[[#This Row],[Order ID]],Table1[Product ID],Table1[[#This Row],[Product ID]],Table1[Sales],Table1[[#This Row],[Sales]])</f>
        <v>1</v>
      </c>
    </row>
    <row r="6986" spans="1:19" x14ac:dyDescent="0.3">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c r="S6986">
        <f>COUNTIFS(Table1[Order ID],Table1[[#This Row],[Order ID]],Table1[Product ID],Table1[[#This Row],[Product ID]],Table1[Sales],Table1[[#This Row],[Sales]])</f>
        <v>1</v>
      </c>
    </row>
    <row r="6987" spans="1:19" x14ac:dyDescent="0.3">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c r="S6987">
        <f>COUNTIFS(Table1[Order ID],Table1[[#This Row],[Order ID]],Table1[Product ID],Table1[[#This Row],[Product ID]],Table1[Sales],Table1[[#This Row],[Sales]])</f>
        <v>1</v>
      </c>
    </row>
    <row r="6988" spans="1:19" x14ac:dyDescent="0.3">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c r="S6988">
        <f>COUNTIFS(Table1[Order ID],Table1[[#This Row],[Order ID]],Table1[Product ID],Table1[[#This Row],[Product ID]],Table1[Sales],Table1[[#This Row],[Sales]])</f>
        <v>1</v>
      </c>
    </row>
    <row r="6989" spans="1:19" x14ac:dyDescent="0.3">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c r="S6989">
        <f>COUNTIFS(Table1[Order ID],Table1[[#This Row],[Order ID]],Table1[Product ID],Table1[[#This Row],[Product ID]],Table1[Sales],Table1[[#This Row],[Sales]])</f>
        <v>1</v>
      </c>
    </row>
    <row r="6990" spans="1:19" x14ac:dyDescent="0.3">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c r="S6990">
        <f>COUNTIFS(Table1[Order ID],Table1[[#This Row],[Order ID]],Table1[Product ID],Table1[[#This Row],[Product ID]],Table1[Sales],Table1[[#This Row],[Sales]])</f>
        <v>1</v>
      </c>
    </row>
    <row r="6991" spans="1:19" x14ac:dyDescent="0.3">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c r="S6991">
        <f>COUNTIFS(Table1[Order ID],Table1[[#This Row],[Order ID]],Table1[Product ID],Table1[[#This Row],[Product ID]],Table1[Sales],Table1[[#This Row],[Sales]])</f>
        <v>1</v>
      </c>
    </row>
    <row r="6992" spans="1:19" x14ac:dyDescent="0.3">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c r="S6992">
        <f>COUNTIFS(Table1[Order ID],Table1[[#This Row],[Order ID]],Table1[Product ID],Table1[[#This Row],[Product ID]],Table1[Sales],Table1[[#This Row],[Sales]])</f>
        <v>1</v>
      </c>
    </row>
    <row r="6993" spans="1:19" x14ac:dyDescent="0.3">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c r="S6993">
        <f>COUNTIFS(Table1[Order ID],Table1[[#This Row],[Order ID]],Table1[Product ID],Table1[[#This Row],[Product ID]],Table1[Sales],Table1[[#This Row],[Sales]])</f>
        <v>1</v>
      </c>
    </row>
    <row r="6994" spans="1:19" x14ac:dyDescent="0.3">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c r="S6994">
        <f>COUNTIFS(Table1[Order ID],Table1[[#This Row],[Order ID]],Table1[Product ID],Table1[[#This Row],[Product ID]],Table1[Sales],Table1[[#This Row],[Sales]])</f>
        <v>1</v>
      </c>
    </row>
    <row r="6995" spans="1:19" x14ac:dyDescent="0.3">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c r="S6995">
        <f>COUNTIFS(Table1[Order ID],Table1[[#This Row],[Order ID]],Table1[Product ID],Table1[[#This Row],[Product ID]],Table1[Sales],Table1[[#This Row],[Sales]])</f>
        <v>1</v>
      </c>
    </row>
    <row r="6996" spans="1:19" x14ac:dyDescent="0.3">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c r="S6996">
        <f>COUNTIFS(Table1[Order ID],Table1[[#This Row],[Order ID]],Table1[Product ID],Table1[[#This Row],[Product ID]],Table1[Sales],Table1[[#This Row],[Sales]])</f>
        <v>1</v>
      </c>
    </row>
    <row r="6997" spans="1:19" x14ac:dyDescent="0.3">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c r="S6997">
        <f>COUNTIFS(Table1[Order ID],Table1[[#This Row],[Order ID]],Table1[Product ID],Table1[[#This Row],[Product ID]],Table1[Sales],Table1[[#This Row],[Sales]])</f>
        <v>1</v>
      </c>
    </row>
    <row r="6998" spans="1:19" x14ac:dyDescent="0.3">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c r="S6998">
        <f>COUNTIFS(Table1[Order ID],Table1[[#This Row],[Order ID]],Table1[Product ID],Table1[[#This Row],[Product ID]],Table1[Sales],Table1[[#This Row],[Sales]])</f>
        <v>1</v>
      </c>
    </row>
    <row r="6999" spans="1:19" x14ac:dyDescent="0.3">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c r="S6999">
        <f>COUNTIFS(Table1[Order ID],Table1[[#This Row],[Order ID]],Table1[Product ID],Table1[[#This Row],[Product ID]],Table1[Sales],Table1[[#This Row],[Sales]])</f>
        <v>1</v>
      </c>
    </row>
    <row r="7000" spans="1:19" x14ac:dyDescent="0.3">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c r="S7000">
        <f>COUNTIFS(Table1[Order ID],Table1[[#This Row],[Order ID]],Table1[Product ID],Table1[[#This Row],[Product ID]],Table1[Sales],Table1[[#This Row],[Sales]])</f>
        <v>1</v>
      </c>
    </row>
    <row r="7001" spans="1:19" x14ac:dyDescent="0.3">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c r="S7001">
        <f>COUNTIFS(Table1[Order ID],Table1[[#This Row],[Order ID]],Table1[Product ID],Table1[[#This Row],[Product ID]],Table1[Sales],Table1[[#This Row],[Sales]])</f>
        <v>1</v>
      </c>
    </row>
    <row r="7002" spans="1:19" x14ac:dyDescent="0.3">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c r="S7002">
        <f>COUNTIFS(Table1[Order ID],Table1[[#This Row],[Order ID]],Table1[Product ID],Table1[[#This Row],[Product ID]],Table1[Sales],Table1[[#This Row],[Sales]])</f>
        <v>1</v>
      </c>
    </row>
    <row r="7003" spans="1:19" x14ac:dyDescent="0.3">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c r="S7003">
        <f>COUNTIFS(Table1[Order ID],Table1[[#This Row],[Order ID]],Table1[Product ID],Table1[[#This Row],[Product ID]],Table1[Sales],Table1[[#This Row],[Sales]])</f>
        <v>1</v>
      </c>
    </row>
    <row r="7004" spans="1:19" x14ac:dyDescent="0.3">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c r="S7004">
        <f>COUNTIFS(Table1[Order ID],Table1[[#This Row],[Order ID]],Table1[Product ID],Table1[[#This Row],[Product ID]],Table1[Sales],Table1[[#This Row],[Sales]])</f>
        <v>1</v>
      </c>
    </row>
    <row r="7005" spans="1:19" x14ac:dyDescent="0.3">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c r="S7005">
        <f>COUNTIFS(Table1[Order ID],Table1[[#This Row],[Order ID]],Table1[Product ID],Table1[[#This Row],[Product ID]],Table1[Sales],Table1[[#This Row],[Sales]])</f>
        <v>1</v>
      </c>
    </row>
    <row r="7006" spans="1:19" x14ac:dyDescent="0.3">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c r="S7006">
        <f>COUNTIFS(Table1[Order ID],Table1[[#This Row],[Order ID]],Table1[Product ID],Table1[[#This Row],[Product ID]],Table1[Sales],Table1[[#This Row],[Sales]])</f>
        <v>1</v>
      </c>
    </row>
    <row r="7007" spans="1:19" x14ac:dyDescent="0.3">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c r="S7007">
        <f>COUNTIFS(Table1[Order ID],Table1[[#This Row],[Order ID]],Table1[Product ID],Table1[[#This Row],[Product ID]],Table1[Sales],Table1[[#This Row],[Sales]])</f>
        <v>1</v>
      </c>
    </row>
    <row r="7008" spans="1:19" x14ac:dyDescent="0.3">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c r="S7008">
        <f>COUNTIFS(Table1[Order ID],Table1[[#This Row],[Order ID]],Table1[Product ID],Table1[[#This Row],[Product ID]],Table1[Sales],Table1[[#This Row],[Sales]])</f>
        <v>1</v>
      </c>
    </row>
    <row r="7009" spans="1:19" x14ac:dyDescent="0.3">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c r="S7009">
        <f>COUNTIFS(Table1[Order ID],Table1[[#This Row],[Order ID]],Table1[Product ID],Table1[[#This Row],[Product ID]],Table1[Sales],Table1[[#This Row],[Sales]])</f>
        <v>1</v>
      </c>
    </row>
    <row r="7010" spans="1:19" x14ac:dyDescent="0.3">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c r="S7010">
        <f>COUNTIFS(Table1[Order ID],Table1[[#This Row],[Order ID]],Table1[Product ID],Table1[[#This Row],[Product ID]],Table1[Sales],Table1[[#This Row],[Sales]])</f>
        <v>1</v>
      </c>
    </row>
    <row r="7011" spans="1:19" x14ac:dyDescent="0.3">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c r="S7011">
        <f>COUNTIFS(Table1[Order ID],Table1[[#This Row],[Order ID]],Table1[Product ID],Table1[[#This Row],[Product ID]],Table1[Sales],Table1[[#This Row],[Sales]])</f>
        <v>1</v>
      </c>
    </row>
    <row r="7012" spans="1:19" x14ac:dyDescent="0.3">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c r="S7012">
        <f>COUNTIFS(Table1[Order ID],Table1[[#This Row],[Order ID]],Table1[Product ID],Table1[[#This Row],[Product ID]],Table1[Sales],Table1[[#This Row],[Sales]])</f>
        <v>1</v>
      </c>
    </row>
    <row r="7013" spans="1:19" x14ac:dyDescent="0.3">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c r="S7013">
        <f>COUNTIFS(Table1[Order ID],Table1[[#This Row],[Order ID]],Table1[Product ID],Table1[[#This Row],[Product ID]],Table1[Sales],Table1[[#This Row],[Sales]])</f>
        <v>1</v>
      </c>
    </row>
    <row r="7014" spans="1:19" x14ac:dyDescent="0.3">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c r="S7014">
        <f>COUNTIFS(Table1[Order ID],Table1[[#This Row],[Order ID]],Table1[Product ID],Table1[[#This Row],[Product ID]],Table1[Sales],Table1[[#This Row],[Sales]])</f>
        <v>1</v>
      </c>
    </row>
    <row r="7015" spans="1:19" x14ac:dyDescent="0.3">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c r="S7015">
        <f>COUNTIFS(Table1[Order ID],Table1[[#This Row],[Order ID]],Table1[Product ID],Table1[[#This Row],[Product ID]],Table1[Sales],Table1[[#This Row],[Sales]])</f>
        <v>1</v>
      </c>
    </row>
    <row r="7016" spans="1:19" x14ac:dyDescent="0.3">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c r="S7016">
        <f>COUNTIFS(Table1[Order ID],Table1[[#This Row],[Order ID]],Table1[Product ID],Table1[[#This Row],[Product ID]],Table1[Sales],Table1[[#This Row],[Sales]])</f>
        <v>1</v>
      </c>
    </row>
    <row r="7017" spans="1:19" x14ac:dyDescent="0.3">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c r="S7017">
        <f>COUNTIFS(Table1[Order ID],Table1[[#This Row],[Order ID]],Table1[Product ID],Table1[[#This Row],[Product ID]],Table1[Sales],Table1[[#This Row],[Sales]])</f>
        <v>1</v>
      </c>
    </row>
    <row r="7018" spans="1:19" x14ac:dyDescent="0.3">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c r="S7018">
        <f>COUNTIFS(Table1[Order ID],Table1[[#This Row],[Order ID]],Table1[Product ID],Table1[[#This Row],[Product ID]],Table1[Sales],Table1[[#This Row],[Sales]])</f>
        <v>1</v>
      </c>
    </row>
    <row r="7019" spans="1:19" x14ac:dyDescent="0.3">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c r="S7019">
        <f>COUNTIFS(Table1[Order ID],Table1[[#This Row],[Order ID]],Table1[Product ID],Table1[[#This Row],[Product ID]],Table1[Sales],Table1[[#This Row],[Sales]])</f>
        <v>1</v>
      </c>
    </row>
    <row r="7020" spans="1:19" x14ac:dyDescent="0.3">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c r="S7020">
        <f>COUNTIFS(Table1[Order ID],Table1[[#This Row],[Order ID]],Table1[Product ID],Table1[[#This Row],[Product ID]],Table1[Sales],Table1[[#This Row],[Sales]])</f>
        <v>1</v>
      </c>
    </row>
    <row r="7021" spans="1:19" x14ac:dyDescent="0.3">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c r="S7021">
        <f>COUNTIFS(Table1[Order ID],Table1[[#This Row],[Order ID]],Table1[Product ID],Table1[[#This Row],[Product ID]],Table1[Sales],Table1[[#This Row],[Sales]])</f>
        <v>1</v>
      </c>
    </row>
    <row r="7022" spans="1:19" x14ac:dyDescent="0.3">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c r="S7022">
        <f>COUNTIFS(Table1[Order ID],Table1[[#This Row],[Order ID]],Table1[Product ID],Table1[[#This Row],[Product ID]],Table1[Sales],Table1[[#This Row],[Sales]])</f>
        <v>1</v>
      </c>
    </row>
    <row r="7023" spans="1:19" x14ac:dyDescent="0.3">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c r="S7023">
        <f>COUNTIFS(Table1[Order ID],Table1[[#This Row],[Order ID]],Table1[Product ID],Table1[[#This Row],[Product ID]],Table1[Sales],Table1[[#This Row],[Sales]])</f>
        <v>1</v>
      </c>
    </row>
    <row r="7024" spans="1:19" x14ac:dyDescent="0.3">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c r="S7024">
        <f>COUNTIFS(Table1[Order ID],Table1[[#This Row],[Order ID]],Table1[Product ID],Table1[[#This Row],[Product ID]],Table1[Sales],Table1[[#This Row],[Sales]])</f>
        <v>1</v>
      </c>
    </row>
    <row r="7025" spans="1:19" x14ac:dyDescent="0.3">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c r="S7025">
        <f>COUNTIFS(Table1[Order ID],Table1[[#This Row],[Order ID]],Table1[Product ID],Table1[[#This Row],[Product ID]],Table1[Sales],Table1[[#This Row],[Sales]])</f>
        <v>1</v>
      </c>
    </row>
    <row r="7026" spans="1:19" x14ac:dyDescent="0.3">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c r="S7026">
        <f>COUNTIFS(Table1[Order ID],Table1[[#This Row],[Order ID]],Table1[Product ID],Table1[[#This Row],[Product ID]],Table1[Sales],Table1[[#This Row],[Sales]])</f>
        <v>1</v>
      </c>
    </row>
    <row r="7027" spans="1:19" x14ac:dyDescent="0.3">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c r="S7027">
        <f>COUNTIFS(Table1[Order ID],Table1[[#This Row],[Order ID]],Table1[Product ID],Table1[[#This Row],[Product ID]],Table1[Sales],Table1[[#This Row],[Sales]])</f>
        <v>1</v>
      </c>
    </row>
    <row r="7028" spans="1:19" x14ac:dyDescent="0.3">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c r="S7028">
        <f>COUNTIFS(Table1[Order ID],Table1[[#This Row],[Order ID]],Table1[Product ID],Table1[[#This Row],[Product ID]],Table1[Sales],Table1[[#This Row],[Sales]])</f>
        <v>1</v>
      </c>
    </row>
    <row r="7029" spans="1:19" x14ac:dyDescent="0.3">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c r="S7029">
        <f>COUNTIFS(Table1[Order ID],Table1[[#This Row],[Order ID]],Table1[Product ID],Table1[[#This Row],[Product ID]],Table1[Sales],Table1[[#This Row],[Sales]])</f>
        <v>1</v>
      </c>
    </row>
    <row r="7030" spans="1:19" x14ac:dyDescent="0.3">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c r="S7030">
        <f>COUNTIFS(Table1[Order ID],Table1[[#This Row],[Order ID]],Table1[Product ID],Table1[[#This Row],[Product ID]],Table1[Sales],Table1[[#This Row],[Sales]])</f>
        <v>1</v>
      </c>
    </row>
    <row r="7031" spans="1:19" x14ac:dyDescent="0.3">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c r="S7031">
        <f>COUNTIFS(Table1[Order ID],Table1[[#This Row],[Order ID]],Table1[Product ID],Table1[[#This Row],[Product ID]],Table1[Sales],Table1[[#This Row],[Sales]])</f>
        <v>1</v>
      </c>
    </row>
    <row r="7032" spans="1:19" x14ac:dyDescent="0.3">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c r="S7032">
        <f>COUNTIFS(Table1[Order ID],Table1[[#This Row],[Order ID]],Table1[Product ID],Table1[[#This Row],[Product ID]],Table1[Sales],Table1[[#This Row],[Sales]])</f>
        <v>1</v>
      </c>
    </row>
    <row r="7033" spans="1:19" x14ac:dyDescent="0.3">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c r="S7033">
        <f>COUNTIFS(Table1[Order ID],Table1[[#This Row],[Order ID]],Table1[Product ID],Table1[[#This Row],[Product ID]],Table1[Sales],Table1[[#This Row],[Sales]])</f>
        <v>1</v>
      </c>
    </row>
    <row r="7034" spans="1:19" x14ac:dyDescent="0.3">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c r="S7034">
        <f>COUNTIFS(Table1[Order ID],Table1[[#This Row],[Order ID]],Table1[Product ID],Table1[[#This Row],[Product ID]],Table1[Sales],Table1[[#This Row],[Sales]])</f>
        <v>1</v>
      </c>
    </row>
    <row r="7035" spans="1:19" x14ac:dyDescent="0.3">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c r="S7035">
        <f>COUNTIFS(Table1[Order ID],Table1[[#This Row],[Order ID]],Table1[Product ID],Table1[[#This Row],[Product ID]],Table1[Sales],Table1[[#This Row],[Sales]])</f>
        <v>1</v>
      </c>
    </row>
    <row r="7036" spans="1:19" x14ac:dyDescent="0.3">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c r="S7036">
        <f>COUNTIFS(Table1[Order ID],Table1[[#This Row],[Order ID]],Table1[Product ID],Table1[[#This Row],[Product ID]],Table1[Sales],Table1[[#This Row],[Sales]])</f>
        <v>1</v>
      </c>
    </row>
    <row r="7037" spans="1:19" x14ac:dyDescent="0.3">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c r="S7037">
        <f>COUNTIFS(Table1[Order ID],Table1[[#This Row],[Order ID]],Table1[Product ID],Table1[[#This Row],[Product ID]],Table1[Sales],Table1[[#This Row],[Sales]])</f>
        <v>1</v>
      </c>
    </row>
    <row r="7038" spans="1:19" x14ac:dyDescent="0.3">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c r="S7038">
        <f>COUNTIFS(Table1[Order ID],Table1[[#This Row],[Order ID]],Table1[Product ID],Table1[[#This Row],[Product ID]],Table1[Sales],Table1[[#This Row],[Sales]])</f>
        <v>1</v>
      </c>
    </row>
    <row r="7039" spans="1:19" x14ac:dyDescent="0.3">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c r="S7039">
        <f>COUNTIFS(Table1[Order ID],Table1[[#This Row],[Order ID]],Table1[Product ID],Table1[[#This Row],[Product ID]],Table1[Sales],Table1[[#This Row],[Sales]])</f>
        <v>1</v>
      </c>
    </row>
    <row r="7040" spans="1:19" x14ac:dyDescent="0.3">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c r="S7040">
        <f>COUNTIFS(Table1[Order ID],Table1[[#This Row],[Order ID]],Table1[Product ID],Table1[[#This Row],[Product ID]],Table1[Sales],Table1[[#This Row],[Sales]])</f>
        <v>1</v>
      </c>
    </row>
    <row r="7041" spans="1:19" x14ac:dyDescent="0.3">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c r="S7041">
        <f>COUNTIFS(Table1[Order ID],Table1[[#This Row],[Order ID]],Table1[Product ID],Table1[[#This Row],[Product ID]],Table1[Sales],Table1[[#This Row],[Sales]])</f>
        <v>1</v>
      </c>
    </row>
    <row r="7042" spans="1:19" x14ac:dyDescent="0.3">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c r="S7042">
        <f>COUNTIFS(Table1[Order ID],Table1[[#This Row],[Order ID]],Table1[Product ID],Table1[[#This Row],[Product ID]],Table1[Sales],Table1[[#This Row],[Sales]])</f>
        <v>1</v>
      </c>
    </row>
    <row r="7043" spans="1:19" x14ac:dyDescent="0.3">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c r="S7043">
        <f>COUNTIFS(Table1[Order ID],Table1[[#This Row],[Order ID]],Table1[Product ID],Table1[[#This Row],[Product ID]],Table1[Sales],Table1[[#This Row],[Sales]])</f>
        <v>1</v>
      </c>
    </row>
    <row r="7044" spans="1:19" x14ac:dyDescent="0.3">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c r="S7044">
        <f>COUNTIFS(Table1[Order ID],Table1[[#This Row],[Order ID]],Table1[Product ID],Table1[[#This Row],[Product ID]],Table1[Sales],Table1[[#This Row],[Sales]])</f>
        <v>1</v>
      </c>
    </row>
    <row r="7045" spans="1:19" x14ac:dyDescent="0.3">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c r="S7045">
        <f>COUNTIFS(Table1[Order ID],Table1[[#This Row],[Order ID]],Table1[Product ID],Table1[[#This Row],[Product ID]],Table1[Sales],Table1[[#This Row],[Sales]])</f>
        <v>1</v>
      </c>
    </row>
    <row r="7046" spans="1:19" x14ac:dyDescent="0.3">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c r="S7046">
        <f>COUNTIFS(Table1[Order ID],Table1[[#This Row],[Order ID]],Table1[Product ID],Table1[[#This Row],[Product ID]],Table1[Sales],Table1[[#This Row],[Sales]])</f>
        <v>1</v>
      </c>
    </row>
    <row r="7047" spans="1:19" x14ac:dyDescent="0.3">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c r="S7047">
        <f>COUNTIFS(Table1[Order ID],Table1[[#This Row],[Order ID]],Table1[Product ID],Table1[[#This Row],[Product ID]],Table1[Sales],Table1[[#This Row],[Sales]])</f>
        <v>1</v>
      </c>
    </row>
    <row r="7048" spans="1:19" x14ac:dyDescent="0.3">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c r="S7048">
        <f>COUNTIFS(Table1[Order ID],Table1[[#This Row],[Order ID]],Table1[Product ID],Table1[[#This Row],[Product ID]],Table1[Sales],Table1[[#This Row],[Sales]])</f>
        <v>1</v>
      </c>
    </row>
    <row r="7049" spans="1:19" x14ac:dyDescent="0.3">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c r="S7049">
        <f>COUNTIFS(Table1[Order ID],Table1[[#This Row],[Order ID]],Table1[Product ID],Table1[[#This Row],[Product ID]],Table1[Sales],Table1[[#This Row],[Sales]])</f>
        <v>1</v>
      </c>
    </row>
    <row r="7050" spans="1:19" x14ac:dyDescent="0.3">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c r="S7050">
        <f>COUNTIFS(Table1[Order ID],Table1[[#This Row],[Order ID]],Table1[Product ID],Table1[[#This Row],[Product ID]],Table1[Sales],Table1[[#This Row],[Sales]])</f>
        <v>1</v>
      </c>
    </row>
    <row r="7051" spans="1:19" x14ac:dyDescent="0.3">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c r="S7051">
        <f>COUNTIFS(Table1[Order ID],Table1[[#This Row],[Order ID]],Table1[Product ID],Table1[[#This Row],[Product ID]],Table1[Sales],Table1[[#This Row],[Sales]])</f>
        <v>1</v>
      </c>
    </row>
    <row r="7052" spans="1:19" x14ac:dyDescent="0.3">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c r="S7052">
        <f>COUNTIFS(Table1[Order ID],Table1[[#This Row],[Order ID]],Table1[Product ID],Table1[[#This Row],[Product ID]],Table1[Sales],Table1[[#This Row],[Sales]])</f>
        <v>1</v>
      </c>
    </row>
    <row r="7053" spans="1:19" x14ac:dyDescent="0.3">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c r="S7053">
        <f>COUNTIFS(Table1[Order ID],Table1[[#This Row],[Order ID]],Table1[Product ID],Table1[[#This Row],[Product ID]],Table1[Sales],Table1[[#This Row],[Sales]])</f>
        <v>1</v>
      </c>
    </row>
    <row r="7054" spans="1:19" x14ac:dyDescent="0.3">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c r="S7054">
        <f>COUNTIFS(Table1[Order ID],Table1[[#This Row],[Order ID]],Table1[Product ID],Table1[[#This Row],[Product ID]],Table1[Sales],Table1[[#This Row],[Sales]])</f>
        <v>1</v>
      </c>
    </row>
    <row r="7055" spans="1:19" x14ac:dyDescent="0.3">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c r="S7055">
        <f>COUNTIFS(Table1[Order ID],Table1[[#This Row],[Order ID]],Table1[Product ID],Table1[[#This Row],[Product ID]],Table1[Sales],Table1[[#This Row],[Sales]])</f>
        <v>1</v>
      </c>
    </row>
    <row r="7056" spans="1:19" x14ac:dyDescent="0.3">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c r="S7056">
        <f>COUNTIFS(Table1[Order ID],Table1[[#This Row],[Order ID]],Table1[Product ID],Table1[[#This Row],[Product ID]],Table1[Sales],Table1[[#This Row],[Sales]])</f>
        <v>1</v>
      </c>
    </row>
    <row r="7057" spans="1:19" x14ac:dyDescent="0.3">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c r="S7057">
        <f>COUNTIFS(Table1[Order ID],Table1[[#This Row],[Order ID]],Table1[Product ID],Table1[[#This Row],[Product ID]],Table1[Sales],Table1[[#This Row],[Sales]])</f>
        <v>1</v>
      </c>
    </row>
    <row r="7058" spans="1:19" x14ac:dyDescent="0.3">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c r="S7058">
        <f>COUNTIFS(Table1[Order ID],Table1[[#This Row],[Order ID]],Table1[Product ID],Table1[[#This Row],[Product ID]],Table1[Sales],Table1[[#This Row],[Sales]])</f>
        <v>1</v>
      </c>
    </row>
    <row r="7059" spans="1:19" x14ac:dyDescent="0.3">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c r="S7059">
        <f>COUNTIFS(Table1[Order ID],Table1[[#This Row],[Order ID]],Table1[Product ID],Table1[[#This Row],[Product ID]],Table1[Sales],Table1[[#This Row],[Sales]])</f>
        <v>1</v>
      </c>
    </row>
    <row r="7060" spans="1:19" x14ac:dyDescent="0.3">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c r="S7060">
        <f>COUNTIFS(Table1[Order ID],Table1[[#This Row],[Order ID]],Table1[Product ID],Table1[[#This Row],[Product ID]],Table1[Sales],Table1[[#This Row],[Sales]])</f>
        <v>1</v>
      </c>
    </row>
    <row r="7061" spans="1:19" x14ac:dyDescent="0.3">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c r="S7061">
        <f>COUNTIFS(Table1[Order ID],Table1[[#This Row],[Order ID]],Table1[Product ID],Table1[[#This Row],[Product ID]],Table1[Sales],Table1[[#This Row],[Sales]])</f>
        <v>1</v>
      </c>
    </row>
    <row r="7062" spans="1:19" x14ac:dyDescent="0.3">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c r="S7062">
        <f>COUNTIFS(Table1[Order ID],Table1[[#This Row],[Order ID]],Table1[Product ID],Table1[[#This Row],[Product ID]],Table1[Sales],Table1[[#This Row],[Sales]])</f>
        <v>1</v>
      </c>
    </row>
    <row r="7063" spans="1:19" x14ac:dyDescent="0.3">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c r="S7063">
        <f>COUNTIFS(Table1[Order ID],Table1[[#This Row],[Order ID]],Table1[Product ID],Table1[[#This Row],[Product ID]],Table1[Sales],Table1[[#This Row],[Sales]])</f>
        <v>1</v>
      </c>
    </row>
    <row r="7064" spans="1:19" x14ac:dyDescent="0.3">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c r="S7064">
        <f>COUNTIFS(Table1[Order ID],Table1[[#This Row],[Order ID]],Table1[Product ID],Table1[[#This Row],[Product ID]],Table1[Sales],Table1[[#This Row],[Sales]])</f>
        <v>1</v>
      </c>
    </row>
    <row r="7065" spans="1:19" x14ac:dyDescent="0.3">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c r="S7065">
        <f>COUNTIFS(Table1[Order ID],Table1[[#This Row],[Order ID]],Table1[Product ID],Table1[[#This Row],[Product ID]],Table1[Sales],Table1[[#This Row],[Sales]])</f>
        <v>1</v>
      </c>
    </row>
    <row r="7066" spans="1:19" x14ac:dyDescent="0.3">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c r="S7066">
        <f>COUNTIFS(Table1[Order ID],Table1[[#This Row],[Order ID]],Table1[Product ID],Table1[[#This Row],[Product ID]],Table1[Sales],Table1[[#This Row],[Sales]])</f>
        <v>1</v>
      </c>
    </row>
    <row r="7067" spans="1:19" x14ac:dyDescent="0.3">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c r="S7067">
        <f>COUNTIFS(Table1[Order ID],Table1[[#This Row],[Order ID]],Table1[Product ID],Table1[[#This Row],[Product ID]],Table1[Sales],Table1[[#This Row],[Sales]])</f>
        <v>1</v>
      </c>
    </row>
    <row r="7068" spans="1:19" x14ac:dyDescent="0.3">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c r="S7068">
        <f>COUNTIFS(Table1[Order ID],Table1[[#This Row],[Order ID]],Table1[Product ID],Table1[[#This Row],[Product ID]],Table1[Sales],Table1[[#This Row],[Sales]])</f>
        <v>1</v>
      </c>
    </row>
    <row r="7069" spans="1:19" x14ac:dyDescent="0.3">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c r="S7069">
        <f>COUNTIFS(Table1[Order ID],Table1[[#This Row],[Order ID]],Table1[Product ID],Table1[[#This Row],[Product ID]],Table1[Sales],Table1[[#This Row],[Sales]])</f>
        <v>1</v>
      </c>
    </row>
    <row r="7070" spans="1:19" x14ac:dyDescent="0.3">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c r="S7070">
        <f>COUNTIFS(Table1[Order ID],Table1[[#This Row],[Order ID]],Table1[Product ID],Table1[[#This Row],[Product ID]],Table1[Sales],Table1[[#This Row],[Sales]])</f>
        <v>1</v>
      </c>
    </row>
    <row r="7071" spans="1:19" x14ac:dyDescent="0.3">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c r="S7071">
        <f>COUNTIFS(Table1[Order ID],Table1[[#This Row],[Order ID]],Table1[Product ID],Table1[[#This Row],[Product ID]],Table1[Sales],Table1[[#This Row],[Sales]])</f>
        <v>1</v>
      </c>
    </row>
    <row r="7072" spans="1:19" x14ac:dyDescent="0.3">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c r="S7072">
        <f>COUNTIFS(Table1[Order ID],Table1[[#This Row],[Order ID]],Table1[Product ID],Table1[[#This Row],[Product ID]],Table1[Sales],Table1[[#This Row],[Sales]])</f>
        <v>1</v>
      </c>
    </row>
    <row r="7073" spans="1:19" x14ac:dyDescent="0.3">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c r="S7073">
        <f>COUNTIFS(Table1[Order ID],Table1[[#This Row],[Order ID]],Table1[Product ID],Table1[[#This Row],[Product ID]],Table1[Sales],Table1[[#This Row],[Sales]])</f>
        <v>1</v>
      </c>
    </row>
    <row r="7074" spans="1:19" x14ac:dyDescent="0.3">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c r="S7074">
        <f>COUNTIFS(Table1[Order ID],Table1[[#This Row],[Order ID]],Table1[Product ID],Table1[[#This Row],[Product ID]],Table1[Sales],Table1[[#This Row],[Sales]])</f>
        <v>1</v>
      </c>
    </row>
    <row r="7075" spans="1:19" x14ac:dyDescent="0.3">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c r="S7075">
        <f>COUNTIFS(Table1[Order ID],Table1[[#This Row],[Order ID]],Table1[Product ID],Table1[[#This Row],[Product ID]],Table1[Sales],Table1[[#This Row],[Sales]])</f>
        <v>1</v>
      </c>
    </row>
    <row r="7076" spans="1:19" x14ac:dyDescent="0.3">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c r="S7076">
        <f>COUNTIFS(Table1[Order ID],Table1[[#This Row],[Order ID]],Table1[Product ID],Table1[[#This Row],[Product ID]],Table1[Sales],Table1[[#This Row],[Sales]])</f>
        <v>1</v>
      </c>
    </row>
    <row r="7077" spans="1:19" x14ac:dyDescent="0.3">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c r="S7077">
        <f>COUNTIFS(Table1[Order ID],Table1[[#This Row],[Order ID]],Table1[Product ID],Table1[[#This Row],[Product ID]],Table1[Sales],Table1[[#This Row],[Sales]])</f>
        <v>1</v>
      </c>
    </row>
    <row r="7078" spans="1:19" x14ac:dyDescent="0.3">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c r="S7078">
        <f>COUNTIFS(Table1[Order ID],Table1[[#This Row],[Order ID]],Table1[Product ID],Table1[[#This Row],[Product ID]],Table1[Sales],Table1[[#This Row],[Sales]])</f>
        <v>1</v>
      </c>
    </row>
    <row r="7079" spans="1:19" x14ac:dyDescent="0.3">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c r="S7079">
        <f>COUNTIFS(Table1[Order ID],Table1[[#This Row],[Order ID]],Table1[Product ID],Table1[[#This Row],[Product ID]],Table1[Sales],Table1[[#This Row],[Sales]])</f>
        <v>1</v>
      </c>
    </row>
    <row r="7080" spans="1:19" x14ac:dyDescent="0.3">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c r="S7080">
        <f>COUNTIFS(Table1[Order ID],Table1[[#This Row],[Order ID]],Table1[Product ID],Table1[[#This Row],[Product ID]],Table1[Sales],Table1[[#This Row],[Sales]])</f>
        <v>1</v>
      </c>
    </row>
    <row r="7081" spans="1:19" x14ac:dyDescent="0.3">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c r="S7081">
        <f>COUNTIFS(Table1[Order ID],Table1[[#This Row],[Order ID]],Table1[Product ID],Table1[[#This Row],[Product ID]],Table1[Sales],Table1[[#This Row],[Sales]])</f>
        <v>1</v>
      </c>
    </row>
    <row r="7082" spans="1:19" x14ac:dyDescent="0.3">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c r="S7082">
        <f>COUNTIFS(Table1[Order ID],Table1[[#This Row],[Order ID]],Table1[Product ID],Table1[[#This Row],[Product ID]],Table1[Sales],Table1[[#This Row],[Sales]])</f>
        <v>1</v>
      </c>
    </row>
    <row r="7083" spans="1:19" x14ac:dyDescent="0.3">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c r="S7083">
        <f>COUNTIFS(Table1[Order ID],Table1[[#This Row],[Order ID]],Table1[Product ID],Table1[[#This Row],[Product ID]],Table1[Sales],Table1[[#This Row],[Sales]])</f>
        <v>1</v>
      </c>
    </row>
    <row r="7084" spans="1:19" x14ac:dyDescent="0.3">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c r="S7084">
        <f>COUNTIFS(Table1[Order ID],Table1[[#This Row],[Order ID]],Table1[Product ID],Table1[[#This Row],[Product ID]],Table1[Sales],Table1[[#This Row],[Sales]])</f>
        <v>1</v>
      </c>
    </row>
    <row r="7085" spans="1:19" x14ac:dyDescent="0.3">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c r="S7085">
        <f>COUNTIFS(Table1[Order ID],Table1[[#This Row],[Order ID]],Table1[Product ID],Table1[[#This Row],[Product ID]],Table1[Sales],Table1[[#This Row],[Sales]])</f>
        <v>1</v>
      </c>
    </row>
    <row r="7086" spans="1:19" x14ac:dyDescent="0.3">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c r="S7086">
        <f>COUNTIFS(Table1[Order ID],Table1[[#This Row],[Order ID]],Table1[Product ID],Table1[[#This Row],[Product ID]],Table1[Sales],Table1[[#This Row],[Sales]])</f>
        <v>1</v>
      </c>
    </row>
    <row r="7087" spans="1:19" x14ac:dyDescent="0.3">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c r="S7087">
        <f>COUNTIFS(Table1[Order ID],Table1[[#This Row],[Order ID]],Table1[Product ID],Table1[[#This Row],[Product ID]],Table1[Sales],Table1[[#This Row],[Sales]])</f>
        <v>1</v>
      </c>
    </row>
    <row r="7088" spans="1:19" x14ac:dyDescent="0.3">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c r="S7088">
        <f>COUNTIFS(Table1[Order ID],Table1[[#This Row],[Order ID]],Table1[Product ID],Table1[[#This Row],[Product ID]],Table1[Sales],Table1[[#This Row],[Sales]])</f>
        <v>1</v>
      </c>
    </row>
    <row r="7089" spans="1:19" x14ac:dyDescent="0.3">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c r="S7089">
        <f>COUNTIFS(Table1[Order ID],Table1[[#This Row],[Order ID]],Table1[Product ID],Table1[[#This Row],[Product ID]],Table1[Sales],Table1[[#This Row],[Sales]])</f>
        <v>1</v>
      </c>
    </row>
    <row r="7090" spans="1:19" x14ac:dyDescent="0.3">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c r="S7090">
        <f>COUNTIFS(Table1[Order ID],Table1[[#This Row],[Order ID]],Table1[Product ID],Table1[[#This Row],[Product ID]],Table1[Sales],Table1[[#This Row],[Sales]])</f>
        <v>1</v>
      </c>
    </row>
    <row r="7091" spans="1:19" x14ac:dyDescent="0.3">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c r="S7091">
        <f>COUNTIFS(Table1[Order ID],Table1[[#This Row],[Order ID]],Table1[Product ID],Table1[[#This Row],[Product ID]],Table1[Sales],Table1[[#This Row],[Sales]])</f>
        <v>1</v>
      </c>
    </row>
    <row r="7092" spans="1:19" x14ac:dyDescent="0.3">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c r="S7092">
        <f>COUNTIFS(Table1[Order ID],Table1[[#This Row],[Order ID]],Table1[Product ID],Table1[[#This Row],[Product ID]],Table1[Sales],Table1[[#This Row],[Sales]])</f>
        <v>1</v>
      </c>
    </row>
    <row r="7093" spans="1:19" x14ac:dyDescent="0.3">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c r="S7093">
        <f>COUNTIFS(Table1[Order ID],Table1[[#This Row],[Order ID]],Table1[Product ID],Table1[[#This Row],[Product ID]],Table1[Sales],Table1[[#This Row],[Sales]])</f>
        <v>1</v>
      </c>
    </row>
    <row r="7094" spans="1:19" x14ac:dyDescent="0.3">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c r="S7094">
        <f>COUNTIFS(Table1[Order ID],Table1[[#This Row],[Order ID]],Table1[Product ID],Table1[[#This Row],[Product ID]],Table1[Sales],Table1[[#This Row],[Sales]])</f>
        <v>1</v>
      </c>
    </row>
    <row r="7095" spans="1:19" x14ac:dyDescent="0.3">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c r="S7095">
        <f>COUNTIFS(Table1[Order ID],Table1[[#This Row],[Order ID]],Table1[Product ID],Table1[[#This Row],[Product ID]],Table1[Sales],Table1[[#This Row],[Sales]])</f>
        <v>1</v>
      </c>
    </row>
    <row r="7096" spans="1:19" x14ac:dyDescent="0.3">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c r="S7096">
        <f>COUNTIFS(Table1[Order ID],Table1[[#This Row],[Order ID]],Table1[Product ID],Table1[[#This Row],[Product ID]],Table1[Sales],Table1[[#This Row],[Sales]])</f>
        <v>1</v>
      </c>
    </row>
    <row r="7097" spans="1:19" x14ac:dyDescent="0.3">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c r="S7097">
        <f>COUNTIFS(Table1[Order ID],Table1[[#This Row],[Order ID]],Table1[Product ID],Table1[[#This Row],[Product ID]],Table1[Sales],Table1[[#This Row],[Sales]])</f>
        <v>1</v>
      </c>
    </row>
    <row r="7098" spans="1:19" x14ac:dyDescent="0.3">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c r="S7098">
        <f>COUNTIFS(Table1[Order ID],Table1[[#This Row],[Order ID]],Table1[Product ID],Table1[[#This Row],[Product ID]],Table1[Sales],Table1[[#This Row],[Sales]])</f>
        <v>1</v>
      </c>
    </row>
    <row r="7099" spans="1:19" x14ac:dyDescent="0.3">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c r="S7099">
        <f>COUNTIFS(Table1[Order ID],Table1[[#This Row],[Order ID]],Table1[Product ID],Table1[[#This Row],[Product ID]],Table1[Sales],Table1[[#This Row],[Sales]])</f>
        <v>1</v>
      </c>
    </row>
    <row r="7100" spans="1:19" x14ac:dyDescent="0.3">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c r="S7100">
        <f>COUNTIFS(Table1[Order ID],Table1[[#This Row],[Order ID]],Table1[Product ID],Table1[[#This Row],[Product ID]],Table1[Sales],Table1[[#This Row],[Sales]])</f>
        <v>1</v>
      </c>
    </row>
    <row r="7101" spans="1:19" x14ac:dyDescent="0.3">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c r="S7101">
        <f>COUNTIFS(Table1[Order ID],Table1[[#This Row],[Order ID]],Table1[Product ID],Table1[[#This Row],[Product ID]],Table1[Sales],Table1[[#This Row],[Sales]])</f>
        <v>1</v>
      </c>
    </row>
    <row r="7102" spans="1:19" x14ac:dyDescent="0.3">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c r="S7102">
        <f>COUNTIFS(Table1[Order ID],Table1[[#This Row],[Order ID]],Table1[Product ID],Table1[[#This Row],[Product ID]],Table1[Sales],Table1[[#This Row],[Sales]])</f>
        <v>1</v>
      </c>
    </row>
    <row r="7103" spans="1:19" x14ac:dyDescent="0.3">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c r="S7103">
        <f>COUNTIFS(Table1[Order ID],Table1[[#This Row],[Order ID]],Table1[Product ID],Table1[[#This Row],[Product ID]],Table1[Sales],Table1[[#This Row],[Sales]])</f>
        <v>1</v>
      </c>
    </row>
    <row r="7104" spans="1:19" x14ac:dyDescent="0.3">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c r="S7104">
        <f>COUNTIFS(Table1[Order ID],Table1[[#This Row],[Order ID]],Table1[Product ID],Table1[[#This Row],[Product ID]],Table1[Sales],Table1[[#This Row],[Sales]])</f>
        <v>1</v>
      </c>
    </row>
    <row r="7105" spans="1:19" x14ac:dyDescent="0.3">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c r="S7105">
        <f>COUNTIFS(Table1[Order ID],Table1[[#This Row],[Order ID]],Table1[Product ID],Table1[[#This Row],[Product ID]],Table1[Sales],Table1[[#This Row],[Sales]])</f>
        <v>1</v>
      </c>
    </row>
    <row r="7106" spans="1:19" x14ac:dyDescent="0.3">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c r="S7106">
        <f>COUNTIFS(Table1[Order ID],Table1[[#This Row],[Order ID]],Table1[Product ID],Table1[[#This Row],[Product ID]],Table1[Sales],Table1[[#This Row],[Sales]])</f>
        <v>1</v>
      </c>
    </row>
    <row r="7107" spans="1:19" x14ac:dyDescent="0.3">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c r="S7107">
        <f>COUNTIFS(Table1[Order ID],Table1[[#This Row],[Order ID]],Table1[Product ID],Table1[[#This Row],[Product ID]],Table1[Sales],Table1[[#This Row],[Sales]])</f>
        <v>1</v>
      </c>
    </row>
    <row r="7108" spans="1:19" x14ac:dyDescent="0.3">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c r="S7108">
        <f>COUNTIFS(Table1[Order ID],Table1[[#This Row],[Order ID]],Table1[Product ID],Table1[[#This Row],[Product ID]],Table1[Sales],Table1[[#This Row],[Sales]])</f>
        <v>1</v>
      </c>
    </row>
    <row r="7109" spans="1:19" x14ac:dyDescent="0.3">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c r="S7109">
        <f>COUNTIFS(Table1[Order ID],Table1[[#This Row],[Order ID]],Table1[Product ID],Table1[[#This Row],[Product ID]],Table1[Sales],Table1[[#This Row],[Sales]])</f>
        <v>1</v>
      </c>
    </row>
    <row r="7110" spans="1:19" x14ac:dyDescent="0.3">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c r="S7110">
        <f>COUNTIFS(Table1[Order ID],Table1[[#This Row],[Order ID]],Table1[Product ID],Table1[[#This Row],[Product ID]],Table1[Sales],Table1[[#This Row],[Sales]])</f>
        <v>1</v>
      </c>
    </row>
    <row r="7111" spans="1:19" x14ac:dyDescent="0.3">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c r="S7111">
        <f>COUNTIFS(Table1[Order ID],Table1[[#This Row],[Order ID]],Table1[Product ID],Table1[[#This Row],[Product ID]],Table1[Sales],Table1[[#This Row],[Sales]])</f>
        <v>1</v>
      </c>
    </row>
    <row r="7112" spans="1:19" x14ac:dyDescent="0.3">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c r="S7112">
        <f>COUNTIFS(Table1[Order ID],Table1[[#This Row],[Order ID]],Table1[Product ID],Table1[[#This Row],[Product ID]],Table1[Sales],Table1[[#This Row],[Sales]])</f>
        <v>1</v>
      </c>
    </row>
    <row r="7113" spans="1:19" x14ac:dyDescent="0.3">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c r="S7113">
        <f>COUNTIFS(Table1[Order ID],Table1[[#This Row],[Order ID]],Table1[Product ID],Table1[[#This Row],[Product ID]],Table1[Sales],Table1[[#This Row],[Sales]])</f>
        <v>1</v>
      </c>
    </row>
    <row r="7114" spans="1:19" x14ac:dyDescent="0.3">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c r="S7114">
        <f>COUNTIFS(Table1[Order ID],Table1[[#This Row],[Order ID]],Table1[Product ID],Table1[[#This Row],[Product ID]],Table1[Sales],Table1[[#This Row],[Sales]])</f>
        <v>1</v>
      </c>
    </row>
    <row r="7115" spans="1:19" x14ac:dyDescent="0.3">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c r="S7115">
        <f>COUNTIFS(Table1[Order ID],Table1[[#This Row],[Order ID]],Table1[Product ID],Table1[[#This Row],[Product ID]],Table1[Sales],Table1[[#This Row],[Sales]])</f>
        <v>1</v>
      </c>
    </row>
    <row r="7116" spans="1:19" x14ac:dyDescent="0.3">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c r="S7116">
        <f>COUNTIFS(Table1[Order ID],Table1[[#This Row],[Order ID]],Table1[Product ID],Table1[[#This Row],[Product ID]],Table1[Sales],Table1[[#This Row],[Sales]])</f>
        <v>1</v>
      </c>
    </row>
    <row r="7117" spans="1:19" x14ac:dyDescent="0.3">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c r="S7117">
        <f>COUNTIFS(Table1[Order ID],Table1[[#This Row],[Order ID]],Table1[Product ID],Table1[[#This Row],[Product ID]],Table1[Sales],Table1[[#This Row],[Sales]])</f>
        <v>1</v>
      </c>
    </row>
    <row r="7118" spans="1:19" x14ac:dyDescent="0.3">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c r="S7118">
        <f>COUNTIFS(Table1[Order ID],Table1[[#This Row],[Order ID]],Table1[Product ID],Table1[[#This Row],[Product ID]],Table1[Sales],Table1[[#This Row],[Sales]])</f>
        <v>1</v>
      </c>
    </row>
    <row r="7119" spans="1:19" x14ac:dyDescent="0.3">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c r="S7119">
        <f>COUNTIFS(Table1[Order ID],Table1[[#This Row],[Order ID]],Table1[Product ID],Table1[[#This Row],[Product ID]],Table1[Sales],Table1[[#This Row],[Sales]])</f>
        <v>1</v>
      </c>
    </row>
    <row r="7120" spans="1:19" x14ac:dyDescent="0.3">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c r="S7120">
        <f>COUNTIFS(Table1[Order ID],Table1[[#This Row],[Order ID]],Table1[Product ID],Table1[[#This Row],[Product ID]],Table1[Sales],Table1[[#This Row],[Sales]])</f>
        <v>1</v>
      </c>
    </row>
    <row r="7121" spans="1:19" x14ac:dyDescent="0.3">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c r="S7121">
        <f>COUNTIFS(Table1[Order ID],Table1[[#This Row],[Order ID]],Table1[Product ID],Table1[[#This Row],[Product ID]],Table1[Sales],Table1[[#This Row],[Sales]])</f>
        <v>1</v>
      </c>
    </row>
    <row r="7122" spans="1:19" x14ac:dyDescent="0.3">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c r="S7122">
        <f>COUNTIFS(Table1[Order ID],Table1[[#This Row],[Order ID]],Table1[Product ID],Table1[[#This Row],[Product ID]],Table1[Sales],Table1[[#This Row],[Sales]])</f>
        <v>1</v>
      </c>
    </row>
    <row r="7123" spans="1:19" x14ac:dyDescent="0.3">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c r="S7123">
        <f>COUNTIFS(Table1[Order ID],Table1[[#This Row],[Order ID]],Table1[Product ID],Table1[[#This Row],[Product ID]],Table1[Sales],Table1[[#This Row],[Sales]])</f>
        <v>1</v>
      </c>
    </row>
    <row r="7124" spans="1:19" x14ac:dyDescent="0.3">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c r="S7124">
        <f>COUNTIFS(Table1[Order ID],Table1[[#This Row],[Order ID]],Table1[Product ID],Table1[[#This Row],[Product ID]],Table1[Sales],Table1[[#This Row],[Sales]])</f>
        <v>1</v>
      </c>
    </row>
    <row r="7125" spans="1:19" x14ac:dyDescent="0.3">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c r="S7125">
        <f>COUNTIFS(Table1[Order ID],Table1[[#This Row],[Order ID]],Table1[Product ID],Table1[[#This Row],[Product ID]],Table1[Sales],Table1[[#This Row],[Sales]])</f>
        <v>1</v>
      </c>
    </row>
    <row r="7126" spans="1:19" x14ac:dyDescent="0.3">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c r="S7126">
        <f>COUNTIFS(Table1[Order ID],Table1[[#This Row],[Order ID]],Table1[Product ID],Table1[[#This Row],[Product ID]],Table1[Sales],Table1[[#This Row],[Sales]])</f>
        <v>1</v>
      </c>
    </row>
    <row r="7127" spans="1:19" x14ac:dyDescent="0.3">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c r="S7127">
        <f>COUNTIFS(Table1[Order ID],Table1[[#This Row],[Order ID]],Table1[Product ID],Table1[[#This Row],[Product ID]],Table1[Sales],Table1[[#This Row],[Sales]])</f>
        <v>1</v>
      </c>
    </row>
    <row r="7128" spans="1:19" x14ac:dyDescent="0.3">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c r="S7128">
        <f>COUNTIFS(Table1[Order ID],Table1[[#This Row],[Order ID]],Table1[Product ID],Table1[[#This Row],[Product ID]],Table1[Sales],Table1[[#This Row],[Sales]])</f>
        <v>1</v>
      </c>
    </row>
    <row r="7129" spans="1:19" x14ac:dyDescent="0.3">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c r="S7129">
        <f>COUNTIFS(Table1[Order ID],Table1[[#This Row],[Order ID]],Table1[Product ID],Table1[[#This Row],[Product ID]],Table1[Sales],Table1[[#This Row],[Sales]])</f>
        <v>1</v>
      </c>
    </row>
    <row r="7130" spans="1:19" x14ac:dyDescent="0.3">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c r="S7130">
        <f>COUNTIFS(Table1[Order ID],Table1[[#This Row],[Order ID]],Table1[Product ID],Table1[[#This Row],[Product ID]],Table1[Sales],Table1[[#This Row],[Sales]])</f>
        <v>1</v>
      </c>
    </row>
    <row r="7131" spans="1:19" x14ac:dyDescent="0.3">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c r="S7131">
        <f>COUNTIFS(Table1[Order ID],Table1[[#This Row],[Order ID]],Table1[Product ID],Table1[[#This Row],[Product ID]],Table1[Sales],Table1[[#This Row],[Sales]])</f>
        <v>1</v>
      </c>
    </row>
    <row r="7132" spans="1:19" x14ac:dyDescent="0.3">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c r="S7132">
        <f>COUNTIFS(Table1[Order ID],Table1[[#This Row],[Order ID]],Table1[Product ID],Table1[[#This Row],[Product ID]],Table1[Sales],Table1[[#This Row],[Sales]])</f>
        <v>1</v>
      </c>
    </row>
    <row r="7133" spans="1:19" x14ac:dyDescent="0.3">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c r="S7133">
        <f>COUNTIFS(Table1[Order ID],Table1[[#This Row],[Order ID]],Table1[Product ID],Table1[[#This Row],[Product ID]],Table1[Sales],Table1[[#This Row],[Sales]])</f>
        <v>1</v>
      </c>
    </row>
    <row r="7134" spans="1:19" x14ac:dyDescent="0.3">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c r="S7134">
        <f>COUNTIFS(Table1[Order ID],Table1[[#This Row],[Order ID]],Table1[Product ID],Table1[[#This Row],[Product ID]],Table1[Sales],Table1[[#This Row],[Sales]])</f>
        <v>1</v>
      </c>
    </row>
    <row r="7135" spans="1:19" x14ac:dyDescent="0.3">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c r="S7135">
        <f>COUNTIFS(Table1[Order ID],Table1[[#This Row],[Order ID]],Table1[Product ID],Table1[[#This Row],[Product ID]],Table1[Sales],Table1[[#This Row],[Sales]])</f>
        <v>1</v>
      </c>
    </row>
    <row r="7136" spans="1:19" x14ac:dyDescent="0.3">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c r="S7136">
        <f>COUNTIFS(Table1[Order ID],Table1[[#This Row],[Order ID]],Table1[Product ID],Table1[[#This Row],[Product ID]],Table1[Sales],Table1[[#This Row],[Sales]])</f>
        <v>1</v>
      </c>
    </row>
    <row r="7137" spans="1:19" x14ac:dyDescent="0.3">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c r="S7137">
        <f>COUNTIFS(Table1[Order ID],Table1[[#This Row],[Order ID]],Table1[Product ID],Table1[[#This Row],[Product ID]],Table1[Sales],Table1[[#This Row],[Sales]])</f>
        <v>1</v>
      </c>
    </row>
    <row r="7138" spans="1:19" x14ac:dyDescent="0.3">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c r="S7138">
        <f>COUNTIFS(Table1[Order ID],Table1[[#This Row],[Order ID]],Table1[Product ID],Table1[[#This Row],[Product ID]],Table1[Sales],Table1[[#This Row],[Sales]])</f>
        <v>1</v>
      </c>
    </row>
    <row r="7139" spans="1:19" x14ac:dyDescent="0.3">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c r="S7139">
        <f>COUNTIFS(Table1[Order ID],Table1[[#This Row],[Order ID]],Table1[Product ID],Table1[[#This Row],[Product ID]],Table1[Sales],Table1[[#This Row],[Sales]])</f>
        <v>1</v>
      </c>
    </row>
    <row r="7140" spans="1:19" x14ac:dyDescent="0.3">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c r="S7140">
        <f>COUNTIFS(Table1[Order ID],Table1[[#This Row],[Order ID]],Table1[Product ID],Table1[[#This Row],[Product ID]],Table1[Sales],Table1[[#This Row],[Sales]])</f>
        <v>1</v>
      </c>
    </row>
    <row r="7141" spans="1:19" x14ac:dyDescent="0.3">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c r="S7141">
        <f>COUNTIFS(Table1[Order ID],Table1[[#This Row],[Order ID]],Table1[Product ID],Table1[[#This Row],[Product ID]],Table1[Sales],Table1[[#This Row],[Sales]])</f>
        <v>1</v>
      </c>
    </row>
    <row r="7142" spans="1:19" x14ac:dyDescent="0.3">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c r="S7142">
        <f>COUNTIFS(Table1[Order ID],Table1[[#This Row],[Order ID]],Table1[Product ID],Table1[[#This Row],[Product ID]],Table1[Sales],Table1[[#This Row],[Sales]])</f>
        <v>1</v>
      </c>
    </row>
    <row r="7143" spans="1:19" x14ac:dyDescent="0.3">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c r="S7143">
        <f>COUNTIFS(Table1[Order ID],Table1[[#This Row],[Order ID]],Table1[Product ID],Table1[[#This Row],[Product ID]],Table1[Sales],Table1[[#This Row],[Sales]])</f>
        <v>1</v>
      </c>
    </row>
    <row r="7144" spans="1:19" x14ac:dyDescent="0.3">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c r="S7144">
        <f>COUNTIFS(Table1[Order ID],Table1[[#This Row],[Order ID]],Table1[Product ID],Table1[[#This Row],[Product ID]],Table1[Sales],Table1[[#This Row],[Sales]])</f>
        <v>1</v>
      </c>
    </row>
    <row r="7145" spans="1:19" x14ac:dyDescent="0.3">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c r="S7145">
        <f>COUNTIFS(Table1[Order ID],Table1[[#This Row],[Order ID]],Table1[Product ID],Table1[[#This Row],[Product ID]],Table1[Sales],Table1[[#This Row],[Sales]])</f>
        <v>1</v>
      </c>
    </row>
    <row r="7146" spans="1:19" x14ac:dyDescent="0.3">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c r="S7146">
        <f>COUNTIFS(Table1[Order ID],Table1[[#This Row],[Order ID]],Table1[Product ID],Table1[[#This Row],[Product ID]],Table1[Sales],Table1[[#This Row],[Sales]])</f>
        <v>1</v>
      </c>
    </row>
    <row r="7147" spans="1:19" x14ac:dyDescent="0.3">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c r="S7147">
        <f>COUNTIFS(Table1[Order ID],Table1[[#This Row],[Order ID]],Table1[Product ID],Table1[[#This Row],[Product ID]],Table1[Sales],Table1[[#This Row],[Sales]])</f>
        <v>1</v>
      </c>
    </row>
    <row r="7148" spans="1:19" x14ac:dyDescent="0.3">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c r="S7148">
        <f>COUNTIFS(Table1[Order ID],Table1[[#This Row],[Order ID]],Table1[Product ID],Table1[[#This Row],[Product ID]],Table1[Sales],Table1[[#This Row],[Sales]])</f>
        <v>1</v>
      </c>
    </row>
    <row r="7149" spans="1:19" x14ac:dyDescent="0.3">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c r="S7149">
        <f>COUNTIFS(Table1[Order ID],Table1[[#This Row],[Order ID]],Table1[Product ID],Table1[[#This Row],[Product ID]],Table1[Sales],Table1[[#This Row],[Sales]])</f>
        <v>1</v>
      </c>
    </row>
    <row r="7150" spans="1:19" x14ac:dyDescent="0.3">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c r="S7150">
        <f>COUNTIFS(Table1[Order ID],Table1[[#This Row],[Order ID]],Table1[Product ID],Table1[[#This Row],[Product ID]],Table1[Sales],Table1[[#This Row],[Sales]])</f>
        <v>1</v>
      </c>
    </row>
    <row r="7151" spans="1:19" x14ac:dyDescent="0.3">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c r="S7151">
        <f>COUNTIFS(Table1[Order ID],Table1[[#This Row],[Order ID]],Table1[Product ID],Table1[[#This Row],[Product ID]],Table1[Sales],Table1[[#This Row],[Sales]])</f>
        <v>1</v>
      </c>
    </row>
    <row r="7152" spans="1:19" x14ac:dyDescent="0.3">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c r="S7152">
        <f>COUNTIFS(Table1[Order ID],Table1[[#This Row],[Order ID]],Table1[Product ID],Table1[[#This Row],[Product ID]],Table1[Sales],Table1[[#This Row],[Sales]])</f>
        <v>1</v>
      </c>
    </row>
    <row r="7153" spans="1:19" x14ac:dyDescent="0.3">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c r="S7153">
        <f>COUNTIFS(Table1[Order ID],Table1[[#This Row],[Order ID]],Table1[Product ID],Table1[[#This Row],[Product ID]],Table1[Sales],Table1[[#This Row],[Sales]])</f>
        <v>1</v>
      </c>
    </row>
    <row r="7154" spans="1:19" x14ac:dyDescent="0.3">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c r="S7154">
        <f>COUNTIFS(Table1[Order ID],Table1[[#This Row],[Order ID]],Table1[Product ID],Table1[[#This Row],[Product ID]],Table1[Sales],Table1[[#This Row],[Sales]])</f>
        <v>1</v>
      </c>
    </row>
    <row r="7155" spans="1:19" x14ac:dyDescent="0.3">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c r="S7155">
        <f>COUNTIFS(Table1[Order ID],Table1[[#This Row],[Order ID]],Table1[Product ID],Table1[[#This Row],[Product ID]],Table1[Sales],Table1[[#This Row],[Sales]])</f>
        <v>1</v>
      </c>
    </row>
    <row r="7156" spans="1:19" x14ac:dyDescent="0.3">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c r="S7156">
        <f>COUNTIFS(Table1[Order ID],Table1[[#This Row],[Order ID]],Table1[Product ID],Table1[[#This Row],[Product ID]],Table1[Sales],Table1[[#This Row],[Sales]])</f>
        <v>1</v>
      </c>
    </row>
    <row r="7157" spans="1:19" x14ac:dyDescent="0.3">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c r="S7157">
        <f>COUNTIFS(Table1[Order ID],Table1[[#This Row],[Order ID]],Table1[Product ID],Table1[[#This Row],[Product ID]],Table1[Sales],Table1[[#This Row],[Sales]])</f>
        <v>1</v>
      </c>
    </row>
    <row r="7158" spans="1:19" x14ac:dyDescent="0.3">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c r="S7158">
        <f>COUNTIFS(Table1[Order ID],Table1[[#This Row],[Order ID]],Table1[Product ID],Table1[[#This Row],[Product ID]],Table1[Sales],Table1[[#This Row],[Sales]])</f>
        <v>1</v>
      </c>
    </row>
    <row r="7159" spans="1:19" x14ac:dyDescent="0.3">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c r="S7159">
        <f>COUNTIFS(Table1[Order ID],Table1[[#This Row],[Order ID]],Table1[Product ID],Table1[[#This Row],[Product ID]],Table1[Sales],Table1[[#This Row],[Sales]])</f>
        <v>1</v>
      </c>
    </row>
    <row r="7160" spans="1:19" x14ac:dyDescent="0.3">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c r="S7160">
        <f>COUNTIFS(Table1[Order ID],Table1[[#This Row],[Order ID]],Table1[Product ID],Table1[[#This Row],[Product ID]],Table1[Sales],Table1[[#This Row],[Sales]])</f>
        <v>1</v>
      </c>
    </row>
    <row r="7161" spans="1:19" x14ac:dyDescent="0.3">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c r="S7161">
        <f>COUNTIFS(Table1[Order ID],Table1[[#This Row],[Order ID]],Table1[Product ID],Table1[[#This Row],[Product ID]],Table1[Sales],Table1[[#This Row],[Sales]])</f>
        <v>1</v>
      </c>
    </row>
    <row r="7162" spans="1:19" x14ac:dyDescent="0.3">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c r="S7162">
        <f>COUNTIFS(Table1[Order ID],Table1[[#This Row],[Order ID]],Table1[Product ID],Table1[[#This Row],[Product ID]],Table1[Sales],Table1[[#This Row],[Sales]])</f>
        <v>1</v>
      </c>
    </row>
    <row r="7163" spans="1:19" x14ac:dyDescent="0.3">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c r="S7163">
        <f>COUNTIFS(Table1[Order ID],Table1[[#This Row],[Order ID]],Table1[Product ID],Table1[[#This Row],[Product ID]],Table1[Sales],Table1[[#This Row],[Sales]])</f>
        <v>1</v>
      </c>
    </row>
    <row r="7164" spans="1:19" x14ac:dyDescent="0.3">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c r="S7164">
        <f>COUNTIFS(Table1[Order ID],Table1[[#This Row],[Order ID]],Table1[Product ID],Table1[[#This Row],[Product ID]],Table1[Sales],Table1[[#This Row],[Sales]])</f>
        <v>1</v>
      </c>
    </row>
    <row r="7165" spans="1:19" x14ac:dyDescent="0.3">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c r="S7165">
        <f>COUNTIFS(Table1[Order ID],Table1[[#This Row],[Order ID]],Table1[Product ID],Table1[[#This Row],[Product ID]],Table1[Sales],Table1[[#This Row],[Sales]])</f>
        <v>1</v>
      </c>
    </row>
    <row r="7166" spans="1:19" x14ac:dyDescent="0.3">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c r="S7166">
        <f>COUNTIFS(Table1[Order ID],Table1[[#This Row],[Order ID]],Table1[Product ID],Table1[[#This Row],[Product ID]],Table1[Sales],Table1[[#This Row],[Sales]])</f>
        <v>1</v>
      </c>
    </row>
    <row r="7167" spans="1:19" x14ac:dyDescent="0.3">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c r="S7167">
        <f>COUNTIFS(Table1[Order ID],Table1[[#This Row],[Order ID]],Table1[Product ID],Table1[[#This Row],[Product ID]],Table1[Sales],Table1[[#This Row],[Sales]])</f>
        <v>1</v>
      </c>
    </row>
    <row r="7168" spans="1:19" x14ac:dyDescent="0.3">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c r="S7168">
        <f>COUNTIFS(Table1[Order ID],Table1[[#This Row],[Order ID]],Table1[Product ID],Table1[[#This Row],[Product ID]],Table1[Sales],Table1[[#This Row],[Sales]])</f>
        <v>1</v>
      </c>
    </row>
    <row r="7169" spans="1:19" x14ac:dyDescent="0.3">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c r="S7169">
        <f>COUNTIFS(Table1[Order ID],Table1[[#This Row],[Order ID]],Table1[Product ID],Table1[[#This Row],[Product ID]],Table1[Sales],Table1[[#This Row],[Sales]])</f>
        <v>1</v>
      </c>
    </row>
    <row r="7170" spans="1:19" x14ac:dyDescent="0.3">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c r="S7170">
        <f>COUNTIFS(Table1[Order ID],Table1[[#This Row],[Order ID]],Table1[Product ID],Table1[[#This Row],[Product ID]],Table1[Sales],Table1[[#This Row],[Sales]])</f>
        <v>1</v>
      </c>
    </row>
    <row r="7171" spans="1:19" x14ac:dyDescent="0.3">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c r="S7171">
        <f>COUNTIFS(Table1[Order ID],Table1[[#This Row],[Order ID]],Table1[Product ID],Table1[[#This Row],[Product ID]],Table1[Sales],Table1[[#This Row],[Sales]])</f>
        <v>1</v>
      </c>
    </row>
    <row r="7172" spans="1:19" x14ac:dyDescent="0.3">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c r="S7172">
        <f>COUNTIFS(Table1[Order ID],Table1[[#This Row],[Order ID]],Table1[Product ID],Table1[[#This Row],[Product ID]],Table1[Sales],Table1[[#This Row],[Sales]])</f>
        <v>1</v>
      </c>
    </row>
    <row r="7173" spans="1:19" x14ac:dyDescent="0.3">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c r="S7173">
        <f>COUNTIFS(Table1[Order ID],Table1[[#This Row],[Order ID]],Table1[Product ID],Table1[[#This Row],[Product ID]],Table1[Sales],Table1[[#This Row],[Sales]])</f>
        <v>1</v>
      </c>
    </row>
    <row r="7174" spans="1:19" x14ac:dyDescent="0.3">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c r="S7174">
        <f>COUNTIFS(Table1[Order ID],Table1[[#This Row],[Order ID]],Table1[Product ID],Table1[[#This Row],[Product ID]],Table1[Sales],Table1[[#This Row],[Sales]])</f>
        <v>1</v>
      </c>
    </row>
    <row r="7175" spans="1:19" x14ac:dyDescent="0.3">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c r="S7175">
        <f>COUNTIFS(Table1[Order ID],Table1[[#This Row],[Order ID]],Table1[Product ID],Table1[[#This Row],[Product ID]],Table1[Sales],Table1[[#This Row],[Sales]])</f>
        <v>1</v>
      </c>
    </row>
    <row r="7176" spans="1:19" x14ac:dyDescent="0.3">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c r="S7176">
        <f>COUNTIFS(Table1[Order ID],Table1[[#This Row],[Order ID]],Table1[Product ID],Table1[[#This Row],[Product ID]],Table1[Sales],Table1[[#This Row],[Sales]])</f>
        <v>1</v>
      </c>
    </row>
    <row r="7177" spans="1:19" x14ac:dyDescent="0.3">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c r="S7177">
        <f>COUNTIFS(Table1[Order ID],Table1[[#This Row],[Order ID]],Table1[Product ID],Table1[[#This Row],[Product ID]],Table1[Sales],Table1[[#This Row],[Sales]])</f>
        <v>1</v>
      </c>
    </row>
    <row r="7178" spans="1:19" x14ac:dyDescent="0.3">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c r="S7178">
        <f>COUNTIFS(Table1[Order ID],Table1[[#This Row],[Order ID]],Table1[Product ID],Table1[[#This Row],[Product ID]],Table1[Sales],Table1[[#This Row],[Sales]])</f>
        <v>1</v>
      </c>
    </row>
    <row r="7179" spans="1:19" x14ac:dyDescent="0.3">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c r="S7179">
        <f>COUNTIFS(Table1[Order ID],Table1[[#This Row],[Order ID]],Table1[Product ID],Table1[[#This Row],[Product ID]],Table1[Sales],Table1[[#This Row],[Sales]])</f>
        <v>1</v>
      </c>
    </row>
    <row r="7180" spans="1:19" x14ac:dyDescent="0.3">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c r="S7180">
        <f>COUNTIFS(Table1[Order ID],Table1[[#This Row],[Order ID]],Table1[Product ID],Table1[[#This Row],[Product ID]],Table1[Sales],Table1[[#This Row],[Sales]])</f>
        <v>1</v>
      </c>
    </row>
    <row r="7181" spans="1:19" x14ac:dyDescent="0.3">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c r="S7181">
        <f>COUNTIFS(Table1[Order ID],Table1[[#This Row],[Order ID]],Table1[Product ID],Table1[[#This Row],[Product ID]],Table1[Sales],Table1[[#This Row],[Sales]])</f>
        <v>1</v>
      </c>
    </row>
    <row r="7182" spans="1:19" x14ac:dyDescent="0.3">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c r="S7182">
        <f>COUNTIFS(Table1[Order ID],Table1[[#This Row],[Order ID]],Table1[Product ID],Table1[[#This Row],[Product ID]],Table1[Sales],Table1[[#This Row],[Sales]])</f>
        <v>1</v>
      </c>
    </row>
    <row r="7183" spans="1:19" x14ac:dyDescent="0.3">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c r="S7183">
        <f>COUNTIFS(Table1[Order ID],Table1[[#This Row],[Order ID]],Table1[Product ID],Table1[[#This Row],[Product ID]],Table1[Sales],Table1[[#This Row],[Sales]])</f>
        <v>1</v>
      </c>
    </row>
    <row r="7184" spans="1:19" x14ac:dyDescent="0.3">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c r="S7184">
        <f>COUNTIFS(Table1[Order ID],Table1[[#This Row],[Order ID]],Table1[Product ID],Table1[[#This Row],[Product ID]],Table1[Sales],Table1[[#This Row],[Sales]])</f>
        <v>1</v>
      </c>
    </row>
    <row r="7185" spans="1:19" x14ac:dyDescent="0.3">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c r="S7185">
        <f>COUNTIFS(Table1[Order ID],Table1[[#This Row],[Order ID]],Table1[Product ID],Table1[[#This Row],[Product ID]],Table1[Sales],Table1[[#This Row],[Sales]])</f>
        <v>1</v>
      </c>
    </row>
    <row r="7186" spans="1:19" x14ac:dyDescent="0.3">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c r="S7186">
        <f>COUNTIFS(Table1[Order ID],Table1[[#This Row],[Order ID]],Table1[Product ID],Table1[[#This Row],[Product ID]],Table1[Sales],Table1[[#This Row],[Sales]])</f>
        <v>1</v>
      </c>
    </row>
    <row r="7187" spans="1:19" x14ac:dyDescent="0.3">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c r="S7187">
        <f>COUNTIFS(Table1[Order ID],Table1[[#This Row],[Order ID]],Table1[Product ID],Table1[[#This Row],[Product ID]],Table1[Sales],Table1[[#This Row],[Sales]])</f>
        <v>1</v>
      </c>
    </row>
    <row r="7188" spans="1:19" x14ac:dyDescent="0.3">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c r="S7188">
        <f>COUNTIFS(Table1[Order ID],Table1[[#This Row],[Order ID]],Table1[Product ID],Table1[[#This Row],[Product ID]],Table1[Sales],Table1[[#This Row],[Sales]])</f>
        <v>1</v>
      </c>
    </row>
    <row r="7189" spans="1:19" x14ac:dyDescent="0.3">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c r="S7189">
        <f>COUNTIFS(Table1[Order ID],Table1[[#This Row],[Order ID]],Table1[Product ID],Table1[[#This Row],[Product ID]],Table1[Sales],Table1[[#This Row],[Sales]])</f>
        <v>1</v>
      </c>
    </row>
    <row r="7190" spans="1:19" x14ac:dyDescent="0.3">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c r="S7190">
        <f>COUNTIFS(Table1[Order ID],Table1[[#This Row],[Order ID]],Table1[Product ID],Table1[[#This Row],[Product ID]],Table1[Sales],Table1[[#This Row],[Sales]])</f>
        <v>1</v>
      </c>
    </row>
    <row r="7191" spans="1:19" x14ac:dyDescent="0.3">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c r="S7191">
        <f>COUNTIFS(Table1[Order ID],Table1[[#This Row],[Order ID]],Table1[Product ID],Table1[[#This Row],[Product ID]],Table1[Sales],Table1[[#This Row],[Sales]])</f>
        <v>1</v>
      </c>
    </row>
    <row r="7192" spans="1:19" x14ac:dyDescent="0.3">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c r="S7192">
        <f>COUNTIFS(Table1[Order ID],Table1[[#This Row],[Order ID]],Table1[Product ID],Table1[[#This Row],[Product ID]],Table1[Sales],Table1[[#This Row],[Sales]])</f>
        <v>1</v>
      </c>
    </row>
    <row r="7193" spans="1:19" x14ac:dyDescent="0.3">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c r="S7193">
        <f>COUNTIFS(Table1[Order ID],Table1[[#This Row],[Order ID]],Table1[Product ID],Table1[[#This Row],[Product ID]],Table1[Sales],Table1[[#This Row],[Sales]])</f>
        <v>1</v>
      </c>
    </row>
    <row r="7194" spans="1:19" x14ac:dyDescent="0.3">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c r="S7194">
        <f>COUNTIFS(Table1[Order ID],Table1[[#This Row],[Order ID]],Table1[Product ID],Table1[[#This Row],[Product ID]],Table1[Sales],Table1[[#This Row],[Sales]])</f>
        <v>1</v>
      </c>
    </row>
    <row r="7195" spans="1:19" x14ac:dyDescent="0.3">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c r="S7195">
        <f>COUNTIFS(Table1[Order ID],Table1[[#This Row],[Order ID]],Table1[Product ID],Table1[[#This Row],[Product ID]],Table1[Sales],Table1[[#This Row],[Sales]])</f>
        <v>1</v>
      </c>
    </row>
    <row r="7196" spans="1:19" x14ac:dyDescent="0.3">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c r="S7196">
        <f>COUNTIFS(Table1[Order ID],Table1[[#This Row],[Order ID]],Table1[Product ID],Table1[[#This Row],[Product ID]],Table1[Sales],Table1[[#This Row],[Sales]])</f>
        <v>1</v>
      </c>
    </row>
    <row r="7197" spans="1:19" x14ac:dyDescent="0.3">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c r="S7197">
        <f>COUNTIFS(Table1[Order ID],Table1[[#This Row],[Order ID]],Table1[Product ID],Table1[[#This Row],[Product ID]],Table1[Sales],Table1[[#This Row],[Sales]])</f>
        <v>1</v>
      </c>
    </row>
    <row r="7198" spans="1:19" x14ac:dyDescent="0.3">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c r="S7198">
        <f>COUNTIFS(Table1[Order ID],Table1[[#This Row],[Order ID]],Table1[Product ID],Table1[[#This Row],[Product ID]],Table1[Sales],Table1[[#This Row],[Sales]])</f>
        <v>1</v>
      </c>
    </row>
    <row r="7199" spans="1:19" x14ac:dyDescent="0.3">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c r="S7199">
        <f>COUNTIFS(Table1[Order ID],Table1[[#This Row],[Order ID]],Table1[Product ID],Table1[[#This Row],[Product ID]],Table1[Sales],Table1[[#This Row],[Sales]])</f>
        <v>1</v>
      </c>
    </row>
    <row r="7200" spans="1:19" x14ac:dyDescent="0.3">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c r="S7200">
        <f>COUNTIFS(Table1[Order ID],Table1[[#This Row],[Order ID]],Table1[Product ID],Table1[[#This Row],[Product ID]],Table1[Sales],Table1[[#This Row],[Sales]])</f>
        <v>1</v>
      </c>
    </row>
    <row r="7201" spans="1:19" x14ac:dyDescent="0.3">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c r="S7201">
        <f>COUNTIFS(Table1[Order ID],Table1[[#This Row],[Order ID]],Table1[Product ID],Table1[[#This Row],[Product ID]],Table1[Sales],Table1[[#This Row],[Sales]])</f>
        <v>1</v>
      </c>
    </row>
    <row r="7202" spans="1:19" x14ac:dyDescent="0.3">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c r="S7202">
        <f>COUNTIFS(Table1[Order ID],Table1[[#This Row],[Order ID]],Table1[Product ID],Table1[[#This Row],[Product ID]],Table1[Sales],Table1[[#This Row],[Sales]])</f>
        <v>1</v>
      </c>
    </row>
    <row r="7203" spans="1:19" x14ac:dyDescent="0.3">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c r="S7203">
        <f>COUNTIFS(Table1[Order ID],Table1[[#This Row],[Order ID]],Table1[Product ID],Table1[[#This Row],[Product ID]],Table1[Sales],Table1[[#This Row],[Sales]])</f>
        <v>1</v>
      </c>
    </row>
    <row r="7204" spans="1:19" x14ac:dyDescent="0.3">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c r="S7204">
        <f>COUNTIFS(Table1[Order ID],Table1[[#This Row],[Order ID]],Table1[Product ID],Table1[[#This Row],[Product ID]],Table1[Sales],Table1[[#This Row],[Sales]])</f>
        <v>1</v>
      </c>
    </row>
    <row r="7205" spans="1:19" x14ac:dyDescent="0.3">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c r="S7205">
        <f>COUNTIFS(Table1[Order ID],Table1[[#This Row],[Order ID]],Table1[Product ID],Table1[[#This Row],[Product ID]],Table1[Sales],Table1[[#This Row],[Sales]])</f>
        <v>1</v>
      </c>
    </row>
    <row r="7206" spans="1:19" x14ac:dyDescent="0.3">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c r="S7206">
        <f>COUNTIFS(Table1[Order ID],Table1[[#This Row],[Order ID]],Table1[Product ID],Table1[[#This Row],[Product ID]],Table1[Sales],Table1[[#This Row],[Sales]])</f>
        <v>1</v>
      </c>
    </row>
    <row r="7207" spans="1:19" x14ac:dyDescent="0.3">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c r="S7207">
        <f>COUNTIFS(Table1[Order ID],Table1[[#This Row],[Order ID]],Table1[Product ID],Table1[[#This Row],[Product ID]],Table1[Sales],Table1[[#This Row],[Sales]])</f>
        <v>1</v>
      </c>
    </row>
    <row r="7208" spans="1:19" x14ac:dyDescent="0.3">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c r="S7208">
        <f>COUNTIFS(Table1[Order ID],Table1[[#This Row],[Order ID]],Table1[Product ID],Table1[[#This Row],[Product ID]],Table1[Sales],Table1[[#This Row],[Sales]])</f>
        <v>1</v>
      </c>
    </row>
    <row r="7209" spans="1:19" x14ac:dyDescent="0.3">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c r="S7209">
        <f>COUNTIFS(Table1[Order ID],Table1[[#This Row],[Order ID]],Table1[Product ID],Table1[[#This Row],[Product ID]],Table1[Sales],Table1[[#This Row],[Sales]])</f>
        <v>1</v>
      </c>
    </row>
    <row r="7210" spans="1:19" x14ac:dyDescent="0.3">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c r="S7210">
        <f>COUNTIFS(Table1[Order ID],Table1[[#This Row],[Order ID]],Table1[Product ID],Table1[[#This Row],[Product ID]],Table1[Sales],Table1[[#This Row],[Sales]])</f>
        <v>1</v>
      </c>
    </row>
    <row r="7211" spans="1:19" x14ac:dyDescent="0.3">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c r="S7211">
        <f>COUNTIFS(Table1[Order ID],Table1[[#This Row],[Order ID]],Table1[Product ID],Table1[[#This Row],[Product ID]],Table1[Sales],Table1[[#This Row],[Sales]])</f>
        <v>1</v>
      </c>
    </row>
    <row r="7212" spans="1:19" x14ac:dyDescent="0.3">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c r="S7212">
        <f>COUNTIFS(Table1[Order ID],Table1[[#This Row],[Order ID]],Table1[Product ID],Table1[[#This Row],[Product ID]],Table1[Sales],Table1[[#This Row],[Sales]])</f>
        <v>1</v>
      </c>
    </row>
    <row r="7213" spans="1:19" x14ac:dyDescent="0.3">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c r="S7213">
        <f>COUNTIFS(Table1[Order ID],Table1[[#This Row],[Order ID]],Table1[Product ID],Table1[[#This Row],[Product ID]],Table1[Sales],Table1[[#This Row],[Sales]])</f>
        <v>1</v>
      </c>
    </row>
    <row r="7214" spans="1:19" x14ac:dyDescent="0.3">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c r="S7214">
        <f>COUNTIFS(Table1[Order ID],Table1[[#This Row],[Order ID]],Table1[Product ID],Table1[[#This Row],[Product ID]],Table1[Sales],Table1[[#This Row],[Sales]])</f>
        <v>1</v>
      </c>
    </row>
    <row r="7215" spans="1:19" x14ac:dyDescent="0.3">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c r="S7215">
        <f>COUNTIFS(Table1[Order ID],Table1[[#This Row],[Order ID]],Table1[Product ID],Table1[[#This Row],[Product ID]],Table1[Sales],Table1[[#This Row],[Sales]])</f>
        <v>1</v>
      </c>
    </row>
    <row r="7216" spans="1:19" x14ac:dyDescent="0.3">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c r="S7216">
        <f>COUNTIFS(Table1[Order ID],Table1[[#This Row],[Order ID]],Table1[Product ID],Table1[[#This Row],[Product ID]],Table1[Sales],Table1[[#This Row],[Sales]])</f>
        <v>1</v>
      </c>
    </row>
    <row r="7217" spans="1:19" x14ac:dyDescent="0.3">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c r="S7217">
        <f>COUNTIFS(Table1[Order ID],Table1[[#This Row],[Order ID]],Table1[Product ID],Table1[[#This Row],[Product ID]],Table1[Sales],Table1[[#This Row],[Sales]])</f>
        <v>1</v>
      </c>
    </row>
    <row r="7218" spans="1:19" x14ac:dyDescent="0.3">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c r="S7218">
        <f>COUNTIFS(Table1[Order ID],Table1[[#This Row],[Order ID]],Table1[Product ID],Table1[[#This Row],[Product ID]],Table1[Sales],Table1[[#This Row],[Sales]])</f>
        <v>1</v>
      </c>
    </row>
    <row r="7219" spans="1:19" x14ac:dyDescent="0.3">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c r="S7219">
        <f>COUNTIFS(Table1[Order ID],Table1[[#This Row],[Order ID]],Table1[Product ID],Table1[[#This Row],[Product ID]],Table1[Sales],Table1[[#This Row],[Sales]])</f>
        <v>1</v>
      </c>
    </row>
    <row r="7220" spans="1:19" x14ac:dyDescent="0.3">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c r="S7220">
        <f>COUNTIFS(Table1[Order ID],Table1[[#This Row],[Order ID]],Table1[Product ID],Table1[[#This Row],[Product ID]],Table1[Sales],Table1[[#This Row],[Sales]])</f>
        <v>1</v>
      </c>
    </row>
    <row r="7221" spans="1:19" x14ac:dyDescent="0.3">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c r="S7221">
        <f>COUNTIFS(Table1[Order ID],Table1[[#This Row],[Order ID]],Table1[Product ID],Table1[[#This Row],[Product ID]],Table1[Sales],Table1[[#This Row],[Sales]])</f>
        <v>1</v>
      </c>
    </row>
    <row r="7222" spans="1:19" x14ac:dyDescent="0.3">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c r="S7222">
        <f>COUNTIFS(Table1[Order ID],Table1[[#This Row],[Order ID]],Table1[Product ID],Table1[[#This Row],[Product ID]],Table1[Sales],Table1[[#This Row],[Sales]])</f>
        <v>1</v>
      </c>
    </row>
    <row r="7223" spans="1:19" x14ac:dyDescent="0.3">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c r="S7223">
        <f>COUNTIFS(Table1[Order ID],Table1[[#This Row],[Order ID]],Table1[Product ID],Table1[[#This Row],[Product ID]],Table1[Sales],Table1[[#This Row],[Sales]])</f>
        <v>1</v>
      </c>
    </row>
    <row r="7224" spans="1:19" x14ac:dyDescent="0.3">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c r="S7224">
        <f>COUNTIFS(Table1[Order ID],Table1[[#This Row],[Order ID]],Table1[Product ID],Table1[[#This Row],[Product ID]],Table1[Sales],Table1[[#This Row],[Sales]])</f>
        <v>1</v>
      </c>
    </row>
    <row r="7225" spans="1:19" x14ac:dyDescent="0.3">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c r="S7225">
        <f>COUNTIFS(Table1[Order ID],Table1[[#This Row],[Order ID]],Table1[Product ID],Table1[[#This Row],[Product ID]],Table1[Sales],Table1[[#This Row],[Sales]])</f>
        <v>1</v>
      </c>
    </row>
    <row r="7226" spans="1:19" x14ac:dyDescent="0.3">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c r="S7226">
        <f>COUNTIFS(Table1[Order ID],Table1[[#This Row],[Order ID]],Table1[Product ID],Table1[[#This Row],[Product ID]],Table1[Sales],Table1[[#This Row],[Sales]])</f>
        <v>1</v>
      </c>
    </row>
    <row r="7227" spans="1:19" x14ac:dyDescent="0.3">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c r="S7227">
        <f>COUNTIFS(Table1[Order ID],Table1[[#This Row],[Order ID]],Table1[Product ID],Table1[[#This Row],[Product ID]],Table1[Sales],Table1[[#This Row],[Sales]])</f>
        <v>1</v>
      </c>
    </row>
    <row r="7228" spans="1:19" x14ac:dyDescent="0.3">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c r="S7228">
        <f>COUNTIFS(Table1[Order ID],Table1[[#This Row],[Order ID]],Table1[Product ID],Table1[[#This Row],[Product ID]],Table1[Sales],Table1[[#This Row],[Sales]])</f>
        <v>1</v>
      </c>
    </row>
    <row r="7229" spans="1:19" x14ac:dyDescent="0.3">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c r="S7229">
        <f>COUNTIFS(Table1[Order ID],Table1[[#This Row],[Order ID]],Table1[Product ID],Table1[[#This Row],[Product ID]],Table1[Sales],Table1[[#This Row],[Sales]])</f>
        <v>1</v>
      </c>
    </row>
    <row r="7230" spans="1:19" x14ac:dyDescent="0.3">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c r="S7230">
        <f>COUNTIFS(Table1[Order ID],Table1[[#This Row],[Order ID]],Table1[Product ID],Table1[[#This Row],[Product ID]],Table1[Sales],Table1[[#This Row],[Sales]])</f>
        <v>1</v>
      </c>
    </row>
    <row r="7231" spans="1:19" x14ac:dyDescent="0.3">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c r="S7231">
        <f>COUNTIFS(Table1[Order ID],Table1[[#This Row],[Order ID]],Table1[Product ID],Table1[[#This Row],[Product ID]],Table1[Sales],Table1[[#This Row],[Sales]])</f>
        <v>1</v>
      </c>
    </row>
    <row r="7232" spans="1:19" x14ac:dyDescent="0.3">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c r="S7232">
        <f>COUNTIFS(Table1[Order ID],Table1[[#This Row],[Order ID]],Table1[Product ID],Table1[[#This Row],[Product ID]],Table1[Sales],Table1[[#This Row],[Sales]])</f>
        <v>1</v>
      </c>
    </row>
    <row r="7233" spans="1:19" x14ac:dyDescent="0.3">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c r="S7233">
        <f>COUNTIFS(Table1[Order ID],Table1[[#This Row],[Order ID]],Table1[Product ID],Table1[[#This Row],[Product ID]],Table1[Sales],Table1[[#This Row],[Sales]])</f>
        <v>1</v>
      </c>
    </row>
    <row r="7234" spans="1:19" x14ac:dyDescent="0.3">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c r="S7234">
        <f>COUNTIFS(Table1[Order ID],Table1[[#This Row],[Order ID]],Table1[Product ID],Table1[[#This Row],[Product ID]],Table1[Sales],Table1[[#This Row],[Sales]])</f>
        <v>1</v>
      </c>
    </row>
    <row r="7235" spans="1:19" x14ac:dyDescent="0.3">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c r="S7235">
        <f>COUNTIFS(Table1[Order ID],Table1[[#This Row],[Order ID]],Table1[Product ID],Table1[[#This Row],[Product ID]],Table1[Sales],Table1[[#This Row],[Sales]])</f>
        <v>1</v>
      </c>
    </row>
    <row r="7236" spans="1:19" x14ac:dyDescent="0.3">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c r="S7236">
        <f>COUNTIFS(Table1[Order ID],Table1[[#This Row],[Order ID]],Table1[Product ID],Table1[[#This Row],[Product ID]],Table1[Sales],Table1[[#This Row],[Sales]])</f>
        <v>1</v>
      </c>
    </row>
    <row r="7237" spans="1:19" x14ac:dyDescent="0.3">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c r="S7237">
        <f>COUNTIFS(Table1[Order ID],Table1[[#This Row],[Order ID]],Table1[Product ID],Table1[[#This Row],[Product ID]],Table1[Sales],Table1[[#This Row],[Sales]])</f>
        <v>1</v>
      </c>
    </row>
    <row r="7238" spans="1:19" x14ac:dyDescent="0.3">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c r="S7238">
        <f>COUNTIFS(Table1[Order ID],Table1[[#This Row],[Order ID]],Table1[Product ID],Table1[[#This Row],[Product ID]],Table1[Sales],Table1[[#This Row],[Sales]])</f>
        <v>1</v>
      </c>
    </row>
    <row r="7239" spans="1:19" x14ac:dyDescent="0.3">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c r="S7239">
        <f>COUNTIFS(Table1[Order ID],Table1[[#This Row],[Order ID]],Table1[Product ID],Table1[[#This Row],[Product ID]],Table1[Sales],Table1[[#This Row],[Sales]])</f>
        <v>1</v>
      </c>
    </row>
    <row r="7240" spans="1:19" x14ac:dyDescent="0.3">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c r="S7240">
        <f>COUNTIFS(Table1[Order ID],Table1[[#This Row],[Order ID]],Table1[Product ID],Table1[[#This Row],[Product ID]],Table1[Sales],Table1[[#This Row],[Sales]])</f>
        <v>1</v>
      </c>
    </row>
    <row r="7241" spans="1:19" x14ac:dyDescent="0.3">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c r="S7241">
        <f>COUNTIFS(Table1[Order ID],Table1[[#This Row],[Order ID]],Table1[Product ID],Table1[[#This Row],[Product ID]],Table1[Sales],Table1[[#This Row],[Sales]])</f>
        <v>1</v>
      </c>
    </row>
    <row r="7242" spans="1:19" x14ac:dyDescent="0.3">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c r="S7242">
        <f>COUNTIFS(Table1[Order ID],Table1[[#This Row],[Order ID]],Table1[Product ID],Table1[[#This Row],[Product ID]],Table1[Sales],Table1[[#This Row],[Sales]])</f>
        <v>1</v>
      </c>
    </row>
    <row r="7243" spans="1:19" x14ac:dyDescent="0.3">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c r="S7243">
        <f>COUNTIFS(Table1[Order ID],Table1[[#This Row],[Order ID]],Table1[Product ID],Table1[[#This Row],[Product ID]],Table1[Sales],Table1[[#This Row],[Sales]])</f>
        <v>1</v>
      </c>
    </row>
    <row r="7244" spans="1:19" x14ac:dyDescent="0.3">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c r="S7244">
        <f>COUNTIFS(Table1[Order ID],Table1[[#This Row],[Order ID]],Table1[Product ID],Table1[[#This Row],[Product ID]],Table1[Sales],Table1[[#This Row],[Sales]])</f>
        <v>1</v>
      </c>
    </row>
    <row r="7245" spans="1:19" x14ac:dyDescent="0.3">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c r="S7245">
        <f>COUNTIFS(Table1[Order ID],Table1[[#This Row],[Order ID]],Table1[Product ID],Table1[[#This Row],[Product ID]],Table1[Sales],Table1[[#This Row],[Sales]])</f>
        <v>1</v>
      </c>
    </row>
    <row r="7246" spans="1:19" x14ac:dyDescent="0.3">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c r="S7246">
        <f>COUNTIFS(Table1[Order ID],Table1[[#This Row],[Order ID]],Table1[Product ID],Table1[[#This Row],[Product ID]],Table1[Sales],Table1[[#This Row],[Sales]])</f>
        <v>1</v>
      </c>
    </row>
    <row r="7247" spans="1:19" x14ac:dyDescent="0.3">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c r="S7247">
        <f>COUNTIFS(Table1[Order ID],Table1[[#This Row],[Order ID]],Table1[Product ID],Table1[[#This Row],[Product ID]],Table1[Sales],Table1[[#This Row],[Sales]])</f>
        <v>1</v>
      </c>
    </row>
    <row r="7248" spans="1:19" x14ac:dyDescent="0.3">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c r="S7248">
        <f>COUNTIFS(Table1[Order ID],Table1[[#This Row],[Order ID]],Table1[Product ID],Table1[[#This Row],[Product ID]],Table1[Sales],Table1[[#This Row],[Sales]])</f>
        <v>1</v>
      </c>
    </row>
    <row r="7249" spans="1:19" x14ac:dyDescent="0.3">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c r="S7249">
        <f>COUNTIFS(Table1[Order ID],Table1[[#This Row],[Order ID]],Table1[Product ID],Table1[[#This Row],[Product ID]],Table1[Sales],Table1[[#This Row],[Sales]])</f>
        <v>1</v>
      </c>
    </row>
    <row r="7250" spans="1:19" x14ac:dyDescent="0.3">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c r="S7250">
        <f>COUNTIFS(Table1[Order ID],Table1[[#This Row],[Order ID]],Table1[Product ID],Table1[[#This Row],[Product ID]],Table1[Sales],Table1[[#This Row],[Sales]])</f>
        <v>1</v>
      </c>
    </row>
    <row r="7251" spans="1:19" x14ac:dyDescent="0.3">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c r="S7251">
        <f>COUNTIFS(Table1[Order ID],Table1[[#This Row],[Order ID]],Table1[Product ID],Table1[[#This Row],[Product ID]],Table1[Sales],Table1[[#This Row],[Sales]])</f>
        <v>1</v>
      </c>
    </row>
    <row r="7252" spans="1:19" x14ac:dyDescent="0.3">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c r="S7252">
        <f>COUNTIFS(Table1[Order ID],Table1[[#This Row],[Order ID]],Table1[Product ID],Table1[[#This Row],[Product ID]],Table1[Sales],Table1[[#This Row],[Sales]])</f>
        <v>1</v>
      </c>
    </row>
    <row r="7253" spans="1:19" x14ac:dyDescent="0.3">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c r="S7253">
        <f>COUNTIFS(Table1[Order ID],Table1[[#This Row],[Order ID]],Table1[Product ID],Table1[[#This Row],[Product ID]],Table1[Sales],Table1[[#This Row],[Sales]])</f>
        <v>1</v>
      </c>
    </row>
    <row r="7254" spans="1:19" x14ac:dyDescent="0.3">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c r="S7254">
        <f>COUNTIFS(Table1[Order ID],Table1[[#This Row],[Order ID]],Table1[Product ID],Table1[[#This Row],[Product ID]],Table1[Sales],Table1[[#This Row],[Sales]])</f>
        <v>1</v>
      </c>
    </row>
    <row r="7255" spans="1:19" x14ac:dyDescent="0.3">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c r="S7255">
        <f>COUNTIFS(Table1[Order ID],Table1[[#This Row],[Order ID]],Table1[Product ID],Table1[[#This Row],[Product ID]],Table1[Sales],Table1[[#This Row],[Sales]])</f>
        <v>1</v>
      </c>
    </row>
    <row r="7256" spans="1:19" x14ac:dyDescent="0.3">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c r="S7256">
        <f>COUNTIFS(Table1[Order ID],Table1[[#This Row],[Order ID]],Table1[Product ID],Table1[[#This Row],[Product ID]],Table1[Sales],Table1[[#This Row],[Sales]])</f>
        <v>1</v>
      </c>
    </row>
    <row r="7257" spans="1:19" x14ac:dyDescent="0.3">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c r="S7257">
        <f>COUNTIFS(Table1[Order ID],Table1[[#This Row],[Order ID]],Table1[Product ID],Table1[[#This Row],[Product ID]],Table1[Sales],Table1[[#This Row],[Sales]])</f>
        <v>1</v>
      </c>
    </row>
    <row r="7258" spans="1:19" x14ac:dyDescent="0.3">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c r="S7258">
        <f>COUNTIFS(Table1[Order ID],Table1[[#This Row],[Order ID]],Table1[Product ID],Table1[[#This Row],[Product ID]],Table1[Sales],Table1[[#This Row],[Sales]])</f>
        <v>1</v>
      </c>
    </row>
    <row r="7259" spans="1:19" x14ac:dyDescent="0.3">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c r="S7259">
        <f>COUNTIFS(Table1[Order ID],Table1[[#This Row],[Order ID]],Table1[Product ID],Table1[[#This Row],[Product ID]],Table1[Sales],Table1[[#This Row],[Sales]])</f>
        <v>1</v>
      </c>
    </row>
    <row r="7260" spans="1:19" x14ac:dyDescent="0.3">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c r="S7260">
        <f>COUNTIFS(Table1[Order ID],Table1[[#This Row],[Order ID]],Table1[Product ID],Table1[[#This Row],[Product ID]],Table1[Sales],Table1[[#This Row],[Sales]])</f>
        <v>1</v>
      </c>
    </row>
    <row r="7261" spans="1:19" x14ac:dyDescent="0.3">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c r="S7261">
        <f>COUNTIFS(Table1[Order ID],Table1[[#This Row],[Order ID]],Table1[Product ID],Table1[[#This Row],[Product ID]],Table1[Sales],Table1[[#This Row],[Sales]])</f>
        <v>1</v>
      </c>
    </row>
    <row r="7262" spans="1:19" x14ac:dyDescent="0.3">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c r="S7262">
        <f>COUNTIFS(Table1[Order ID],Table1[[#This Row],[Order ID]],Table1[Product ID],Table1[[#This Row],[Product ID]],Table1[Sales],Table1[[#This Row],[Sales]])</f>
        <v>1</v>
      </c>
    </row>
    <row r="7263" spans="1:19" x14ac:dyDescent="0.3">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c r="S7263">
        <f>COUNTIFS(Table1[Order ID],Table1[[#This Row],[Order ID]],Table1[Product ID],Table1[[#This Row],[Product ID]],Table1[Sales],Table1[[#This Row],[Sales]])</f>
        <v>1</v>
      </c>
    </row>
    <row r="7264" spans="1:19" x14ac:dyDescent="0.3">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c r="S7264">
        <f>COUNTIFS(Table1[Order ID],Table1[[#This Row],[Order ID]],Table1[Product ID],Table1[[#This Row],[Product ID]],Table1[Sales],Table1[[#This Row],[Sales]])</f>
        <v>1</v>
      </c>
    </row>
    <row r="7265" spans="1:19" x14ac:dyDescent="0.3">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c r="S7265">
        <f>COUNTIFS(Table1[Order ID],Table1[[#This Row],[Order ID]],Table1[Product ID],Table1[[#This Row],[Product ID]],Table1[Sales],Table1[[#This Row],[Sales]])</f>
        <v>1</v>
      </c>
    </row>
    <row r="7266" spans="1:19" x14ac:dyDescent="0.3">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c r="S7266">
        <f>COUNTIFS(Table1[Order ID],Table1[[#This Row],[Order ID]],Table1[Product ID],Table1[[#This Row],[Product ID]],Table1[Sales],Table1[[#This Row],[Sales]])</f>
        <v>1</v>
      </c>
    </row>
    <row r="7267" spans="1:19" x14ac:dyDescent="0.3">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c r="S7267">
        <f>COUNTIFS(Table1[Order ID],Table1[[#This Row],[Order ID]],Table1[Product ID],Table1[[#This Row],[Product ID]],Table1[Sales],Table1[[#This Row],[Sales]])</f>
        <v>1</v>
      </c>
    </row>
    <row r="7268" spans="1:19" x14ac:dyDescent="0.3">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c r="S7268">
        <f>COUNTIFS(Table1[Order ID],Table1[[#This Row],[Order ID]],Table1[Product ID],Table1[[#This Row],[Product ID]],Table1[Sales],Table1[[#This Row],[Sales]])</f>
        <v>1</v>
      </c>
    </row>
    <row r="7269" spans="1:19" x14ac:dyDescent="0.3">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c r="S7269">
        <f>COUNTIFS(Table1[Order ID],Table1[[#This Row],[Order ID]],Table1[Product ID],Table1[[#This Row],[Product ID]],Table1[Sales],Table1[[#This Row],[Sales]])</f>
        <v>1</v>
      </c>
    </row>
    <row r="7270" spans="1:19" x14ac:dyDescent="0.3">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c r="S7270">
        <f>COUNTIFS(Table1[Order ID],Table1[[#This Row],[Order ID]],Table1[Product ID],Table1[[#This Row],[Product ID]],Table1[Sales],Table1[[#This Row],[Sales]])</f>
        <v>1</v>
      </c>
    </row>
    <row r="7271" spans="1:19" x14ac:dyDescent="0.3">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c r="S7271">
        <f>COUNTIFS(Table1[Order ID],Table1[[#This Row],[Order ID]],Table1[Product ID],Table1[[#This Row],[Product ID]],Table1[Sales],Table1[[#This Row],[Sales]])</f>
        <v>1</v>
      </c>
    </row>
    <row r="7272" spans="1:19" x14ac:dyDescent="0.3">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c r="S7272">
        <f>COUNTIFS(Table1[Order ID],Table1[[#This Row],[Order ID]],Table1[Product ID],Table1[[#This Row],[Product ID]],Table1[Sales],Table1[[#This Row],[Sales]])</f>
        <v>1</v>
      </c>
    </row>
    <row r="7273" spans="1:19" x14ac:dyDescent="0.3">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c r="S7273">
        <f>COUNTIFS(Table1[Order ID],Table1[[#This Row],[Order ID]],Table1[Product ID],Table1[[#This Row],[Product ID]],Table1[Sales],Table1[[#This Row],[Sales]])</f>
        <v>1</v>
      </c>
    </row>
    <row r="7274" spans="1:19" x14ac:dyDescent="0.3">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c r="S7274">
        <f>COUNTIFS(Table1[Order ID],Table1[[#This Row],[Order ID]],Table1[Product ID],Table1[[#This Row],[Product ID]],Table1[Sales],Table1[[#This Row],[Sales]])</f>
        <v>1</v>
      </c>
    </row>
    <row r="7275" spans="1:19" x14ac:dyDescent="0.3">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c r="S7275">
        <f>COUNTIFS(Table1[Order ID],Table1[[#This Row],[Order ID]],Table1[Product ID],Table1[[#This Row],[Product ID]],Table1[Sales],Table1[[#This Row],[Sales]])</f>
        <v>1</v>
      </c>
    </row>
    <row r="7276" spans="1:19" x14ac:dyDescent="0.3">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c r="S7276">
        <f>COUNTIFS(Table1[Order ID],Table1[[#This Row],[Order ID]],Table1[Product ID],Table1[[#This Row],[Product ID]],Table1[Sales],Table1[[#This Row],[Sales]])</f>
        <v>1</v>
      </c>
    </row>
    <row r="7277" spans="1:19" x14ac:dyDescent="0.3">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c r="S7277">
        <f>COUNTIFS(Table1[Order ID],Table1[[#This Row],[Order ID]],Table1[Product ID],Table1[[#This Row],[Product ID]],Table1[Sales],Table1[[#This Row],[Sales]])</f>
        <v>1</v>
      </c>
    </row>
    <row r="7278" spans="1:19" x14ac:dyDescent="0.3">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c r="S7278">
        <f>COUNTIFS(Table1[Order ID],Table1[[#This Row],[Order ID]],Table1[Product ID],Table1[[#This Row],[Product ID]],Table1[Sales],Table1[[#This Row],[Sales]])</f>
        <v>1</v>
      </c>
    </row>
    <row r="7279" spans="1:19" x14ac:dyDescent="0.3">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c r="S7279">
        <f>COUNTIFS(Table1[Order ID],Table1[[#This Row],[Order ID]],Table1[Product ID],Table1[[#This Row],[Product ID]],Table1[Sales],Table1[[#This Row],[Sales]])</f>
        <v>1</v>
      </c>
    </row>
    <row r="7280" spans="1:19" x14ac:dyDescent="0.3">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c r="S7280">
        <f>COUNTIFS(Table1[Order ID],Table1[[#This Row],[Order ID]],Table1[Product ID],Table1[[#This Row],[Product ID]],Table1[Sales],Table1[[#This Row],[Sales]])</f>
        <v>1</v>
      </c>
    </row>
    <row r="7281" spans="1:19" x14ac:dyDescent="0.3">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c r="S7281">
        <f>COUNTIFS(Table1[Order ID],Table1[[#This Row],[Order ID]],Table1[Product ID],Table1[[#This Row],[Product ID]],Table1[Sales],Table1[[#This Row],[Sales]])</f>
        <v>1</v>
      </c>
    </row>
    <row r="7282" spans="1:19" x14ac:dyDescent="0.3">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c r="S7282">
        <f>COUNTIFS(Table1[Order ID],Table1[[#This Row],[Order ID]],Table1[Product ID],Table1[[#This Row],[Product ID]],Table1[Sales],Table1[[#This Row],[Sales]])</f>
        <v>1</v>
      </c>
    </row>
    <row r="7283" spans="1:19" x14ac:dyDescent="0.3">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c r="S7283">
        <f>COUNTIFS(Table1[Order ID],Table1[[#This Row],[Order ID]],Table1[Product ID],Table1[[#This Row],[Product ID]],Table1[Sales],Table1[[#This Row],[Sales]])</f>
        <v>1</v>
      </c>
    </row>
    <row r="7284" spans="1:19" x14ac:dyDescent="0.3">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c r="S7284">
        <f>COUNTIFS(Table1[Order ID],Table1[[#This Row],[Order ID]],Table1[Product ID],Table1[[#This Row],[Product ID]],Table1[Sales],Table1[[#This Row],[Sales]])</f>
        <v>1</v>
      </c>
    </row>
    <row r="7285" spans="1:19" x14ac:dyDescent="0.3">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c r="S7285">
        <f>COUNTIFS(Table1[Order ID],Table1[[#This Row],[Order ID]],Table1[Product ID],Table1[[#This Row],[Product ID]],Table1[Sales],Table1[[#This Row],[Sales]])</f>
        <v>1</v>
      </c>
    </row>
    <row r="7286" spans="1:19" x14ac:dyDescent="0.3">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c r="S7286">
        <f>COUNTIFS(Table1[Order ID],Table1[[#This Row],[Order ID]],Table1[Product ID],Table1[[#This Row],[Product ID]],Table1[Sales],Table1[[#This Row],[Sales]])</f>
        <v>1</v>
      </c>
    </row>
    <row r="7287" spans="1:19" x14ac:dyDescent="0.3">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c r="S7287">
        <f>COUNTIFS(Table1[Order ID],Table1[[#This Row],[Order ID]],Table1[Product ID],Table1[[#This Row],[Product ID]],Table1[Sales],Table1[[#This Row],[Sales]])</f>
        <v>1</v>
      </c>
    </row>
    <row r="7288" spans="1:19" x14ac:dyDescent="0.3">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c r="S7288">
        <f>COUNTIFS(Table1[Order ID],Table1[[#This Row],[Order ID]],Table1[Product ID],Table1[[#This Row],[Product ID]],Table1[Sales],Table1[[#This Row],[Sales]])</f>
        <v>1</v>
      </c>
    </row>
    <row r="7289" spans="1:19" x14ac:dyDescent="0.3">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c r="S7289">
        <f>COUNTIFS(Table1[Order ID],Table1[[#This Row],[Order ID]],Table1[Product ID],Table1[[#This Row],[Product ID]],Table1[Sales],Table1[[#This Row],[Sales]])</f>
        <v>1</v>
      </c>
    </row>
    <row r="7290" spans="1:19" x14ac:dyDescent="0.3">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c r="S7290">
        <f>COUNTIFS(Table1[Order ID],Table1[[#This Row],[Order ID]],Table1[Product ID],Table1[[#This Row],[Product ID]],Table1[Sales],Table1[[#This Row],[Sales]])</f>
        <v>1</v>
      </c>
    </row>
    <row r="7291" spans="1:19" x14ac:dyDescent="0.3">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c r="S7291">
        <f>COUNTIFS(Table1[Order ID],Table1[[#This Row],[Order ID]],Table1[Product ID],Table1[[#This Row],[Product ID]],Table1[Sales],Table1[[#This Row],[Sales]])</f>
        <v>1</v>
      </c>
    </row>
    <row r="7292" spans="1:19" x14ac:dyDescent="0.3">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c r="S7292">
        <f>COUNTIFS(Table1[Order ID],Table1[[#This Row],[Order ID]],Table1[Product ID],Table1[[#This Row],[Product ID]],Table1[Sales],Table1[[#This Row],[Sales]])</f>
        <v>1</v>
      </c>
    </row>
    <row r="7293" spans="1:19" x14ac:dyDescent="0.3">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c r="S7293">
        <f>COUNTIFS(Table1[Order ID],Table1[[#This Row],[Order ID]],Table1[Product ID],Table1[[#This Row],[Product ID]],Table1[Sales],Table1[[#This Row],[Sales]])</f>
        <v>1</v>
      </c>
    </row>
    <row r="7294" spans="1:19" x14ac:dyDescent="0.3">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c r="S7294">
        <f>COUNTIFS(Table1[Order ID],Table1[[#This Row],[Order ID]],Table1[Product ID],Table1[[#This Row],[Product ID]],Table1[Sales],Table1[[#This Row],[Sales]])</f>
        <v>1</v>
      </c>
    </row>
    <row r="7295" spans="1:19" x14ac:dyDescent="0.3">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c r="S7295">
        <f>COUNTIFS(Table1[Order ID],Table1[[#This Row],[Order ID]],Table1[Product ID],Table1[[#This Row],[Product ID]],Table1[Sales],Table1[[#This Row],[Sales]])</f>
        <v>1</v>
      </c>
    </row>
    <row r="7296" spans="1:19" x14ac:dyDescent="0.3">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c r="S7296">
        <f>COUNTIFS(Table1[Order ID],Table1[[#This Row],[Order ID]],Table1[Product ID],Table1[[#This Row],[Product ID]],Table1[Sales],Table1[[#This Row],[Sales]])</f>
        <v>1</v>
      </c>
    </row>
    <row r="7297" spans="1:19" x14ac:dyDescent="0.3">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c r="S7297">
        <f>COUNTIFS(Table1[Order ID],Table1[[#This Row],[Order ID]],Table1[Product ID],Table1[[#This Row],[Product ID]],Table1[Sales],Table1[[#This Row],[Sales]])</f>
        <v>1</v>
      </c>
    </row>
    <row r="7298" spans="1:19" x14ac:dyDescent="0.3">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c r="S7298">
        <f>COUNTIFS(Table1[Order ID],Table1[[#This Row],[Order ID]],Table1[Product ID],Table1[[#This Row],[Product ID]],Table1[Sales],Table1[[#This Row],[Sales]])</f>
        <v>1</v>
      </c>
    </row>
    <row r="7299" spans="1:19" x14ac:dyDescent="0.3">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c r="S7299">
        <f>COUNTIFS(Table1[Order ID],Table1[[#This Row],[Order ID]],Table1[Product ID],Table1[[#This Row],[Product ID]],Table1[Sales],Table1[[#This Row],[Sales]])</f>
        <v>1</v>
      </c>
    </row>
    <row r="7300" spans="1:19" x14ac:dyDescent="0.3">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c r="S7300">
        <f>COUNTIFS(Table1[Order ID],Table1[[#This Row],[Order ID]],Table1[Product ID],Table1[[#This Row],[Product ID]],Table1[Sales],Table1[[#This Row],[Sales]])</f>
        <v>1</v>
      </c>
    </row>
    <row r="7301" spans="1:19" x14ac:dyDescent="0.3">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c r="S7301">
        <f>COUNTIFS(Table1[Order ID],Table1[[#This Row],[Order ID]],Table1[Product ID],Table1[[#This Row],[Product ID]],Table1[Sales],Table1[[#This Row],[Sales]])</f>
        <v>1</v>
      </c>
    </row>
    <row r="7302" spans="1:19" x14ac:dyDescent="0.3">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c r="S7302">
        <f>COUNTIFS(Table1[Order ID],Table1[[#This Row],[Order ID]],Table1[Product ID],Table1[[#This Row],[Product ID]],Table1[Sales],Table1[[#This Row],[Sales]])</f>
        <v>1</v>
      </c>
    </row>
    <row r="7303" spans="1:19" x14ac:dyDescent="0.3">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c r="S7303">
        <f>COUNTIFS(Table1[Order ID],Table1[[#This Row],[Order ID]],Table1[Product ID],Table1[[#This Row],[Product ID]],Table1[Sales],Table1[[#This Row],[Sales]])</f>
        <v>1</v>
      </c>
    </row>
    <row r="7304" spans="1:19" x14ac:dyDescent="0.3">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c r="S7304">
        <f>COUNTIFS(Table1[Order ID],Table1[[#This Row],[Order ID]],Table1[Product ID],Table1[[#This Row],[Product ID]],Table1[Sales],Table1[[#This Row],[Sales]])</f>
        <v>1</v>
      </c>
    </row>
    <row r="7305" spans="1:19" x14ac:dyDescent="0.3">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c r="S7305">
        <f>COUNTIFS(Table1[Order ID],Table1[[#This Row],[Order ID]],Table1[Product ID],Table1[[#This Row],[Product ID]],Table1[Sales],Table1[[#This Row],[Sales]])</f>
        <v>1</v>
      </c>
    </row>
    <row r="7306" spans="1:19" x14ac:dyDescent="0.3">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c r="S7306">
        <f>COUNTIFS(Table1[Order ID],Table1[[#This Row],[Order ID]],Table1[Product ID],Table1[[#This Row],[Product ID]],Table1[Sales],Table1[[#This Row],[Sales]])</f>
        <v>1</v>
      </c>
    </row>
    <row r="7307" spans="1:19" x14ac:dyDescent="0.3">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c r="S7307">
        <f>COUNTIFS(Table1[Order ID],Table1[[#This Row],[Order ID]],Table1[Product ID],Table1[[#This Row],[Product ID]],Table1[Sales],Table1[[#This Row],[Sales]])</f>
        <v>1</v>
      </c>
    </row>
    <row r="7308" spans="1:19" x14ac:dyDescent="0.3">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c r="S7308">
        <f>COUNTIFS(Table1[Order ID],Table1[[#This Row],[Order ID]],Table1[Product ID],Table1[[#This Row],[Product ID]],Table1[Sales],Table1[[#This Row],[Sales]])</f>
        <v>1</v>
      </c>
    </row>
    <row r="7309" spans="1:19" x14ac:dyDescent="0.3">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c r="S7309">
        <f>COUNTIFS(Table1[Order ID],Table1[[#This Row],[Order ID]],Table1[Product ID],Table1[[#This Row],[Product ID]],Table1[Sales],Table1[[#This Row],[Sales]])</f>
        <v>1</v>
      </c>
    </row>
    <row r="7310" spans="1:19" x14ac:dyDescent="0.3">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c r="S7310">
        <f>COUNTIFS(Table1[Order ID],Table1[[#This Row],[Order ID]],Table1[Product ID],Table1[[#This Row],[Product ID]],Table1[Sales],Table1[[#This Row],[Sales]])</f>
        <v>1</v>
      </c>
    </row>
    <row r="7311" spans="1:19" x14ac:dyDescent="0.3">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c r="S7311">
        <f>COUNTIFS(Table1[Order ID],Table1[[#This Row],[Order ID]],Table1[Product ID],Table1[[#This Row],[Product ID]],Table1[Sales],Table1[[#This Row],[Sales]])</f>
        <v>1</v>
      </c>
    </row>
    <row r="7312" spans="1:19" x14ac:dyDescent="0.3">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c r="S7312">
        <f>COUNTIFS(Table1[Order ID],Table1[[#This Row],[Order ID]],Table1[Product ID],Table1[[#This Row],[Product ID]],Table1[Sales],Table1[[#This Row],[Sales]])</f>
        <v>1</v>
      </c>
    </row>
    <row r="7313" spans="1:19" x14ac:dyDescent="0.3">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c r="S7313">
        <f>COUNTIFS(Table1[Order ID],Table1[[#This Row],[Order ID]],Table1[Product ID],Table1[[#This Row],[Product ID]],Table1[Sales],Table1[[#This Row],[Sales]])</f>
        <v>1</v>
      </c>
    </row>
    <row r="7314" spans="1:19" x14ac:dyDescent="0.3">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c r="S7314">
        <f>COUNTIFS(Table1[Order ID],Table1[[#This Row],[Order ID]],Table1[Product ID],Table1[[#This Row],[Product ID]],Table1[Sales],Table1[[#This Row],[Sales]])</f>
        <v>1</v>
      </c>
    </row>
    <row r="7315" spans="1:19" x14ac:dyDescent="0.3">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c r="S7315">
        <f>COUNTIFS(Table1[Order ID],Table1[[#This Row],[Order ID]],Table1[Product ID],Table1[[#This Row],[Product ID]],Table1[Sales],Table1[[#This Row],[Sales]])</f>
        <v>1</v>
      </c>
    </row>
    <row r="7316" spans="1:19" x14ac:dyDescent="0.3">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c r="S7316">
        <f>COUNTIFS(Table1[Order ID],Table1[[#This Row],[Order ID]],Table1[Product ID],Table1[[#This Row],[Product ID]],Table1[Sales],Table1[[#This Row],[Sales]])</f>
        <v>1</v>
      </c>
    </row>
    <row r="7317" spans="1:19" x14ac:dyDescent="0.3">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c r="S7317">
        <f>COUNTIFS(Table1[Order ID],Table1[[#This Row],[Order ID]],Table1[Product ID],Table1[[#This Row],[Product ID]],Table1[Sales],Table1[[#This Row],[Sales]])</f>
        <v>1</v>
      </c>
    </row>
    <row r="7318" spans="1:19" x14ac:dyDescent="0.3">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c r="S7318">
        <f>COUNTIFS(Table1[Order ID],Table1[[#This Row],[Order ID]],Table1[Product ID],Table1[[#This Row],[Product ID]],Table1[Sales],Table1[[#This Row],[Sales]])</f>
        <v>1</v>
      </c>
    </row>
    <row r="7319" spans="1:19" x14ac:dyDescent="0.3">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c r="S7319">
        <f>COUNTIFS(Table1[Order ID],Table1[[#This Row],[Order ID]],Table1[Product ID],Table1[[#This Row],[Product ID]],Table1[Sales],Table1[[#This Row],[Sales]])</f>
        <v>1</v>
      </c>
    </row>
    <row r="7320" spans="1:19" x14ac:dyDescent="0.3">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c r="S7320">
        <f>COUNTIFS(Table1[Order ID],Table1[[#This Row],[Order ID]],Table1[Product ID],Table1[[#This Row],[Product ID]],Table1[Sales],Table1[[#This Row],[Sales]])</f>
        <v>1</v>
      </c>
    </row>
    <row r="7321" spans="1:19" x14ac:dyDescent="0.3">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c r="S7321">
        <f>COUNTIFS(Table1[Order ID],Table1[[#This Row],[Order ID]],Table1[Product ID],Table1[[#This Row],[Product ID]],Table1[Sales],Table1[[#This Row],[Sales]])</f>
        <v>1</v>
      </c>
    </row>
    <row r="7322" spans="1:19" x14ac:dyDescent="0.3">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c r="S7322">
        <f>COUNTIFS(Table1[Order ID],Table1[[#This Row],[Order ID]],Table1[Product ID],Table1[[#This Row],[Product ID]],Table1[Sales],Table1[[#This Row],[Sales]])</f>
        <v>1</v>
      </c>
    </row>
    <row r="7323" spans="1:19" x14ac:dyDescent="0.3">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c r="S7323">
        <f>COUNTIFS(Table1[Order ID],Table1[[#This Row],[Order ID]],Table1[Product ID],Table1[[#This Row],[Product ID]],Table1[Sales],Table1[[#This Row],[Sales]])</f>
        <v>1</v>
      </c>
    </row>
    <row r="7324" spans="1:19" x14ac:dyDescent="0.3">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c r="S7324">
        <f>COUNTIFS(Table1[Order ID],Table1[[#This Row],[Order ID]],Table1[Product ID],Table1[[#This Row],[Product ID]],Table1[Sales],Table1[[#This Row],[Sales]])</f>
        <v>1</v>
      </c>
    </row>
    <row r="7325" spans="1:19" x14ac:dyDescent="0.3">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c r="S7325">
        <f>COUNTIFS(Table1[Order ID],Table1[[#This Row],[Order ID]],Table1[Product ID],Table1[[#This Row],[Product ID]],Table1[Sales],Table1[[#This Row],[Sales]])</f>
        <v>1</v>
      </c>
    </row>
    <row r="7326" spans="1:19" x14ac:dyDescent="0.3">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c r="S7326">
        <f>COUNTIFS(Table1[Order ID],Table1[[#This Row],[Order ID]],Table1[Product ID],Table1[[#This Row],[Product ID]],Table1[Sales],Table1[[#This Row],[Sales]])</f>
        <v>1</v>
      </c>
    </row>
    <row r="7327" spans="1:19" x14ac:dyDescent="0.3">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c r="S7327">
        <f>COUNTIFS(Table1[Order ID],Table1[[#This Row],[Order ID]],Table1[Product ID],Table1[[#This Row],[Product ID]],Table1[Sales],Table1[[#This Row],[Sales]])</f>
        <v>1</v>
      </c>
    </row>
    <row r="7328" spans="1:19" x14ac:dyDescent="0.3">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c r="S7328">
        <f>COUNTIFS(Table1[Order ID],Table1[[#This Row],[Order ID]],Table1[Product ID],Table1[[#This Row],[Product ID]],Table1[Sales],Table1[[#This Row],[Sales]])</f>
        <v>1</v>
      </c>
    </row>
    <row r="7329" spans="1:19" x14ac:dyDescent="0.3">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c r="S7329">
        <f>COUNTIFS(Table1[Order ID],Table1[[#This Row],[Order ID]],Table1[Product ID],Table1[[#This Row],[Product ID]],Table1[Sales],Table1[[#This Row],[Sales]])</f>
        <v>1</v>
      </c>
    </row>
    <row r="7330" spans="1:19" x14ac:dyDescent="0.3">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c r="S7330">
        <f>COUNTIFS(Table1[Order ID],Table1[[#This Row],[Order ID]],Table1[Product ID],Table1[[#This Row],[Product ID]],Table1[Sales],Table1[[#This Row],[Sales]])</f>
        <v>1</v>
      </c>
    </row>
    <row r="7331" spans="1:19" x14ac:dyDescent="0.3">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c r="S7331">
        <f>COUNTIFS(Table1[Order ID],Table1[[#This Row],[Order ID]],Table1[Product ID],Table1[[#This Row],[Product ID]],Table1[Sales],Table1[[#This Row],[Sales]])</f>
        <v>1</v>
      </c>
    </row>
    <row r="7332" spans="1:19" x14ac:dyDescent="0.3">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c r="S7332">
        <f>COUNTIFS(Table1[Order ID],Table1[[#This Row],[Order ID]],Table1[Product ID],Table1[[#This Row],[Product ID]],Table1[Sales],Table1[[#This Row],[Sales]])</f>
        <v>1</v>
      </c>
    </row>
    <row r="7333" spans="1:19" x14ac:dyDescent="0.3">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c r="S7333">
        <f>COUNTIFS(Table1[Order ID],Table1[[#This Row],[Order ID]],Table1[Product ID],Table1[[#This Row],[Product ID]],Table1[Sales],Table1[[#This Row],[Sales]])</f>
        <v>1</v>
      </c>
    </row>
    <row r="7334" spans="1:19" x14ac:dyDescent="0.3">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c r="S7334">
        <f>COUNTIFS(Table1[Order ID],Table1[[#This Row],[Order ID]],Table1[Product ID],Table1[[#This Row],[Product ID]],Table1[Sales],Table1[[#This Row],[Sales]])</f>
        <v>1</v>
      </c>
    </row>
    <row r="7335" spans="1:19" x14ac:dyDescent="0.3">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c r="S7335">
        <f>COUNTIFS(Table1[Order ID],Table1[[#This Row],[Order ID]],Table1[Product ID],Table1[[#This Row],[Product ID]],Table1[Sales],Table1[[#This Row],[Sales]])</f>
        <v>1</v>
      </c>
    </row>
    <row r="7336" spans="1:19" x14ac:dyDescent="0.3">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c r="S7336">
        <f>COUNTIFS(Table1[Order ID],Table1[[#This Row],[Order ID]],Table1[Product ID],Table1[[#This Row],[Product ID]],Table1[Sales],Table1[[#This Row],[Sales]])</f>
        <v>1</v>
      </c>
    </row>
    <row r="7337" spans="1:19" x14ac:dyDescent="0.3">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c r="S7337">
        <f>COUNTIFS(Table1[Order ID],Table1[[#This Row],[Order ID]],Table1[Product ID],Table1[[#This Row],[Product ID]],Table1[Sales],Table1[[#This Row],[Sales]])</f>
        <v>1</v>
      </c>
    </row>
    <row r="7338" spans="1:19" x14ac:dyDescent="0.3">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c r="S7338">
        <f>COUNTIFS(Table1[Order ID],Table1[[#This Row],[Order ID]],Table1[Product ID],Table1[[#This Row],[Product ID]],Table1[Sales],Table1[[#This Row],[Sales]])</f>
        <v>1</v>
      </c>
    </row>
    <row r="7339" spans="1:19" x14ac:dyDescent="0.3">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c r="S7339">
        <f>COUNTIFS(Table1[Order ID],Table1[[#This Row],[Order ID]],Table1[Product ID],Table1[[#This Row],[Product ID]],Table1[Sales],Table1[[#This Row],[Sales]])</f>
        <v>1</v>
      </c>
    </row>
    <row r="7340" spans="1:19" x14ac:dyDescent="0.3">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c r="S7340">
        <f>COUNTIFS(Table1[Order ID],Table1[[#This Row],[Order ID]],Table1[Product ID],Table1[[#This Row],[Product ID]],Table1[Sales],Table1[[#This Row],[Sales]])</f>
        <v>1</v>
      </c>
    </row>
    <row r="7341" spans="1:19" x14ac:dyDescent="0.3">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c r="S7341">
        <f>COUNTIFS(Table1[Order ID],Table1[[#This Row],[Order ID]],Table1[Product ID],Table1[[#This Row],[Product ID]],Table1[Sales],Table1[[#This Row],[Sales]])</f>
        <v>1</v>
      </c>
    </row>
    <row r="7342" spans="1:19" x14ac:dyDescent="0.3">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c r="S7342">
        <f>COUNTIFS(Table1[Order ID],Table1[[#This Row],[Order ID]],Table1[Product ID],Table1[[#This Row],[Product ID]],Table1[Sales],Table1[[#This Row],[Sales]])</f>
        <v>1</v>
      </c>
    </row>
    <row r="7343" spans="1:19" x14ac:dyDescent="0.3">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c r="S7343">
        <f>COUNTIFS(Table1[Order ID],Table1[[#This Row],[Order ID]],Table1[Product ID],Table1[[#This Row],[Product ID]],Table1[Sales],Table1[[#This Row],[Sales]])</f>
        <v>1</v>
      </c>
    </row>
    <row r="7344" spans="1:19" x14ac:dyDescent="0.3">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c r="S7344">
        <f>COUNTIFS(Table1[Order ID],Table1[[#This Row],[Order ID]],Table1[Product ID],Table1[[#This Row],[Product ID]],Table1[Sales],Table1[[#This Row],[Sales]])</f>
        <v>1</v>
      </c>
    </row>
    <row r="7345" spans="1:19" x14ac:dyDescent="0.3">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c r="S7345">
        <f>COUNTIFS(Table1[Order ID],Table1[[#This Row],[Order ID]],Table1[Product ID],Table1[[#This Row],[Product ID]],Table1[Sales],Table1[[#This Row],[Sales]])</f>
        <v>1</v>
      </c>
    </row>
    <row r="7346" spans="1:19" x14ac:dyDescent="0.3">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c r="S7346">
        <f>COUNTIFS(Table1[Order ID],Table1[[#This Row],[Order ID]],Table1[Product ID],Table1[[#This Row],[Product ID]],Table1[Sales],Table1[[#This Row],[Sales]])</f>
        <v>1</v>
      </c>
    </row>
    <row r="7347" spans="1:19" x14ac:dyDescent="0.3">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c r="S7347">
        <f>COUNTIFS(Table1[Order ID],Table1[[#This Row],[Order ID]],Table1[Product ID],Table1[[#This Row],[Product ID]],Table1[Sales],Table1[[#This Row],[Sales]])</f>
        <v>1</v>
      </c>
    </row>
    <row r="7348" spans="1:19" x14ac:dyDescent="0.3">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c r="S7348">
        <f>COUNTIFS(Table1[Order ID],Table1[[#This Row],[Order ID]],Table1[Product ID],Table1[[#This Row],[Product ID]],Table1[Sales],Table1[[#This Row],[Sales]])</f>
        <v>1</v>
      </c>
    </row>
    <row r="7349" spans="1:19" x14ac:dyDescent="0.3">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c r="S7349">
        <f>COUNTIFS(Table1[Order ID],Table1[[#This Row],[Order ID]],Table1[Product ID],Table1[[#This Row],[Product ID]],Table1[Sales],Table1[[#This Row],[Sales]])</f>
        <v>1</v>
      </c>
    </row>
    <row r="7350" spans="1:19" x14ac:dyDescent="0.3">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c r="S7350">
        <f>COUNTIFS(Table1[Order ID],Table1[[#This Row],[Order ID]],Table1[Product ID],Table1[[#This Row],[Product ID]],Table1[Sales],Table1[[#This Row],[Sales]])</f>
        <v>1</v>
      </c>
    </row>
    <row r="7351" spans="1:19" x14ac:dyDescent="0.3">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c r="S7351">
        <f>COUNTIFS(Table1[Order ID],Table1[[#This Row],[Order ID]],Table1[Product ID],Table1[[#This Row],[Product ID]],Table1[Sales],Table1[[#This Row],[Sales]])</f>
        <v>1</v>
      </c>
    </row>
    <row r="7352" spans="1:19" x14ac:dyDescent="0.3">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c r="S7352">
        <f>COUNTIFS(Table1[Order ID],Table1[[#This Row],[Order ID]],Table1[Product ID],Table1[[#This Row],[Product ID]],Table1[Sales],Table1[[#This Row],[Sales]])</f>
        <v>1</v>
      </c>
    </row>
    <row r="7353" spans="1:19" x14ac:dyDescent="0.3">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c r="S7353">
        <f>COUNTIFS(Table1[Order ID],Table1[[#This Row],[Order ID]],Table1[Product ID],Table1[[#This Row],[Product ID]],Table1[Sales],Table1[[#This Row],[Sales]])</f>
        <v>1</v>
      </c>
    </row>
    <row r="7354" spans="1:19" x14ac:dyDescent="0.3">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c r="S7354">
        <f>COUNTIFS(Table1[Order ID],Table1[[#This Row],[Order ID]],Table1[Product ID],Table1[[#This Row],[Product ID]],Table1[Sales],Table1[[#This Row],[Sales]])</f>
        <v>1</v>
      </c>
    </row>
    <row r="7355" spans="1:19" x14ac:dyDescent="0.3">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c r="S7355">
        <f>COUNTIFS(Table1[Order ID],Table1[[#This Row],[Order ID]],Table1[Product ID],Table1[[#This Row],[Product ID]],Table1[Sales],Table1[[#This Row],[Sales]])</f>
        <v>1</v>
      </c>
    </row>
    <row r="7356" spans="1:19" x14ac:dyDescent="0.3">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c r="S7356">
        <f>COUNTIFS(Table1[Order ID],Table1[[#This Row],[Order ID]],Table1[Product ID],Table1[[#This Row],[Product ID]],Table1[Sales],Table1[[#This Row],[Sales]])</f>
        <v>1</v>
      </c>
    </row>
    <row r="7357" spans="1:19" x14ac:dyDescent="0.3">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c r="S7357">
        <f>COUNTIFS(Table1[Order ID],Table1[[#This Row],[Order ID]],Table1[Product ID],Table1[[#This Row],[Product ID]],Table1[Sales],Table1[[#This Row],[Sales]])</f>
        <v>1</v>
      </c>
    </row>
    <row r="7358" spans="1:19" x14ac:dyDescent="0.3">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c r="S7358">
        <f>COUNTIFS(Table1[Order ID],Table1[[#This Row],[Order ID]],Table1[Product ID],Table1[[#This Row],[Product ID]],Table1[Sales],Table1[[#This Row],[Sales]])</f>
        <v>1</v>
      </c>
    </row>
    <row r="7359" spans="1:19" x14ac:dyDescent="0.3">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c r="S7359">
        <f>COUNTIFS(Table1[Order ID],Table1[[#This Row],[Order ID]],Table1[Product ID],Table1[[#This Row],[Product ID]],Table1[Sales],Table1[[#This Row],[Sales]])</f>
        <v>1</v>
      </c>
    </row>
    <row r="7360" spans="1:19" x14ac:dyDescent="0.3">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c r="S7360">
        <f>COUNTIFS(Table1[Order ID],Table1[[#This Row],[Order ID]],Table1[Product ID],Table1[[#This Row],[Product ID]],Table1[Sales],Table1[[#This Row],[Sales]])</f>
        <v>1</v>
      </c>
    </row>
    <row r="7361" spans="1:19" x14ac:dyDescent="0.3">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c r="S7361">
        <f>COUNTIFS(Table1[Order ID],Table1[[#This Row],[Order ID]],Table1[Product ID],Table1[[#This Row],[Product ID]],Table1[Sales],Table1[[#This Row],[Sales]])</f>
        <v>1</v>
      </c>
    </row>
    <row r="7362" spans="1:19" x14ac:dyDescent="0.3">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c r="S7362">
        <f>COUNTIFS(Table1[Order ID],Table1[[#This Row],[Order ID]],Table1[Product ID],Table1[[#This Row],[Product ID]],Table1[Sales],Table1[[#This Row],[Sales]])</f>
        <v>1</v>
      </c>
    </row>
    <row r="7363" spans="1:19" x14ac:dyDescent="0.3">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c r="S7363">
        <f>COUNTIFS(Table1[Order ID],Table1[[#This Row],[Order ID]],Table1[Product ID],Table1[[#This Row],[Product ID]],Table1[Sales],Table1[[#This Row],[Sales]])</f>
        <v>1</v>
      </c>
    </row>
    <row r="7364" spans="1:19" x14ac:dyDescent="0.3">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c r="S7364">
        <f>COUNTIFS(Table1[Order ID],Table1[[#This Row],[Order ID]],Table1[Product ID],Table1[[#This Row],[Product ID]],Table1[Sales],Table1[[#This Row],[Sales]])</f>
        <v>1</v>
      </c>
    </row>
    <row r="7365" spans="1:19" x14ac:dyDescent="0.3">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c r="S7365">
        <f>COUNTIFS(Table1[Order ID],Table1[[#This Row],[Order ID]],Table1[Product ID],Table1[[#This Row],[Product ID]],Table1[Sales],Table1[[#This Row],[Sales]])</f>
        <v>1</v>
      </c>
    </row>
    <row r="7366" spans="1:19" x14ac:dyDescent="0.3">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c r="S7366">
        <f>COUNTIFS(Table1[Order ID],Table1[[#This Row],[Order ID]],Table1[Product ID],Table1[[#This Row],[Product ID]],Table1[Sales],Table1[[#This Row],[Sales]])</f>
        <v>1</v>
      </c>
    </row>
    <row r="7367" spans="1:19" x14ac:dyDescent="0.3">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c r="S7367">
        <f>COUNTIFS(Table1[Order ID],Table1[[#This Row],[Order ID]],Table1[Product ID],Table1[[#This Row],[Product ID]],Table1[Sales],Table1[[#This Row],[Sales]])</f>
        <v>1</v>
      </c>
    </row>
    <row r="7368" spans="1:19" x14ac:dyDescent="0.3">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c r="S7368">
        <f>COUNTIFS(Table1[Order ID],Table1[[#This Row],[Order ID]],Table1[Product ID],Table1[[#This Row],[Product ID]],Table1[Sales],Table1[[#This Row],[Sales]])</f>
        <v>1</v>
      </c>
    </row>
    <row r="7369" spans="1:19" x14ac:dyDescent="0.3">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c r="S7369">
        <f>COUNTIFS(Table1[Order ID],Table1[[#This Row],[Order ID]],Table1[Product ID],Table1[[#This Row],[Product ID]],Table1[Sales],Table1[[#This Row],[Sales]])</f>
        <v>1</v>
      </c>
    </row>
    <row r="7370" spans="1:19" x14ac:dyDescent="0.3">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c r="S7370">
        <f>COUNTIFS(Table1[Order ID],Table1[[#This Row],[Order ID]],Table1[Product ID],Table1[[#This Row],[Product ID]],Table1[Sales],Table1[[#This Row],[Sales]])</f>
        <v>1</v>
      </c>
    </row>
    <row r="7371" spans="1:19" x14ac:dyDescent="0.3">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c r="S7371">
        <f>COUNTIFS(Table1[Order ID],Table1[[#This Row],[Order ID]],Table1[Product ID],Table1[[#This Row],[Product ID]],Table1[Sales],Table1[[#This Row],[Sales]])</f>
        <v>1</v>
      </c>
    </row>
    <row r="7372" spans="1:19" x14ac:dyDescent="0.3">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c r="S7372">
        <f>COUNTIFS(Table1[Order ID],Table1[[#This Row],[Order ID]],Table1[Product ID],Table1[[#This Row],[Product ID]],Table1[Sales],Table1[[#This Row],[Sales]])</f>
        <v>1</v>
      </c>
    </row>
    <row r="7373" spans="1:19" x14ac:dyDescent="0.3">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c r="S7373">
        <f>COUNTIFS(Table1[Order ID],Table1[[#This Row],[Order ID]],Table1[Product ID],Table1[[#This Row],[Product ID]],Table1[Sales],Table1[[#This Row],[Sales]])</f>
        <v>1</v>
      </c>
    </row>
    <row r="7374" spans="1:19" x14ac:dyDescent="0.3">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c r="S7374">
        <f>COUNTIFS(Table1[Order ID],Table1[[#This Row],[Order ID]],Table1[Product ID],Table1[[#This Row],[Product ID]],Table1[Sales],Table1[[#This Row],[Sales]])</f>
        <v>1</v>
      </c>
    </row>
    <row r="7375" spans="1:19" x14ac:dyDescent="0.3">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c r="S7375">
        <f>COUNTIFS(Table1[Order ID],Table1[[#This Row],[Order ID]],Table1[Product ID],Table1[[#This Row],[Product ID]],Table1[Sales],Table1[[#This Row],[Sales]])</f>
        <v>1</v>
      </c>
    </row>
    <row r="7376" spans="1:19" x14ac:dyDescent="0.3">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c r="S7376">
        <f>COUNTIFS(Table1[Order ID],Table1[[#This Row],[Order ID]],Table1[Product ID],Table1[[#This Row],[Product ID]],Table1[Sales],Table1[[#This Row],[Sales]])</f>
        <v>1</v>
      </c>
    </row>
    <row r="7377" spans="1:19" x14ac:dyDescent="0.3">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c r="S7377">
        <f>COUNTIFS(Table1[Order ID],Table1[[#This Row],[Order ID]],Table1[Product ID],Table1[[#This Row],[Product ID]],Table1[Sales],Table1[[#This Row],[Sales]])</f>
        <v>1</v>
      </c>
    </row>
    <row r="7378" spans="1:19" x14ac:dyDescent="0.3">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c r="S7378">
        <f>COUNTIFS(Table1[Order ID],Table1[[#This Row],[Order ID]],Table1[Product ID],Table1[[#This Row],[Product ID]],Table1[Sales],Table1[[#This Row],[Sales]])</f>
        <v>1</v>
      </c>
    </row>
    <row r="7379" spans="1:19" x14ac:dyDescent="0.3">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c r="S7379">
        <f>COUNTIFS(Table1[Order ID],Table1[[#This Row],[Order ID]],Table1[Product ID],Table1[[#This Row],[Product ID]],Table1[Sales],Table1[[#This Row],[Sales]])</f>
        <v>1</v>
      </c>
    </row>
    <row r="7380" spans="1:19" x14ac:dyDescent="0.3">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c r="S7380">
        <f>COUNTIFS(Table1[Order ID],Table1[[#This Row],[Order ID]],Table1[Product ID],Table1[[#This Row],[Product ID]],Table1[Sales],Table1[[#This Row],[Sales]])</f>
        <v>1</v>
      </c>
    </row>
    <row r="7381" spans="1:19" x14ac:dyDescent="0.3">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c r="S7381">
        <f>COUNTIFS(Table1[Order ID],Table1[[#This Row],[Order ID]],Table1[Product ID],Table1[[#This Row],[Product ID]],Table1[Sales],Table1[[#This Row],[Sales]])</f>
        <v>1</v>
      </c>
    </row>
    <row r="7382" spans="1:19" x14ac:dyDescent="0.3">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c r="S7382">
        <f>COUNTIFS(Table1[Order ID],Table1[[#This Row],[Order ID]],Table1[Product ID],Table1[[#This Row],[Product ID]],Table1[Sales],Table1[[#This Row],[Sales]])</f>
        <v>1</v>
      </c>
    </row>
    <row r="7383" spans="1:19" x14ac:dyDescent="0.3">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c r="S7383">
        <f>COUNTIFS(Table1[Order ID],Table1[[#This Row],[Order ID]],Table1[Product ID],Table1[[#This Row],[Product ID]],Table1[Sales],Table1[[#This Row],[Sales]])</f>
        <v>1</v>
      </c>
    </row>
    <row r="7384" spans="1:19" x14ac:dyDescent="0.3">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c r="S7384">
        <f>COUNTIFS(Table1[Order ID],Table1[[#This Row],[Order ID]],Table1[Product ID],Table1[[#This Row],[Product ID]],Table1[Sales],Table1[[#This Row],[Sales]])</f>
        <v>1</v>
      </c>
    </row>
    <row r="7385" spans="1:19" x14ac:dyDescent="0.3">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c r="S7385">
        <f>COUNTIFS(Table1[Order ID],Table1[[#This Row],[Order ID]],Table1[Product ID],Table1[[#This Row],[Product ID]],Table1[Sales],Table1[[#This Row],[Sales]])</f>
        <v>1</v>
      </c>
    </row>
    <row r="7386" spans="1:19" x14ac:dyDescent="0.3">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c r="S7386">
        <f>COUNTIFS(Table1[Order ID],Table1[[#This Row],[Order ID]],Table1[Product ID],Table1[[#This Row],[Product ID]],Table1[Sales],Table1[[#This Row],[Sales]])</f>
        <v>1</v>
      </c>
    </row>
    <row r="7387" spans="1:19" x14ac:dyDescent="0.3">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c r="S7387">
        <f>COUNTIFS(Table1[Order ID],Table1[[#This Row],[Order ID]],Table1[Product ID],Table1[[#This Row],[Product ID]],Table1[Sales],Table1[[#This Row],[Sales]])</f>
        <v>1</v>
      </c>
    </row>
    <row r="7388" spans="1:19" x14ac:dyDescent="0.3">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c r="S7388">
        <f>COUNTIFS(Table1[Order ID],Table1[[#This Row],[Order ID]],Table1[Product ID],Table1[[#This Row],[Product ID]],Table1[Sales],Table1[[#This Row],[Sales]])</f>
        <v>1</v>
      </c>
    </row>
    <row r="7389" spans="1:19" x14ac:dyDescent="0.3">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c r="S7389">
        <f>COUNTIFS(Table1[Order ID],Table1[[#This Row],[Order ID]],Table1[Product ID],Table1[[#This Row],[Product ID]],Table1[Sales],Table1[[#This Row],[Sales]])</f>
        <v>1</v>
      </c>
    </row>
    <row r="7390" spans="1:19" x14ac:dyDescent="0.3">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c r="S7390">
        <f>COUNTIFS(Table1[Order ID],Table1[[#This Row],[Order ID]],Table1[Product ID],Table1[[#This Row],[Product ID]],Table1[Sales],Table1[[#This Row],[Sales]])</f>
        <v>1</v>
      </c>
    </row>
    <row r="7391" spans="1:19" x14ac:dyDescent="0.3">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c r="S7391">
        <f>COUNTIFS(Table1[Order ID],Table1[[#This Row],[Order ID]],Table1[Product ID],Table1[[#This Row],[Product ID]],Table1[Sales],Table1[[#This Row],[Sales]])</f>
        <v>1</v>
      </c>
    </row>
    <row r="7392" spans="1:19" x14ac:dyDescent="0.3">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c r="S7392">
        <f>COUNTIFS(Table1[Order ID],Table1[[#This Row],[Order ID]],Table1[Product ID],Table1[[#This Row],[Product ID]],Table1[Sales],Table1[[#This Row],[Sales]])</f>
        <v>1</v>
      </c>
    </row>
    <row r="7393" spans="1:19" x14ac:dyDescent="0.3">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c r="S7393">
        <f>COUNTIFS(Table1[Order ID],Table1[[#This Row],[Order ID]],Table1[Product ID],Table1[[#This Row],[Product ID]],Table1[Sales],Table1[[#This Row],[Sales]])</f>
        <v>1</v>
      </c>
    </row>
    <row r="7394" spans="1:19" x14ac:dyDescent="0.3">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c r="S7394">
        <f>COUNTIFS(Table1[Order ID],Table1[[#This Row],[Order ID]],Table1[Product ID],Table1[[#This Row],[Product ID]],Table1[Sales],Table1[[#This Row],[Sales]])</f>
        <v>1</v>
      </c>
    </row>
    <row r="7395" spans="1:19" x14ac:dyDescent="0.3">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c r="S7395">
        <f>COUNTIFS(Table1[Order ID],Table1[[#This Row],[Order ID]],Table1[Product ID],Table1[[#This Row],[Product ID]],Table1[Sales],Table1[[#This Row],[Sales]])</f>
        <v>1</v>
      </c>
    </row>
    <row r="7396" spans="1:19" x14ac:dyDescent="0.3">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c r="S7396">
        <f>COUNTIFS(Table1[Order ID],Table1[[#This Row],[Order ID]],Table1[Product ID],Table1[[#This Row],[Product ID]],Table1[Sales],Table1[[#This Row],[Sales]])</f>
        <v>1</v>
      </c>
    </row>
    <row r="7397" spans="1:19" x14ac:dyDescent="0.3">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c r="S7397">
        <f>COUNTIFS(Table1[Order ID],Table1[[#This Row],[Order ID]],Table1[Product ID],Table1[[#This Row],[Product ID]],Table1[Sales],Table1[[#This Row],[Sales]])</f>
        <v>1</v>
      </c>
    </row>
    <row r="7398" spans="1:19" x14ac:dyDescent="0.3">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c r="S7398">
        <f>COUNTIFS(Table1[Order ID],Table1[[#This Row],[Order ID]],Table1[Product ID],Table1[[#This Row],[Product ID]],Table1[Sales],Table1[[#This Row],[Sales]])</f>
        <v>1</v>
      </c>
    </row>
    <row r="7399" spans="1:19" x14ac:dyDescent="0.3">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c r="S7399">
        <f>COUNTIFS(Table1[Order ID],Table1[[#This Row],[Order ID]],Table1[Product ID],Table1[[#This Row],[Product ID]],Table1[Sales],Table1[[#This Row],[Sales]])</f>
        <v>1</v>
      </c>
    </row>
    <row r="7400" spans="1:19" x14ac:dyDescent="0.3">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c r="S7400">
        <f>COUNTIFS(Table1[Order ID],Table1[[#This Row],[Order ID]],Table1[Product ID],Table1[[#This Row],[Product ID]],Table1[Sales],Table1[[#This Row],[Sales]])</f>
        <v>1</v>
      </c>
    </row>
    <row r="7401" spans="1:19" x14ac:dyDescent="0.3">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c r="S7401">
        <f>COUNTIFS(Table1[Order ID],Table1[[#This Row],[Order ID]],Table1[Product ID],Table1[[#This Row],[Product ID]],Table1[Sales],Table1[[#This Row],[Sales]])</f>
        <v>1</v>
      </c>
    </row>
    <row r="7402" spans="1:19" x14ac:dyDescent="0.3">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c r="S7402">
        <f>COUNTIFS(Table1[Order ID],Table1[[#This Row],[Order ID]],Table1[Product ID],Table1[[#This Row],[Product ID]],Table1[Sales],Table1[[#This Row],[Sales]])</f>
        <v>1</v>
      </c>
    </row>
    <row r="7403" spans="1:19" x14ac:dyDescent="0.3">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c r="S7403">
        <f>COUNTIFS(Table1[Order ID],Table1[[#This Row],[Order ID]],Table1[Product ID],Table1[[#This Row],[Product ID]],Table1[Sales],Table1[[#This Row],[Sales]])</f>
        <v>1</v>
      </c>
    </row>
    <row r="7404" spans="1:19" x14ac:dyDescent="0.3">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c r="S7404">
        <f>COUNTIFS(Table1[Order ID],Table1[[#This Row],[Order ID]],Table1[Product ID],Table1[[#This Row],[Product ID]],Table1[Sales],Table1[[#This Row],[Sales]])</f>
        <v>1</v>
      </c>
    </row>
    <row r="7405" spans="1:19" x14ac:dyDescent="0.3">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c r="S7405">
        <f>COUNTIFS(Table1[Order ID],Table1[[#This Row],[Order ID]],Table1[Product ID],Table1[[#This Row],[Product ID]],Table1[Sales],Table1[[#This Row],[Sales]])</f>
        <v>1</v>
      </c>
    </row>
    <row r="7406" spans="1:19" x14ac:dyDescent="0.3">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c r="S7406">
        <f>COUNTIFS(Table1[Order ID],Table1[[#This Row],[Order ID]],Table1[Product ID],Table1[[#This Row],[Product ID]],Table1[Sales],Table1[[#This Row],[Sales]])</f>
        <v>1</v>
      </c>
    </row>
    <row r="7407" spans="1:19" x14ac:dyDescent="0.3">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c r="S7407">
        <f>COUNTIFS(Table1[Order ID],Table1[[#This Row],[Order ID]],Table1[Product ID],Table1[[#This Row],[Product ID]],Table1[Sales],Table1[[#This Row],[Sales]])</f>
        <v>1</v>
      </c>
    </row>
    <row r="7408" spans="1:19" x14ac:dyDescent="0.3">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c r="S7408">
        <f>COUNTIFS(Table1[Order ID],Table1[[#This Row],[Order ID]],Table1[Product ID],Table1[[#This Row],[Product ID]],Table1[Sales],Table1[[#This Row],[Sales]])</f>
        <v>1</v>
      </c>
    </row>
    <row r="7409" spans="1:19" x14ac:dyDescent="0.3">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c r="S7409">
        <f>COUNTIFS(Table1[Order ID],Table1[[#This Row],[Order ID]],Table1[Product ID],Table1[[#This Row],[Product ID]],Table1[Sales],Table1[[#This Row],[Sales]])</f>
        <v>1</v>
      </c>
    </row>
    <row r="7410" spans="1:19" x14ac:dyDescent="0.3">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c r="S7410">
        <f>COUNTIFS(Table1[Order ID],Table1[[#This Row],[Order ID]],Table1[Product ID],Table1[[#This Row],[Product ID]],Table1[Sales],Table1[[#This Row],[Sales]])</f>
        <v>1</v>
      </c>
    </row>
    <row r="7411" spans="1:19" x14ac:dyDescent="0.3">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c r="S7411">
        <f>COUNTIFS(Table1[Order ID],Table1[[#This Row],[Order ID]],Table1[Product ID],Table1[[#This Row],[Product ID]],Table1[Sales],Table1[[#This Row],[Sales]])</f>
        <v>1</v>
      </c>
    </row>
    <row r="7412" spans="1:19" x14ac:dyDescent="0.3">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c r="S7412">
        <f>COUNTIFS(Table1[Order ID],Table1[[#This Row],[Order ID]],Table1[Product ID],Table1[[#This Row],[Product ID]],Table1[Sales],Table1[[#This Row],[Sales]])</f>
        <v>1</v>
      </c>
    </row>
    <row r="7413" spans="1:19" x14ac:dyDescent="0.3">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c r="S7413">
        <f>COUNTIFS(Table1[Order ID],Table1[[#This Row],[Order ID]],Table1[Product ID],Table1[[#This Row],[Product ID]],Table1[Sales],Table1[[#This Row],[Sales]])</f>
        <v>1</v>
      </c>
    </row>
    <row r="7414" spans="1:19" x14ac:dyDescent="0.3">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c r="S7414">
        <f>COUNTIFS(Table1[Order ID],Table1[[#This Row],[Order ID]],Table1[Product ID],Table1[[#This Row],[Product ID]],Table1[Sales],Table1[[#This Row],[Sales]])</f>
        <v>1</v>
      </c>
    </row>
    <row r="7415" spans="1:19" x14ac:dyDescent="0.3">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c r="S7415">
        <f>COUNTIFS(Table1[Order ID],Table1[[#This Row],[Order ID]],Table1[Product ID],Table1[[#This Row],[Product ID]],Table1[Sales],Table1[[#This Row],[Sales]])</f>
        <v>1</v>
      </c>
    </row>
    <row r="7416" spans="1:19" x14ac:dyDescent="0.3">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c r="S7416">
        <f>COUNTIFS(Table1[Order ID],Table1[[#This Row],[Order ID]],Table1[Product ID],Table1[[#This Row],[Product ID]],Table1[Sales],Table1[[#This Row],[Sales]])</f>
        <v>1</v>
      </c>
    </row>
    <row r="7417" spans="1:19" x14ac:dyDescent="0.3">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c r="S7417">
        <f>COUNTIFS(Table1[Order ID],Table1[[#This Row],[Order ID]],Table1[Product ID],Table1[[#This Row],[Product ID]],Table1[Sales],Table1[[#This Row],[Sales]])</f>
        <v>1</v>
      </c>
    </row>
    <row r="7418" spans="1:19" x14ac:dyDescent="0.3">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c r="S7418">
        <f>COUNTIFS(Table1[Order ID],Table1[[#This Row],[Order ID]],Table1[Product ID],Table1[[#This Row],[Product ID]],Table1[Sales],Table1[[#This Row],[Sales]])</f>
        <v>1</v>
      </c>
    </row>
    <row r="7419" spans="1:19" x14ac:dyDescent="0.3">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c r="S7419">
        <f>COUNTIFS(Table1[Order ID],Table1[[#This Row],[Order ID]],Table1[Product ID],Table1[[#This Row],[Product ID]],Table1[Sales],Table1[[#This Row],[Sales]])</f>
        <v>1</v>
      </c>
    </row>
    <row r="7420" spans="1:19" x14ac:dyDescent="0.3">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c r="S7420">
        <f>COUNTIFS(Table1[Order ID],Table1[[#This Row],[Order ID]],Table1[Product ID],Table1[[#This Row],[Product ID]],Table1[Sales],Table1[[#This Row],[Sales]])</f>
        <v>1</v>
      </c>
    </row>
    <row r="7421" spans="1:19" x14ac:dyDescent="0.3">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c r="S7421">
        <f>COUNTIFS(Table1[Order ID],Table1[[#This Row],[Order ID]],Table1[Product ID],Table1[[#This Row],[Product ID]],Table1[Sales],Table1[[#This Row],[Sales]])</f>
        <v>1</v>
      </c>
    </row>
    <row r="7422" spans="1:19" x14ac:dyDescent="0.3">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c r="S7422">
        <f>COUNTIFS(Table1[Order ID],Table1[[#This Row],[Order ID]],Table1[Product ID],Table1[[#This Row],[Product ID]],Table1[Sales],Table1[[#This Row],[Sales]])</f>
        <v>1</v>
      </c>
    </row>
    <row r="7423" spans="1:19" x14ac:dyDescent="0.3">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c r="S7423">
        <f>COUNTIFS(Table1[Order ID],Table1[[#This Row],[Order ID]],Table1[Product ID],Table1[[#This Row],[Product ID]],Table1[Sales],Table1[[#This Row],[Sales]])</f>
        <v>1</v>
      </c>
    </row>
    <row r="7424" spans="1:19" x14ac:dyDescent="0.3">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c r="S7424">
        <f>COUNTIFS(Table1[Order ID],Table1[[#This Row],[Order ID]],Table1[Product ID],Table1[[#This Row],[Product ID]],Table1[Sales],Table1[[#This Row],[Sales]])</f>
        <v>1</v>
      </c>
    </row>
    <row r="7425" spans="1:19" x14ac:dyDescent="0.3">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c r="S7425">
        <f>COUNTIFS(Table1[Order ID],Table1[[#This Row],[Order ID]],Table1[Product ID],Table1[[#This Row],[Product ID]],Table1[Sales],Table1[[#This Row],[Sales]])</f>
        <v>1</v>
      </c>
    </row>
    <row r="7426" spans="1:19" x14ac:dyDescent="0.3">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c r="S7426">
        <f>COUNTIFS(Table1[Order ID],Table1[[#This Row],[Order ID]],Table1[Product ID],Table1[[#This Row],[Product ID]],Table1[Sales],Table1[[#This Row],[Sales]])</f>
        <v>1</v>
      </c>
    </row>
    <row r="7427" spans="1:19" x14ac:dyDescent="0.3">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c r="S7427">
        <f>COUNTIFS(Table1[Order ID],Table1[[#This Row],[Order ID]],Table1[Product ID],Table1[[#This Row],[Product ID]],Table1[Sales],Table1[[#This Row],[Sales]])</f>
        <v>1</v>
      </c>
    </row>
    <row r="7428" spans="1:19" x14ac:dyDescent="0.3">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c r="S7428">
        <f>COUNTIFS(Table1[Order ID],Table1[[#This Row],[Order ID]],Table1[Product ID],Table1[[#This Row],[Product ID]],Table1[Sales],Table1[[#This Row],[Sales]])</f>
        <v>1</v>
      </c>
    </row>
    <row r="7429" spans="1:19" x14ac:dyDescent="0.3">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c r="S7429">
        <f>COUNTIFS(Table1[Order ID],Table1[[#This Row],[Order ID]],Table1[Product ID],Table1[[#This Row],[Product ID]],Table1[Sales],Table1[[#This Row],[Sales]])</f>
        <v>1</v>
      </c>
    </row>
    <row r="7430" spans="1:19" x14ac:dyDescent="0.3">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c r="S7430">
        <f>COUNTIFS(Table1[Order ID],Table1[[#This Row],[Order ID]],Table1[Product ID],Table1[[#This Row],[Product ID]],Table1[Sales],Table1[[#This Row],[Sales]])</f>
        <v>1</v>
      </c>
    </row>
    <row r="7431" spans="1:19" x14ac:dyDescent="0.3">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c r="S7431">
        <f>COUNTIFS(Table1[Order ID],Table1[[#This Row],[Order ID]],Table1[Product ID],Table1[[#This Row],[Product ID]],Table1[Sales],Table1[[#This Row],[Sales]])</f>
        <v>1</v>
      </c>
    </row>
    <row r="7432" spans="1:19" x14ac:dyDescent="0.3">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c r="S7432">
        <f>COUNTIFS(Table1[Order ID],Table1[[#This Row],[Order ID]],Table1[Product ID],Table1[[#This Row],[Product ID]],Table1[Sales],Table1[[#This Row],[Sales]])</f>
        <v>1</v>
      </c>
    </row>
    <row r="7433" spans="1:19" x14ac:dyDescent="0.3">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c r="S7433">
        <f>COUNTIFS(Table1[Order ID],Table1[[#This Row],[Order ID]],Table1[Product ID],Table1[[#This Row],[Product ID]],Table1[Sales],Table1[[#This Row],[Sales]])</f>
        <v>1</v>
      </c>
    </row>
    <row r="7434" spans="1:19" x14ac:dyDescent="0.3">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c r="S7434">
        <f>COUNTIFS(Table1[Order ID],Table1[[#This Row],[Order ID]],Table1[Product ID],Table1[[#This Row],[Product ID]],Table1[Sales],Table1[[#This Row],[Sales]])</f>
        <v>1</v>
      </c>
    </row>
    <row r="7435" spans="1:19" x14ac:dyDescent="0.3">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c r="S7435">
        <f>COUNTIFS(Table1[Order ID],Table1[[#This Row],[Order ID]],Table1[Product ID],Table1[[#This Row],[Product ID]],Table1[Sales],Table1[[#This Row],[Sales]])</f>
        <v>1</v>
      </c>
    </row>
    <row r="7436" spans="1:19" x14ac:dyDescent="0.3">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c r="S7436">
        <f>COUNTIFS(Table1[Order ID],Table1[[#This Row],[Order ID]],Table1[Product ID],Table1[[#This Row],[Product ID]],Table1[Sales],Table1[[#This Row],[Sales]])</f>
        <v>1</v>
      </c>
    </row>
    <row r="7437" spans="1:19" x14ac:dyDescent="0.3">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c r="S7437">
        <f>COUNTIFS(Table1[Order ID],Table1[[#This Row],[Order ID]],Table1[Product ID],Table1[[#This Row],[Product ID]],Table1[Sales],Table1[[#This Row],[Sales]])</f>
        <v>1</v>
      </c>
    </row>
    <row r="7438" spans="1:19" x14ac:dyDescent="0.3">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c r="S7438">
        <f>COUNTIFS(Table1[Order ID],Table1[[#This Row],[Order ID]],Table1[Product ID],Table1[[#This Row],[Product ID]],Table1[Sales],Table1[[#This Row],[Sales]])</f>
        <v>1</v>
      </c>
    </row>
    <row r="7439" spans="1:19" x14ac:dyDescent="0.3">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c r="S7439">
        <f>COUNTIFS(Table1[Order ID],Table1[[#This Row],[Order ID]],Table1[Product ID],Table1[[#This Row],[Product ID]],Table1[Sales],Table1[[#This Row],[Sales]])</f>
        <v>1</v>
      </c>
    </row>
    <row r="7440" spans="1:19" x14ac:dyDescent="0.3">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c r="S7440">
        <f>COUNTIFS(Table1[Order ID],Table1[[#This Row],[Order ID]],Table1[Product ID],Table1[[#This Row],[Product ID]],Table1[Sales],Table1[[#This Row],[Sales]])</f>
        <v>1</v>
      </c>
    </row>
    <row r="7441" spans="1:19" x14ac:dyDescent="0.3">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c r="S7441">
        <f>COUNTIFS(Table1[Order ID],Table1[[#This Row],[Order ID]],Table1[Product ID],Table1[[#This Row],[Product ID]],Table1[Sales],Table1[[#This Row],[Sales]])</f>
        <v>1</v>
      </c>
    </row>
    <row r="7442" spans="1:19" x14ac:dyDescent="0.3">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c r="S7442">
        <f>COUNTIFS(Table1[Order ID],Table1[[#This Row],[Order ID]],Table1[Product ID],Table1[[#This Row],[Product ID]],Table1[Sales],Table1[[#This Row],[Sales]])</f>
        <v>1</v>
      </c>
    </row>
    <row r="7443" spans="1:19" x14ac:dyDescent="0.3">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c r="S7443">
        <f>COUNTIFS(Table1[Order ID],Table1[[#This Row],[Order ID]],Table1[Product ID],Table1[[#This Row],[Product ID]],Table1[Sales],Table1[[#This Row],[Sales]])</f>
        <v>1</v>
      </c>
    </row>
    <row r="7444" spans="1:19" x14ac:dyDescent="0.3">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c r="S7444">
        <f>COUNTIFS(Table1[Order ID],Table1[[#This Row],[Order ID]],Table1[Product ID],Table1[[#This Row],[Product ID]],Table1[Sales],Table1[[#This Row],[Sales]])</f>
        <v>1</v>
      </c>
    </row>
    <row r="7445" spans="1:19" x14ac:dyDescent="0.3">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c r="S7445">
        <f>COUNTIFS(Table1[Order ID],Table1[[#This Row],[Order ID]],Table1[Product ID],Table1[[#This Row],[Product ID]],Table1[Sales],Table1[[#This Row],[Sales]])</f>
        <v>1</v>
      </c>
    </row>
    <row r="7446" spans="1:19" x14ac:dyDescent="0.3">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c r="S7446">
        <f>COUNTIFS(Table1[Order ID],Table1[[#This Row],[Order ID]],Table1[Product ID],Table1[[#This Row],[Product ID]],Table1[Sales],Table1[[#This Row],[Sales]])</f>
        <v>1</v>
      </c>
    </row>
    <row r="7447" spans="1:19" x14ac:dyDescent="0.3">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c r="S7447">
        <f>COUNTIFS(Table1[Order ID],Table1[[#This Row],[Order ID]],Table1[Product ID],Table1[[#This Row],[Product ID]],Table1[Sales],Table1[[#This Row],[Sales]])</f>
        <v>1</v>
      </c>
    </row>
    <row r="7448" spans="1:19" x14ac:dyDescent="0.3">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c r="S7448">
        <f>COUNTIFS(Table1[Order ID],Table1[[#This Row],[Order ID]],Table1[Product ID],Table1[[#This Row],[Product ID]],Table1[Sales],Table1[[#This Row],[Sales]])</f>
        <v>1</v>
      </c>
    </row>
    <row r="7449" spans="1:19" x14ac:dyDescent="0.3">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c r="S7449">
        <f>COUNTIFS(Table1[Order ID],Table1[[#This Row],[Order ID]],Table1[Product ID],Table1[[#This Row],[Product ID]],Table1[Sales],Table1[[#This Row],[Sales]])</f>
        <v>1</v>
      </c>
    </row>
    <row r="7450" spans="1:19" x14ac:dyDescent="0.3">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c r="S7450">
        <f>COUNTIFS(Table1[Order ID],Table1[[#This Row],[Order ID]],Table1[Product ID],Table1[[#This Row],[Product ID]],Table1[Sales],Table1[[#This Row],[Sales]])</f>
        <v>1</v>
      </c>
    </row>
    <row r="7451" spans="1:19" x14ac:dyDescent="0.3">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c r="S7451">
        <f>COUNTIFS(Table1[Order ID],Table1[[#This Row],[Order ID]],Table1[Product ID],Table1[[#This Row],[Product ID]],Table1[Sales],Table1[[#This Row],[Sales]])</f>
        <v>1</v>
      </c>
    </row>
    <row r="7452" spans="1:19" x14ac:dyDescent="0.3">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c r="S7452">
        <f>COUNTIFS(Table1[Order ID],Table1[[#This Row],[Order ID]],Table1[Product ID],Table1[[#This Row],[Product ID]],Table1[Sales],Table1[[#This Row],[Sales]])</f>
        <v>1</v>
      </c>
    </row>
    <row r="7453" spans="1:19" x14ac:dyDescent="0.3">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c r="S7453">
        <f>COUNTIFS(Table1[Order ID],Table1[[#This Row],[Order ID]],Table1[Product ID],Table1[[#This Row],[Product ID]],Table1[Sales],Table1[[#This Row],[Sales]])</f>
        <v>1</v>
      </c>
    </row>
    <row r="7454" spans="1:19" x14ac:dyDescent="0.3">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c r="S7454">
        <f>COUNTIFS(Table1[Order ID],Table1[[#This Row],[Order ID]],Table1[Product ID],Table1[[#This Row],[Product ID]],Table1[Sales],Table1[[#This Row],[Sales]])</f>
        <v>1</v>
      </c>
    </row>
    <row r="7455" spans="1:19" x14ac:dyDescent="0.3">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c r="S7455">
        <f>COUNTIFS(Table1[Order ID],Table1[[#This Row],[Order ID]],Table1[Product ID],Table1[[#This Row],[Product ID]],Table1[Sales],Table1[[#This Row],[Sales]])</f>
        <v>1</v>
      </c>
    </row>
    <row r="7456" spans="1:19" x14ac:dyDescent="0.3">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c r="S7456">
        <f>COUNTIFS(Table1[Order ID],Table1[[#This Row],[Order ID]],Table1[Product ID],Table1[[#This Row],[Product ID]],Table1[Sales],Table1[[#This Row],[Sales]])</f>
        <v>1</v>
      </c>
    </row>
    <row r="7457" spans="1:19" x14ac:dyDescent="0.3">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c r="S7457">
        <f>COUNTIFS(Table1[Order ID],Table1[[#This Row],[Order ID]],Table1[Product ID],Table1[[#This Row],[Product ID]],Table1[Sales],Table1[[#This Row],[Sales]])</f>
        <v>1</v>
      </c>
    </row>
    <row r="7458" spans="1:19" x14ac:dyDescent="0.3">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c r="S7458">
        <f>COUNTIFS(Table1[Order ID],Table1[[#This Row],[Order ID]],Table1[Product ID],Table1[[#This Row],[Product ID]],Table1[Sales],Table1[[#This Row],[Sales]])</f>
        <v>1</v>
      </c>
    </row>
    <row r="7459" spans="1:19" x14ac:dyDescent="0.3">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c r="S7459">
        <f>COUNTIFS(Table1[Order ID],Table1[[#This Row],[Order ID]],Table1[Product ID],Table1[[#This Row],[Product ID]],Table1[Sales],Table1[[#This Row],[Sales]])</f>
        <v>1</v>
      </c>
    </row>
    <row r="7460" spans="1:19" x14ac:dyDescent="0.3">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c r="S7460">
        <f>COUNTIFS(Table1[Order ID],Table1[[#This Row],[Order ID]],Table1[Product ID],Table1[[#This Row],[Product ID]],Table1[Sales],Table1[[#This Row],[Sales]])</f>
        <v>1</v>
      </c>
    </row>
    <row r="7461" spans="1:19" x14ac:dyDescent="0.3">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c r="S7461">
        <f>COUNTIFS(Table1[Order ID],Table1[[#This Row],[Order ID]],Table1[Product ID],Table1[[#This Row],[Product ID]],Table1[Sales],Table1[[#This Row],[Sales]])</f>
        <v>1</v>
      </c>
    </row>
    <row r="7462" spans="1:19" x14ac:dyDescent="0.3">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c r="S7462">
        <f>COUNTIFS(Table1[Order ID],Table1[[#This Row],[Order ID]],Table1[Product ID],Table1[[#This Row],[Product ID]],Table1[Sales],Table1[[#This Row],[Sales]])</f>
        <v>1</v>
      </c>
    </row>
    <row r="7463" spans="1:19" x14ac:dyDescent="0.3">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c r="S7463">
        <f>COUNTIFS(Table1[Order ID],Table1[[#This Row],[Order ID]],Table1[Product ID],Table1[[#This Row],[Product ID]],Table1[Sales],Table1[[#This Row],[Sales]])</f>
        <v>1</v>
      </c>
    </row>
    <row r="7464" spans="1:19" x14ac:dyDescent="0.3">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c r="S7464">
        <f>COUNTIFS(Table1[Order ID],Table1[[#This Row],[Order ID]],Table1[Product ID],Table1[[#This Row],[Product ID]],Table1[Sales],Table1[[#This Row],[Sales]])</f>
        <v>1</v>
      </c>
    </row>
    <row r="7465" spans="1:19" x14ac:dyDescent="0.3">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c r="S7465">
        <f>COUNTIFS(Table1[Order ID],Table1[[#This Row],[Order ID]],Table1[Product ID],Table1[[#This Row],[Product ID]],Table1[Sales],Table1[[#This Row],[Sales]])</f>
        <v>1</v>
      </c>
    </row>
    <row r="7466" spans="1:19" x14ac:dyDescent="0.3">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c r="S7466">
        <f>COUNTIFS(Table1[Order ID],Table1[[#This Row],[Order ID]],Table1[Product ID],Table1[[#This Row],[Product ID]],Table1[Sales],Table1[[#This Row],[Sales]])</f>
        <v>1</v>
      </c>
    </row>
    <row r="7467" spans="1:19" x14ac:dyDescent="0.3">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c r="S7467">
        <f>COUNTIFS(Table1[Order ID],Table1[[#This Row],[Order ID]],Table1[Product ID],Table1[[#This Row],[Product ID]],Table1[Sales],Table1[[#This Row],[Sales]])</f>
        <v>1</v>
      </c>
    </row>
    <row r="7468" spans="1:19" x14ac:dyDescent="0.3">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c r="S7468">
        <f>COUNTIFS(Table1[Order ID],Table1[[#This Row],[Order ID]],Table1[Product ID],Table1[[#This Row],[Product ID]],Table1[Sales],Table1[[#This Row],[Sales]])</f>
        <v>1</v>
      </c>
    </row>
    <row r="7469" spans="1:19" x14ac:dyDescent="0.3">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c r="S7469">
        <f>COUNTIFS(Table1[Order ID],Table1[[#This Row],[Order ID]],Table1[Product ID],Table1[[#This Row],[Product ID]],Table1[Sales],Table1[[#This Row],[Sales]])</f>
        <v>1</v>
      </c>
    </row>
    <row r="7470" spans="1:19" x14ac:dyDescent="0.3">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c r="S7470">
        <f>COUNTIFS(Table1[Order ID],Table1[[#This Row],[Order ID]],Table1[Product ID],Table1[[#This Row],[Product ID]],Table1[Sales],Table1[[#This Row],[Sales]])</f>
        <v>1</v>
      </c>
    </row>
    <row r="7471" spans="1:19" x14ac:dyDescent="0.3">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c r="S7471">
        <f>COUNTIFS(Table1[Order ID],Table1[[#This Row],[Order ID]],Table1[Product ID],Table1[[#This Row],[Product ID]],Table1[Sales],Table1[[#This Row],[Sales]])</f>
        <v>1</v>
      </c>
    </row>
    <row r="7472" spans="1:19" x14ac:dyDescent="0.3">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c r="S7472">
        <f>COUNTIFS(Table1[Order ID],Table1[[#This Row],[Order ID]],Table1[Product ID],Table1[[#This Row],[Product ID]],Table1[Sales],Table1[[#This Row],[Sales]])</f>
        <v>1</v>
      </c>
    </row>
    <row r="7473" spans="1:19" x14ac:dyDescent="0.3">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c r="S7473">
        <f>COUNTIFS(Table1[Order ID],Table1[[#This Row],[Order ID]],Table1[Product ID],Table1[[#This Row],[Product ID]],Table1[Sales],Table1[[#This Row],[Sales]])</f>
        <v>1</v>
      </c>
    </row>
    <row r="7474" spans="1:19" x14ac:dyDescent="0.3">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c r="S7474">
        <f>COUNTIFS(Table1[Order ID],Table1[[#This Row],[Order ID]],Table1[Product ID],Table1[[#This Row],[Product ID]],Table1[Sales],Table1[[#This Row],[Sales]])</f>
        <v>1</v>
      </c>
    </row>
    <row r="7475" spans="1:19" x14ac:dyDescent="0.3">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c r="S7475">
        <f>COUNTIFS(Table1[Order ID],Table1[[#This Row],[Order ID]],Table1[Product ID],Table1[[#This Row],[Product ID]],Table1[Sales],Table1[[#This Row],[Sales]])</f>
        <v>1</v>
      </c>
    </row>
    <row r="7476" spans="1:19" x14ac:dyDescent="0.3">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c r="S7476">
        <f>COUNTIFS(Table1[Order ID],Table1[[#This Row],[Order ID]],Table1[Product ID],Table1[[#This Row],[Product ID]],Table1[Sales],Table1[[#This Row],[Sales]])</f>
        <v>1</v>
      </c>
    </row>
    <row r="7477" spans="1:19" x14ac:dyDescent="0.3">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c r="S7477">
        <f>COUNTIFS(Table1[Order ID],Table1[[#This Row],[Order ID]],Table1[Product ID],Table1[[#This Row],[Product ID]],Table1[Sales],Table1[[#This Row],[Sales]])</f>
        <v>1</v>
      </c>
    </row>
    <row r="7478" spans="1:19" x14ac:dyDescent="0.3">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c r="S7478">
        <f>COUNTIFS(Table1[Order ID],Table1[[#This Row],[Order ID]],Table1[Product ID],Table1[[#This Row],[Product ID]],Table1[Sales],Table1[[#This Row],[Sales]])</f>
        <v>1</v>
      </c>
    </row>
    <row r="7479" spans="1:19" x14ac:dyDescent="0.3">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c r="S7479">
        <f>COUNTIFS(Table1[Order ID],Table1[[#This Row],[Order ID]],Table1[Product ID],Table1[[#This Row],[Product ID]],Table1[Sales],Table1[[#This Row],[Sales]])</f>
        <v>1</v>
      </c>
    </row>
    <row r="7480" spans="1:19" x14ac:dyDescent="0.3">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c r="S7480">
        <f>COUNTIFS(Table1[Order ID],Table1[[#This Row],[Order ID]],Table1[Product ID],Table1[[#This Row],[Product ID]],Table1[Sales],Table1[[#This Row],[Sales]])</f>
        <v>1</v>
      </c>
    </row>
    <row r="7481" spans="1:19" x14ac:dyDescent="0.3">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c r="S7481">
        <f>COUNTIFS(Table1[Order ID],Table1[[#This Row],[Order ID]],Table1[Product ID],Table1[[#This Row],[Product ID]],Table1[Sales],Table1[[#This Row],[Sales]])</f>
        <v>1</v>
      </c>
    </row>
    <row r="7482" spans="1:19" x14ac:dyDescent="0.3">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c r="S7482">
        <f>COUNTIFS(Table1[Order ID],Table1[[#This Row],[Order ID]],Table1[Product ID],Table1[[#This Row],[Product ID]],Table1[Sales],Table1[[#This Row],[Sales]])</f>
        <v>1</v>
      </c>
    </row>
    <row r="7483" spans="1:19" x14ac:dyDescent="0.3">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c r="S7483">
        <f>COUNTIFS(Table1[Order ID],Table1[[#This Row],[Order ID]],Table1[Product ID],Table1[[#This Row],[Product ID]],Table1[Sales],Table1[[#This Row],[Sales]])</f>
        <v>1</v>
      </c>
    </row>
    <row r="7484" spans="1:19" x14ac:dyDescent="0.3">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c r="S7484">
        <f>COUNTIFS(Table1[Order ID],Table1[[#This Row],[Order ID]],Table1[Product ID],Table1[[#This Row],[Product ID]],Table1[Sales],Table1[[#This Row],[Sales]])</f>
        <v>1</v>
      </c>
    </row>
    <row r="7485" spans="1:19" x14ac:dyDescent="0.3">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c r="S7485">
        <f>COUNTIFS(Table1[Order ID],Table1[[#This Row],[Order ID]],Table1[Product ID],Table1[[#This Row],[Product ID]],Table1[Sales],Table1[[#This Row],[Sales]])</f>
        <v>1</v>
      </c>
    </row>
    <row r="7486" spans="1:19" x14ac:dyDescent="0.3">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c r="S7486">
        <f>COUNTIFS(Table1[Order ID],Table1[[#This Row],[Order ID]],Table1[Product ID],Table1[[#This Row],[Product ID]],Table1[Sales],Table1[[#This Row],[Sales]])</f>
        <v>1</v>
      </c>
    </row>
    <row r="7487" spans="1:19" x14ac:dyDescent="0.3">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c r="S7487">
        <f>COUNTIFS(Table1[Order ID],Table1[[#This Row],[Order ID]],Table1[Product ID],Table1[[#This Row],[Product ID]],Table1[Sales],Table1[[#This Row],[Sales]])</f>
        <v>1</v>
      </c>
    </row>
    <row r="7488" spans="1:19" x14ac:dyDescent="0.3">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c r="S7488">
        <f>COUNTIFS(Table1[Order ID],Table1[[#This Row],[Order ID]],Table1[Product ID],Table1[[#This Row],[Product ID]],Table1[Sales],Table1[[#This Row],[Sales]])</f>
        <v>1</v>
      </c>
    </row>
    <row r="7489" spans="1:19" x14ac:dyDescent="0.3">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c r="S7489">
        <f>COUNTIFS(Table1[Order ID],Table1[[#This Row],[Order ID]],Table1[Product ID],Table1[[#This Row],[Product ID]],Table1[Sales],Table1[[#This Row],[Sales]])</f>
        <v>1</v>
      </c>
    </row>
    <row r="7490" spans="1:19" x14ac:dyDescent="0.3">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c r="S7490">
        <f>COUNTIFS(Table1[Order ID],Table1[[#This Row],[Order ID]],Table1[Product ID],Table1[[#This Row],[Product ID]],Table1[Sales],Table1[[#This Row],[Sales]])</f>
        <v>1</v>
      </c>
    </row>
    <row r="7491" spans="1:19" x14ac:dyDescent="0.3">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c r="S7491">
        <f>COUNTIFS(Table1[Order ID],Table1[[#This Row],[Order ID]],Table1[Product ID],Table1[[#This Row],[Product ID]],Table1[Sales],Table1[[#This Row],[Sales]])</f>
        <v>1</v>
      </c>
    </row>
    <row r="7492" spans="1:19" x14ac:dyDescent="0.3">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c r="S7492">
        <f>COUNTIFS(Table1[Order ID],Table1[[#This Row],[Order ID]],Table1[Product ID],Table1[[#This Row],[Product ID]],Table1[Sales],Table1[[#This Row],[Sales]])</f>
        <v>1</v>
      </c>
    </row>
    <row r="7493" spans="1:19" x14ac:dyDescent="0.3">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c r="S7493">
        <f>COUNTIFS(Table1[Order ID],Table1[[#This Row],[Order ID]],Table1[Product ID],Table1[[#This Row],[Product ID]],Table1[Sales],Table1[[#This Row],[Sales]])</f>
        <v>1</v>
      </c>
    </row>
    <row r="7494" spans="1:19" x14ac:dyDescent="0.3">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c r="S7494">
        <f>COUNTIFS(Table1[Order ID],Table1[[#This Row],[Order ID]],Table1[Product ID],Table1[[#This Row],[Product ID]],Table1[Sales],Table1[[#This Row],[Sales]])</f>
        <v>1</v>
      </c>
    </row>
    <row r="7495" spans="1:19" x14ac:dyDescent="0.3">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c r="S7495">
        <f>COUNTIFS(Table1[Order ID],Table1[[#This Row],[Order ID]],Table1[Product ID],Table1[[#This Row],[Product ID]],Table1[Sales],Table1[[#This Row],[Sales]])</f>
        <v>1</v>
      </c>
    </row>
    <row r="7496" spans="1:19" x14ac:dyDescent="0.3">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c r="S7496">
        <f>COUNTIFS(Table1[Order ID],Table1[[#This Row],[Order ID]],Table1[Product ID],Table1[[#This Row],[Product ID]],Table1[Sales],Table1[[#This Row],[Sales]])</f>
        <v>1</v>
      </c>
    </row>
    <row r="7497" spans="1:19" x14ac:dyDescent="0.3">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c r="S7497">
        <f>COUNTIFS(Table1[Order ID],Table1[[#This Row],[Order ID]],Table1[Product ID],Table1[[#This Row],[Product ID]],Table1[Sales],Table1[[#This Row],[Sales]])</f>
        <v>1</v>
      </c>
    </row>
    <row r="7498" spans="1:19" x14ac:dyDescent="0.3">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c r="S7498">
        <f>COUNTIFS(Table1[Order ID],Table1[[#This Row],[Order ID]],Table1[Product ID],Table1[[#This Row],[Product ID]],Table1[Sales],Table1[[#This Row],[Sales]])</f>
        <v>1</v>
      </c>
    </row>
    <row r="7499" spans="1:19" x14ac:dyDescent="0.3">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c r="S7499">
        <f>COUNTIFS(Table1[Order ID],Table1[[#This Row],[Order ID]],Table1[Product ID],Table1[[#This Row],[Product ID]],Table1[Sales],Table1[[#This Row],[Sales]])</f>
        <v>1</v>
      </c>
    </row>
    <row r="7500" spans="1:19" x14ac:dyDescent="0.3">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c r="S7500">
        <f>COUNTIFS(Table1[Order ID],Table1[[#This Row],[Order ID]],Table1[Product ID],Table1[[#This Row],[Product ID]],Table1[Sales],Table1[[#This Row],[Sales]])</f>
        <v>1</v>
      </c>
    </row>
    <row r="7501" spans="1:19" x14ac:dyDescent="0.3">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c r="S7501">
        <f>COUNTIFS(Table1[Order ID],Table1[[#This Row],[Order ID]],Table1[Product ID],Table1[[#This Row],[Product ID]],Table1[Sales],Table1[[#This Row],[Sales]])</f>
        <v>1</v>
      </c>
    </row>
    <row r="7502" spans="1:19" x14ac:dyDescent="0.3">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c r="S7502">
        <f>COUNTIFS(Table1[Order ID],Table1[[#This Row],[Order ID]],Table1[Product ID],Table1[[#This Row],[Product ID]],Table1[Sales],Table1[[#This Row],[Sales]])</f>
        <v>1</v>
      </c>
    </row>
    <row r="7503" spans="1:19" x14ac:dyDescent="0.3">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c r="S7503">
        <f>COUNTIFS(Table1[Order ID],Table1[[#This Row],[Order ID]],Table1[Product ID],Table1[[#This Row],[Product ID]],Table1[Sales],Table1[[#This Row],[Sales]])</f>
        <v>1</v>
      </c>
    </row>
    <row r="7504" spans="1:19" x14ac:dyDescent="0.3">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c r="S7504">
        <f>COUNTIFS(Table1[Order ID],Table1[[#This Row],[Order ID]],Table1[Product ID],Table1[[#This Row],[Product ID]],Table1[Sales],Table1[[#This Row],[Sales]])</f>
        <v>1</v>
      </c>
    </row>
    <row r="7505" spans="1:19" x14ac:dyDescent="0.3">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c r="S7505">
        <f>COUNTIFS(Table1[Order ID],Table1[[#This Row],[Order ID]],Table1[Product ID],Table1[[#This Row],[Product ID]],Table1[Sales],Table1[[#This Row],[Sales]])</f>
        <v>1</v>
      </c>
    </row>
    <row r="7506" spans="1:19" x14ac:dyDescent="0.3">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c r="S7506">
        <f>COUNTIFS(Table1[Order ID],Table1[[#This Row],[Order ID]],Table1[Product ID],Table1[[#This Row],[Product ID]],Table1[Sales],Table1[[#This Row],[Sales]])</f>
        <v>1</v>
      </c>
    </row>
    <row r="7507" spans="1:19" x14ac:dyDescent="0.3">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c r="S7507">
        <f>COUNTIFS(Table1[Order ID],Table1[[#This Row],[Order ID]],Table1[Product ID],Table1[[#This Row],[Product ID]],Table1[Sales],Table1[[#This Row],[Sales]])</f>
        <v>1</v>
      </c>
    </row>
    <row r="7508" spans="1:19" x14ac:dyDescent="0.3">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c r="S7508">
        <f>COUNTIFS(Table1[Order ID],Table1[[#This Row],[Order ID]],Table1[Product ID],Table1[[#This Row],[Product ID]],Table1[Sales],Table1[[#This Row],[Sales]])</f>
        <v>1</v>
      </c>
    </row>
    <row r="7509" spans="1:19" x14ac:dyDescent="0.3">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c r="S7509">
        <f>COUNTIFS(Table1[Order ID],Table1[[#This Row],[Order ID]],Table1[Product ID],Table1[[#This Row],[Product ID]],Table1[Sales],Table1[[#This Row],[Sales]])</f>
        <v>1</v>
      </c>
    </row>
    <row r="7510" spans="1:19" x14ac:dyDescent="0.3">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c r="S7510">
        <f>COUNTIFS(Table1[Order ID],Table1[[#This Row],[Order ID]],Table1[Product ID],Table1[[#This Row],[Product ID]],Table1[Sales],Table1[[#This Row],[Sales]])</f>
        <v>1</v>
      </c>
    </row>
    <row r="7511" spans="1:19" x14ac:dyDescent="0.3">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c r="S7511">
        <f>COUNTIFS(Table1[Order ID],Table1[[#This Row],[Order ID]],Table1[Product ID],Table1[[#This Row],[Product ID]],Table1[Sales],Table1[[#This Row],[Sales]])</f>
        <v>1</v>
      </c>
    </row>
    <row r="7512" spans="1:19" x14ac:dyDescent="0.3">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c r="S7512">
        <f>COUNTIFS(Table1[Order ID],Table1[[#This Row],[Order ID]],Table1[Product ID],Table1[[#This Row],[Product ID]],Table1[Sales],Table1[[#This Row],[Sales]])</f>
        <v>1</v>
      </c>
    </row>
    <row r="7513" spans="1:19" x14ac:dyDescent="0.3">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c r="S7513">
        <f>COUNTIFS(Table1[Order ID],Table1[[#This Row],[Order ID]],Table1[Product ID],Table1[[#This Row],[Product ID]],Table1[Sales],Table1[[#This Row],[Sales]])</f>
        <v>1</v>
      </c>
    </row>
    <row r="7514" spans="1:19" x14ac:dyDescent="0.3">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c r="S7514">
        <f>COUNTIFS(Table1[Order ID],Table1[[#This Row],[Order ID]],Table1[Product ID],Table1[[#This Row],[Product ID]],Table1[Sales],Table1[[#This Row],[Sales]])</f>
        <v>1</v>
      </c>
    </row>
    <row r="7515" spans="1:19" x14ac:dyDescent="0.3">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c r="S7515">
        <f>COUNTIFS(Table1[Order ID],Table1[[#This Row],[Order ID]],Table1[Product ID],Table1[[#This Row],[Product ID]],Table1[Sales],Table1[[#This Row],[Sales]])</f>
        <v>1</v>
      </c>
    </row>
    <row r="7516" spans="1:19" x14ac:dyDescent="0.3">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c r="S7516">
        <f>COUNTIFS(Table1[Order ID],Table1[[#This Row],[Order ID]],Table1[Product ID],Table1[[#This Row],[Product ID]],Table1[Sales],Table1[[#This Row],[Sales]])</f>
        <v>1</v>
      </c>
    </row>
    <row r="7517" spans="1:19" x14ac:dyDescent="0.3">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c r="S7517">
        <f>COUNTIFS(Table1[Order ID],Table1[[#This Row],[Order ID]],Table1[Product ID],Table1[[#This Row],[Product ID]],Table1[Sales],Table1[[#This Row],[Sales]])</f>
        <v>1</v>
      </c>
    </row>
    <row r="7518" spans="1:19" x14ac:dyDescent="0.3">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c r="S7518">
        <f>COUNTIFS(Table1[Order ID],Table1[[#This Row],[Order ID]],Table1[Product ID],Table1[[#This Row],[Product ID]],Table1[Sales],Table1[[#This Row],[Sales]])</f>
        <v>1</v>
      </c>
    </row>
    <row r="7519" spans="1:19" x14ac:dyDescent="0.3">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c r="S7519">
        <f>COUNTIFS(Table1[Order ID],Table1[[#This Row],[Order ID]],Table1[Product ID],Table1[[#This Row],[Product ID]],Table1[Sales],Table1[[#This Row],[Sales]])</f>
        <v>1</v>
      </c>
    </row>
    <row r="7520" spans="1:19" x14ac:dyDescent="0.3">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c r="S7520">
        <f>COUNTIFS(Table1[Order ID],Table1[[#This Row],[Order ID]],Table1[Product ID],Table1[[#This Row],[Product ID]],Table1[Sales],Table1[[#This Row],[Sales]])</f>
        <v>1</v>
      </c>
    </row>
    <row r="7521" spans="1:19" x14ac:dyDescent="0.3">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c r="S7521">
        <f>COUNTIFS(Table1[Order ID],Table1[[#This Row],[Order ID]],Table1[Product ID],Table1[[#This Row],[Product ID]],Table1[Sales],Table1[[#This Row],[Sales]])</f>
        <v>1</v>
      </c>
    </row>
    <row r="7522" spans="1:19" x14ac:dyDescent="0.3">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c r="S7522">
        <f>COUNTIFS(Table1[Order ID],Table1[[#This Row],[Order ID]],Table1[Product ID],Table1[[#This Row],[Product ID]],Table1[Sales],Table1[[#This Row],[Sales]])</f>
        <v>1</v>
      </c>
    </row>
    <row r="7523" spans="1:19" x14ac:dyDescent="0.3">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c r="S7523">
        <f>COUNTIFS(Table1[Order ID],Table1[[#This Row],[Order ID]],Table1[Product ID],Table1[[#This Row],[Product ID]],Table1[Sales],Table1[[#This Row],[Sales]])</f>
        <v>1</v>
      </c>
    </row>
    <row r="7524" spans="1:19" x14ac:dyDescent="0.3">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c r="S7524">
        <f>COUNTIFS(Table1[Order ID],Table1[[#This Row],[Order ID]],Table1[Product ID],Table1[[#This Row],[Product ID]],Table1[Sales],Table1[[#This Row],[Sales]])</f>
        <v>1</v>
      </c>
    </row>
    <row r="7525" spans="1:19" x14ac:dyDescent="0.3">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c r="S7525">
        <f>COUNTIFS(Table1[Order ID],Table1[[#This Row],[Order ID]],Table1[Product ID],Table1[[#This Row],[Product ID]],Table1[Sales],Table1[[#This Row],[Sales]])</f>
        <v>1</v>
      </c>
    </row>
    <row r="7526" spans="1:19" x14ac:dyDescent="0.3">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c r="S7526">
        <f>COUNTIFS(Table1[Order ID],Table1[[#This Row],[Order ID]],Table1[Product ID],Table1[[#This Row],[Product ID]],Table1[Sales],Table1[[#This Row],[Sales]])</f>
        <v>1</v>
      </c>
    </row>
    <row r="7527" spans="1:19" x14ac:dyDescent="0.3">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c r="S7527">
        <f>COUNTIFS(Table1[Order ID],Table1[[#This Row],[Order ID]],Table1[Product ID],Table1[[#This Row],[Product ID]],Table1[Sales],Table1[[#This Row],[Sales]])</f>
        <v>1</v>
      </c>
    </row>
    <row r="7528" spans="1:19" x14ac:dyDescent="0.3">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c r="S7528">
        <f>COUNTIFS(Table1[Order ID],Table1[[#This Row],[Order ID]],Table1[Product ID],Table1[[#This Row],[Product ID]],Table1[Sales],Table1[[#This Row],[Sales]])</f>
        <v>1</v>
      </c>
    </row>
    <row r="7529" spans="1:19" x14ac:dyDescent="0.3">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c r="S7529">
        <f>COUNTIFS(Table1[Order ID],Table1[[#This Row],[Order ID]],Table1[Product ID],Table1[[#This Row],[Product ID]],Table1[Sales],Table1[[#This Row],[Sales]])</f>
        <v>1</v>
      </c>
    </row>
    <row r="7530" spans="1:19" x14ac:dyDescent="0.3">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c r="S7530">
        <f>COUNTIFS(Table1[Order ID],Table1[[#This Row],[Order ID]],Table1[Product ID],Table1[[#This Row],[Product ID]],Table1[Sales],Table1[[#This Row],[Sales]])</f>
        <v>1</v>
      </c>
    </row>
    <row r="7531" spans="1:19" x14ac:dyDescent="0.3">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c r="S7531">
        <f>COUNTIFS(Table1[Order ID],Table1[[#This Row],[Order ID]],Table1[Product ID],Table1[[#This Row],[Product ID]],Table1[Sales],Table1[[#This Row],[Sales]])</f>
        <v>1</v>
      </c>
    </row>
    <row r="7532" spans="1:19" x14ac:dyDescent="0.3">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c r="S7532">
        <f>COUNTIFS(Table1[Order ID],Table1[[#This Row],[Order ID]],Table1[Product ID],Table1[[#This Row],[Product ID]],Table1[Sales],Table1[[#This Row],[Sales]])</f>
        <v>1</v>
      </c>
    </row>
    <row r="7533" spans="1:19" x14ac:dyDescent="0.3">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c r="S7533">
        <f>COUNTIFS(Table1[Order ID],Table1[[#This Row],[Order ID]],Table1[Product ID],Table1[[#This Row],[Product ID]],Table1[Sales],Table1[[#This Row],[Sales]])</f>
        <v>1</v>
      </c>
    </row>
    <row r="7534" spans="1:19" x14ac:dyDescent="0.3">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c r="S7534">
        <f>COUNTIFS(Table1[Order ID],Table1[[#This Row],[Order ID]],Table1[Product ID],Table1[[#This Row],[Product ID]],Table1[Sales],Table1[[#This Row],[Sales]])</f>
        <v>1</v>
      </c>
    </row>
    <row r="7535" spans="1:19" x14ac:dyDescent="0.3">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c r="S7535">
        <f>COUNTIFS(Table1[Order ID],Table1[[#This Row],[Order ID]],Table1[Product ID],Table1[[#This Row],[Product ID]],Table1[Sales],Table1[[#This Row],[Sales]])</f>
        <v>1</v>
      </c>
    </row>
    <row r="7536" spans="1:19" x14ac:dyDescent="0.3">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c r="S7536">
        <f>COUNTIFS(Table1[Order ID],Table1[[#This Row],[Order ID]],Table1[Product ID],Table1[[#This Row],[Product ID]],Table1[Sales],Table1[[#This Row],[Sales]])</f>
        <v>1</v>
      </c>
    </row>
    <row r="7537" spans="1:19" x14ac:dyDescent="0.3">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c r="S7537">
        <f>COUNTIFS(Table1[Order ID],Table1[[#This Row],[Order ID]],Table1[Product ID],Table1[[#This Row],[Product ID]],Table1[Sales],Table1[[#This Row],[Sales]])</f>
        <v>1</v>
      </c>
    </row>
    <row r="7538" spans="1:19" x14ac:dyDescent="0.3">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c r="S7538">
        <f>COUNTIFS(Table1[Order ID],Table1[[#This Row],[Order ID]],Table1[Product ID],Table1[[#This Row],[Product ID]],Table1[Sales],Table1[[#This Row],[Sales]])</f>
        <v>1</v>
      </c>
    </row>
    <row r="7539" spans="1:19" x14ac:dyDescent="0.3">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c r="S7539">
        <f>COUNTIFS(Table1[Order ID],Table1[[#This Row],[Order ID]],Table1[Product ID],Table1[[#This Row],[Product ID]],Table1[Sales],Table1[[#This Row],[Sales]])</f>
        <v>1</v>
      </c>
    </row>
    <row r="7540" spans="1:19" x14ac:dyDescent="0.3">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c r="S7540">
        <f>COUNTIFS(Table1[Order ID],Table1[[#This Row],[Order ID]],Table1[Product ID],Table1[[#This Row],[Product ID]],Table1[Sales],Table1[[#This Row],[Sales]])</f>
        <v>1</v>
      </c>
    </row>
    <row r="7541" spans="1:19" x14ac:dyDescent="0.3">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c r="S7541">
        <f>COUNTIFS(Table1[Order ID],Table1[[#This Row],[Order ID]],Table1[Product ID],Table1[[#This Row],[Product ID]],Table1[Sales],Table1[[#This Row],[Sales]])</f>
        <v>1</v>
      </c>
    </row>
    <row r="7542" spans="1:19" x14ac:dyDescent="0.3">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c r="S7542">
        <f>COUNTIFS(Table1[Order ID],Table1[[#This Row],[Order ID]],Table1[Product ID],Table1[[#This Row],[Product ID]],Table1[Sales],Table1[[#This Row],[Sales]])</f>
        <v>1</v>
      </c>
    </row>
    <row r="7543" spans="1:19" x14ac:dyDescent="0.3">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c r="S7543">
        <f>COUNTIFS(Table1[Order ID],Table1[[#This Row],[Order ID]],Table1[Product ID],Table1[[#This Row],[Product ID]],Table1[Sales],Table1[[#This Row],[Sales]])</f>
        <v>1</v>
      </c>
    </row>
    <row r="7544" spans="1:19" x14ac:dyDescent="0.3">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c r="S7544">
        <f>COUNTIFS(Table1[Order ID],Table1[[#This Row],[Order ID]],Table1[Product ID],Table1[[#This Row],[Product ID]],Table1[Sales],Table1[[#This Row],[Sales]])</f>
        <v>1</v>
      </c>
    </row>
    <row r="7545" spans="1:19" x14ac:dyDescent="0.3">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c r="S7545">
        <f>COUNTIFS(Table1[Order ID],Table1[[#This Row],[Order ID]],Table1[Product ID],Table1[[#This Row],[Product ID]],Table1[Sales],Table1[[#This Row],[Sales]])</f>
        <v>1</v>
      </c>
    </row>
    <row r="7546" spans="1:19" x14ac:dyDescent="0.3">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c r="S7546">
        <f>COUNTIFS(Table1[Order ID],Table1[[#This Row],[Order ID]],Table1[Product ID],Table1[[#This Row],[Product ID]],Table1[Sales],Table1[[#This Row],[Sales]])</f>
        <v>1</v>
      </c>
    </row>
    <row r="7547" spans="1:19" x14ac:dyDescent="0.3">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c r="S7547">
        <f>COUNTIFS(Table1[Order ID],Table1[[#This Row],[Order ID]],Table1[Product ID],Table1[[#This Row],[Product ID]],Table1[Sales],Table1[[#This Row],[Sales]])</f>
        <v>1</v>
      </c>
    </row>
    <row r="7548" spans="1:19" x14ac:dyDescent="0.3">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c r="S7548">
        <f>COUNTIFS(Table1[Order ID],Table1[[#This Row],[Order ID]],Table1[Product ID],Table1[[#This Row],[Product ID]],Table1[Sales],Table1[[#This Row],[Sales]])</f>
        <v>1</v>
      </c>
    </row>
    <row r="7549" spans="1:19" x14ac:dyDescent="0.3">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c r="S7549">
        <f>COUNTIFS(Table1[Order ID],Table1[[#This Row],[Order ID]],Table1[Product ID],Table1[[#This Row],[Product ID]],Table1[Sales],Table1[[#This Row],[Sales]])</f>
        <v>1</v>
      </c>
    </row>
    <row r="7550" spans="1:19" x14ac:dyDescent="0.3">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c r="S7550">
        <f>COUNTIFS(Table1[Order ID],Table1[[#This Row],[Order ID]],Table1[Product ID],Table1[[#This Row],[Product ID]],Table1[Sales],Table1[[#This Row],[Sales]])</f>
        <v>1</v>
      </c>
    </row>
    <row r="7551" spans="1:19" x14ac:dyDescent="0.3">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c r="S7551">
        <f>COUNTIFS(Table1[Order ID],Table1[[#This Row],[Order ID]],Table1[Product ID],Table1[[#This Row],[Product ID]],Table1[Sales],Table1[[#This Row],[Sales]])</f>
        <v>1</v>
      </c>
    </row>
    <row r="7552" spans="1:19" x14ac:dyDescent="0.3">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c r="S7552">
        <f>COUNTIFS(Table1[Order ID],Table1[[#This Row],[Order ID]],Table1[Product ID],Table1[[#This Row],[Product ID]],Table1[Sales],Table1[[#This Row],[Sales]])</f>
        <v>1</v>
      </c>
    </row>
    <row r="7553" spans="1:19" x14ac:dyDescent="0.3">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c r="S7553">
        <f>COUNTIFS(Table1[Order ID],Table1[[#This Row],[Order ID]],Table1[Product ID],Table1[[#This Row],[Product ID]],Table1[Sales],Table1[[#This Row],[Sales]])</f>
        <v>1</v>
      </c>
    </row>
    <row r="7554" spans="1:19" x14ac:dyDescent="0.3">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c r="S7554">
        <f>COUNTIFS(Table1[Order ID],Table1[[#This Row],[Order ID]],Table1[Product ID],Table1[[#This Row],[Product ID]],Table1[Sales],Table1[[#This Row],[Sales]])</f>
        <v>1</v>
      </c>
    </row>
    <row r="7555" spans="1:19" x14ac:dyDescent="0.3">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c r="S7555">
        <f>COUNTIFS(Table1[Order ID],Table1[[#This Row],[Order ID]],Table1[Product ID],Table1[[#This Row],[Product ID]],Table1[Sales],Table1[[#This Row],[Sales]])</f>
        <v>1</v>
      </c>
    </row>
    <row r="7556" spans="1:19" x14ac:dyDescent="0.3">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c r="S7556">
        <f>COUNTIFS(Table1[Order ID],Table1[[#This Row],[Order ID]],Table1[Product ID],Table1[[#This Row],[Product ID]],Table1[Sales],Table1[[#This Row],[Sales]])</f>
        <v>1</v>
      </c>
    </row>
    <row r="7557" spans="1:19" x14ac:dyDescent="0.3">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c r="S7557">
        <f>COUNTIFS(Table1[Order ID],Table1[[#This Row],[Order ID]],Table1[Product ID],Table1[[#This Row],[Product ID]],Table1[Sales],Table1[[#This Row],[Sales]])</f>
        <v>1</v>
      </c>
    </row>
    <row r="7558" spans="1:19" x14ac:dyDescent="0.3">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c r="S7558">
        <f>COUNTIFS(Table1[Order ID],Table1[[#This Row],[Order ID]],Table1[Product ID],Table1[[#This Row],[Product ID]],Table1[Sales],Table1[[#This Row],[Sales]])</f>
        <v>1</v>
      </c>
    </row>
    <row r="7559" spans="1:19" x14ac:dyDescent="0.3">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c r="S7559">
        <f>COUNTIFS(Table1[Order ID],Table1[[#This Row],[Order ID]],Table1[Product ID],Table1[[#This Row],[Product ID]],Table1[Sales],Table1[[#This Row],[Sales]])</f>
        <v>1</v>
      </c>
    </row>
    <row r="7560" spans="1:19" x14ac:dyDescent="0.3">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c r="S7560">
        <f>COUNTIFS(Table1[Order ID],Table1[[#This Row],[Order ID]],Table1[Product ID],Table1[[#This Row],[Product ID]],Table1[Sales],Table1[[#This Row],[Sales]])</f>
        <v>1</v>
      </c>
    </row>
    <row r="7561" spans="1:19" x14ac:dyDescent="0.3">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c r="S7561">
        <f>COUNTIFS(Table1[Order ID],Table1[[#This Row],[Order ID]],Table1[Product ID],Table1[[#This Row],[Product ID]],Table1[Sales],Table1[[#This Row],[Sales]])</f>
        <v>1</v>
      </c>
    </row>
    <row r="7562" spans="1:19" x14ac:dyDescent="0.3">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c r="S7562">
        <f>COUNTIFS(Table1[Order ID],Table1[[#This Row],[Order ID]],Table1[Product ID],Table1[[#This Row],[Product ID]],Table1[Sales],Table1[[#This Row],[Sales]])</f>
        <v>1</v>
      </c>
    </row>
    <row r="7563" spans="1:19" x14ac:dyDescent="0.3">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c r="S7563">
        <f>COUNTIFS(Table1[Order ID],Table1[[#This Row],[Order ID]],Table1[Product ID],Table1[[#This Row],[Product ID]],Table1[Sales],Table1[[#This Row],[Sales]])</f>
        <v>1</v>
      </c>
    </row>
    <row r="7564" spans="1:19" x14ac:dyDescent="0.3">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c r="S7564">
        <f>COUNTIFS(Table1[Order ID],Table1[[#This Row],[Order ID]],Table1[Product ID],Table1[[#This Row],[Product ID]],Table1[Sales],Table1[[#This Row],[Sales]])</f>
        <v>1</v>
      </c>
    </row>
    <row r="7565" spans="1:19" x14ac:dyDescent="0.3">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c r="S7565">
        <f>COUNTIFS(Table1[Order ID],Table1[[#This Row],[Order ID]],Table1[Product ID],Table1[[#This Row],[Product ID]],Table1[Sales],Table1[[#This Row],[Sales]])</f>
        <v>1</v>
      </c>
    </row>
    <row r="7566" spans="1:19" x14ac:dyDescent="0.3">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c r="S7566">
        <f>COUNTIFS(Table1[Order ID],Table1[[#This Row],[Order ID]],Table1[Product ID],Table1[[#This Row],[Product ID]],Table1[Sales],Table1[[#This Row],[Sales]])</f>
        <v>1</v>
      </c>
    </row>
    <row r="7567" spans="1:19" x14ac:dyDescent="0.3">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c r="S7567">
        <f>COUNTIFS(Table1[Order ID],Table1[[#This Row],[Order ID]],Table1[Product ID],Table1[[#This Row],[Product ID]],Table1[Sales],Table1[[#This Row],[Sales]])</f>
        <v>1</v>
      </c>
    </row>
    <row r="7568" spans="1:19" x14ac:dyDescent="0.3">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c r="S7568">
        <f>COUNTIFS(Table1[Order ID],Table1[[#This Row],[Order ID]],Table1[Product ID],Table1[[#This Row],[Product ID]],Table1[Sales],Table1[[#This Row],[Sales]])</f>
        <v>1</v>
      </c>
    </row>
    <row r="7569" spans="1:19" x14ac:dyDescent="0.3">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c r="S7569">
        <f>COUNTIFS(Table1[Order ID],Table1[[#This Row],[Order ID]],Table1[Product ID],Table1[[#This Row],[Product ID]],Table1[Sales],Table1[[#This Row],[Sales]])</f>
        <v>1</v>
      </c>
    </row>
    <row r="7570" spans="1:19" x14ac:dyDescent="0.3">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c r="S7570">
        <f>COUNTIFS(Table1[Order ID],Table1[[#This Row],[Order ID]],Table1[Product ID],Table1[[#This Row],[Product ID]],Table1[Sales],Table1[[#This Row],[Sales]])</f>
        <v>1</v>
      </c>
    </row>
    <row r="7571" spans="1:19" x14ac:dyDescent="0.3">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c r="S7571">
        <f>COUNTIFS(Table1[Order ID],Table1[[#This Row],[Order ID]],Table1[Product ID],Table1[[#This Row],[Product ID]],Table1[Sales],Table1[[#This Row],[Sales]])</f>
        <v>1</v>
      </c>
    </row>
    <row r="7572" spans="1:19" x14ac:dyDescent="0.3">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c r="S7572">
        <f>COUNTIFS(Table1[Order ID],Table1[[#This Row],[Order ID]],Table1[Product ID],Table1[[#This Row],[Product ID]],Table1[Sales],Table1[[#This Row],[Sales]])</f>
        <v>1</v>
      </c>
    </row>
    <row r="7573" spans="1:19" x14ac:dyDescent="0.3">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c r="S7573">
        <f>COUNTIFS(Table1[Order ID],Table1[[#This Row],[Order ID]],Table1[Product ID],Table1[[#This Row],[Product ID]],Table1[Sales],Table1[[#This Row],[Sales]])</f>
        <v>1</v>
      </c>
    </row>
    <row r="7574" spans="1:19" x14ac:dyDescent="0.3">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c r="S7574">
        <f>COUNTIFS(Table1[Order ID],Table1[[#This Row],[Order ID]],Table1[Product ID],Table1[[#This Row],[Product ID]],Table1[Sales],Table1[[#This Row],[Sales]])</f>
        <v>1</v>
      </c>
    </row>
    <row r="7575" spans="1:19" x14ac:dyDescent="0.3">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c r="S7575">
        <f>COUNTIFS(Table1[Order ID],Table1[[#This Row],[Order ID]],Table1[Product ID],Table1[[#This Row],[Product ID]],Table1[Sales],Table1[[#This Row],[Sales]])</f>
        <v>1</v>
      </c>
    </row>
    <row r="7576" spans="1:19" x14ac:dyDescent="0.3">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c r="S7576">
        <f>COUNTIFS(Table1[Order ID],Table1[[#This Row],[Order ID]],Table1[Product ID],Table1[[#This Row],[Product ID]],Table1[Sales],Table1[[#This Row],[Sales]])</f>
        <v>1</v>
      </c>
    </row>
    <row r="7577" spans="1:19" x14ac:dyDescent="0.3">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c r="S7577">
        <f>COUNTIFS(Table1[Order ID],Table1[[#This Row],[Order ID]],Table1[Product ID],Table1[[#This Row],[Product ID]],Table1[Sales],Table1[[#This Row],[Sales]])</f>
        <v>1</v>
      </c>
    </row>
    <row r="7578" spans="1:19" x14ac:dyDescent="0.3">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c r="S7578">
        <f>COUNTIFS(Table1[Order ID],Table1[[#This Row],[Order ID]],Table1[Product ID],Table1[[#This Row],[Product ID]],Table1[Sales],Table1[[#This Row],[Sales]])</f>
        <v>1</v>
      </c>
    </row>
    <row r="7579" spans="1:19" x14ac:dyDescent="0.3">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c r="S7579">
        <f>COUNTIFS(Table1[Order ID],Table1[[#This Row],[Order ID]],Table1[Product ID],Table1[[#This Row],[Product ID]],Table1[Sales],Table1[[#This Row],[Sales]])</f>
        <v>1</v>
      </c>
    </row>
    <row r="7580" spans="1:19" x14ac:dyDescent="0.3">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c r="S7580">
        <f>COUNTIFS(Table1[Order ID],Table1[[#This Row],[Order ID]],Table1[Product ID],Table1[[#This Row],[Product ID]],Table1[Sales],Table1[[#This Row],[Sales]])</f>
        <v>1</v>
      </c>
    </row>
    <row r="7581" spans="1:19" x14ac:dyDescent="0.3">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c r="S7581">
        <f>COUNTIFS(Table1[Order ID],Table1[[#This Row],[Order ID]],Table1[Product ID],Table1[[#This Row],[Product ID]],Table1[Sales],Table1[[#This Row],[Sales]])</f>
        <v>1</v>
      </c>
    </row>
    <row r="7582" spans="1:19" x14ac:dyDescent="0.3">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c r="S7582">
        <f>COUNTIFS(Table1[Order ID],Table1[[#This Row],[Order ID]],Table1[Product ID],Table1[[#This Row],[Product ID]],Table1[Sales],Table1[[#This Row],[Sales]])</f>
        <v>1</v>
      </c>
    </row>
    <row r="7583" spans="1:19" x14ac:dyDescent="0.3">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c r="S7583">
        <f>COUNTIFS(Table1[Order ID],Table1[[#This Row],[Order ID]],Table1[Product ID],Table1[[#This Row],[Product ID]],Table1[Sales],Table1[[#This Row],[Sales]])</f>
        <v>1</v>
      </c>
    </row>
    <row r="7584" spans="1:19" x14ac:dyDescent="0.3">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c r="S7584">
        <f>COUNTIFS(Table1[Order ID],Table1[[#This Row],[Order ID]],Table1[Product ID],Table1[[#This Row],[Product ID]],Table1[Sales],Table1[[#This Row],[Sales]])</f>
        <v>1</v>
      </c>
    </row>
    <row r="7585" spans="1:19" x14ac:dyDescent="0.3">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c r="S7585">
        <f>COUNTIFS(Table1[Order ID],Table1[[#This Row],[Order ID]],Table1[Product ID],Table1[[#This Row],[Product ID]],Table1[Sales],Table1[[#This Row],[Sales]])</f>
        <v>1</v>
      </c>
    </row>
    <row r="7586" spans="1:19" x14ac:dyDescent="0.3">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c r="S7586">
        <f>COUNTIFS(Table1[Order ID],Table1[[#This Row],[Order ID]],Table1[Product ID],Table1[[#This Row],[Product ID]],Table1[Sales],Table1[[#This Row],[Sales]])</f>
        <v>1</v>
      </c>
    </row>
    <row r="7587" spans="1:19" x14ac:dyDescent="0.3">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c r="S7587">
        <f>COUNTIFS(Table1[Order ID],Table1[[#This Row],[Order ID]],Table1[Product ID],Table1[[#This Row],[Product ID]],Table1[Sales],Table1[[#This Row],[Sales]])</f>
        <v>1</v>
      </c>
    </row>
    <row r="7588" spans="1:19" x14ac:dyDescent="0.3">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c r="S7588">
        <f>COUNTIFS(Table1[Order ID],Table1[[#This Row],[Order ID]],Table1[Product ID],Table1[[#This Row],[Product ID]],Table1[Sales],Table1[[#This Row],[Sales]])</f>
        <v>1</v>
      </c>
    </row>
    <row r="7589" spans="1:19" x14ac:dyDescent="0.3">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c r="S7589">
        <f>COUNTIFS(Table1[Order ID],Table1[[#This Row],[Order ID]],Table1[Product ID],Table1[[#This Row],[Product ID]],Table1[Sales],Table1[[#This Row],[Sales]])</f>
        <v>1</v>
      </c>
    </row>
    <row r="7590" spans="1:19" x14ac:dyDescent="0.3">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c r="S7590">
        <f>COUNTIFS(Table1[Order ID],Table1[[#This Row],[Order ID]],Table1[Product ID],Table1[[#This Row],[Product ID]],Table1[Sales],Table1[[#This Row],[Sales]])</f>
        <v>1</v>
      </c>
    </row>
    <row r="7591" spans="1:19" x14ac:dyDescent="0.3">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c r="S7591">
        <f>COUNTIFS(Table1[Order ID],Table1[[#This Row],[Order ID]],Table1[Product ID],Table1[[#This Row],[Product ID]],Table1[Sales],Table1[[#This Row],[Sales]])</f>
        <v>1</v>
      </c>
    </row>
    <row r="7592" spans="1:19" x14ac:dyDescent="0.3">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c r="S7592">
        <f>COUNTIFS(Table1[Order ID],Table1[[#This Row],[Order ID]],Table1[Product ID],Table1[[#This Row],[Product ID]],Table1[Sales],Table1[[#This Row],[Sales]])</f>
        <v>1</v>
      </c>
    </row>
    <row r="7593" spans="1:19" x14ac:dyDescent="0.3">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c r="S7593">
        <f>COUNTIFS(Table1[Order ID],Table1[[#This Row],[Order ID]],Table1[Product ID],Table1[[#This Row],[Product ID]],Table1[Sales],Table1[[#This Row],[Sales]])</f>
        <v>1</v>
      </c>
    </row>
    <row r="7594" spans="1:19" x14ac:dyDescent="0.3">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c r="S7594">
        <f>COUNTIFS(Table1[Order ID],Table1[[#This Row],[Order ID]],Table1[Product ID],Table1[[#This Row],[Product ID]],Table1[Sales],Table1[[#This Row],[Sales]])</f>
        <v>1</v>
      </c>
    </row>
    <row r="7595" spans="1:19" x14ac:dyDescent="0.3">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c r="S7595">
        <f>COUNTIFS(Table1[Order ID],Table1[[#This Row],[Order ID]],Table1[Product ID],Table1[[#This Row],[Product ID]],Table1[Sales],Table1[[#This Row],[Sales]])</f>
        <v>1</v>
      </c>
    </row>
    <row r="7596" spans="1:19" x14ac:dyDescent="0.3">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c r="S7596">
        <f>COUNTIFS(Table1[Order ID],Table1[[#This Row],[Order ID]],Table1[Product ID],Table1[[#This Row],[Product ID]],Table1[Sales],Table1[[#This Row],[Sales]])</f>
        <v>1</v>
      </c>
    </row>
    <row r="7597" spans="1:19" x14ac:dyDescent="0.3">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c r="S7597">
        <f>COUNTIFS(Table1[Order ID],Table1[[#This Row],[Order ID]],Table1[Product ID],Table1[[#This Row],[Product ID]],Table1[Sales],Table1[[#This Row],[Sales]])</f>
        <v>1</v>
      </c>
    </row>
    <row r="7598" spans="1:19" x14ac:dyDescent="0.3">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c r="S7598">
        <f>COUNTIFS(Table1[Order ID],Table1[[#This Row],[Order ID]],Table1[Product ID],Table1[[#This Row],[Product ID]],Table1[Sales],Table1[[#This Row],[Sales]])</f>
        <v>1</v>
      </c>
    </row>
    <row r="7599" spans="1:19" x14ac:dyDescent="0.3">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c r="S7599">
        <f>COUNTIFS(Table1[Order ID],Table1[[#This Row],[Order ID]],Table1[Product ID],Table1[[#This Row],[Product ID]],Table1[Sales],Table1[[#This Row],[Sales]])</f>
        <v>1</v>
      </c>
    </row>
    <row r="7600" spans="1:19" x14ac:dyDescent="0.3">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c r="S7600">
        <f>COUNTIFS(Table1[Order ID],Table1[[#This Row],[Order ID]],Table1[Product ID],Table1[[#This Row],[Product ID]],Table1[Sales],Table1[[#This Row],[Sales]])</f>
        <v>1</v>
      </c>
    </row>
    <row r="7601" spans="1:19" x14ac:dyDescent="0.3">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c r="S7601">
        <f>COUNTIFS(Table1[Order ID],Table1[[#This Row],[Order ID]],Table1[Product ID],Table1[[#This Row],[Product ID]],Table1[Sales],Table1[[#This Row],[Sales]])</f>
        <v>1</v>
      </c>
    </row>
    <row r="7602" spans="1:19" x14ac:dyDescent="0.3">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c r="S7602">
        <f>COUNTIFS(Table1[Order ID],Table1[[#This Row],[Order ID]],Table1[Product ID],Table1[[#This Row],[Product ID]],Table1[Sales],Table1[[#This Row],[Sales]])</f>
        <v>1</v>
      </c>
    </row>
    <row r="7603" spans="1:19" x14ac:dyDescent="0.3">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c r="S7603">
        <f>COUNTIFS(Table1[Order ID],Table1[[#This Row],[Order ID]],Table1[Product ID],Table1[[#This Row],[Product ID]],Table1[Sales],Table1[[#This Row],[Sales]])</f>
        <v>1</v>
      </c>
    </row>
    <row r="7604" spans="1:19" x14ac:dyDescent="0.3">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c r="S7604">
        <f>COUNTIFS(Table1[Order ID],Table1[[#This Row],[Order ID]],Table1[Product ID],Table1[[#This Row],[Product ID]],Table1[Sales],Table1[[#This Row],[Sales]])</f>
        <v>1</v>
      </c>
    </row>
    <row r="7605" spans="1:19" x14ac:dyDescent="0.3">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c r="S7605">
        <f>COUNTIFS(Table1[Order ID],Table1[[#This Row],[Order ID]],Table1[Product ID],Table1[[#This Row],[Product ID]],Table1[Sales],Table1[[#This Row],[Sales]])</f>
        <v>1</v>
      </c>
    </row>
    <row r="7606" spans="1:19" x14ac:dyDescent="0.3">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c r="S7606">
        <f>COUNTIFS(Table1[Order ID],Table1[[#This Row],[Order ID]],Table1[Product ID],Table1[[#This Row],[Product ID]],Table1[Sales],Table1[[#This Row],[Sales]])</f>
        <v>1</v>
      </c>
    </row>
    <row r="7607" spans="1:19" x14ac:dyDescent="0.3">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c r="S7607">
        <f>COUNTIFS(Table1[Order ID],Table1[[#This Row],[Order ID]],Table1[Product ID],Table1[[#This Row],[Product ID]],Table1[Sales],Table1[[#This Row],[Sales]])</f>
        <v>1</v>
      </c>
    </row>
    <row r="7608" spans="1:19" x14ac:dyDescent="0.3">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c r="S7608">
        <f>COUNTIFS(Table1[Order ID],Table1[[#This Row],[Order ID]],Table1[Product ID],Table1[[#This Row],[Product ID]],Table1[Sales],Table1[[#This Row],[Sales]])</f>
        <v>1</v>
      </c>
    </row>
    <row r="7609" spans="1:19" x14ac:dyDescent="0.3">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c r="S7609">
        <f>COUNTIFS(Table1[Order ID],Table1[[#This Row],[Order ID]],Table1[Product ID],Table1[[#This Row],[Product ID]],Table1[Sales],Table1[[#This Row],[Sales]])</f>
        <v>1</v>
      </c>
    </row>
    <row r="7610" spans="1:19" x14ac:dyDescent="0.3">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c r="S7610">
        <f>COUNTIFS(Table1[Order ID],Table1[[#This Row],[Order ID]],Table1[Product ID],Table1[[#This Row],[Product ID]],Table1[Sales],Table1[[#This Row],[Sales]])</f>
        <v>1</v>
      </c>
    </row>
    <row r="7611" spans="1:19" x14ac:dyDescent="0.3">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c r="S7611">
        <f>COUNTIFS(Table1[Order ID],Table1[[#This Row],[Order ID]],Table1[Product ID],Table1[[#This Row],[Product ID]],Table1[Sales],Table1[[#This Row],[Sales]])</f>
        <v>1</v>
      </c>
    </row>
    <row r="7612" spans="1:19" x14ac:dyDescent="0.3">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c r="S7612">
        <f>COUNTIFS(Table1[Order ID],Table1[[#This Row],[Order ID]],Table1[Product ID],Table1[[#This Row],[Product ID]],Table1[Sales],Table1[[#This Row],[Sales]])</f>
        <v>1</v>
      </c>
    </row>
    <row r="7613" spans="1:19" x14ac:dyDescent="0.3">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c r="S7613">
        <f>COUNTIFS(Table1[Order ID],Table1[[#This Row],[Order ID]],Table1[Product ID],Table1[[#This Row],[Product ID]],Table1[Sales],Table1[[#This Row],[Sales]])</f>
        <v>1</v>
      </c>
    </row>
    <row r="7614" spans="1:19" x14ac:dyDescent="0.3">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c r="S7614">
        <f>COUNTIFS(Table1[Order ID],Table1[[#This Row],[Order ID]],Table1[Product ID],Table1[[#This Row],[Product ID]],Table1[Sales],Table1[[#This Row],[Sales]])</f>
        <v>1</v>
      </c>
    </row>
    <row r="7615" spans="1:19" x14ac:dyDescent="0.3">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c r="S7615">
        <f>COUNTIFS(Table1[Order ID],Table1[[#This Row],[Order ID]],Table1[Product ID],Table1[[#This Row],[Product ID]],Table1[Sales],Table1[[#This Row],[Sales]])</f>
        <v>1</v>
      </c>
    </row>
    <row r="7616" spans="1:19" x14ac:dyDescent="0.3">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c r="S7616">
        <f>COUNTIFS(Table1[Order ID],Table1[[#This Row],[Order ID]],Table1[Product ID],Table1[[#This Row],[Product ID]],Table1[Sales],Table1[[#This Row],[Sales]])</f>
        <v>1</v>
      </c>
    </row>
    <row r="7617" spans="1:19" x14ac:dyDescent="0.3">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c r="S7617">
        <f>COUNTIFS(Table1[Order ID],Table1[[#This Row],[Order ID]],Table1[Product ID],Table1[[#This Row],[Product ID]],Table1[Sales],Table1[[#This Row],[Sales]])</f>
        <v>1</v>
      </c>
    </row>
    <row r="7618" spans="1:19" x14ac:dyDescent="0.3">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c r="S7618">
        <f>COUNTIFS(Table1[Order ID],Table1[[#This Row],[Order ID]],Table1[Product ID],Table1[[#This Row],[Product ID]],Table1[Sales],Table1[[#This Row],[Sales]])</f>
        <v>1</v>
      </c>
    </row>
    <row r="7619" spans="1:19" x14ac:dyDescent="0.3">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c r="S7619">
        <f>COUNTIFS(Table1[Order ID],Table1[[#This Row],[Order ID]],Table1[Product ID],Table1[[#This Row],[Product ID]],Table1[Sales],Table1[[#This Row],[Sales]])</f>
        <v>1</v>
      </c>
    </row>
    <row r="7620" spans="1:19" x14ac:dyDescent="0.3">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c r="S7620">
        <f>COUNTIFS(Table1[Order ID],Table1[[#This Row],[Order ID]],Table1[Product ID],Table1[[#This Row],[Product ID]],Table1[Sales],Table1[[#This Row],[Sales]])</f>
        <v>1</v>
      </c>
    </row>
    <row r="7621" spans="1:19" x14ac:dyDescent="0.3">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c r="S7621">
        <f>COUNTIFS(Table1[Order ID],Table1[[#This Row],[Order ID]],Table1[Product ID],Table1[[#This Row],[Product ID]],Table1[Sales],Table1[[#This Row],[Sales]])</f>
        <v>1</v>
      </c>
    </row>
    <row r="7622" spans="1:19" x14ac:dyDescent="0.3">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c r="S7622">
        <f>COUNTIFS(Table1[Order ID],Table1[[#This Row],[Order ID]],Table1[Product ID],Table1[[#This Row],[Product ID]],Table1[Sales],Table1[[#This Row],[Sales]])</f>
        <v>1</v>
      </c>
    </row>
    <row r="7623" spans="1:19" x14ac:dyDescent="0.3">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c r="S7623">
        <f>COUNTIFS(Table1[Order ID],Table1[[#This Row],[Order ID]],Table1[Product ID],Table1[[#This Row],[Product ID]],Table1[Sales],Table1[[#This Row],[Sales]])</f>
        <v>1</v>
      </c>
    </row>
    <row r="7624" spans="1:19" x14ac:dyDescent="0.3">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c r="S7624">
        <f>COUNTIFS(Table1[Order ID],Table1[[#This Row],[Order ID]],Table1[Product ID],Table1[[#This Row],[Product ID]],Table1[Sales],Table1[[#This Row],[Sales]])</f>
        <v>1</v>
      </c>
    </row>
    <row r="7625" spans="1:19" x14ac:dyDescent="0.3">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c r="S7625">
        <f>COUNTIFS(Table1[Order ID],Table1[[#This Row],[Order ID]],Table1[Product ID],Table1[[#This Row],[Product ID]],Table1[Sales],Table1[[#This Row],[Sales]])</f>
        <v>1</v>
      </c>
    </row>
    <row r="7626" spans="1:19" x14ac:dyDescent="0.3">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c r="S7626">
        <f>COUNTIFS(Table1[Order ID],Table1[[#This Row],[Order ID]],Table1[Product ID],Table1[[#This Row],[Product ID]],Table1[Sales],Table1[[#This Row],[Sales]])</f>
        <v>1</v>
      </c>
    </row>
    <row r="7627" spans="1:19" x14ac:dyDescent="0.3">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c r="S7627">
        <f>COUNTIFS(Table1[Order ID],Table1[[#This Row],[Order ID]],Table1[Product ID],Table1[[#This Row],[Product ID]],Table1[Sales],Table1[[#This Row],[Sales]])</f>
        <v>1</v>
      </c>
    </row>
    <row r="7628" spans="1:19" x14ac:dyDescent="0.3">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c r="S7628">
        <f>COUNTIFS(Table1[Order ID],Table1[[#This Row],[Order ID]],Table1[Product ID],Table1[[#This Row],[Product ID]],Table1[Sales],Table1[[#This Row],[Sales]])</f>
        <v>1</v>
      </c>
    </row>
    <row r="7629" spans="1:19" x14ac:dyDescent="0.3">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c r="S7629">
        <f>COUNTIFS(Table1[Order ID],Table1[[#This Row],[Order ID]],Table1[Product ID],Table1[[#This Row],[Product ID]],Table1[Sales],Table1[[#This Row],[Sales]])</f>
        <v>1</v>
      </c>
    </row>
    <row r="7630" spans="1:19" x14ac:dyDescent="0.3">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c r="S7630">
        <f>COUNTIFS(Table1[Order ID],Table1[[#This Row],[Order ID]],Table1[Product ID],Table1[[#This Row],[Product ID]],Table1[Sales],Table1[[#This Row],[Sales]])</f>
        <v>1</v>
      </c>
    </row>
    <row r="7631" spans="1:19" x14ac:dyDescent="0.3">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c r="S7631">
        <f>COUNTIFS(Table1[Order ID],Table1[[#This Row],[Order ID]],Table1[Product ID],Table1[[#This Row],[Product ID]],Table1[Sales],Table1[[#This Row],[Sales]])</f>
        <v>1</v>
      </c>
    </row>
    <row r="7632" spans="1:19" x14ac:dyDescent="0.3">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c r="S7632">
        <f>COUNTIFS(Table1[Order ID],Table1[[#This Row],[Order ID]],Table1[Product ID],Table1[[#This Row],[Product ID]],Table1[Sales],Table1[[#This Row],[Sales]])</f>
        <v>1</v>
      </c>
    </row>
    <row r="7633" spans="1:19" x14ac:dyDescent="0.3">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c r="S7633">
        <f>COUNTIFS(Table1[Order ID],Table1[[#This Row],[Order ID]],Table1[Product ID],Table1[[#This Row],[Product ID]],Table1[Sales],Table1[[#This Row],[Sales]])</f>
        <v>1</v>
      </c>
    </row>
    <row r="7634" spans="1:19" x14ac:dyDescent="0.3">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c r="S7634">
        <f>COUNTIFS(Table1[Order ID],Table1[[#This Row],[Order ID]],Table1[Product ID],Table1[[#This Row],[Product ID]],Table1[Sales],Table1[[#This Row],[Sales]])</f>
        <v>1</v>
      </c>
    </row>
    <row r="7635" spans="1:19" x14ac:dyDescent="0.3">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c r="S7635">
        <f>COUNTIFS(Table1[Order ID],Table1[[#This Row],[Order ID]],Table1[Product ID],Table1[[#This Row],[Product ID]],Table1[Sales],Table1[[#This Row],[Sales]])</f>
        <v>1</v>
      </c>
    </row>
    <row r="7636" spans="1:19" x14ac:dyDescent="0.3">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c r="S7636">
        <f>COUNTIFS(Table1[Order ID],Table1[[#This Row],[Order ID]],Table1[Product ID],Table1[[#This Row],[Product ID]],Table1[Sales],Table1[[#This Row],[Sales]])</f>
        <v>1</v>
      </c>
    </row>
    <row r="7637" spans="1:19" x14ac:dyDescent="0.3">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c r="S7637">
        <f>COUNTIFS(Table1[Order ID],Table1[[#This Row],[Order ID]],Table1[Product ID],Table1[[#This Row],[Product ID]],Table1[Sales],Table1[[#This Row],[Sales]])</f>
        <v>1</v>
      </c>
    </row>
    <row r="7638" spans="1:19" x14ac:dyDescent="0.3">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c r="S7638">
        <f>COUNTIFS(Table1[Order ID],Table1[[#This Row],[Order ID]],Table1[Product ID],Table1[[#This Row],[Product ID]],Table1[Sales],Table1[[#This Row],[Sales]])</f>
        <v>1</v>
      </c>
    </row>
    <row r="7639" spans="1:19" x14ac:dyDescent="0.3">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c r="S7639">
        <f>COUNTIFS(Table1[Order ID],Table1[[#This Row],[Order ID]],Table1[Product ID],Table1[[#This Row],[Product ID]],Table1[Sales],Table1[[#This Row],[Sales]])</f>
        <v>1</v>
      </c>
    </row>
    <row r="7640" spans="1:19" x14ac:dyDescent="0.3">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c r="S7640">
        <f>COUNTIFS(Table1[Order ID],Table1[[#This Row],[Order ID]],Table1[Product ID],Table1[[#This Row],[Product ID]],Table1[Sales],Table1[[#This Row],[Sales]])</f>
        <v>1</v>
      </c>
    </row>
    <row r="7641" spans="1:19" x14ac:dyDescent="0.3">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c r="S7641">
        <f>COUNTIFS(Table1[Order ID],Table1[[#This Row],[Order ID]],Table1[Product ID],Table1[[#This Row],[Product ID]],Table1[Sales],Table1[[#This Row],[Sales]])</f>
        <v>1</v>
      </c>
    </row>
    <row r="7642" spans="1:19" x14ac:dyDescent="0.3">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c r="S7642">
        <f>COUNTIFS(Table1[Order ID],Table1[[#This Row],[Order ID]],Table1[Product ID],Table1[[#This Row],[Product ID]],Table1[Sales],Table1[[#This Row],[Sales]])</f>
        <v>1</v>
      </c>
    </row>
    <row r="7643" spans="1:19" x14ac:dyDescent="0.3">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c r="S7643">
        <f>COUNTIFS(Table1[Order ID],Table1[[#This Row],[Order ID]],Table1[Product ID],Table1[[#This Row],[Product ID]],Table1[Sales],Table1[[#This Row],[Sales]])</f>
        <v>1</v>
      </c>
    </row>
    <row r="7644" spans="1:19" x14ac:dyDescent="0.3">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c r="S7644">
        <f>COUNTIFS(Table1[Order ID],Table1[[#This Row],[Order ID]],Table1[Product ID],Table1[[#This Row],[Product ID]],Table1[Sales],Table1[[#This Row],[Sales]])</f>
        <v>1</v>
      </c>
    </row>
    <row r="7645" spans="1:19" x14ac:dyDescent="0.3">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c r="S7645">
        <f>COUNTIFS(Table1[Order ID],Table1[[#This Row],[Order ID]],Table1[Product ID],Table1[[#This Row],[Product ID]],Table1[Sales],Table1[[#This Row],[Sales]])</f>
        <v>1</v>
      </c>
    </row>
    <row r="7646" spans="1:19" x14ac:dyDescent="0.3">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c r="S7646">
        <f>COUNTIFS(Table1[Order ID],Table1[[#This Row],[Order ID]],Table1[Product ID],Table1[[#This Row],[Product ID]],Table1[Sales],Table1[[#This Row],[Sales]])</f>
        <v>1</v>
      </c>
    </row>
    <row r="7647" spans="1:19" x14ac:dyDescent="0.3">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c r="S7647">
        <f>COUNTIFS(Table1[Order ID],Table1[[#This Row],[Order ID]],Table1[Product ID],Table1[[#This Row],[Product ID]],Table1[Sales],Table1[[#This Row],[Sales]])</f>
        <v>1</v>
      </c>
    </row>
    <row r="7648" spans="1:19" x14ac:dyDescent="0.3">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c r="S7648">
        <f>COUNTIFS(Table1[Order ID],Table1[[#This Row],[Order ID]],Table1[Product ID],Table1[[#This Row],[Product ID]],Table1[Sales],Table1[[#This Row],[Sales]])</f>
        <v>1</v>
      </c>
    </row>
    <row r="7649" spans="1:19" x14ac:dyDescent="0.3">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c r="S7649">
        <f>COUNTIFS(Table1[Order ID],Table1[[#This Row],[Order ID]],Table1[Product ID],Table1[[#This Row],[Product ID]],Table1[Sales],Table1[[#This Row],[Sales]])</f>
        <v>1</v>
      </c>
    </row>
    <row r="7650" spans="1:19" x14ac:dyDescent="0.3">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c r="S7650">
        <f>COUNTIFS(Table1[Order ID],Table1[[#This Row],[Order ID]],Table1[Product ID],Table1[[#This Row],[Product ID]],Table1[Sales],Table1[[#This Row],[Sales]])</f>
        <v>1</v>
      </c>
    </row>
    <row r="7651" spans="1:19" x14ac:dyDescent="0.3">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c r="S7651">
        <f>COUNTIFS(Table1[Order ID],Table1[[#This Row],[Order ID]],Table1[Product ID],Table1[[#This Row],[Product ID]],Table1[Sales],Table1[[#This Row],[Sales]])</f>
        <v>1</v>
      </c>
    </row>
    <row r="7652" spans="1:19" x14ac:dyDescent="0.3">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c r="S7652">
        <f>COUNTIFS(Table1[Order ID],Table1[[#This Row],[Order ID]],Table1[Product ID],Table1[[#This Row],[Product ID]],Table1[Sales],Table1[[#This Row],[Sales]])</f>
        <v>1</v>
      </c>
    </row>
    <row r="7653" spans="1:19" x14ac:dyDescent="0.3">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c r="S7653">
        <f>COUNTIFS(Table1[Order ID],Table1[[#This Row],[Order ID]],Table1[Product ID],Table1[[#This Row],[Product ID]],Table1[Sales],Table1[[#This Row],[Sales]])</f>
        <v>1</v>
      </c>
    </row>
    <row r="7654" spans="1:19" x14ac:dyDescent="0.3">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c r="S7654">
        <f>COUNTIFS(Table1[Order ID],Table1[[#This Row],[Order ID]],Table1[Product ID],Table1[[#This Row],[Product ID]],Table1[Sales],Table1[[#This Row],[Sales]])</f>
        <v>1</v>
      </c>
    </row>
    <row r="7655" spans="1:19" x14ac:dyDescent="0.3">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c r="S7655">
        <f>COUNTIFS(Table1[Order ID],Table1[[#This Row],[Order ID]],Table1[Product ID],Table1[[#This Row],[Product ID]],Table1[Sales],Table1[[#This Row],[Sales]])</f>
        <v>1</v>
      </c>
    </row>
    <row r="7656" spans="1:19" x14ac:dyDescent="0.3">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c r="S7656">
        <f>COUNTIFS(Table1[Order ID],Table1[[#This Row],[Order ID]],Table1[Product ID],Table1[[#This Row],[Product ID]],Table1[Sales],Table1[[#This Row],[Sales]])</f>
        <v>1</v>
      </c>
    </row>
    <row r="7657" spans="1:19" x14ac:dyDescent="0.3">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c r="S7657">
        <f>COUNTIFS(Table1[Order ID],Table1[[#This Row],[Order ID]],Table1[Product ID],Table1[[#This Row],[Product ID]],Table1[Sales],Table1[[#This Row],[Sales]])</f>
        <v>1</v>
      </c>
    </row>
    <row r="7658" spans="1:19" x14ac:dyDescent="0.3">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c r="S7658">
        <f>COUNTIFS(Table1[Order ID],Table1[[#This Row],[Order ID]],Table1[Product ID],Table1[[#This Row],[Product ID]],Table1[Sales],Table1[[#This Row],[Sales]])</f>
        <v>1</v>
      </c>
    </row>
    <row r="7659" spans="1:19" x14ac:dyDescent="0.3">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c r="S7659">
        <f>COUNTIFS(Table1[Order ID],Table1[[#This Row],[Order ID]],Table1[Product ID],Table1[[#This Row],[Product ID]],Table1[Sales],Table1[[#This Row],[Sales]])</f>
        <v>1</v>
      </c>
    </row>
    <row r="7660" spans="1:19" x14ac:dyDescent="0.3">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c r="S7660">
        <f>COUNTIFS(Table1[Order ID],Table1[[#This Row],[Order ID]],Table1[Product ID],Table1[[#This Row],[Product ID]],Table1[Sales],Table1[[#This Row],[Sales]])</f>
        <v>1</v>
      </c>
    </row>
    <row r="7661" spans="1:19" x14ac:dyDescent="0.3">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c r="S7661">
        <f>COUNTIFS(Table1[Order ID],Table1[[#This Row],[Order ID]],Table1[Product ID],Table1[[#This Row],[Product ID]],Table1[Sales],Table1[[#This Row],[Sales]])</f>
        <v>1</v>
      </c>
    </row>
    <row r="7662" spans="1:19" x14ac:dyDescent="0.3">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c r="S7662">
        <f>COUNTIFS(Table1[Order ID],Table1[[#This Row],[Order ID]],Table1[Product ID],Table1[[#This Row],[Product ID]],Table1[Sales],Table1[[#This Row],[Sales]])</f>
        <v>1</v>
      </c>
    </row>
    <row r="7663" spans="1:19" x14ac:dyDescent="0.3">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c r="S7663">
        <f>COUNTIFS(Table1[Order ID],Table1[[#This Row],[Order ID]],Table1[Product ID],Table1[[#This Row],[Product ID]],Table1[Sales],Table1[[#This Row],[Sales]])</f>
        <v>1</v>
      </c>
    </row>
    <row r="7664" spans="1:19" x14ac:dyDescent="0.3">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c r="S7664">
        <f>COUNTIFS(Table1[Order ID],Table1[[#This Row],[Order ID]],Table1[Product ID],Table1[[#This Row],[Product ID]],Table1[Sales],Table1[[#This Row],[Sales]])</f>
        <v>1</v>
      </c>
    </row>
    <row r="7665" spans="1:19" x14ac:dyDescent="0.3">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c r="S7665">
        <f>COUNTIFS(Table1[Order ID],Table1[[#This Row],[Order ID]],Table1[Product ID],Table1[[#This Row],[Product ID]],Table1[Sales],Table1[[#This Row],[Sales]])</f>
        <v>1</v>
      </c>
    </row>
    <row r="7666" spans="1:19" x14ac:dyDescent="0.3">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c r="S7666">
        <f>COUNTIFS(Table1[Order ID],Table1[[#This Row],[Order ID]],Table1[Product ID],Table1[[#This Row],[Product ID]],Table1[Sales],Table1[[#This Row],[Sales]])</f>
        <v>1</v>
      </c>
    </row>
    <row r="7667" spans="1:19" x14ac:dyDescent="0.3">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c r="S7667">
        <f>COUNTIFS(Table1[Order ID],Table1[[#This Row],[Order ID]],Table1[Product ID],Table1[[#This Row],[Product ID]],Table1[Sales],Table1[[#This Row],[Sales]])</f>
        <v>1</v>
      </c>
    </row>
    <row r="7668" spans="1:19" x14ac:dyDescent="0.3">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c r="S7668">
        <f>COUNTIFS(Table1[Order ID],Table1[[#This Row],[Order ID]],Table1[Product ID],Table1[[#This Row],[Product ID]],Table1[Sales],Table1[[#This Row],[Sales]])</f>
        <v>1</v>
      </c>
    </row>
    <row r="7669" spans="1:19" x14ac:dyDescent="0.3">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c r="S7669">
        <f>COUNTIFS(Table1[Order ID],Table1[[#This Row],[Order ID]],Table1[Product ID],Table1[[#This Row],[Product ID]],Table1[Sales],Table1[[#This Row],[Sales]])</f>
        <v>1</v>
      </c>
    </row>
    <row r="7670" spans="1:19" x14ac:dyDescent="0.3">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c r="S7670">
        <f>COUNTIFS(Table1[Order ID],Table1[[#This Row],[Order ID]],Table1[Product ID],Table1[[#This Row],[Product ID]],Table1[Sales],Table1[[#This Row],[Sales]])</f>
        <v>1</v>
      </c>
    </row>
    <row r="7671" spans="1:19" x14ac:dyDescent="0.3">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c r="S7671">
        <f>COUNTIFS(Table1[Order ID],Table1[[#This Row],[Order ID]],Table1[Product ID],Table1[[#This Row],[Product ID]],Table1[Sales],Table1[[#This Row],[Sales]])</f>
        <v>1</v>
      </c>
    </row>
    <row r="7672" spans="1:19" x14ac:dyDescent="0.3">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c r="S7672">
        <f>COUNTIFS(Table1[Order ID],Table1[[#This Row],[Order ID]],Table1[Product ID],Table1[[#This Row],[Product ID]],Table1[Sales],Table1[[#This Row],[Sales]])</f>
        <v>1</v>
      </c>
    </row>
    <row r="7673" spans="1:19" x14ac:dyDescent="0.3">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c r="S7673">
        <f>COUNTIFS(Table1[Order ID],Table1[[#This Row],[Order ID]],Table1[Product ID],Table1[[#This Row],[Product ID]],Table1[Sales],Table1[[#This Row],[Sales]])</f>
        <v>1</v>
      </c>
    </row>
    <row r="7674" spans="1:19" x14ac:dyDescent="0.3">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c r="S7674">
        <f>COUNTIFS(Table1[Order ID],Table1[[#This Row],[Order ID]],Table1[Product ID],Table1[[#This Row],[Product ID]],Table1[Sales],Table1[[#This Row],[Sales]])</f>
        <v>1</v>
      </c>
    </row>
    <row r="7675" spans="1:19" x14ac:dyDescent="0.3">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c r="S7675">
        <f>COUNTIFS(Table1[Order ID],Table1[[#This Row],[Order ID]],Table1[Product ID],Table1[[#This Row],[Product ID]],Table1[Sales],Table1[[#This Row],[Sales]])</f>
        <v>1</v>
      </c>
    </row>
    <row r="7676" spans="1:19" x14ac:dyDescent="0.3">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c r="S7676">
        <f>COUNTIFS(Table1[Order ID],Table1[[#This Row],[Order ID]],Table1[Product ID],Table1[[#This Row],[Product ID]],Table1[Sales],Table1[[#This Row],[Sales]])</f>
        <v>1</v>
      </c>
    </row>
    <row r="7677" spans="1:19" x14ac:dyDescent="0.3">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c r="S7677">
        <f>COUNTIFS(Table1[Order ID],Table1[[#This Row],[Order ID]],Table1[Product ID],Table1[[#This Row],[Product ID]],Table1[Sales],Table1[[#This Row],[Sales]])</f>
        <v>1</v>
      </c>
    </row>
    <row r="7678" spans="1:19" x14ac:dyDescent="0.3">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c r="S7678">
        <f>COUNTIFS(Table1[Order ID],Table1[[#This Row],[Order ID]],Table1[Product ID],Table1[[#This Row],[Product ID]],Table1[Sales],Table1[[#This Row],[Sales]])</f>
        <v>1</v>
      </c>
    </row>
    <row r="7679" spans="1:19" x14ac:dyDescent="0.3">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c r="S7679">
        <f>COUNTIFS(Table1[Order ID],Table1[[#This Row],[Order ID]],Table1[Product ID],Table1[[#This Row],[Product ID]],Table1[Sales],Table1[[#This Row],[Sales]])</f>
        <v>1</v>
      </c>
    </row>
    <row r="7680" spans="1:19" x14ac:dyDescent="0.3">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c r="S7680">
        <f>COUNTIFS(Table1[Order ID],Table1[[#This Row],[Order ID]],Table1[Product ID],Table1[[#This Row],[Product ID]],Table1[Sales],Table1[[#This Row],[Sales]])</f>
        <v>1</v>
      </c>
    </row>
    <row r="7681" spans="1:19" x14ac:dyDescent="0.3">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c r="S7681">
        <f>COUNTIFS(Table1[Order ID],Table1[[#This Row],[Order ID]],Table1[Product ID],Table1[[#This Row],[Product ID]],Table1[Sales],Table1[[#This Row],[Sales]])</f>
        <v>1</v>
      </c>
    </row>
    <row r="7682" spans="1:19" x14ac:dyDescent="0.3">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c r="S7682">
        <f>COUNTIFS(Table1[Order ID],Table1[[#This Row],[Order ID]],Table1[Product ID],Table1[[#This Row],[Product ID]],Table1[Sales],Table1[[#This Row],[Sales]])</f>
        <v>1</v>
      </c>
    </row>
    <row r="7683" spans="1:19" x14ac:dyDescent="0.3">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c r="S7683">
        <f>COUNTIFS(Table1[Order ID],Table1[[#This Row],[Order ID]],Table1[Product ID],Table1[[#This Row],[Product ID]],Table1[Sales],Table1[[#This Row],[Sales]])</f>
        <v>1</v>
      </c>
    </row>
    <row r="7684" spans="1:19" x14ac:dyDescent="0.3">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c r="S7684">
        <f>COUNTIFS(Table1[Order ID],Table1[[#This Row],[Order ID]],Table1[Product ID],Table1[[#This Row],[Product ID]],Table1[Sales],Table1[[#This Row],[Sales]])</f>
        <v>1</v>
      </c>
    </row>
    <row r="7685" spans="1:19" x14ac:dyDescent="0.3">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c r="S7685">
        <f>COUNTIFS(Table1[Order ID],Table1[[#This Row],[Order ID]],Table1[Product ID],Table1[[#This Row],[Product ID]],Table1[Sales],Table1[[#This Row],[Sales]])</f>
        <v>1</v>
      </c>
    </row>
    <row r="7686" spans="1:19" x14ac:dyDescent="0.3">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c r="S7686">
        <f>COUNTIFS(Table1[Order ID],Table1[[#This Row],[Order ID]],Table1[Product ID],Table1[[#This Row],[Product ID]],Table1[Sales],Table1[[#This Row],[Sales]])</f>
        <v>1</v>
      </c>
    </row>
    <row r="7687" spans="1:19" x14ac:dyDescent="0.3">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c r="S7687">
        <f>COUNTIFS(Table1[Order ID],Table1[[#This Row],[Order ID]],Table1[Product ID],Table1[[#This Row],[Product ID]],Table1[Sales],Table1[[#This Row],[Sales]])</f>
        <v>1</v>
      </c>
    </row>
    <row r="7688" spans="1:19" x14ac:dyDescent="0.3">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c r="S7688">
        <f>COUNTIFS(Table1[Order ID],Table1[[#This Row],[Order ID]],Table1[Product ID],Table1[[#This Row],[Product ID]],Table1[Sales],Table1[[#This Row],[Sales]])</f>
        <v>1</v>
      </c>
    </row>
    <row r="7689" spans="1:19" x14ac:dyDescent="0.3">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c r="S7689">
        <f>COUNTIFS(Table1[Order ID],Table1[[#This Row],[Order ID]],Table1[Product ID],Table1[[#This Row],[Product ID]],Table1[Sales],Table1[[#This Row],[Sales]])</f>
        <v>1</v>
      </c>
    </row>
    <row r="7690" spans="1:19" x14ac:dyDescent="0.3">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c r="S7690">
        <f>COUNTIFS(Table1[Order ID],Table1[[#This Row],[Order ID]],Table1[Product ID],Table1[[#This Row],[Product ID]],Table1[Sales],Table1[[#This Row],[Sales]])</f>
        <v>1</v>
      </c>
    </row>
    <row r="7691" spans="1:19" x14ac:dyDescent="0.3">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c r="S7691">
        <f>COUNTIFS(Table1[Order ID],Table1[[#This Row],[Order ID]],Table1[Product ID],Table1[[#This Row],[Product ID]],Table1[Sales],Table1[[#This Row],[Sales]])</f>
        <v>1</v>
      </c>
    </row>
    <row r="7692" spans="1:19" x14ac:dyDescent="0.3">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c r="S7692">
        <f>COUNTIFS(Table1[Order ID],Table1[[#This Row],[Order ID]],Table1[Product ID],Table1[[#This Row],[Product ID]],Table1[Sales],Table1[[#This Row],[Sales]])</f>
        <v>1</v>
      </c>
    </row>
    <row r="7693" spans="1:19" x14ac:dyDescent="0.3">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c r="S7693">
        <f>COUNTIFS(Table1[Order ID],Table1[[#This Row],[Order ID]],Table1[Product ID],Table1[[#This Row],[Product ID]],Table1[Sales],Table1[[#This Row],[Sales]])</f>
        <v>1</v>
      </c>
    </row>
    <row r="7694" spans="1:19" x14ac:dyDescent="0.3">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c r="S7694">
        <f>COUNTIFS(Table1[Order ID],Table1[[#This Row],[Order ID]],Table1[Product ID],Table1[[#This Row],[Product ID]],Table1[Sales],Table1[[#This Row],[Sales]])</f>
        <v>1</v>
      </c>
    </row>
    <row r="7695" spans="1:19" x14ac:dyDescent="0.3">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c r="S7695">
        <f>COUNTIFS(Table1[Order ID],Table1[[#This Row],[Order ID]],Table1[Product ID],Table1[[#This Row],[Product ID]],Table1[Sales],Table1[[#This Row],[Sales]])</f>
        <v>1</v>
      </c>
    </row>
    <row r="7696" spans="1:19" x14ac:dyDescent="0.3">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c r="S7696">
        <f>COUNTIFS(Table1[Order ID],Table1[[#This Row],[Order ID]],Table1[Product ID],Table1[[#This Row],[Product ID]],Table1[Sales],Table1[[#This Row],[Sales]])</f>
        <v>1</v>
      </c>
    </row>
    <row r="7697" spans="1:19" x14ac:dyDescent="0.3">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c r="S7697">
        <f>COUNTIFS(Table1[Order ID],Table1[[#This Row],[Order ID]],Table1[Product ID],Table1[[#This Row],[Product ID]],Table1[Sales],Table1[[#This Row],[Sales]])</f>
        <v>1</v>
      </c>
    </row>
    <row r="7698" spans="1:19" x14ac:dyDescent="0.3">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c r="S7698">
        <f>COUNTIFS(Table1[Order ID],Table1[[#This Row],[Order ID]],Table1[Product ID],Table1[[#This Row],[Product ID]],Table1[Sales],Table1[[#This Row],[Sales]])</f>
        <v>1</v>
      </c>
    </row>
    <row r="7699" spans="1:19" x14ac:dyDescent="0.3">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c r="S7699">
        <f>COUNTIFS(Table1[Order ID],Table1[[#This Row],[Order ID]],Table1[Product ID],Table1[[#This Row],[Product ID]],Table1[Sales],Table1[[#This Row],[Sales]])</f>
        <v>1</v>
      </c>
    </row>
    <row r="7700" spans="1:19" x14ac:dyDescent="0.3">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c r="S7700">
        <f>COUNTIFS(Table1[Order ID],Table1[[#This Row],[Order ID]],Table1[Product ID],Table1[[#This Row],[Product ID]],Table1[Sales],Table1[[#This Row],[Sales]])</f>
        <v>1</v>
      </c>
    </row>
    <row r="7701" spans="1:19" x14ac:dyDescent="0.3">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c r="S7701">
        <f>COUNTIFS(Table1[Order ID],Table1[[#This Row],[Order ID]],Table1[Product ID],Table1[[#This Row],[Product ID]],Table1[Sales],Table1[[#This Row],[Sales]])</f>
        <v>1</v>
      </c>
    </row>
    <row r="7702" spans="1:19" x14ac:dyDescent="0.3">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c r="S7702">
        <f>COUNTIFS(Table1[Order ID],Table1[[#This Row],[Order ID]],Table1[Product ID],Table1[[#This Row],[Product ID]],Table1[Sales],Table1[[#This Row],[Sales]])</f>
        <v>1</v>
      </c>
    </row>
    <row r="7703" spans="1:19" x14ac:dyDescent="0.3">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c r="S7703">
        <f>COUNTIFS(Table1[Order ID],Table1[[#This Row],[Order ID]],Table1[Product ID],Table1[[#This Row],[Product ID]],Table1[Sales],Table1[[#This Row],[Sales]])</f>
        <v>1</v>
      </c>
    </row>
    <row r="7704" spans="1:19" x14ac:dyDescent="0.3">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c r="S7704">
        <f>COUNTIFS(Table1[Order ID],Table1[[#This Row],[Order ID]],Table1[Product ID],Table1[[#This Row],[Product ID]],Table1[Sales],Table1[[#This Row],[Sales]])</f>
        <v>1</v>
      </c>
    </row>
    <row r="7705" spans="1:19" x14ac:dyDescent="0.3">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c r="S7705">
        <f>COUNTIFS(Table1[Order ID],Table1[[#This Row],[Order ID]],Table1[Product ID],Table1[[#This Row],[Product ID]],Table1[Sales],Table1[[#This Row],[Sales]])</f>
        <v>1</v>
      </c>
    </row>
    <row r="7706" spans="1:19" x14ac:dyDescent="0.3">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c r="S7706">
        <f>COUNTIFS(Table1[Order ID],Table1[[#This Row],[Order ID]],Table1[Product ID],Table1[[#This Row],[Product ID]],Table1[Sales],Table1[[#This Row],[Sales]])</f>
        <v>1</v>
      </c>
    </row>
    <row r="7707" spans="1:19" x14ac:dyDescent="0.3">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c r="S7707">
        <f>COUNTIFS(Table1[Order ID],Table1[[#This Row],[Order ID]],Table1[Product ID],Table1[[#This Row],[Product ID]],Table1[Sales],Table1[[#This Row],[Sales]])</f>
        <v>1</v>
      </c>
    </row>
    <row r="7708" spans="1:19" x14ac:dyDescent="0.3">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c r="S7708">
        <f>COUNTIFS(Table1[Order ID],Table1[[#This Row],[Order ID]],Table1[Product ID],Table1[[#This Row],[Product ID]],Table1[Sales],Table1[[#This Row],[Sales]])</f>
        <v>1</v>
      </c>
    </row>
    <row r="7709" spans="1:19" x14ac:dyDescent="0.3">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c r="S7709">
        <f>COUNTIFS(Table1[Order ID],Table1[[#This Row],[Order ID]],Table1[Product ID],Table1[[#This Row],[Product ID]],Table1[Sales],Table1[[#This Row],[Sales]])</f>
        <v>1</v>
      </c>
    </row>
    <row r="7710" spans="1:19" x14ac:dyDescent="0.3">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c r="S7710">
        <f>COUNTIFS(Table1[Order ID],Table1[[#This Row],[Order ID]],Table1[Product ID],Table1[[#This Row],[Product ID]],Table1[Sales],Table1[[#This Row],[Sales]])</f>
        <v>1</v>
      </c>
    </row>
    <row r="7711" spans="1:19" x14ac:dyDescent="0.3">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c r="S7711">
        <f>COUNTIFS(Table1[Order ID],Table1[[#This Row],[Order ID]],Table1[Product ID],Table1[[#This Row],[Product ID]],Table1[Sales],Table1[[#This Row],[Sales]])</f>
        <v>1</v>
      </c>
    </row>
    <row r="7712" spans="1:19" x14ac:dyDescent="0.3">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c r="S7712">
        <f>COUNTIFS(Table1[Order ID],Table1[[#This Row],[Order ID]],Table1[Product ID],Table1[[#This Row],[Product ID]],Table1[Sales],Table1[[#This Row],[Sales]])</f>
        <v>1</v>
      </c>
    </row>
    <row r="7713" spans="1:19" x14ac:dyDescent="0.3">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c r="S7713">
        <f>COUNTIFS(Table1[Order ID],Table1[[#This Row],[Order ID]],Table1[Product ID],Table1[[#This Row],[Product ID]],Table1[Sales],Table1[[#This Row],[Sales]])</f>
        <v>1</v>
      </c>
    </row>
    <row r="7714" spans="1:19" x14ac:dyDescent="0.3">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c r="S7714">
        <f>COUNTIFS(Table1[Order ID],Table1[[#This Row],[Order ID]],Table1[Product ID],Table1[[#This Row],[Product ID]],Table1[Sales],Table1[[#This Row],[Sales]])</f>
        <v>1</v>
      </c>
    </row>
    <row r="7715" spans="1:19" x14ac:dyDescent="0.3">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c r="S7715">
        <f>COUNTIFS(Table1[Order ID],Table1[[#This Row],[Order ID]],Table1[Product ID],Table1[[#This Row],[Product ID]],Table1[Sales],Table1[[#This Row],[Sales]])</f>
        <v>1</v>
      </c>
    </row>
    <row r="7716" spans="1:19" x14ac:dyDescent="0.3">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c r="S7716">
        <f>COUNTIFS(Table1[Order ID],Table1[[#This Row],[Order ID]],Table1[Product ID],Table1[[#This Row],[Product ID]],Table1[Sales],Table1[[#This Row],[Sales]])</f>
        <v>1</v>
      </c>
    </row>
    <row r="7717" spans="1:19" x14ac:dyDescent="0.3">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c r="S7717">
        <f>COUNTIFS(Table1[Order ID],Table1[[#This Row],[Order ID]],Table1[Product ID],Table1[[#This Row],[Product ID]],Table1[Sales],Table1[[#This Row],[Sales]])</f>
        <v>1</v>
      </c>
    </row>
    <row r="7718" spans="1:19" x14ac:dyDescent="0.3">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c r="S7718">
        <f>COUNTIFS(Table1[Order ID],Table1[[#This Row],[Order ID]],Table1[Product ID],Table1[[#This Row],[Product ID]],Table1[Sales],Table1[[#This Row],[Sales]])</f>
        <v>1</v>
      </c>
    </row>
    <row r="7719" spans="1:19" x14ac:dyDescent="0.3">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c r="S7719">
        <f>COUNTIFS(Table1[Order ID],Table1[[#This Row],[Order ID]],Table1[Product ID],Table1[[#This Row],[Product ID]],Table1[Sales],Table1[[#This Row],[Sales]])</f>
        <v>1</v>
      </c>
    </row>
    <row r="7720" spans="1:19" x14ac:dyDescent="0.3">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c r="S7720">
        <f>COUNTIFS(Table1[Order ID],Table1[[#This Row],[Order ID]],Table1[Product ID],Table1[[#This Row],[Product ID]],Table1[Sales],Table1[[#This Row],[Sales]])</f>
        <v>1</v>
      </c>
    </row>
    <row r="7721" spans="1:19" x14ac:dyDescent="0.3">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c r="S7721">
        <f>COUNTIFS(Table1[Order ID],Table1[[#This Row],[Order ID]],Table1[Product ID],Table1[[#This Row],[Product ID]],Table1[Sales],Table1[[#This Row],[Sales]])</f>
        <v>1</v>
      </c>
    </row>
    <row r="7722" spans="1:19" x14ac:dyDescent="0.3">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c r="S7722">
        <f>COUNTIFS(Table1[Order ID],Table1[[#This Row],[Order ID]],Table1[Product ID],Table1[[#This Row],[Product ID]],Table1[Sales],Table1[[#This Row],[Sales]])</f>
        <v>1</v>
      </c>
    </row>
    <row r="7723" spans="1:19" x14ac:dyDescent="0.3">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c r="S7723">
        <f>COUNTIFS(Table1[Order ID],Table1[[#This Row],[Order ID]],Table1[Product ID],Table1[[#This Row],[Product ID]],Table1[Sales],Table1[[#This Row],[Sales]])</f>
        <v>1</v>
      </c>
    </row>
    <row r="7724" spans="1:19" x14ac:dyDescent="0.3">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c r="S7724">
        <f>COUNTIFS(Table1[Order ID],Table1[[#This Row],[Order ID]],Table1[Product ID],Table1[[#This Row],[Product ID]],Table1[Sales],Table1[[#This Row],[Sales]])</f>
        <v>1</v>
      </c>
    </row>
    <row r="7725" spans="1:19" x14ac:dyDescent="0.3">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c r="S7725">
        <f>COUNTIFS(Table1[Order ID],Table1[[#This Row],[Order ID]],Table1[Product ID],Table1[[#This Row],[Product ID]],Table1[Sales],Table1[[#This Row],[Sales]])</f>
        <v>1</v>
      </c>
    </row>
    <row r="7726" spans="1:19" x14ac:dyDescent="0.3">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c r="S7726">
        <f>COUNTIFS(Table1[Order ID],Table1[[#This Row],[Order ID]],Table1[Product ID],Table1[[#This Row],[Product ID]],Table1[Sales],Table1[[#This Row],[Sales]])</f>
        <v>1</v>
      </c>
    </row>
    <row r="7727" spans="1:19" x14ac:dyDescent="0.3">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c r="S7727">
        <f>COUNTIFS(Table1[Order ID],Table1[[#This Row],[Order ID]],Table1[Product ID],Table1[[#This Row],[Product ID]],Table1[Sales],Table1[[#This Row],[Sales]])</f>
        <v>1</v>
      </c>
    </row>
    <row r="7728" spans="1:19" x14ac:dyDescent="0.3">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c r="S7728">
        <f>COUNTIFS(Table1[Order ID],Table1[[#This Row],[Order ID]],Table1[Product ID],Table1[[#This Row],[Product ID]],Table1[Sales],Table1[[#This Row],[Sales]])</f>
        <v>1</v>
      </c>
    </row>
    <row r="7729" spans="1:19" x14ac:dyDescent="0.3">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c r="S7729">
        <f>COUNTIFS(Table1[Order ID],Table1[[#This Row],[Order ID]],Table1[Product ID],Table1[[#This Row],[Product ID]],Table1[Sales],Table1[[#This Row],[Sales]])</f>
        <v>1</v>
      </c>
    </row>
    <row r="7730" spans="1:19" x14ac:dyDescent="0.3">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c r="S7730">
        <f>COUNTIFS(Table1[Order ID],Table1[[#This Row],[Order ID]],Table1[Product ID],Table1[[#This Row],[Product ID]],Table1[Sales],Table1[[#This Row],[Sales]])</f>
        <v>1</v>
      </c>
    </row>
    <row r="7731" spans="1:19" x14ac:dyDescent="0.3">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c r="S7731">
        <f>COUNTIFS(Table1[Order ID],Table1[[#This Row],[Order ID]],Table1[Product ID],Table1[[#This Row],[Product ID]],Table1[Sales],Table1[[#This Row],[Sales]])</f>
        <v>1</v>
      </c>
    </row>
    <row r="7732" spans="1:19" x14ac:dyDescent="0.3">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c r="S7732">
        <f>COUNTIFS(Table1[Order ID],Table1[[#This Row],[Order ID]],Table1[Product ID],Table1[[#This Row],[Product ID]],Table1[Sales],Table1[[#This Row],[Sales]])</f>
        <v>1</v>
      </c>
    </row>
    <row r="7733" spans="1:19" x14ac:dyDescent="0.3">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c r="S7733">
        <f>COUNTIFS(Table1[Order ID],Table1[[#This Row],[Order ID]],Table1[Product ID],Table1[[#This Row],[Product ID]],Table1[Sales],Table1[[#This Row],[Sales]])</f>
        <v>1</v>
      </c>
    </row>
    <row r="7734" spans="1:19" x14ac:dyDescent="0.3">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c r="S7734">
        <f>COUNTIFS(Table1[Order ID],Table1[[#This Row],[Order ID]],Table1[Product ID],Table1[[#This Row],[Product ID]],Table1[Sales],Table1[[#This Row],[Sales]])</f>
        <v>1</v>
      </c>
    </row>
    <row r="7735" spans="1:19" x14ac:dyDescent="0.3">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c r="S7735">
        <f>COUNTIFS(Table1[Order ID],Table1[[#This Row],[Order ID]],Table1[Product ID],Table1[[#This Row],[Product ID]],Table1[Sales],Table1[[#This Row],[Sales]])</f>
        <v>1</v>
      </c>
    </row>
    <row r="7736" spans="1:19" x14ac:dyDescent="0.3">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c r="S7736">
        <f>COUNTIFS(Table1[Order ID],Table1[[#This Row],[Order ID]],Table1[Product ID],Table1[[#This Row],[Product ID]],Table1[Sales],Table1[[#This Row],[Sales]])</f>
        <v>1</v>
      </c>
    </row>
    <row r="7737" spans="1:19" x14ac:dyDescent="0.3">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c r="S7737">
        <f>COUNTIFS(Table1[Order ID],Table1[[#This Row],[Order ID]],Table1[Product ID],Table1[[#This Row],[Product ID]],Table1[Sales],Table1[[#This Row],[Sales]])</f>
        <v>1</v>
      </c>
    </row>
    <row r="7738" spans="1:19" x14ac:dyDescent="0.3">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c r="S7738">
        <f>COUNTIFS(Table1[Order ID],Table1[[#This Row],[Order ID]],Table1[Product ID],Table1[[#This Row],[Product ID]],Table1[Sales],Table1[[#This Row],[Sales]])</f>
        <v>1</v>
      </c>
    </row>
    <row r="7739" spans="1:19" x14ac:dyDescent="0.3">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c r="S7739">
        <f>COUNTIFS(Table1[Order ID],Table1[[#This Row],[Order ID]],Table1[Product ID],Table1[[#This Row],[Product ID]],Table1[Sales],Table1[[#This Row],[Sales]])</f>
        <v>1</v>
      </c>
    </row>
    <row r="7740" spans="1:19" x14ac:dyDescent="0.3">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c r="S7740">
        <f>COUNTIFS(Table1[Order ID],Table1[[#This Row],[Order ID]],Table1[Product ID],Table1[[#This Row],[Product ID]],Table1[Sales],Table1[[#This Row],[Sales]])</f>
        <v>1</v>
      </c>
    </row>
    <row r="7741" spans="1:19" x14ac:dyDescent="0.3">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c r="S7741">
        <f>COUNTIFS(Table1[Order ID],Table1[[#This Row],[Order ID]],Table1[Product ID],Table1[[#This Row],[Product ID]],Table1[Sales],Table1[[#This Row],[Sales]])</f>
        <v>1</v>
      </c>
    </row>
    <row r="7742" spans="1:19" x14ac:dyDescent="0.3">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c r="S7742">
        <f>COUNTIFS(Table1[Order ID],Table1[[#This Row],[Order ID]],Table1[Product ID],Table1[[#This Row],[Product ID]],Table1[Sales],Table1[[#This Row],[Sales]])</f>
        <v>1</v>
      </c>
    </row>
    <row r="7743" spans="1:19" x14ac:dyDescent="0.3">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c r="S7743">
        <f>COUNTIFS(Table1[Order ID],Table1[[#This Row],[Order ID]],Table1[Product ID],Table1[[#This Row],[Product ID]],Table1[Sales],Table1[[#This Row],[Sales]])</f>
        <v>1</v>
      </c>
    </row>
    <row r="7744" spans="1:19" x14ac:dyDescent="0.3">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c r="S7744">
        <f>COUNTIFS(Table1[Order ID],Table1[[#This Row],[Order ID]],Table1[Product ID],Table1[[#This Row],[Product ID]],Table1[Sales],Table1[[#This Row],[Sales]])</f>
        <v>1</v>
      </c>
    </row>
    <row r="7745" spans="1:19" x14ac:dyDescent="0.3">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c r="S7745">
        <f>COUNTIFS(Table1[Order ID],Table1[[#This Row],[Order ID]],Table1[Product ID],Table1[[#This Row],[Product ID]],Table1[Sales],Table1[[#This Row],[Sales]])</f>
        <v>1</v>
      </c>
    </row>
    <row r="7746" spans="1:19" x14ac:dyDescent="0.3">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c r="S7746">
        <f>COUNTIFS(Table1[Order ID],Table1[[#This Row],[Order ID]],Table1[Product ID],Table1[[#This Row],[Product ID]],Table1[Sales],Table1[[#This Row],[Sales]])</f>
        <v>1</v>
      </c>
    </row>
    <row r="7747" spans="1:19" x14ac:dyDescent="0.3">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c r="S7747">
        <f>COUNTIFS(Table1[Order ID],Table1[[#This Row],[Order ID]],Table1[Product ID],Table1[[#This Row],[Product ID]],Table1[Sales],Table1[[#This Row],[Sales]])</f>
        <v>1</v>
      </c>
    </row>
    <row r="7748" spans="1:19" x14ac:dyDescent="0.3">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c r="S7748">
        <f>COUNTIFS(Table1[Order ID],Table1[[#This Row],[Order ID]],Table1[Product ID],Table1[[#This Row],[Product ID]],Table1[Sales],Table1[[#This Row],[Sales]])</f>
        <v>1</v>
      </c>
    </row>
    <row r="7749" spans="1:19" x14ac:dyDescent="0.3">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c r="S7749">
        <f>COUNTIFS(Table1[Order ID],Table1[[#This Row],[Order ID]],Table1[Product ID],Table1[[#This Row],[Product ID]],Table1[Sales],Table1[[#This Row],[Sales]])</f>
        <v>1</v>
      </c>
    </row>
    <row r="7750" spans="1:19" x14ac:dyDescent="0.3">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c r="S7750">
        <f>COUNTIFS(Table1[Order ID],Table1[[#This Row],[Order ID]],Table1[Product ID],Table1[[#This Row],[Product ID]],Table1[Sales],Table1[[#This Row],[Sales]])</f>
        <v>1</v>
      </c>
    </row>
    <row r="7751" spans="1:19" x14ac:dyDescent="0.3">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c r="S7751">
        <f>COUNTIFS(Table1[Order ID],Table1[[#This Row],[Order ID]],Table1[Product ID],Table1[[#This Row],[Product ID]],Table1[Sales],Table1[[#This Row],[Sales]])</f>
        <v>1</v>
      </c>
    </row>
    <row r="7752" spans="1:19" x14ac:dyDescent="0.3">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c r="S7752">
        <f>COUNTIFS(Table1[Order ID],Table1[[#This Row],[Order ID]],Table1[Product ID],Table1[[#This Row],[Product ID]],Table1[Sales],Table1[[#This Row],[Sales]])</f>
        <v>1</v>
      </c>
    </row>
    <row r="7753" spans="1:19" x14ac:dyDescent="0.3">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c r="S7753">
        <f>COUNTIFS(Table1[Order ID],Table1[[#This Row],[Order ID]],Table1[Product ID],Table1[[#This Row],[Product ID]],Table1[Sales],Table1[[#This Row],[Sales]])</f>
        <v>1</v>
      </c>
    </row>
    <row r="7754" spans="1:19" x14ac:dyDescent="0.3">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c r="S7754">
        <f>COUNTIFS(Table1[Order ID],Table1[[#This Row],[Order ID]],Table1[Product ID],Table1[[#This Row],[Product ID]],Table1[Sales],Table1[[#This Row],[Sales]])</f>
        <v>1</v>
      </c>
    </row>
    <row r="7755" spans="1:19" x14ac:dyDescent="0.3">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c r="S7755">
        <f>COUNTIFS(Table1[Order ID],Table1[[#This Row],[Order ID]],Table1[Product ID],Table1[[#This Row],[Product ID]],Table1[Sales],Table1[[#This Row],[Sales]])</f>
        <v>1</v>
      </c>
    </row>
    <row r="7756" spans="1:19" x14ac:dyDescent="0.3">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c r="S7756">
        <f>COUNTIFS(Table1[Order ID],Table1[[#This Row],[Order ID]],Table1[Product ID],Table1[[#This Row],[Product ID]],Table1[Sales],Table1[[#This Row],[Sales]])</f>
        <v>1</v>
      </c>
    </row>
    <row r="7757" spans="1:19" x14ac:dyDescent="0.3">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c r="S7757">
        <f>COUNTIFS(Table1[Order ID],Table1[[#This Row],[Order ID]],Table1[Product ID],Table1[[#This Row],[Product ID]],Table1[Sales],Table1[[#This Row],[Sales]])</f>
        <v>1</v>
      </c>
    </row>
    <row r="7758" spans="1:19" x14ac:dyDescent="0.3">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c r="S7758">
        <f>COUNTIFS(Table1[Order ID],Table1[[#This Row],[Order ID]],Table1[Product ID],Table1[[#This Row],[Product ID]],Table1[Sales],Table1[[#This Row],[Sales]])</f>
        <v>1</v>
      </c>
    </row>
    <row r="7759" spans="1:19" x14ac:dyDescent="0.3">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c r="S7759">
        <f>COUNTIFS(Table1[Order ID],Table1[[#This Row],[Order ID]],Table1[Product ID],Table1[[#This Row],[Product ID]],Table1[Sales],Table1[[#This Row],[Sales]])</f>
        <v>1</v>
      </c>
    </row>
    <row r="7760" spans="1:19" x14ac:dyDescent="0.3">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c r="S7760">
        <f>COUNTIFS(Table1[Order ID],Table1[[#This Row],[Order ID]],Table1[Product ID],Table1[[#This Row],[Product ID]],Table1[Sales],Table1[[#This Row],[Sales]])</f>
        <v>1</v>
      </c>
    </row>
    <row r="7761" spans="1:19" x14ac:dyDescent="0.3">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c r="S7761">
        <f>COUNTIFS(Table1[Order ID],Table1[[#This Row],[Order ID]],Table1[Product ID],Table1[[#This Row],[Product ID]],Table1[Sales],Table1[[#This Row],[Sales]])</f>
        <v>1</v>
      </c>
    </row>
    <row r="7762" spans="1:19" x14ac:dyDescent="0.3">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c r="S7762">
        <f>COUNTIFS(Table1[Order ID],Table1[[#This Row],[Order ID]],Table1[Product ID],Table1[[#This Row],[Product ID]],Table1[Sales],Table1[[#This Row],[Sales]])</f>
        <v>1</v>
      </c>
    </row>
    <row r="7763" spans="1:19" x14ac:dyDescent="0.3">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c r="S7763">
        <f>COUNTIFS(Table1[Order ID],Table1[[#This Row],[Order ID]],Table1[Product ID],Table1[[#This Row],[Product ID]],Table1[Sales],Table1[[#This Row],[Sales]])</f>
        <v>1</v>
      </c>
    </row>
    <row r="7764" spans="1:19" x14ac:dyDescent="0.3">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c r="S7764">
        <f>COUNTIFS(Table1[Order ID],Table1[[#This Row],[Order ID]],Table1[Product ID],Table1[[#This Row],[Product ID]],Table1[Sales],Table1[[#This Row],[Sales]])</f>
        <v>1</v>
      </c>
    </row>
    <row r="7765" spans="1:19" x14ac:dyDescent="0.3">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c r="S7765">
        <f>COUNTIFS(Table1[Order ID],Table1[[#This Row],[Order ID]],Table1[Product ID],Table1[[#This Row],[Product ID]],Table1[Sales],Table1[[#This Row],[Sales]])</f>
        <v>1</v>
      </c>
    </row>
    <row r="7766" spans="1:19" x14ac:dyDescent="0.3">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c r="S7766">
        <f>COUNTIFS(Table1[Order ID],Table1[[#This Row],[Order ID]],Table1[Product ID],Table1[[#This Row],[Product ID]],Table1[Sales],Table1[[#This Row],[Sales]])</f>
        <v>1</v>
      </c>
    </row>
    <row r="7767" spans="1:19" x14ac:dyDescent="0.3">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c r="S7767">
        <f>COUNTIFS(Table1[Order ID],Table1[[#This Row],[Order ID]],Table1[Product ID],Table1[[#This Row],[Product ID]],Table1[Sales],Table1[[#This Row],[Sales]])</f>
        <v>1</v>
      </c>
    </row>
    <row r="7768" spans="1:19" x14ac:dyDescent="0.3">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c r="S7768">
        <f>COUNTIFS(Table1[Order ID],Table1[[#This Row],[Order ID]],Table1[Product ID],Table1[[#This Row],[Product ID]],Table1[Sales],Table1[[#This Row],[Sales]])</f>
        <v>1</v>
      </c>
    </row>
    <row r="7769" spans="1:19" x14ac:dyDescent="0.3">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c r="S7769">
        <f>COUNTIFS(Table1[Order ID],Table1[[#This Row],[Order ID]],Table1[Product ID],Table1[[#This Row],[Product ID]],Table1[Sales],Table1[[#This Row],[Sales]])</f>
        <v>1</v>
      </c>
    </row>
    <row r="7770" spans="1:19" x14ac:dyDescent="0.3">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c r="S7770">
        <f>COUNTIFS(Table1[Order ID],Table1[[#This Row],[Order ID]],Table1[Product ID],Table1[[#This Row],[Product ID]],Table1[Sales],Table1[[#This Row],[Sales]])</f>
        <v>1</v>
      </c>
    </row>
    <row r="7771" spans="1:19" x14ac:dyDescent="0.3">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c r="S7771">
        <f>COUNTIFS(Table1[Order ID],Table1[[#This Row],[Order ID]],Table1[Product ID],Table1[[#This Row],[Product ID]],Table1[Sales],Table1[[#This Row],[Sales]])</f>
        <v>1</v>
      </c>
    </row>
    <row r="7772" spans="1:19" x14ac:dyDescent="0.3">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c r="S7772">
        <f>COUNTIFS(Table1[Order ID],Table1[[#This Row],[Order ID]],Table1[Product ID],Table1[[#This Row],[Product ID]],Table1[Sales],Table1[[#This Row],[Sales]])</f>
        <v>1</v>
      </c>
    </row>
    <row r="7773" spans="1:19" x14ac:dyDescent="0.3">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c r="S7773">
        <f>COUNTIFS(Table1[Order ID],Table1[[#This Row],[Order ID]],Table1[Product ID],Table1[[#This Row],[Product ID]],Table1[Sales],Table1[[#This Row],[Sales]])</f>
        <v>1</v>
      </c>
    </row>
    <row r="7774" spans="1:19" x14ac:dyDescent="0.3">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c r="S7774">
        <f>COUNTIFS(Table1[Order ID],Table1[[#This Row],[Order ID]],Table1[Product ID],Table1[[#This Row],[Product ID]],Table1[Sales],Table1[[#This Row],[Sales]])</f>
        <v>1</v>
      </c>
    </row>
    <row r="7775" spans="1:19" x14ac:dyDescent="0.3">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c r="S7775">
        <f>COUNTIFS(Table1[Order ID],Table1[[#This Row],[Order ID]],Table1[Product ID],Table1[[#This Row],[Product ID]],Table1[Sales],Table1[[#This Row],[Sales]])</f>
        <v>1</v>
      </c>
    </row>
    <row r="7776" spans="1:19" x14ac:dyDescent="0.3">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c r="S7776">
        <f>COUNTIFS(Table1[Order ID],Table1[[#This Row],[Order ID]],Table1[Product ID],Table1[[#This Row],[Product ID]],Table1[Sales],Table1[[#This Row],[Sales]])</f>
        <v>1</v>
      </c>
    </row>
    <row r="7777" spans="1:19" x14ac:dyDescent="0.3">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c r="S7777">
        <f>COUNTIFS(Table1[Order ID],Table1[[#This Row],[Order ID]],Table1[Product ID],Table1[[#This Row],[Product ID]],Table1[Sales],Table1[[#This Row],[Sales]])</f>
        <v>1</v>
      </c>
    </row>
    <row r="7778" spans="1:19" x14ac:dyDescent="0.3">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c r="S7778">
        <f>COUNTIFS(Table1[Order ID],Table1[[#This Row],[Order ID]],Table1[Product ID],Table1[[#This Row],[Product ID]],Table1[Sales],Table1[[#This Row],[Sales]])</f>
        <v>1</v>
      </c>
    </row>
    <row r="7779" spans="1:19" x14ac:dyDescent="0.3">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c r="S7779">
        <f>COUNTIFS(Table1[Order ID],Table1[[#This Row],[Order ID]],Table1[Product ID],Table1[[#This Row],[Product ID]],Table1[Sales],Table1[[#This Row],[Sales]])</f>
        <v>1</v>
      </c>
    </row>
    <row r="7780" spans="1:19" x14ac:dyDescent="0.3">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c r="S7780">
        <f>COUNTIFS(Table1[Order ID],Table1[[#This Row],[Order ID]],Table1[Product ID],Table1[[#This Row],[Product ID]],Table1[Sales],Table1[[#This Row],[Sales]])</f>
        <v>1</v>
      </c>
    </row>
    <row r="7781" spans="1:19" x14ac:dyDescent="0.3">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c r="S7781">
        <f>COUNTIFS(Table1[Order ID],Table1[[#This Row],[Order ID]],Table1[Product ID],Table1[[#This Row],[Product ID]],Table1[Sales],Table1[[#This Row],[Sales]])</f>
        <v>1</v>
      </c>
    </row>
    <row r="7782" spans="1:19" x14ac:dyDescent="0.3">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c r="S7782">
        <f>COUNTIFS(Table1[Order ID],Table1[[#This Row],[Order ID]],Table1[Product ID],Table1[[#This Row],[Product ID]],Table1[Sales],Table1[[#This Row],[Sales]])</f>
        <v>1</v>
      </c>
    </row>
    <row r="7783" spans="1:19" x14ac:dyDescent="0.3">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c r="S7783">
        <f>COUNTIFS(Table1[Order ID],Table1[[#This Row],[Order ID]],Table1[Product ID],Table1[[#This Row],[Product ID]],Table1[Sales],Table1[[#This Row],[Sales]])</f>
        <v>1</v>
      </c>
    </row>
    <row r="7784" spans="1:19" x14ac:dyDescent="0.3">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c r="S7784">
        <f>COUNTIFS(Table1[Order ID],Table1[[#This Row],[Order ID]],Table1[Product ID],Table1[[#This Row],[Product ID]],Table1[Sales],Table1[[#This Row],[Sales]])</f>
        <v>1</v>
      </c>
    </row>
    <row r="7785" spans="1:19" x14ac:dyDescent="0.3">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c r="S7785">
        <f>COUNTIFS(Table1[Order ID],Table1[[#This Row],[Order ID]],Table1[Product ID],Table1[[#This Row],[Product ID]],Table1[Sales],Table1[[#This Row],[Sales]])</f>
        <v>1</v>
      </c>
    </row>
    <row r="7786" spans="1:19" x14ac:dyDescent="0.3">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c r="S7786">
        <f>COUNTIFS(Table1[Order ID],Table1[[#This Row],[Order ID]],Table1[Product ID],Table1[[#This Row],[Product ID]],Table1[Sales],Table1[[#This Row],[Sales]])</f>
        <v>1</v>
      </c>
    </row>
    <row r="7787" spans="1:19" x14ac:dyDescent="0.3">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c r="S7787">
        <f>COUNTIFS(Table1[Order ID],Table1[[#This Row],[Order ID]],Table1[Product ID],Table1[[#This Row],[Product ID]],Table1[Sales],Table1[[#This Row],[Sales]])</f>
        <v>1</v>
      </c>
    </row>
    <row r="7788" spans="1:19" x14ac:dyDescent="0.3">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c r="S7788">
        <f>COUNTIFS(Table1[Order ID],Table1[[#This Row],[Order ID]],Table1[Product ID],Table1[[#This Row],[Product ID]],Table1[Sales],Table1[[#This Row],[Sales]])</f>
        <v>1</v>
      </c>
    </row>
    <row r="7789" spans="1:19" x14ac:dyDescent="0.3">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c r="S7789">
        <f>COUNTIFS(Table1[Order ID],Table1[[#This Row],[Order ID]],Table1[Product ID],Table1[[#This Row],[Product ID]],Table1[Sales],Table1[[#This Row],[Sales]])</f>
        <v>1</v>
      </c>
    </row>
    <row r="7790" spans="1:19" x14ac:dyDescent="0.3">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c r="S7790">
        <f>COUNTIFS(Table1[Order ID],Table1[[#This Row],[Order ID]],Table1[Product ID],Table1[[#This Row],[Product ID]],Table1[Sales],Table1[[#This Row],[Sales]])</f>
        <v>1</v>
      </c>
    </row>
    <row r="7791" spans="1:19" x14ac:dyDescent="0.3">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c r="S7791">
        <f>COUNTIFS(Table1[Order ID],Table1[[#This Row],[Order ID]],Table1[Product ID],Table1[[#This Row],[Product ID]],Table1[Sales],Table1[[#This Row],[Sales]])</f>
        <v>1</v>
      </c>
    </row>
    <row r="7792" spans="1:19" x14ac:dyDescent="0.3">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c r="S7792">
        <f>COUNTIFS(Table1[Order ID],Table1[[#This Row],[Order ID]],Table1[Product ID],Table1[[#This Row],[Product ID]],Table1[Sales],Table1[[#This Row],[Sales]])</f>
        <v>1</v>
      </c>
    </row>
    <row r="7793" spans="1:19" x14ac:dyDescent="0.3">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c r="S7793">
        <f>COUNTIFS(Table1[Order ID],Table1[[#This Row],[Order ID]],Table1[Product ID],Table1[[#This Row],[Product ID]],Table1[Sales],Table1[[#This Row],[Sales]])</f>
        <v>1</v>
      </c>
    </row>
    <row r="7794" spans="1:19" x14ac:dyDescent="0.3">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c r="S7794">
        <f>COUNTIFS(Table1[Order ID],Table1[[#This Row],[Order ID]],Table1[Product ID],Table1[[#This Row],[Product ID]],Table1[Sales],Table1[[#This Row],[Sales]])</f>
        <v>1</v>
      </c>
    </row>
    <row r="7795" spans="1:19" x14ac:dyDescent="0.3">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c r="S7795">
        <f>COUNTIFS(Table1[Order ID],Table1[[#This Row],[Order ID]],Table1[Product ID],Table1[[#This Row],[Product ID]],Table1[Sales],Table1[[#This Row],[Sales]])</f>
        <v>1</v>
      </c>
    </row>
    <row r="7796" spans="1:19" x14ac:dyDescent="0.3">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c r="S7796">
        <f>COUNTIFS(Table1[Order ID],Table1[[#This Row],[Order ID]],Table1[Product ID],Table1[[#This Row],[Product ID]],Table1[Sales],Table1[[#This Row],[Sales]])</f>
        <v>1</v>
      </c>
    </row>
    <row r="7797" spans="1:19" x14ac:dyDescent="0.3">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c r="S7797">
        <f>COUNTIFS(Table1[Order ID],Table1[[#This Row],[Order ID]],Table1[Product ID],Table1[[#This Row],[Product ID]],Table1[Sales],Table1[[#This Row],[Sales]])</f>
        <v>1</v>
      </c>
    </row>
    <row r="7798" spans="1:19" x14ac:dyDescent="0.3">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c r="S7798">
        <f>COUNTIFS(Table1[Order ID],Table1[[#This Row],[Order ID]],Table1[Product ID],Table1[[#This Row],[Product ID]],Table1[Sales],Table1[[#This Row],[Sales]])</f>
        <v>1</v>
      </c>
    </row>
    <row r="7799" spans="1:19" x14ac:dyDescent="0.3">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c r="S7799">
        <f>COUNTIFS(Table1[Order ID],Table1[[#This Row],[Order ID]],Table1[Product ID],Table1[[#This Row],[Product ID]],Table1[Sales],Table1[[#This Row],[Sales]])</f>
        <v>1</v>
      </c>
    </row>
    <row r="7800" spans="1:19" x14ac:dyDescent="0.3">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c r="S7800">
        <f>COUNTIFS(Table1[Order ID],Table1[[#This Row],[Order ID]],Table1[Product ID],Table1[[#This Row],[Product ID]],Table1[Sales],Table1[[#This Row],[Sales]])</f>
        <v>1</v>
      </c>
    </row>
    <row r="7801" spans="1:19" x14ac:dyDescent="0.3">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c r="S7801">
        <f>COUNTIFS(Table1[Order ID],Table1[[#This Row],[Order ID]],Table1[Product ID],Table1[[#This Row],[Product ID]],Table1[Sales],Table1[[#This Row],[Sales]])</f>
        <v>1</v>
      </c>
    </row>
    <row r="7802" spans="1:19" x14ac:dyDescent="0.3">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c r="S7802">
        <f>COUNTIFS(Table1[Order ID],Table1[[#This Row],[Order ID]],Table1[Product ID],Table1[[#This Row],[Product ID]],Table1[Sales],Table1[[#This Row],[Sales]])</f>
        <v>1</v>
      </c>
    </row>
    <row r="7803" spans="1:19" x14ac:dyDescent="0.3">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c r="S7803">
        <f>COUNTIFS(Table1[Order ID],Table1[[#This Row],[Order ID]],Table1[Product ID],Table1[[#This Row],[Product ID]],Table1[Sales],Table1[[#This Row],[Sales]])</f>
        <v>1</v>
      </c>
    </row>
    <row r="7804" spans="1:19" x14ac:dyDescent="0.3">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c r="S7804">
        <f>COUNTIFS(Table1[Order ID],Table1[[#This Row],[Order ID]],Table1[Product ID],Table1[[#This Row],[Product ID]],Table1[Sales],Table1[[#This Row],[Sales]])</f>
        <v>1</v>
      </c>
    </row>
    <row r="7805" spans="1:19" x14ac:dyDescent="0.3">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c r="S7805">
        <f>COUNTIFS(Table1[Order ID],Table1[[#This Row],[Order ID]],Table1[Product ID],Table1[[#This Row],[Product ID]],Table1[Sales],Table1[[#This Row],[Sales]])</f>
        <v>1</v>
      </c>
    </row>
    <row r="7806" spans="1:19" x14ac:dyDescent="0.3">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c r="S7806">
        <f>COUNTIFS(Table1[Order ID],Table1[[#This Row],[Order ID]],Table1[Product ID],Table1[[#This Row],[Product ID]],Table1[Sales],Table1[[#This Row],[Sales]])</f>
        <v>1</v>
      </c>
    </row>
    <row r="7807" spans="1:19" x14ac:dyDescent="0.3">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c r="S7807">
        <f>COUNTIFS(Table1[Order ID],Table1[[#This Row],[Order ID]],Table1[Product ID],Table1[[#This Row],[Product ID]],Table1[Sales],Table1[[#This Row],[Sales]])</f>
        <v>1</v>
      </c>
    </row>
    <row r="7808" spans="1:19" x14ac:dyDescent="0.3">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c r="S7808">
        <f>COUNTIFS(Table1[Order ID],Table1[[#This Row],[Order ID]],Table1[Product ID],Table1[[#This Row],[Product ID]],Table1[Sales],Table1[[#This Row],[Sales]])</f>
        <v>1</v>
      </c>
    </row>
    <row r="7809" spans="1:19" x14ac:dyDescent="0.3">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c r="S7809">
        <f>COUNTIFS(Table1[Order ID],Table1[[#This Row],[Order ID]],Table1[Product ID],Table1[[#This Row],[Product ID]],Table1[Sales],Table1[[#This Row],[Sales]])</f>
        <v>1</v>
      </c>
    </row>
    <row r="7810" spans="1:19" x14ac:dyDescent="0.3">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c r="S7810">
        <f>COUNTIFS(Table1[Order ID],Table1[[#This Row],[Order ID]],Table1[Product ID],Table1[[#This Row],[Product ID]],Table1[Sales],Table1[[#This Row],[Sales]])</f>
        <v>1</v>
      </c>
    </row>
    <row r="7811" spans="1:19" x14ac:dyDescent="0.3">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c r="S7811">
        <f>COUNTIFS(Table1[Order ID],Table1[[#This Row],[Order ID]],Table1[Product ID],Table1[[#This Row],[Product ID]],Table1[Sales],Table1[[#This Row],[Sales]])</f>
        <v>1</v>
      </c>
    </row>
    <row r="7812" spans="1:19" x14ac:dyDescent="0.3">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c r="S7812">
        <f>COUNTIFS(Table1[Order ID],Table1[[#This Row],[Order ID]],Table1[Product ID],Table1[[#This Row],[Product ID]],Table1[Sales],Table1[[#This Row],[Sales]])</f>
        <v>1</v>
      </c>
    </row>
    <row r="7813" spans="1:19" x14ac:dyDescent="0.3">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c r="S7813">
        <f>COUNTIFS(Table1[Order ID],Table1[[#This Row],[Order ID]],Table1[Product ID],Table1[[#This Row],[Product ID]],Table1[Sales],Table1[[#This Row],[Sales]])</f>
        <v>1</v>
      </c>
    </row>
    <row r="7814" spans="1:19" x14ac:dyDescent="0.3">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c r="S7814">
        <f>COUNTIFS(Table1[Order ID],Table1[[#This Row],[Order ID]],Table1[Product ID],Table1[[#This Row],[Product ID]],Table1[Sales],Table1[[#This Row],[Sales]])</f>
        <v>1</v>
      </c>
    </row>
    <row r="7815" spans="1:19" x14ac:dyDescent="0.3">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c r="S7815">
        <f>COUNTIFS(Table1[Order ID],Table1[[#This Row],[Order ID]],Table1[Product ID],Table1[[#This Row],[Product ID]],Table1[Sales],Table1[[#This Row],[Sales]])</f>
        <v>1</v>
      </c>
    </row>
    <row r="7816" spans="1:19" x14ac:dyDescent="0.3">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c r="S7816">
        <f>COUNTIFS(Table1[Order ID],Table1[[#This Row],[Order ID]],Table1[Product ID],Table1[[#This Row],[Product ID]],Table1[Sales],Table1[[#This Row],[Sales]])</f>
        <v>1</v>
      </c>
    </row>
    <row r="7817" spans="1:19" x14ac:dyDescent="0.3">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c r="S7817">
        <f>COUNTIFS(Table1[Order ID],Table1[[#This Row],[Order ID]],Table1[Product ID],Table1[[#This Row],[Product ID]],Table1[Sales],Table1[[#This Row],[Sales]])</f>
        <v>1</v>
      </c>
    </row>
    <row r="7818" spans="1:19" x14ac:dyDescent="0.3">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c r="S7818">
        <f>COUNTIFS(Table1[Order ID],Table1[[#This Row],[Order ID]],Table1[Product ID],Table1[[#This Row],[Product ID]],Table1[Sales],Table1[[#This Row],[Sales]])</f>
        <v>1</v>
      </c>
    </row>
    <row r="7819" spans="1:19" x14ac:dyDescent="0.3">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c r="S7819">
        <f>COUNTIFS(Table1[Order ID],Table1[[#This Row],[Order ID]],Table1[Product ID],Table1[[#This Row],[Product ID]],Table1[Sales],Table1[[#This Row],[Sales]])</f>
        <v>1</v>
      </c>
    </row>
    <row r="7820" spans="1:19" x14ac:dyDescent="0.3">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c r="S7820">
        <f>COUNTIFS(Table1[Order ID],Table1[[#This Row],[Order ID]],Table1[Product ID],Table1[[#This Row],[Product ID]],Table1[Sales],Table1[[#This Row],[Sales]])</f>
        <v>1</v>
      </c>
    </row>
    <row r="7821" spans="1:19" x14ac:dyDescent="0.3">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c r="S7821">
        <f>COUNTIFS(Table1[Order ID],Table1[[#This Row],[Order ID]],Table1[Product ID],Table1[[#This Row],[Product ID]],Table1[Sales],Table1[[#This Row],[Sales]])</f>
        <v>1</v>
      </c>
    </row>
    <row r="7822" spans="1:19" x14ac:dyDescent="0.3">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c r="S7822">
        <f>COUNTIFS(Table1[Order ID],Table1[[#This Row],[Order ID]],Table1[Product ID],Table1[[#This Row],[Product ID]],Table1[Sales],Table1[[#This Row],[Sales]])</f>
        <v>1</v>
      </c>
    </row>
    <row r="7823" spans="1:19" x14ac:dyDescent="0.3">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c r="S7823">
        <f>COUNTIFS(Table1[Order ID],Table1[[#This Row],[Order ID]],Table1[Product ID],Table1[[#This Row],[Product ID]],Table1[Sales],Table1[[#This Row],[Sales]])</f>
        <v>1</v>
      </c>
    </row>
    <row r="7824" spans="1:19" x14ac:dyDescent="0.3">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c r="S7824">
        <f>COUNTIFS(Table1[Order ID],Table1[[#This Row],[Order ID]],Table1[Product ID],Table1[[#This Row],[Product ID]],Table1[Sales],Table1[[#This Row],[Sales]])</f>
        <v>1</v>
      </c>
    </row>
    <row r="7825" spans="1:19" x14ac:dyDescent="0.3">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c r="S7825">
        <f>COUNTIFS(Table1[Order ID],Table1[[#This Row],[Order ID]],Table1[Product ID],Table1[[#This Row],[Product ID]],Table1[Sales],Table1[[#This Row],[Sales]])</f>
        <v>1</v>
      </c>
    </row>
    <row r="7826" spans="1:19" x14ac:dyDescent="0.3">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c r="S7826">
        <f>COUNTIFS(Table1[Order ID],Table1[[#This Row],[Order ID]],Table1[Product ID],Table1[[#This Row],[Product ID]],Table1[Sales],Table1[[#This Row],[Sales]])</f>
        <v>1</v>
      </c>
    </row>
    <row r="7827" spans="1:19" x14ac:dyDescent="0.3">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c r="S7827">
        <f>COUNTIFS(Table1[Order ID],Table1[[#This Row],[Order ID]],Table1[Product ID],Table1[[#This Row],[Product ID]],Table1[Sales],Table1[[#This Row],[Sales]])</f>
        <v>1</v>
      </c>
    </row>
    <row r="7828" spans="1:19" x14ac:dyDescent="0.3">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c r="S7828">
        <f>COUNTIFS(Table1[Order ID],Table1[[#This Row],[Order ID]],Table1[Product ID],Table1[[#This Row],[Product ID]],Table1[Sales],Table1[[#This Row],[Sales]])</f>
        <v>1</v>
      </c>
    </row>
    <row r="7829" spans="1:19" x14ac:dyDescent="0.3">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c r="S7829">
        <f>COUNTIFS(Table1[Order ID],Table1[[#This Row],[Order ID]],Table1[Product ID],Table1[[#This Row],[Product ID]],Table1[Sales],Table1[[#This Row],[Sales]])</f>
        <v>1</v>
      </c>
    </row>
    <row r="7830" spans="1:19" x14ac:dyDescent="0.3">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c r="S7830">
        <f>COUNTIFS(Table1[Order ID],Table1[[#This Row],[Order ID]],Table1[Product ID],Table1[[#This Row],[Product ID]],Table1[Sales],Table1[[#This Row],[Sales]])</f>
        <v>1</v>
      </c>
    </row>
    <row r="7831" spans="1:19" x14ac:dyDescent="0.3">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c r="S7831">
        <f>COUNTIFS(Table1[Order ID],Table1[[#This Row],[Order ID]],Table1[Product ID],Table1[[#This Row],[Product ID]],Table1[Sales],Table1[[#This Row],[Sales]])</f>
        <v>1</v>
      </c>
    </row>
    <row r="7832" spans="1:19" x14ac:dyDescent="0.3">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c r="S7832">
        <f>COUNTIFS(Table1[Order ID],Table1[[#This Row],[Order ID]],Table1[Product ID],Table1[[#This Row],[Product ID]],Table1[Sales],Table1[[#This Row],[Sales]])</f>
        <v>1</v>
      </c>
    </row>
    <row r="7833" spans="1:19" x14ac:dyDescent="0.3">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c r="S7833">
        <f>COUNTIFS(Table1[Order ID],Table1[[#This Row],[Order ID]],Table1[Product ID],Table1[[#This Row],[Product ID]],Table1[Sales],Table1[[#This Row],[Sales]])</f>
        <v>1</v>
      </c>
    </row>
    <row r="7834" spans="1:19" x14ac:dyDescent="0.3">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c r="S7834">
        <f>COUNTIFS(Table1[Order ID],Table1[[#This Row],[Order ID]],Table1[Product ID],Table1[[#This Row],[Product ID]],Table1[Sales],Table1[[#This Row],[Sales]])</f>
        <v>1</v>
      </c>
    </row>
    <row r="7835" spans="1:19" x14ac:dyDescent="0.3">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c r="S7835">
        <f>COUNTIFS(Table1[Order ID],Table1[[#This Row],[Order ID]],Table1[Product ID],Table1[[#This Row],[Product ID]],Table1[Sales],Table1[[#This Row],[Sales]])</f>
        <v>1</v>
      </c>
    </row>
    <row r="7836" spans="1:19" x14ac:dyDescent="0.3">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c r="S7836">
        <f>COUNTIFS(Table1[Order ID],Table1[[#This Row],[Order ID]],Table1[Product ID],Table1[[#This Row],[Product ID]],Table1[Sales],Table1[[#This Row],[Sales]])</f>
        <v>1</v>
      </c>
    </row>
    <row r="7837" spans="1:19" x14ac:dyDescent="0.3">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c r="S7837">
        <f>COUNTIFS(Table1[Order ID],Table1[[#This Row],[Order ID]],Table1[Product ID],Table1[[#This Row],[Product ID]],Table1[Sales],Table1[[#This Row],[Sales]])</f>
        <v>1</v>
      </c>
    </row>
    <row r="7838" spans="1:19" x14ac:dyDescent="0.3">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c r="S7838">
        <f>COUNTIFS(Table1[Order ID],Table1[[#This Row],[Order ID]],Table1[Product ID],Table1[[#This Row],[Product ID]],Table1[Sales],Table1[[#This Row],[Sales]])</f>
        <v>1</v>
      </c>
    </row>
    <row r="7839" spans="1:19" x14ac:dyDescent="0.3">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c r="S7839">
        <f>COUNTIFS(Table1[Order ID],Table1[[#This Row],[Order ID]],Table1[Product ID],Table1[[#This Row],[Product ID]],Table1[Sales],Table1[[#This Row],[Sales]])</f>
        <v>1</v>
      </c>
    </row>
    <row r="7840" spans="1:19" x14ac:dyDescent="0.3">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c r="S7840">
        <f>COUNTIFS(Table1[Order ID],Table1[[#This Row],[Order ID]],Table1[Product ID],Table1[[#This Row],[Product ID]],Table1[Sales],Table1[[#This Row],[Sales]])</f>
        <v>1</v>
      </c>
    </row>
    <row r="7841" spans="1:19" x14ac:dyDescent="0.3">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c r="S7841">
        <f>COUNTIFS(Table1[Order ID],Table1[[#This Row],[Order ID]],Table1[Product ID],Table1[[#This Row],[Product ID]],Table1[Sales],Table1[[#This Row],[Sales]])</f>
        <v>1</v>
      </c>
    </row>
    <row r="7842" spans="1:19" x14ac:dyDescent="0.3">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c r="S7842">
        <f>COUNTIFS(Table1[Order ID],Table1[[#This Row],[Order ID]],Table1[Product ID],Table1[[#This Row],[Product ID]],Table1[Sales],Table1[[#This Row],[Sales]])</f>
        <v>1</v>
      </c>
    </row>
    <row r="7843" spans="1:19" x14ac:dyDescent="0.3">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c r="S7843">
        <f>COUNTIFS(Table1[Order ID],Table1[[#This Row],[Order ID]],Table1[Product ID],Table1[[#This Row],[Product ID]],Table1[Sales],Table1[[#This Row],[Sales]])</f>
        <v>1</v>
      </c>
    </row>
    <row r="7844" spans="1:19" x14ac:dyDescent="0.3">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c r="S7844">
        <f>COUNTIFS(Table1[Order ID],Table1[[#This Row],[Order ID]],Table1[Product ID],Table1[[#This Row],[Product ID]],Table1[Sales],Table1[[#This Row],[Sales]])</f>
        <v>1</v>
      </c>
    </row>
    <row r="7845" spans="1:19" x14ac:dyDescent="0.3">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c r="S7845">
        <f>COUNTIFS(Table1[Order ID],Table1[[#This Row],[Order ID]],Table1[Product ID],Table1[[#This Row],[Product ID]],Table1[Sales],Table1[[#This Row],[Sales]])</f>
        <v>1</v>
      </c>
    </row>
    <row r="7846" spans="1:19" x14ac:dyDescent="0.3">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c r="S7846">
        <f>COUNTIFS(Table1[Order ID],Table1[[#This Row],[Order ID]],Table1[Product ID],Table1[[#This Row],[Product ID]],Table1[Sales],Table1[[#This Row],[Sales]])</f>
        <v>1</v>
      </c>
    </row>
    <row r="7847" spans="1:19" x14ac:dyDescent="0.3">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c r="S7847">
        <f>COUNTIFS(Table1[Order ID],Table1[[#This Row],[Order ID]],Table1[Product ID],Table1[[#This Row],[Product ID]],Table1[Sales],Table1[[#This Row],[Sales]])</f>
        <v>1</v>
      </c>
    </row>
    <row r="7848" spans="1:19" x14ac:dyDescent="0.3">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c r="S7848">
        <f>COUNTIFS(Table1[Order ID],Table1[[#This Row],[Order ID]],Table1[Product ID],Table1[[#This Row],[Product ID]],Table1[Sales],Table1[[#This Row],[Sales]])</f>
        <v>1</v>
      </c>
    </row>
    <row r="7849" spans="1:19" x14ac:dyDescent="0.3">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c r="S7849">
        <f>COUNTIFS(Table1[Order ID],Table1[[#This Row],[Order ID]],Table1[Product ID],Table1[[#This Row],[Product ID]],Table1[Sales],Table1[[#This Row],[Sales]])</f>
        <v>1</v>
      </c>
    </row>
    <row r="7850" spans="1:19" x14ac:dyDescent="0.3">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c r="S7850">
        <f>COUNTIFS(Table1[Order ID],Table1[[#This Row],[Order ID]],Table1[Product ID],Table1[[#This Row],[Product ID]],Table1[Sales],Table1[[#This Row],[Sales]])</f>
        <v>1</v>
      </c>
    </row>
    <row r="7851" spans="1:19" x14ac:dyDescent="0.3">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c r="S7851">
        <f>COUNTIFS(Table1[Order ID],Table1[[#This Row],[Order ID]],Table1[Product ID],Table1[[#This Row],[Product ID]],Table1[Sales],Table1[[#This Row],[Sales]])</f>
        <v>1</v>
      </c>
    </row>
    <row r="7852" spans="1:19" x14ac:dyDescent="0.3">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c r="S7852">
        <f>COUNTIFS(Table1[Order ID],Table1[[#This Row],[Order ID]],Table1[Product ID],Table1[[#This Row],[Product ID]],Table1[Sales],Table1[[#This Row],[Sales]])</f>
        <v>1</v>
      </c>
    </row>
    <row r="7853" spans="1:19" x14ac:dyDescent="0.3">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c r="S7853">
        <f>COUNTIFS(Table1[Order ID],Table1[[#This Row],[Order ID]],Table1[Product ID],Table1[[#This Row],[Product ID]],Table1[Sales],Table1[[#This Row],[Sales]])</f>
        <v>1</v>
      </c>
    </row>
    <row r="7854" spans="1:19" x14ac:dyDescent="0.3">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c r="S7854">
        <f>COUNTIFS(Table1[Order ID],Table1[[#This Row],[Order ID]],Table1[Product ID],Table1[[#This Row],[Product ID]],Table1[Sales],Table1[[#This Row],[Sales]])</f>
        <v>1</v>
      </c>
    </row>
    <row r="7855" spans="1:19" x14ac:dyDescent="0.3">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c r="S7855">
        <f>COUNTIFS(Table1[Order ID],Table1[[#This Row],[Order ID]],Table1[Product ID],Table1[[#This Row],[Product ID]],Table1[Sales],Table1[[#This Row],[Sales]])</f>
        <v>1</v>
      </c>
    </row>
    <row r="7856" spans="1:19" x14ac:dyDescent="0.3">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c r="S7856">
        <f>COUNTIFS(Table1[Order ID],Table1[[#This Row],[Order ID]],Table1[Product ID],Table1[[#This Row],[Product ID]],Table1[Sales],Table1[[#This Row],[Sales]])</f>
        <v>1</v>
      </c>
    </row>
    <row r="7857" spans="1:19" x14ac:dyDescent="0.3">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c r="S7857">
        <f>COUNTIFS(Table1[Order ID],Table1[[#This Row],[Order ID]],Table1[Product ID],Table1[[#This Row],[Product ID]],Table1[Sales],Table1[[#This Row],[Sales]])</f>
        <v>1</v>
      </c>
    </row>
    <row r="7858" spans="1:19" x14ac:dyDescent="0.3">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c r="S7858">
        <f>COUNTIFS(Table1[Order ID],Table1[[#This Row],[Order ID]],Table1[Product ID],Table1[[#This Row],[Product ID]],Table1[Sales],Table1[[#This Row],[Sales]])</f>
        <v>1</v>
      </c>
    </row>
    <row r="7859" spans="1:19" x14ac:dyDescent="0.3">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c r="S7859">
        <f>COUNTIFS(Table1[Order ID],Table1[[#This Row],[Order ID]],Table1[Product ID],Table1[[#This Row],[Product ID]],Table1[Sales],Table1[[#This Row],[Sales]])</f>
        <v>1</v>
      </c>
    </row>
    <row r="7860" spans="1:19" x14ac:dyDescent="0.3">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c r="S7860">
        <f>COUNTIFS(Table1[Order ID],Table1[[#This Row],[Order ID]],Table1[Product ID],Table1[[#This Row],[Product ID]],Table1[Sales],Table1[[#This Row],[Sales]])</f>
        <v>1</v>
      </c>
    </row>
    <row r="7861" spans="1:19" x14ac:dyDescent="0.3">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c r="S7861">
        <f>COUNTIFS(Table1[Order ID],Table1[[#This Row],[Order ID]],Table1[Product ID],Table1[[#This Row],[Product ID]],Table1[Sales],Table1[[#This Row],[Sales]])</f>
        <v>1</v>
      </c>
    </row>
    <row r="7862" spans="1:19" x14ac:dyDescent="0.3">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c r="S7862">
        <f>COUNTIFS(Table1[Order ID],Table1[[#This Row],[Order ID]],Table1[Product ID],Table1[[#This Row],[Product ID]],Table1[Sales],Table1[[#This Row],[Sales]])</f>
        <v>1</v>
      </c>
    </row>
    <row r="7863" spans="1:19" x14ac:dyDescent="0.3">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c r="S7863">
        <f>COUNTIFS(Table1[Order ID],Table1[[#This Row],[Order ID]],Table1[Product ID],Table1[[#This Row],[Product ID]],Table1[Sales],Table1[[#This Row],[Sales]])</f>
        <v>1</v>
      </c>
    </row>
    <row r="7864" spans="1:19" x14ac:dyDescent="0.3">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c r="S7864">
        <f>COUNTIFS(Table1[Order ID],Table1[[#This Row],[Order ID]],Table1[Product ID],Table1[[#This Row],[Product ID]],Table1[Sales],Table1[[#This Row],[Sales]])</f>
        <v>1</v>
      </c>
    </row>
    <row r="7865" spans="1:19" x14ac:dyDescent="0.3">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c r="S7865">
        <f>COUNTIFS(Table1[Order ID],Table1[[#This Row],[Order ID]],Table1[Product ID],Table1[[#This Row],[Product ID]],Table1[Sales],Table1[[#This Row],[Sales]])</f>
        <v>1</v>
      </c>
    </row>
    <row r="7866" spans="1:19" x14ac:dyDescent="0.3">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c r="S7866">
        <f>COUNTIFS(Table1[Order ID],Table1[[#This Row],[Order ID]],Table1[Product ID],Table1[[#This Row],[Product ID]],Table1[Sales],Table1[[#This Row],[Sales]])</f>
        <v>1</v>
      </c>
    </row>
    <row r="7867" spans="1:19" x14ac:dyDescent="0.3">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c r="S7867">
        <f>COUNTIFS(Table1[Order ID],Table1[[#This Row],[Order ID]],Table1[Product ID],Table1[[#This Row],[Product ID]],Table1[Sales],Table1[[#This Row],[Sales]])</f>
        <v>1</v>
      </c>
    </row>
    <row r="7868" spans="1:19" x14ac:dyDescent="0.3">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c r="S7868">
        <f>COUNTIFS(Table1[Order ID],Table1[[#This Row],[Order ID]],Table1[Product ID],Table1[[#This Row],[Product ID]],Table1[Sales],Table1[[#This Row],[Sales]])</f>
        <v>1</v>
      </c>
    </row>
    <row r="7869" spans="1:19" x14ac:dyDescent="0.3">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c r="S7869">
        <f>COUNTIFS(Table1[Order ID],Table1[[#This Row],[Order ID]],Table1[Product ID],Table1[[#This Row],[Product ID]],Table1[Sales],Table1[[#This Row],[Sales]])</f>
        <v>1</v>
      </c>
    </row>
    <row r="7870" spans="1:19" x14ac:dyDescent="0.3">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c r="S7870">
        <f>COUNTIFS(Table1[Order ID],Table1[[#This Row],[Order ID]],Table1[Product ID],Table1[[#This Row],[Product ID]],Table1[Sales],Table1[[#This Row],[Sales]])</f>
        <v>1</v>
      </c>
    </row>
    <row r="7871" spans="1:19" x14ac:dyDescent="0.3">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c r="S7871">
        <f>COUNTIFS(Table1[Order ID],Table1[[#This Row],[Order ID]],Table1[Product ID],Table1[[#This Row],[Product ID]],Table1[Sales],Table1[[#This Row],[Sales]])</f>
        <v>1</v>
      </c>
    </row>
    <row r="7872" spans="1:19" x14ac:dyDescent="0.3">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c r="S7872">
        <f>COUNTIFS(Table1[Order ID],Table1[[#This Row],[Order ID]],Table1[Product ID],Table1[[#This Row],[Product ID]],Table1[Sales],Table1[[#This Row],[Sales]])</f>
        <v>1</v>
      </c>
    </row>
    <row r="7873" spans="1:19" x14ac:dyDescent="0.3">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c r="S7873">
        <f>COUNTIFS(Table1[Order ID],Table1[[#This Row],[Order ID]],Table1[Product ID],Table1[[#This Row],[Product ID]],Table1[Sales],Table1[[#This Row],[Sales]])</f>
        <v>1</v>
      </c>
    </row>
    <row r="7874" spans="1:19" x14ac:dyDescent="0.3">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c r="S7874">
        <f>COUNTIFS(Table1[Order ID],Table1[[#This Row],[Order ID]],Table1[Product ID],Table1[[#This Row],[Product ID]],Table1[Sales],Table1[[#This Row],[Sales]])</f>
        <v>1</v>
      </c>
    </row>
    <row r="7875" spans="1:19" x14ac:dyDescent="0.3">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c r="S7875">
        <f>COUNTIFS(Table1[Order ID],Table1[[#This Row],[Order ID]],Table1[Product ID],Table1[[#This Row],[Product ID]],Table1[Sales],Table1[[#This Row],[Sales]])</f>
        <v>1</v>
      </c>
    </row>
    <row r="7876" spans="1:19" x14ac:dyDescent="0.3">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c r="S7876">
        <f>COUNTIFS(Table1[Order ID],Table1[[#This Row],[Order ID]],Table1[Product ID],Table1[[#This Row],[Product ID]],Table1[Sales],Table1[[#This Row],[Sales]])</f>
        <v>1</v>
      </c>
    </row>
    <row r="7877" spans="1:19" x14ac:dyDescent="0.3">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c r="S7877">
        <f>COUNTIFS(Table1[Order ID],Table1[[#This Row],[Order ID]],Table1[Product ID],Table1[[#This Row],[Product ID]],Table1[Sales],Table1[[#This Row],[Sales]])</f>
        <v>1</v>
      </c>
    </row>
    <row r="7878" spans="1:19" x14ac:dyDescent="0.3">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c r="S7878">
        <f>COUNTIFS(Table1[Order ID],Table1[[#This Row],[Order ID]],Table1[Product ID],Table1[[#This Row],[Product ID]],Table1[Sales],Table1[[#This Row],[Sales]])</f>
        <v>1</v>
      </c>
    </row>
    <row r="7879" spans="1:19" x14ac:dyDescent="0.3">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c r="S7879">
        <f>COUNTIFS(Table1[Order ID],Table1[[#This Row],[Order ID]],Table1[Product ID],Table1[[#This Row],[Product ID]],Table1[Sales],Table1[[#This Row],[Sales]])</f>
        <v>1</v>
      </c>
    </row>
    <row r="7880" spans="1:19" x14ac:dyDescent="0.3">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c r="S7880">
        <f>COUNTIFS(Table1[Order ID],Table1[[#This Row],[Order ID]],Table1[Product ID],Table1[[#This Row],[Product ID]],Table1[Sales],Table1[[#This Row],[Sales]])</f>
        <v>1</v>
      </c>
    </row>
    <row r="7881" spans="1:19" x14ac:dyDescent="0.3">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c r="S7881">
        <f>COUNTIFS(Table1[Order ID],Table1[[#This Row],[Order ID]],Table1[Product ID],Table1[[#This Row],[Product ID]],Table1[Sales],Table1[[#This Row],[Sales]])</f>
        <v>1</v>
      </c>
    </row>
    <row r="7882" spans="1:19" x14ac:dyDescent="0.3">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c r="S7882">
        <f>COUNTIFS(Table1[Order ID],Table1[[#This Row],[Order ID]],Table1[Product ID],Table1[[#This Row],[Product ID]],Table1[Sales],Table1[[#This Row],[Sales]])</f>
        <v>1</v>
      </c>
    </row>
    <row r="7883" spans="1:19" x14ac:dyDescent="0.3">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c r="S7883">
        <f>COUNTIFS(Table1[Order ID],Table1[[#This Row],[Order ID]],Table1[Product ID],Table1[[#This Row],[Product ID]],Table1[Sales],Table1[[#This Row],[Sales]])</f>
        <v>1</v>
      </c>
    </row>
    <row r="7884" spans="1:19" x14ac:dyDescent="0.3">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c r="S7884">
        <f>COUNTIFS(Table1[Order ID],Table1[[#This Row],[Order ID]],Table1[Product ID],Table1[[#This Row],[Product ID]],Table1[Sales],Table1[[#This Row],[Sales]])</f>
        <v>1</v>
      </c>
    </row>
    <row r="7885" spans="1:19" x14ac:dyDescent="0.3">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c r="S7885">
        <f>COUNTIFS(Table1[Order ID],Table1[[#This Row],[Order ID]],Table1[Product ID],Table1[[#This Row],[Product ID]],Table1[Sales],Table1[[#This Row],[Sales]])</f>
        <v>1</v>
      </c>
    </row>
    <row r="7886" spans="1:19" x14ac:dyDescent="0.3">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c r="S7886">
        <f>COUNTIFS(Table1[Order ID],Table1[[#This Row],[Order ID]],Table1[Product ID],Table1[[#This Row],[Product ID]],Table1[Sales],Table1[[#This Row],[Sales]])</f>
        <v>1</v>
      </c>
    </row>
    <row r="7887" spans="1:19" x14ac:dyDescent="0.3">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c r="S7887">
        <f>COUNTIFS(Table1[Order ID],Table1[[#This Row],[Order ID]],Table1[Product ID],Table1[[#This Row],[Product ID]],Table1[Sales],Table1[[#This Row],[Sales]])</f>
        <v>1</v>
      </c>
    </row>
    <row r="7888" spans="1:19" x14ac:dyDescent="0.3">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c r="S7888">
        <f>COUNTIFS(Table1[Order ID],Table1[[#This Row],[Order ID]],Table1[Product ID],Table1[[#This Row],[Product ID]],Table1[Sales],Table1[[#This Row],[Sales]])</f>
        <v>1</v>
      </c>
    </row>
    <row r="7889" spans="1:19" x14ac:dyDescent="0.3">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c r="S7889">
        <f>COUNTIFS(Table1[Order ID],Table1[[#This Row],[Order ID]],Table1[Product ID],Table1[[#This Row],[Product ID]],Table1[Sales],Table1[[#This Row],[Sales]])</f>
        <v>1</v>
      </c>
    </row>
    <row r="7890" spans="1:19" x14ac:dyDescent="0.3">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c r="S7890">
        <f>COUNTIFS(Table1[Order ID],Table1[[#This Row],[Order ID]],Table1[Product ID],Table1[[#This Row],[Product ID]],Table1[Sales],Table1[[#This Row],[Sales]])</f>
        <v>1</v>
      </c>
    </row>
    <row r="7891" spans="1:19" x14ac:dyDescent="0.3">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c r="S7891">
        <f>COUNTIFS(Table1[Order ID],Table1[[#This Row],[Order ID]],Table1[Product ID],Table1[[#This Row],[Product ID]],Table1[Sales],Table1[[#This Row],[Sales]])</f>
        <v>1</v>
      </c>
    </row>
    <row r="7892" spans="1:19" x14ac:dyDescent="0.3">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c r="S7892">
        <f>COUNTIFS(Table1[Order ID],Table1[[#This Row],[Order ID]],Table1[Product ID],Table1[[#This Row],[Product ID]],Table1[Sales],Table1[[#This Row],[Sales]])</f>
        <v>1</v>
      </c>
    </row>
    <row r="7893" spans="1:19" x14ac:dyDescent="0.3">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c r="S7893">
        <f>COUNTIFS(Table1[Order ID],Table1[[#This Row],[Order ID]],Table1[Product ID],Table1[[#This Row],[Product ID]],Table1[Sales],Table1[[#This Row],[Sales]])</f>
        <v>1</v>
      </c>
    </row>
    <row r="7894" spans="1:19" x14ac:dyDescent="0.3">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c r="S7894">
        <f>COUNTIFS(Table1[Order ID],Table1[[#This Row],[Order ID]],Table1[Product ID],Table1[[#This Row],[Product ID]],Table1[Sales],Table1[[#This Row],[Sales]])</f>
        <v>1</v>
      </c>
    </row>
    <row r="7895" spans="1:19" x14ac:dyDescent="0.3">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c r="S7895">
        <f>COUNTIFS(Table1[Order ID],Table1[[#This Row],[Order ID]],Table1[Product ID],Table1[[#This Row],[Product ID]],Table1[Sales],Table1[[#This Row],[Sales]])</f>
        <v>1</v>
      </c>
    </row>
    <row r="7896" spans="1:19" x14ac:dyDescent="0.3">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c r="S7896">
        <f>COUNTIFS(Table1[Order ID],Table1[[#This Row],[Order ID]],Table1[Product ID],Table1[[#This Row],[Product ID]],Table1[Sales],Table1[[#This Row],[Sales]])</f>
        <v>1</v>
      </c>
    </row>
    <row r="7897" spans="1:19" x14ac:dyDescent="0.3">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c r="S7897">
        <f>COUNTIFS(Table1[Order ID],Table1[[#This Row],[Order ID]],Table1[Product ID],Table1[[#This Row],[Product ID]],Table1[Sales],Table1[[#This Row],[Sales]])</f>
        <v>1</v>
      </c>
    </row>
    <row r="7898" spans="1:19" x14ac:dyDescent="0.3">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c r="S7898">
        <f>COUNTIFS(Table1[Order ID],Table1[[#This Row],[Order ID]],Table1[Product ID],Table1[[#This Row],[Product ID]],Table1[Sales],Table1[[#This Row],[Sales]])</f>
        <v>1</v>
      </c>
    </row>
    <row r="7899" spans="1:19" x14ac:dyDescent="0.3">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c r="S7899">
        <f>COUNTIFS(Table1[Order ID],Table1[[#This Row],[Order ID]],Table1[Product ID],Table1[[#This Row],[Product ID]],Table1[Sales],Table1[[#This Row],[Sales]])</f>
        <v>1</v>
      </c>
    </row>
    <row r="7900" spans="1:19" x14ac:dyDescent="0.3">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c r="S7900">
        <f>COUNTIFS(Table1[Order ID],Table1[[#This Row],[Order ID]],Table1[Product ID],Table1[[#This Row],[Product ID]],Table1[Sales],Table1[[#This Row],[Sales]])</f>
        <v>1</v>
      </c>
    </row>
    <row r="7901" spans="1:19" x14ac:dyDescent="0.3">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c r="S7901">
        <f>COUNTIFS(Table1[Order ID],Table1[[#This Row],[Order ID]],Table1[Product ID],Table1[[#This Row],[Product ID]],Table1[Sales],Table1[[#This Row],[Sales]])</f>
        <v>1</v>
      </c>
    </row>
    <row r="7902" spans="1:19" x14ac:dyDescent="0.3">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c r="S7902">
        <f>COUNTIFS(Table1[Order ID],Table1[[#This Row],[Order ID]],Table1[Product ID],Table1[[#This Row],[Product ID]],Table1[Sales],Table1[[#This Row],[Sales]])</f>
        <v>1</v>
      </c>
    </row>
    <row r="7903" spans="1:19" x14ac:dyDescent="0.3">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c r="S7903">
        <f>COUNTIFS(Table1[Order ID],Table1[[#This Row],[Order ID]],Table1[Product ID],Table1[[#This Row],[Product ID]],Table1[Sales],Table1[[#This Row],[Sales]])</f>
        <v>1</v>
      </c>
    </row>
    <row r="7904" spans="1:19" x14ac:dyDescent="0.3">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c r="S7904">
        <f>COUNTIFS(Table1[Order ID],Table1[[#This Row],[Order ID]],Table1[Product ID],Table1[[#This Row],[Product ID]],Table1[Sales],Table1[[#This Row],[Sales]])</f>
        <v>1</v>
      </c>
    </row>
    <row r="7905" spans="1:19" x14ac:dyDescent="0.3">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c r="S7905">
        <f>COUNTIFS(Table1[Order ID],Table1[[#This Row],[Order ID]],Table1[Product ID],Table1[[#This Row],[Product ID]],Table1[Sales],Table1[[#This Row],[Sales]])</f>
        <v>1</v>
      </c>
    </row>
    <row r="7906" spans="1:19" x14ac:dyDescent="0.3">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c r="S7906">
        <f>COUNTIFS(Table1[Order ID],Table1[[#This Row],[Order ID]],Table1[Product ID],Table1[[#This Row],[Product ID]],Table1[Sales],Table1[[#This Row],[Sales]])</f>
        <v>1</v>
      </c>
    </row>
    <row r="7907" spans="1:19" x14ac:dyDescent="0.3">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c r="S7907">
        <f>COUNTIFS(Table1[Order ID],Table1[[#This Row],[Order ID]],Table1[Product ID],Table1[[#This Row],[Product ID]],Table1[Sales],Table1[[#This Row],[Sales]])</f>
        <v>1</v>
      </c>
    </row>
    <row r="7908" spans="1:19" x14ac:dyDescent="0.3">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c r="S7908">
        <f>COUNTIFS(Table1[Order ID],Table1[[#This Row],[Order ID]],Table1[Product ID],Table1[[#This Row],[Product ID]],Table1[Sales],Table1[[#This Row],[Sales]])</f>
        <v>1</v>
      </c>
    </row>
    <row r="7909" spans="1:19" x14ac:dyDescent="0.3">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c r="S7909">
        <f>COUNTIFS(Table1[Order ID],Table1[[#This Row],[Order ID]],Table1[Product ID],Table1[[#This Row],[Product ID]],Table1[Sales],Table1[[#This Row],[Sales]])</f>
        <v>1</v>
      </c>
    </row>
    <row r="7910" spans="1:19" x14ac:dyDescent="0.3">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c r="S7910">
        <f>COUNTIFS(Table1[Order ID],Table1[[#This Row],[Order ID]],Table1[Product ID],Table1[[#This Row],[Product ID]],Table1[Sales],Table1[[#This Row],[Sales]])</f>
        <v>1</v>
      </c>
    </row>
    <row r="7911" spans="1:19" x14ac:dyDescent="0.3">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c r="S7911">
        <f>COUNTIFS(Table1[Order ID],Table1[[#This Row],[Order ID]],Table1[Product ID],Table1[[#This Row],[Product ID]],Table1[Sales],Table1[[#This Row],[Sales]])</f>
        <v>1</v>
      </c>
    </row>
    <row r="7912" spans="1:19" x14ac:dyDescent="0.3">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c r="S7912">
        <f>COUNTIFS(Table1[Order ID],Table1[[#This Row],[Order ID]],Table1[Product ID],Table1[[#This Row],[Product ID]],Table1[Sales],Table1[[#This Row],[Sales]])</f>
        <v>1</v>
      </c>
    </row>
    <row r="7913" spans="1:19" x14ac:dyDescent="0.3">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c r="S7913">
        <f>COUNTIFS(Table1[Order ID],Table1[[#This Row],[Order ID]],Table1[Product ID],Table1[[#This Row],[Product ID]],Table1[Sales],Table1[[#This Row],[Sales]])</f>
        <v>1</v>
      </c>
    </row>
    <row r="7914" spans="1:19" x14ac:dyDescent="0.3">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c r="S7914">
        <f>COUNTIFS(Table1[Order ID],Table1[[#This Row],[Order ID]],Table1[Product ID],Table1[[#This Row],[Product ID]],Table1[Sales],Table1[[#This Row],[Sales]])</f>
        <v>1</v>
      </c>
    </row>
    <row r="7915" spans="1:19" x14ac:dyDescent="0.3">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c r="S7915">
        <f>COUNTIFS(Table1[Order ID],Table1[[#This Row],[Order ID]],Table1[Product ID],Table1[[#This Row],[Product ID]],Table1[Sales],Table1[[#This Row],[Sales]])</f>
        <v>1</v>
      </c>
    </row>
    <row r="7916" spans="1:19" x14ac:dyDescent="0.3">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c r="S7916">
        <f>COUNTIFS(Table1[Order ID],Table1[[#This Row],[Order ID]],Table1[Product ID],Table1[[#This Row],[Product ID]],Table1[Sales],Table1[[#This Row],[Sales]])</f>
        <v>1</v>
      </c>
    </row>
    <row r="7917" spans="1:19" x14ac:dyDescent="0.3">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c r="S7917">
        <f>COUNTIFS(Table1[Order ID],Table1[[#This Row],[Order ID]],Table1[Product ID],Table1[[#This Row],[Product ID]],Table1[Sales],Table1[[#This Row],[Sales]])</f>
        <v>1</v>
      </c>
    </row>
    <row r="7918" spans="1:19" x14ac:dyDescent="0.3">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c r="S7918">
        <f>COUNTIFS(Table1[Order ID],Table1[[#This Row],[Order ID]],Table1[Product ID],Table1[[#This Row],[Product ID]],Table1[Sales],Table1[[#This Row],[Sales]])</f>
        <v>1</v>
      </c>
    </row>
    <row r="7919" spans="1:19" x14ac:dyDescent="0.3">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c r="S7919">
        <f>COUNTIFS(Table1[Order ID],Table1[[#This Row],[Order ID]],Table1[Product ID],Table1[[#This Row],[Product ID]],Table1[Sales],Table1[[#This Row],[Sales]])</f>
        <v>1</v>
      </c>
    </row>
    <row r="7920" spans="1:19" x14ac:dyDescent="0.3">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c r="S7920">
        <f>COUNTIFS(Table1[Order ID],Table1[[#This Row],[Order ID]],Table1[Product ID],Table1[[#This Row],[Product ID]],Table1[Sales],Table1[[#This Row],[Sales]])</f>
        <v>1</v>
      </c>
    </row>
    <row r="7921" spans="1:19" x14ac:dyDescent="0.3">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c r="S7921">
        <f>COUNTIFS(Table1[Order ID],Table1[[#This Row],[Order ID]],Table1[Product ID],Table1[[#This Row],[Product ID]],Table1[Sales],Table1[[#This Row],[Sales]])</f>
        <v>1</v>
      </c>
    </row>
    <row r="7922" spans="1:19" x14ac:dyDescent="0.3">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c r="S7922">
        <f>COUNTIFS(Table1[Order ID],Table1[[#This Row],[Order ID]],Table1[Product ID],Table1[[#This Row],[Product ID]],Table1[Sales],Table1[[#This Row],[Sales]])</f>
        <v>1</v>
      </c>
    </row>
    <row r="7923" spans="1:19" x14ac:dyDescent="0.3">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c r="S7923">
        <f>COUNTIFS(Table1[Order ID],Table1[[#This Row],[Order ID]],Table1[Product ID],Table1[[#This Row],[Product ID]],Table1[Sales],Table1[[#This Row],[Sales]])</f>
        <v>1</v>
      </c>
    </row>
    <row r="7924" spans="1:19" x14ac:dyDescent="0.3">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c r="S7924">
        <f>COUNTIFS(Table1[Order ID],Table1[[#This Row],[Order ID]],Table1[Product ID],Table1[[#This Row],[Product ID]],Table1[Sales],Table1[[#This Row],[Sales]])</f>
        <v>1</v>
      </c>
    </row>
    <row r="7925" spans="1:19" x14ac:dyDescent="0.3">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c r="S7925">
        <f>COUNTIFS(Table1[Order ID],Table1[[#This Row],[Order ID]],Table1[Product ID],Table1[[#This Row],[Product ID]],Table1[Sales],Table1[[#This Row],[Sales]])</f>
        <v>1</v>
      </c>
    </row>
    <row r="7926" spans="1:19" x14ac:dyDescent="0.3">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c r="S7926">
        <f>COUNTIFS(Table1[Order ID],Table1[[#This Row],[Order ID]],Table1[Product ID],Table1[[#This Row],[Product ID]],Table1[Sales],Table1[[#This Row],[Sales]])</f>
        <v>1</v>
      </c>
    </row>
    <row r="7927" spans="1:19" x14ac:dyDescent="0.3">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c r="S7927">
        <f>COUNTIFS(Table1[Order ID],Table1[[#This Row],[Order ID]],Table1[Product ID],Table1[[#This Row],[Product ID]],Table1[Sales],Table1[[#This Row],[Sales]])</f>
        <v>1</v>
      </c>
    </row>
    <row r="7928" spans="1:19" x14ac:dyDescent="0.3">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c r="S7928">
        <f>COUNTIFS(Table1[Order ID],Table1[[#This Row],[Order ID]],Table1[Product ID],Table1[[#This Row],[Product ID]],Table1[Sales],Table1[[#This Row],[Sales]])</f>
        <v>1</v>
      </c>
    </row>
    <row r="7929" spans="1:19" x14ac:dyDescent="0.3">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c r="S7929">
        <f>COUNTIFS(Table1[Order ID],Table1[[#This Row],[Order ID]],Table1[Product ID],Table1[[#This Row],[Product ID]],Table1[Sales],Table1[[#This Row],[Sales]])</f>
        <v>1</v>
      </c>
    </row>
    <row r="7930" spans="1:19" x14ac:dyDescent="0.3">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c r="S7930">
        <f>COUNTIFS(Table1[Order ID],Table1[[#This Row],[Order ID]],Table1[Product ID],Table1[[#This Row],[Product ID]],Table1[Sales],Table1[[#This Row],[Sales]])</f>
        <v>1</v>
      </c>
    </row>
    <row r="7931" spans="1:19" x14ac:dyDescent="0.3">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c r="S7931">
        <f>COUNTIFS(Table1[Order ID],Table1[[#This Row],[Order ID]],Table1[Product ID],Table1[[#This Row],[Product ID]],Table1[Sales],Table1[[#This Row],[Sales]])</f>
        <v>1</v>
      </c>
    </row>
    <row r="7932" spans="1:19" x14ac:dyDescent="0.3">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c r="S7932">
        <f>COUNTIFS(Table1[Order ID],Table1[[#This Row],[Order ID]],Table1[Product ID],Table1[[#This Row],[Product ID]],Table1[Sales],Table1[[#This Row],[Sales]])</f>
        <v>1</v>
      </c>
    </row>
    <row r="7933" spans="1:19" x14ac:dyDescent="0.3">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c r="S7933">
        <f>COUNTIFS(Table1[Order ID],Table1[[#This Row],[Order ID]],Table1[Product ID],Table1[[#This Row],[Product ID]],Table1[Sales],Table1[[#This Row],[Sales]])</f>
        <v>1</v>
      </c>
    </row>
    <row r="7934" spans="1:19" x14ac:dyDescent="0.3">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c r="S7934">
        <f>COUNTIFS(Table1[Order ID],Table1[[#This Row],[Order ID]],Table1[Product ID],Table1[[#This Row],[Product ID]],Table1[Sales],Table1[[#This Row],[Sales]])</f>
        <v>1</v>
      </c>
    </row>
    <row r="7935" spans="1:19" x14ac:dyDescent="0.3">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c r="S7935">
        <f>COUNTIFS(Table1[Order ID],Table1[[#This Row],[Order ID]],Table1[Product ID],Table1[[#This Row],[Product ID]],Table1[Sales],Table1[[#This Row],[Sales]])</f>
        <v>1</v>
      </c>
    </row>
    <row r="7936" spans="1:19" x14ac:dyDescent="0.3">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c r="S7936">
        <f>COUNTIFS(Table1[Order ID],Table1[[#This Row],[Order ID]],Table1[Product ID],Table1[[#This Row],[Product ID]],Table1[Sales],Table1[[#This Row],[Sales]])</f>
        <v>1</v>
      </c>
    </row>
    <row r="7937" spans="1:19" x14ac:dyDescent="0.3">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c r="S7937">
        <f>COUNTIFS(Table1[Order ID],Table1[[#This Row],[Order ID]],Table1[Product ID],Table1[[#This Row],[Product ID]],Table1[Sales],Table1[[#This Row],[Sales]])</f>
        <v>1</v>
      </c>
    </row>
    <row r="7938" spans="1:19" x14ac:dyDescent="0.3">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c r="S7938">
        <f>COUNTIFS(Table1[Order ID],Table1[[#This Row],[Order ID]],Table1[Product ID],Table1[[#This Row],[Product ID]],Table1[Sales],Table1[[#This Row],[Sales]])</f>
        <v>1</v>
      </c>
    </row>
    <row r="7939" spans="1:19" x14ac:dyDescent="0.3">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c r="S7939">
        <f>COUNTIFS(Table1[Order ID],Table1[[#This Row],[Order ID]],Table1[Product ID],Table1[[#This Row],[Product ID]],Table1[Sales],Table1[[#This Row],[Sales]])</f>
        <v>1</v>
      </c>
    </row>
    <row r="7940" spans="1:19" x14ac:dyDescent="0.3">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c r="S7940">
        <f>COUNTIFS(Table1[Order ID],Table1[[#This Row],[Order ID]],Table1[Product ID],Table1[[#This Row],[Product ID]],Table1[Sales],Table1[[#This Row],[Sales]])</f>
        <v>1</v>
      </c>
    </row>
    <row r="7941" spans="1:19" x14ac:dyDescent="0.3">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c r="S7941">
        <f>COUNTIFS(Table1[Order ID],Table1[[#This Row],[Order ID]],Table1[Product ID],Table1[[#This Row],[Product ID]],Table1[Sales],Table1[[#This Row],[Sales]])</f>
        <v>1</v>
      </c>
    </row>
    <row r="7942" spans="1:19" x14ac:dyDescent="0.3">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c r="S7942">
        <f>COUNTIFS(Table1[Order ID],Table1[[#This Row],[Order ID]],Table1[Product ID],Table1[[#This Row],[Product ID]],Table1[Sales],Table1[[#This Row],[Sales]])</f>
        <v>1</v>
      </c>
    </row>
    <row r="7943" spans="1:19" x14ac:dyDescent="0.3">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c r="S7943">
        <f>COUNTIFS(Table1[Order ID],Table1[[#This Row],[Order ID]],Table1[Product ID],Table1[[#This Row],[Product ID]],Table1[Sales],Table1[[#This Row],[Sales]])</f>
        <v>1</v>
      </c>
    </row>
    <row r="7944" spans="1:19" x14ac:dyDescent="0.3">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c r="S7944">
        <f>COUNTIFS(Table1[Order ID],Table1[[#This Row],[Order ID]],Table1[Product ID],Table1[[#This Row],[Product ID]],Table1[Sales],Table1[[#This Row],[Sales]])</f>
        <v>1</v>
      </c>
    </row>
    <row r="7945" spans="1:19" x14ac:dyDescent="0.3">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c r="S7945">
        <f>COUNTIFS(Table1[Order ID],Table1[[#This Row],[Order ID]],Table1[Product ID],Table1[[#This Row],[Product ID]],Table1[Sales],Table1[[#This Row],[Sales]])</f>
        <v>1</v>
      </c>
    </row>
    <row r="7946" spans="1:19" x14ac:dyDescent="0.3">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c r="S7946">
        <f>COUNTIFS(Table1[Order ID],Table1[[#This Row],[Order ID]],Table1[Product ID],Table1[[#This Row],[Product ID]],Table1[Sales],Table1[[#This Row],[Sales]])</f>
        <v>1</v>
      </c>
    </row>
    <row r="7947" spans="1:19" x14ac:dyDescent="0.3">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c r="S7947">
        <f>COUNTIFS(Table1[Order ID],Table1[[#This Row],[Order ID]],Table1[Product ID],Table1[[#This Row],[Product ID]],Table1[Sales],Table1[[#This Row],[Sales]])</f>
        <v>1</v>
      </c>
    </row>
    <row r="7948" spans="1:19" x14ac:dyDescent="0.3">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c r="S7948">
        <f>COUNTIFS(Table1[Order ID],Table1[[#This Row],[Order ID]],Table1[Product ID],Table1[[#This Row],[Product ID]],Table1[Sales],Table1[[#This Row],[Sales]])</f>
        <v>1</v>
      </c>
    </row>
    <row r="7949" spans="1:19" x14ac:dyDescent="0.3">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c r="S7949">
        <f>COUNTIFS(Table1[Order ID],Table1[[#This Row],[Order ID]],Table1[Product ID],Table1[[#This Row],[Product ID]],Table1[Sales],Table1[[#This Row],[Sales]])</f>
        <v>1</v>
      </c>
    </row>
    <row r="7950" spans="1:19" x14ac:dyDescent="0.3">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c r="S7950">
        <f>COUNTIFS(Table1[Order ID],Table1[[#This Row],[Order ID]],Table1[Product ID],Table1[[#This Row],[Product ID]],Table1[Sales],Table1[[#This Row],[Sales]])</f>
        <v>1</v>
      </c>
    </row>
    <row r="7951" spans="1:19" x14ac:dyDescent="0.3">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c r="S7951">
        <f>COUNTIFS(Table1[Order ID],Table1[[#This Row],[Order ID]],Table1[Product ID],Table1[[#This Row],[Product ID]],Table1[Sales],Table1[[#This Row],[Sales]])</f>
        <v>1</v>
      </c>
    </row>
    <row r="7952" spans="1:19" x14ac:dyDescent="0.3">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c r="S7952">
        <f>COUNTIFS(Table1[Order ID],Table1[[#This Row],[Order ID]],Table1[Product ID],Table1[[#This Row],[Product ID]],Table1[Sales],Table1[[#This Row],[Sales]])</f>
        <v>1</v>
      </c>
    </row>
    <row r="7953" spans="1:19" x14ac:dyDescent="0.3">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c r="S7953">
        <f>COUNTIFS(Table1[Order ID],Table1[[#This Row],[Order ID]],Table1[Product ID],Table1[[#This Row],[Product ID]],Table1[Sales],Table1[[#This Row],[Sales]])</f>
        <v>1</v>
      </c>
    </row>
    <row r="7954" spans="1:19" x14ac:dyDescent="0.3">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c r="S7954">
        <f>COUNTIFS(Table1[Order ID],Table1[[#This Row],[Order ID]],Table1[Product ID],Table1[[#This Row],[Product ID]],Table1[Sales],Table1[[#This Row],[Sales]])</f>
        <v>1</v>
      </c>
    </row>
    <row r="7955" spans="1:19" x14ac:dyDescent="0.3">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c r="S7955">
        <f>COUNTIFS(Table1[Order ID],Table1[[#This Row],[Order ID]],Table1[Product ID],Table1[[#This Row],[Product ID]],Table1[Sales],Table1[[#This Row],[Sales]])</f>
        <v>1</v>
      </c>
    </row>
    <row r="7956" spans="1:19" x14ac:dyDescent="0.3">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c r="S7956">
        <f>COUNTIFS(Table1[Order ID],Table1[[#This Row],[Order ID]],Table1[Product ID],Table1[[#This Row],[Product ID]],Table1[Sales],Table1[[#This Row],[Sales]])</f>
        <v>1</v>
      </c>
    </row>
    <row r="7957" spans="1:19" x14ac:dyDescent="0.3">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c r="S7957">
        <f>COUNTIFS(Table1[Order ID],Table1[[#This Row],[Order ID]],Table1[Product ID],Table1[[#This Row],[Product ID]],Table1[Sales],Table1[[#This Row],[Sales]])</f>
        <v>1</v>
      </c>
    </row>
    <row r="7958" spans="1:19" x14ac:dyDescent="0.3">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c r="S7958">
        <f>COUNTIFS(Table1[Order ID],Table1[[#This Row],[Order ID]],Table1[Product ID],Table1[[#This Row],[Product ID]],Table1[Sales],Table1[[#This Row],[Sales]])</f>
        <v>1</v>
      </c>
    </row>
    <row r="7959" spans="1:19" x14ac:dyDescent="0.3">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c r="S7959">
        <f>COUNTIFS(Table1[Order ID],Table1[[#This Row],[Order ID]],Table1[Product ID],Table1[[#This Row],[Product ID]],Table1[Sales],Table1[[#This Row],[Sales]])</f>
        <v>1</v>
      </c>
    </row>
    <row r="7960" spans="1:19" x14ac:dyDescent="0.3">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c r="S7960">
        <f>COUNTIFS(Table1[Order ID],Table1[[#This Row],[Order ID]],Table1[Product ID],Table1[[#This Row],[Product ID]],Table1[Sales],Table1[[#This Row],[Sales]])</f>
        <v>1</v>
      </c>
    </row>
    <row r="7961" spans="1:19" x14ac:dyDescent="0.3">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c r="S7961">
        <f>COUNTIFS(Table1[Order ID],Table1[[#This Row],[Order ID]],Table1[Product ID],Table1[[#This Row],[Product ID]],Table1[Sales],Table1[[#This Row],[Sales]])</f>
        <v>1</v>
      </c>
    </row>
    <row r="7962" spans="1:19" x14ac:dyDescent="0.3">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c r="S7962">
        <f>COUNTIFS(Table1[Order ID],Table1[[#This Row],[Order ID]],Table1[Product ID],Table1[[#This Row],[Product ID]],Table1[Sales],Table1[[#This Row],[Sales]])</f>
        <v>1</v>
      </c>
    </row>
    <row r="7963" spans="1:19" x14ac:dyDescent="0.3">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c r="S7963">
        <f>COUNTIFS(Table1[Order ID],Table1[[#This Row],[Order ID]],Table1[Product ID],Table1[[#This Row],[Product ID]],Table1[Sales],Table1[[#This Row],[Sales]])</f>
        <v>1</v>
      </c>
    </row>
    <row r="7964" spans="1:19" x14ac:dyDescent="0.3">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c r="S7964">
        <f>COUNTIFS(Table1[Order ID],Table1[[#This Row],[Order ID]],Table1[Product ID],Table1[[#This Row],[Product ID]],Table1[Sales],Table1[[#This Row],[Sales]])</f>
        <v>1</v>
      </c>
    </row>
    <row r="7965" spans="1:19" x14ac:dyDescent="0.3">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c r="S7965">
        <f>COUNTIFS(Table1[Order ID],Table1[[#This Row],[Order ID]],Table1[Product ID],Table1[[#This Row],[Product ID]],Table1[Sales],Table1[[#This Row],[Sales]])</f>
        <v>1</v>
      </c>
    </row>
    <row r="7966" spans="1:19" x14ac:dyDescent="0.3">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c r="S7966">
        <f>COUNTIFS(Table1[Order ID],Table1[[#This Row],[Order ID]],Table1[Product ID],Table1[[#This Row],[Product ID]],Table1[Sales],Table1[[#This Row],[Sales]])</f>
        <v>1</v>
      </c>
    </row>
    <row r="7967" spans="1:19" x14ac:dyDescent="0.3">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c r="S7967">
        <f>COUNTIFS(Table1[Order ID],Table1[[#This Row],[Order ID]],Table1[Product ID],Table1[[#This Row],[Product ID]],Table1[Sales],Table1[[#This Row],[Sales]])</f>
        <v>1</v>
      </c>
    </row>
    <row r="7968" spans="1:19" x14ac:dyDescent="0.3">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c r="S7968">
        <f>COUNTIFS(Table1[Order ID],Table1[[#This Row],[Order ID]],Table1[Product ID],Table1[[#This Row],[Product ID]],Table1[Sales],Table1[[#This Row],[Sales]])</f>
        <v>1</v>
      </c>
    </row>
    <row r="7969" spans="1:19" x14ac:dyDescent="0.3">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c r="S7969">
        <f>COUNTIFS(Table1[Order ID],Table1[[#This Row],[Order ID]],Table1[Product ID],Table1[[#This Row],[Product ID]],Table1[Sales],Table1[[#This Row],[Sales]])</f>
        <v>1</v>
      </c>
    </row>
    <row r="7970" spans="1:19" x14ac:dyDescent="0.3">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c r="S7970">
        <f>COUNTIFS(Table1[Order ID],Table1[[#This Row],[Order ID]],Table1[Product ID],Table1[[#This Row],[Product ID]],Table1[Sales],Table1[[#This Row],[Sales]])</f>
        <v>1</v>
      </c>
    </row>
    <row r="7971" spans="1:19" x14ac:dyDescent="0.3">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c r="S7971">
        <f>COUNTIFS(Table1[Order ID],Table1[[#This Row],[Order ID]],Table1[Product ID],Table1[[#This Row],[Product ID]],Table1[Sales],Table1[[#This Row],[Sales]])</f>
        <v>1</v>
      </c>
    </row>
    <row r="7972" spans="1:19" x14ac:dyDescent="0.3">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c r="S7972">
        <f>COUNTIFS(Table1[Order ID],Table1[[#This Row],[Order ID]],Table1[Product ID],Table1[[#This Row],[Product ID]],Table1[Sales],Table1[[#This Row],[Sales]])</f>
        <v>1</v>
      </c>
    </row>
    <row r="7973" spans="1:19" x14ac:dyDescent="0.3">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c r="S7973">
        <f>COUNTIFS(Table1[Order ID],Table1[[#This Row],[Order ID]],Table1[Product ID],Table1[[#This Row],[Product ID]],Table1[Sales],Table1[[#This Row],[Sales]])</f>
        <v>1</v>
      </c>
    </row>
    <row r="7974" spans="1:19" x14ac:dyDescent="0.3">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c r="S7974">
        <f>COUNTIFS(Table1[Order ID],Table1[[#This Row],[Order ID]],Table1[Product ID],Table1[[#This Row],[Product ID]],Table1[Sales],Table1[[#This Row],[Sales]])</f>
        <v>1</v>
      </c>
    </row>
    <row r="7975" spans="1:19" x14ac:dyDescent="0.3">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c r="S7975">
        <f>COUNTIFS(Table1[Order ID],Table1[[#This Row],[Order ID]],Table1[Product ID],Table1[[#This Row],[Product ID]],Table1[Sales],Table1[[#This Row],[Sales]])</f>
        <v>1</v>
      </c>
    </row>
    <row r="7976" spans="1:19" x14ac:dyDescent="0.3">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c r="S7976">
        <f>COUNTIFS(Table1[Order ID],Table1[[#This Row],[Order ID]],Table1[Product ID],Table1[[#This Row],[Product ID]],Table1[Sales],Table1[[#This Row],[Sales]])</f>
        <v>1</v>
      </c>
    </row>
    <row r="7977" spans="1:19" x14ac:dyDescent="0.3">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c r="S7977">
        <f>COUNTIFS(Table1[Order ID],Table1[[#This Row],[Order ID]],Table1[Product ID],Table1[[#This Row],[Product ID]],Table1[Sales],Table1[[#This Row],[Sales]])</f>
        <v>1</v>
      </c>
    </row>
    <row r="7978" spans="1:19" x14ac:dyDescent="0.3">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c r="S7978">
        <f>COUNTIFS(Table1[Order ID],Table1[[#This Row],[Order ID]],Table1[Product ID],Table1[[#This Row],[Product ID]],Table1[Sales],Table1[[#This Row],[Sales]])</f>
        <v>1</v>
      </c>
    </row>
    <row r="7979" spans="1:19" x14ac:dyDescent="0.3">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c r="S7979">
        <f>COUNTIFS(Table1[Order ID],Table1[[#This Row],[Order ID]],Table1[Product ID],Table1[[#This Row],[Product ID]],Table1[Sales],Table1[[#This Row],[Sales]])</f>
        <v>1</v>
      </c>
    </row>
    <row r="7980" spans="1:19" x14ac:dyDescent="0.3">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c r="S7980">
        <f>COUNTIFS(Table1[Order ID],Table1[[#This Row],[Order ID]],Table1[Product ID],Table1[[#This Row],[Product ID]],Table1[Sales],Table1[[#This Row],[Sales]])</f>
        <v>1</v>
      </c>
    </row>
    <row r="7981" spans="1:19" x14ac:dyDescent="0.3">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c r="S7981">
        <f>COUNTIFS(Table1[Order ID],Table1[[#This Row],[Order ID]],Table1[Product ID],Table1[[#This Row],[Product ID]],Table1[Sales],Table1[[#This Row],[Sales]])</f>
        <v>1</v>
      </c>
    </row>
    <row r="7982" spans="1:19" x14ac:dyDescent="0.3">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c r="S7982">
        <f>COUNTIFS(Table1[Order ID],Table1[[#This Row],[Order ID]],Table1[Product ID],Table1[[#This Row],[Product ID]],Table1[Sales],Table1[[#This Row],[Sales]])</f>
        <v>1</v>
      </c>
    </row>
    <row r="7983" spans="1:19" x14ac:dyDescent="0.3">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c r="S7983">
        <f>COUNTIFS(Table1[Order ID],Table1[[#This Row],[Order ID]],Table1[Product ID],Table1[[#This Row],[Product ID]],Table1[Sales],Table1[[#This Row],[Sales]])</f>
        <v>1</v>
      </c>
    </row>
    <row r="7984" spans="1:19" x14ac:dyDescent="0.3">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c r="S7984">
        <f>COUNTIFS(Table1[Order ID],Table1[[#This Row],[Order ID]],Table1[Product ID],Table1[[#This Row],[Product ID]],Table1[Sales],Table1[[#This Row],[Sales]])</f>
        <v>1</v>
      </c>
    </row>
    <row r="7985" spans="1:19" x14ac:dyDescent="0.3">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c r="S7985">
        <f>COUNTIFS(Table1[Order ID],Table1[[#This Row],[Order ID]],Table1[Product ID],Table1[[#This Row],[Product ID]],Table1[Sales],Table1[[#This Row],[Sales]])</f>
        <v>1</v>
      </c>
    </row>
    <row r="7986" spans="1:19" x14ac:dyDescent="0.3">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c r="S7986">
        <f>COUNTIFS(Table1[Order ID],Table1[[#This Row],[Order ID]],Table1[Product ID],Table1[[#This Row],[Product ID]],Table1[Sales],Table1[[#This Row],[Sales]])</f>
        <v>1</v>
      </c>
    </row>
    <row r="7987" spans="1:19" x14ac:dyDescent="0.3">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c r="S7987">
        <f>COUNTIFS(Table1[Order ID],Table1[[#This Row],[Order ID]],Table1[Product ID],Table1[[#This Row],[Product ID]],Table1[Sales],Table1[[#This Row],[Sales]])</f>
        <v>1</v>
      </c>
    </row>
    <row r="7988" spans="1:19" x14ac:dyDescent="0.3">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c r="S7988">
        <f>COUNTIFS(Table1[Order ID],Table1[[#This Row],[Order ID]],Table1[Product ID],Table1[[#This Row],[Product ID]],Table1[Sales],Table1[[#This Row],[Sales]])</f>
        <v>1</v>
      </c>
    </row>
    <row r="7989" spans="1:19" x14ac:dyDescent="0.3">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c r="S7989">
        <f>COUNTIFS(Table1[Order ID],Table1[[#This Row],[Order ID]],Table1[Product ID],Table1[[#This Row],[Product ID]],Table1[Sales],Table1[[#This Row],[Sales]])</f>
        <v>1</v>
      </c>
    </row>
    <row r="7990" spans="1:19" x14ac:dyDescent="0.3">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c r="S7990">
        <f>COUNTIFS(Table1[Order ID],Table1[[#This Row],[Order ID]],Table1[Product ID],Table1[[#This Row],[Product ID]],Table1[Sales],Table1[[#This Row],[Sales]])</f>
        <v>1</v>
      </c>
    </row>
    <row r="7991" spans="1:19" x14ac:dyDescent="0.3">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c r="S7991">
        <f>COUNTIFS(Table1[Order ID],Table1[[#This Row],[Order ID]],Table1[Product ID],Table1[[#This Row],[Product ID]],Table1[Sales],Table1[[#This Row],[Sales]])</f>
        <v>1</v>
      </c>
    </row>
    <row r="7992" spans="1:19" x14ac:dyDescent="0.3">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c r="S7992">
        <f>COUNTIFS(Table1[Order ID],Table1[[#This Row],[Order ID]],Table1[Product ID],Table1[[#This Row],[Product ID]],Table1[Sales],Table1[[#This Row],[Sales]])</f>
        <v>1</v>
      </c>
    </row>
    <row r="7993" spans="1:19" x14ac:dyDescent="0.3">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c r="S7993">
        <f>COUNTIFS(Table1[Order ID],Table1[[#This Row],[Order ID]],Table1[Product ID],Table1[[#This Row],[Product ID]],Table1[Sales],Table1[[#This Row],[Sales]])</f>
        <v>1</v>
      </c>
    </row>
    <row r="7994" spans="1:19" x14ac:dyDescent="0.3">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c r="S7994">
        <f>COUNTIFS(Table1[Order ID],Table1[[#This Row],[Order ID]],Table1[Product ID],Table1[[#This Row],[Product ID]],Table1[Sales],Table1[[#This Row],[Sales]])</f>
        <v>1</v>
      </c>
    </row>
    <row r="7995" spans="1:19" x14ac:dyDescent="0.3">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c r="S7995">
        <f>COUNTIFS(Table1[Order ID],Table1[[#This Row],[Order ID]],Table1[Product ID],Table1[[#This Row],[Product ID]],Table1[Sales],Table1[[#This Row],[Sales]])</f>
        <v>1</v>
      </c>
    </row>
    <row r="7996" spans="1:19" x14ac:dyDescent="0.3">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c r="S7996">
        <f>COUNTIFS(Table1[Order ID],Table1[[#This Row],[Order ID]],Table1[Product ID],Table1[[#This Row],[Product ID]],Table1[Sales],Table1[[#This Row],[Sales]])</f>
        <v>1</v>
      </c>
    </row>
    <row r="7997" spans="1:19" x14ac:dyDescent="0.3">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c r="S7997">
        <f>COUNTIFS(Table1[Order ID],Table1[[#This Row],[Order ID]],Table1[Product ID],Table1[[#This Row],[Product ID]],Table1[Sales],Table1[[#This Row],[Sales]])</f>
        <v>1</v>
      </c>
    </row>
    <row r="7998" spans="1:19" x14ac:dyDescent="0.3">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c r="S7998">
        <f>COUNTIFS(Table1[Order ID],Table1[[#This Row],[Order ID]],Table1[Product ID],Table1[[#This Row],[Product ID]],Table1[Sales],Table1[[#This Row],[Sales]])</f>
        <v>1</v>
      </c>
    </row>
    <row r="7999" spans="1:19" x14ac:dyDescent="0.3">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c r="S7999">
        <f>COUNTIFS(Table1[Order ID],Table1[[#This Row],[Order ID]],Table1[Product ID],Table1[[#This Row],[Product ID]],Table1[Sales],Table1[[#This Row],[Sales]])</f>
        <v>1</v>
      </c>
    </row>
    <row r="8000" spans="1:19" x14ac:dyDescent="0.3">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c r="S8000">
        <f>COUNTIFS(Table1[Order ID],Table1[[#This Row],[Order ID]],Table1[Product ID],Table1[[#This Row],[Product ID]],Table1[Sales],Table1[[#This Row],[Sales]])</f>
        <v>1</v>
      </c>
    </row>
    <row r="8001" spans="1:19" x14ac:dyDescent="0.3">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c r="S8001">
        <f>COUNTIFS(Table1[Order ID],Table1[[#This Row],[Order ID]],Table1[Product ID],Table1[[#This Row],[Product ID]],Table1[Sales],Table1[[#This Row],[Sales]])</f>
        <v>1</v>
      </c>
    </row>
    <row r="8002" spans="1:19" x14ac:dyDescent="0.3">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c r="S8002">
        <f>COUNTIFS(Table1[Order ID],Table1[[#This Row],[Order ID]],Table1[Product ID],Table1[[#This Row],[Product ID]],Table1[Sales],Table1[[#This Row],[Sales]])</f>
        <v>1</v>
      </c>
    </row>
    <row r="8003" spans="1:19" x14ac:dyDescent="0.3">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c r="S8003">
        <f>COUNTIFS(Table1[Order ID],Table1[[#This Row],[Order ID]],Table1[Product ID],Table1[[#This Row],[Product ID]],Table1[Sales],Table1[[#This Row],[Sales]])</f>
        <v>1</v>
      </c>
    </row>
    <row r="8004" spans="1:19" x14ac:dyDescent="0.3">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c r="S8004">
        <f>COUNTIFS(Table1[Order ID],Table1[[#This Row],[Order ID]],Table1[Product ID],Table1[[#This Row],[Product ID]],Table1[Sales],Table1[[#This Row],[Sales]])</f>
        <v>1</v>
      </c>
    </row>
    <row r="8005" spans="1:19" x14ac:dyDescent="0.3">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c r="S8005">
        <f>COUNTIFS(Table1[Order ID],Table1[[#This Row],[Order ID]],Table1[Product ID],Table1[[#This Row],[Product ID]],Table1[Sales],Table1[[#This Row],[Sales]])</f>
        <v>1</v>
      </c>
    </row>
    <row r="8006" spans="1:19" x14ac:dyDescent="0.3">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c r="S8006">
        <f>COUNTIFS(Table1[Order ID],Table1[[#This Row],[Order ID]],Table1[Product ID],Table1[[#This Row],[Product ID]],Table1[Sales],Table1[[#This Row],[Sales]])</f>
        <v>1</v>
      </c>
    </row>
    <row r="8007" spans="1:19" x14ac:dyDescent="0.3">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c r="S8007">
        <f>COUNTIFS(Table1[Order ID],Table1[[#This Row],[Order ID]],Table1[Product ID],Table1[[#This Row],[Product ID]],Table1[Sales],Table1[[#This Row],[Sales]])</f>
        <v>1</v>
      </c>
    </row>
    <row r="8008" spans="1:19" x14ac:dyDescent="0.3">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c r="S8008">
        <f>COUNTIFS(Table1[Order ID],Table1[[#This Row],[Order ID]],Table1[Product ID],Table1[[#This Row],[Product ID]],Table1[Sales],Table1[[#This Row],[Sales]])</f>
        <v>1</v>
      </c>
    </row>
    <row r="8009" spans="1:19" x14ac:dyDescent="0.3">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c r="S8009">
        <f>COUNTIFS(Table1[Order ID],Table1[[#This Row],[Order ID]],Table1[Product ID],Table1[[#This Row],[Product ID]],Table1[Sales],Table1[[#This Row],[Sales]])</f>
        <v>1</v>
      </c>
    </row>
    <row r="8010" spans="1:19" x14ac:dyDescent="0.3">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c r="S8010">
        <f>COUNTIFS(Table1[Order ID],Table1[[#This Row],[Order ID]],Table1[Product ID],Table1[[#This Row],[Product ID]],Table1[Sales],Table1[[#This Row],[Sales]])</f>
        <v>1</v>
      </c>
    </row>
    <row r="8011" spans="1:19" x14ac:dyDescent="0.3">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c r="S8011">
        <f>COUNTIFS(Table1[Order ID],Table1[[#This Row],[Order ID]],Table1[Product ID],Table1[[#This Row],[Product ID]],Table1[Sales],Table1[[#This Row],[Sales]])</f>
        <v>1</v>
      </c>
    </row>
    <row r="8012" spans="1:19" x14ac:dyDescent="0.3">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c r="S8012">
        <f>COUNTIFS(Table1[Order ID],Table1[[#This Row],[Order ID]],Table1[Product ID],Table1[[#This Row],[Product ID]],Table1[Sales],Table1[[#This Row],[Sales]])</f>
        <v>1</v>
      </c>
    </row>
    <row r="8013" spans="1:19" x14ac:dyDescent="0.3">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c r="S8013">
        <f>COUNTIFS(Table1[Order ID],Table1[[#This Row],[Order ID]],Table1[Product ID],Table1[[#This Row],[Product ID]],Table1[Sales],Table1[[#This Row],[Sales]])</f>
        <v>1</v>
      </c>
    </row>
    <row r="8014" spans="1:19" x14ac:dyDescent="0.3">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c r="S8014">
        <f>COUNTIFS(Table1[Order ID],Table1[[#This Row],[Order ID]],Table1[Product ID],Table1[[#This Row],[Product ID]],Table1[Sales],Table1[[#This Row],[Sales]])</f>
        <v>1</v>
      </c>
    </row>
    <row r="8015" spans="1:19" x14ac:dyDescent="0.3">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c r="S8015">
        <f>COUNTIFS(Table1[Order ID],Table1[[#This Row],[Order ID]],Table1[Product ID],Table1[[#This Row],[Product ID]],Table1[Sales],Table1[[#This Row],[Sales]])</f>
        <v>1</v>
      </c>
    </row>
    <row r="8016" spans="1:19" x14ac:dyDescent="0.3">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c r="S8016">
        <f>COUNTIFS(Table1[Order ID],Table1[[#This Row],[Order ID]],Table1[Product ID],Table1[[#This Row],[Product ID]],Table1[Sales],Table1[[#This Row],[Sales]])</f>
        <v>1</v>
      </c>
    </row>
    <row r="8017" spans="1:19" x14ac:dyDescent="0.3">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c r="S8017">
        <f>COUNTIFS(Table1[Order ID],Table1[[#This Row],[Order ID]],Table1[Product ID],Table1[[#This Row],[Product ID]],Table1[Sales],Table1[[#This Row],[Sales]])</f>
        <v>1</v>
      </c>
    </row>
    <row r="8018" spans="1:19" x14ac:dyDescent="0.3">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c r="S8018">
        <f>COUNTIFS(Table1[Order ID],Table1[[#This Row],[Order ID]],Table1[Product ID],Table1[[#This Row],[Product ID]],Table1[Sales],Table1[[#This Row],[Sales]])</f>
        <v>1</v>
      </c>
    </row>
    <row r="8019" spans="1:19" x14ac:dyDescent="0.3">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c r="S8019">
        <f>COUNTIFS(Table1[Order ID],Table1[[#This Row],[Order ID]],Table1[Product ID],Table1[[#This Row],[Product ID]],Table1[Sales],Table1[[#This Row],[Sales]])</f>
        <v>1</v>
      </c>
    </row>
    <row r="8020" spans="1:19" x14ac:dyDescent="0.3">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c r="S8020">
        <f>COUNTIFS(Table1[Order ID],Table1[[#This Row],[Order ID]],Table1[Product ID],Table1[[#This Row],[Product ID]],Table1[Sales],Table1[[#This Row],[Sales]])</f>
        <v>1</v>
      </c>
    </row>
    <row r="8021" spans="1:19" x14ac:dyDescent="0.3">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c r="S8021">
        <f>COUNTIFS(Table1[Order ID],Table1[[#This Row],[Order ID]],Table1[Product ID],Table1[[#This Row],[Product ID]],Table1[Sales],Table1[[#This Row],[Sales]])</f>
        <v>1</v>
      </c>
    </row>
    <row r="8022" spans="1:19" x14ac:dyDescent="0.3">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c r="S8022">
        <f>COUNTIFS(Table1[Order ID],Table1[[#This Row],[Order ID]],Table1[Product ID],Table1[[#This Row],[Product ID]],Table1[Sales],Table1[[#This Row],[Sales]])</f>
        <v>1</v>
      </c>
    </row>
    <row r="8023" spans="1:19" x14ac:dyDescent="0.3">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c r="S8023">
        <f>COUNTIFS(Table1[Order ID],Table1[[#This Row],[Order ID]],Table1[Product ID],Table1[[#This Row],[Product ID]],Table1[Sales],Table1[[#This Row],[Sales]])</f>
        <v>1</v>
      </c>
    </row>
    <row r="8024" spans="1:19" x14ac:dyDescent="0.3">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c r="S8024">
        <f>COUNTIFS(Table1[Order ID],Table1[[#This Row],[Order ID]],Table1[Product ID],Table1[[#This Row],[Product ID]],Table1[Sales],Table1[[#This Row],[Sales]])</f>
        <v>1</v>
      </c>
    </row>
    <row r="8025" spans="1:19" x14ac:dyDescent="0.3">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c r="S8025">
        <f>COUNTIFS(Table1[Order ID],Table1[[#This Row],[Order ID]],Table1[Product ID],Table1[[#This Row],[Product ID]],Table1[Sales],Table1[[#This Row],[Sales]])</f>
        <v>1</v>
      </c>
    </row>
    <row r="8026" spans="1:19" x14ac:dyDescent="0.3">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c r="S8026">
        <f>COUNTIFS(Table1[Order ID],Table1[[#This Row],[Order ID]],Table1[Product ID],Table1[[#This Row],[Product ID]],Table1[Sales],Table1[[#This Row],[Sales]])</f>
        <v>1</v>
      </c>
    </row>
    <row r="8027" spans="1:19" x14ac:dyDescent="0.3">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c r="S8027">
        <f>COUNTIFS(Table1[Order ID],Table1[[#This Row],[Order ID]],Table1[Product ID],Table1[[#This Row],[Product ID]],Table1[Sales],Table1[[#This Row],[Sales]])</f>
        <v>1</v>
      </c>
    </row>
    <row r="8028" spans="1:19" x14ac:dyDescent="0.3">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c r="S8028">
        <f>COUNTIFS(Table1[Order ID],Table1[[#This Row],[Order ID]],Table1[Product ID],Table1[[#This Row],[Product ID]],Table1[Sales],Table1[[#This Row],[Sales]])</f>
        <v>1</v>
      </c>
    </row>
    <row r="8029" spans="1:19" x14ac:dyDescent="0.3">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c r="S8029">
        <f>COUNTIFS(Table1[Order ID],Table1[[#This Row],[Order ID]],Table1[Product ID],Table1[[#This Row],[Product ID]],Table1[Sales],Table1[[#This Row],[Sales]])</f>
        <v>1</v>
      </c>
    </row>
    <row r="8030" spans="1:19" x14ac:dyDescent="0.3">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c r="S8030">
        <f>COUNTIFS(Table1[Order ID],Table1[[#This Row],[Order ID]],Table1[Product ID],Table1[[#This Row],[Product ID]],Table1[Sales],Table1[[#This Row],[Sales]])</f>
        <v>1</v>
      </c>
    </row>
    <row r="8031" spans="1:19" x14ac:dyDescent="0.3">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c r="S8031">
        <f>COUNTIFS(Table1[Order ID],Table1[[#This Row],[Order ID]],Table1[Product ID],Table1[[#This Row],[Product ID]],Table1[Sales],Table1[[#This Row],[Sales]])</f>
        <v>1</v>
      </c>
    </row>
    <row r="8032" spans="1:19" x14ac:dyDescent="0.3">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c r="S8032">
        <f>COUNTIFS(Table1[Order ID],Table1[[#This Row],[Order ID]],Table1[Product ID],Table1[[#This Row],[Product ID]],Table1[Sales],Table1[[#This Row],[Sales]])</f>
        <v>1</v>
      </c>
    </row>
    <row r="8033" spans="1:19" x14ac:dyDescent="0.3">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c r="S8033">
        <f>COUNTIFS(Table1[Order ID],Table1[[#This Row],[Order ID]],Table1[Product ID],Table1[[#This Row],[Product ID]],Table1[Sales],Table1[[#This Row],[Sales]])</f>
        <v>1</v>
      </c>
    </row>
    <row r="8034" spans="1:19" x14ac:dyDescent="0.3">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c r="S8034">
        <f>COUNTIFS(Table1[Order ID],Table1[[#This Row],[Order ID]],Table1[Product ID],Table1[[#This Row],[Product ID]],Table1[Sales],Table1[[#This Row],[Sales]])</f>
        <v>1</v>
      </c>
    </row>
    <row r="8035" spans="1:19" x14ac:dyDescent="0.3">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c r="S8035">
        <f>COUNTIFS(Table1[Order ID],Table1[[#This Row],[Order ID]],Table1[Product ID],Table1[[#This Row],[Product ID]],Table1[Sales],Table1[[#This Row],[Sales]])</f>
        <v>1</v>
      </c>
    </row>
    <row r="8036" spans="1:19" x14ac:dyDescent="0.3">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c r="S8036">
        <f>COUNTIFS(Table1[Order ID],Table1[[#This Row],[Order ID]],Table1[Product ID],Table1[[#This Row],[Product ID]],Table1[Sales],Table1[[#This Row],[Sales]])</f>
        <v>1</v>
      </c>
    </row>
    <row r="8037" spans="1:19" x14ac:dyDescent="0.3">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c r="S8037">
        <f>COUNTIFS(Table1[Order ID],Table1[[#This Row],[Order ID]],Table1[Product ID],Table1[[#This Row],[Product ID]],Table1[Sales],Table1[[#This Row],[Sales]])</f>
        <v>1</v>
      </c>
    </row>
    <row r="8038" spans="1:19" x14ac:dyDescent="0.3">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c r="S8038">
        <f>COUNTIFS(Table1[Order ID],Table1[[#This Row],[Order ID]],Table1[Product ID],Table1[[#This Row],[Product ID]],Table1[Sales],Table1[[#This Row],[Sales]])</f>
        <v>1</v>
      </c>
    </row>
    <row r="8039" spans="1:19" x14ac:dyDescent="0.3">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c r="S8039">
        <f>COUNTIFS(Table1[Order ID],Table1[[#This Row],[Order ID]],Table1[Product ID],Table1[[#This Row],[Product ID]],Table1[Sales],Table1[[#This Row],[Sales]])</f>
        <v>1</v>
      </c>
    </row>
    <row r="8040" spans="1:19" x14ac:dyDescent="0.3">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c r="S8040">
        <f>COUNTIFS(Table1[Order ID],Table1[[#This Row],[Order ID]],Table1[Product ID],Table1[[#This Row],[Product ID]],Table1[Sales],Table1[[#This Row],[Sales]])</f>
        <v>1</v>
      </c>
    </row>
    <row r="8041" spans="1:19" x14ac:dyDescent="0.3">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c r="S8041">
        <f>COUNTIFS(Table1[Order ID],Table1[[#This Row],[Order ID]],Table1[Product ID],Table1[[#This Row],[Product ID]],Table1[Sales],Table1[[#This Row],[Sales]])</f>
        <v>1</v>
      </c>
    </row>
    <row r="8042" spans="1:19" x14ac:dyDescent="0.3">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c r="S8042">
        <f>COUNTIFS(Table1[Order ID],Table1[[#This Row],[Order ID]],Table1[Product ID],Table1[[#This Row],[Product ID]],Table1[Sales],Table1[[#This Row],[Sales]])</f>
        <v>1</v>
      </c>
    </row>
    <row r="8043" spans="1:19" x14ac:dyDescent="0.3">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c r="S8043">
        <f>COUNTIFS(Table1[Order ID],Table1[[#This Row],[Order ID]],Table1[Product ID],Table1[[#This Row],[Product ID]],Table1[Sales],Table1[[#This Row],[Sales]])</f>
        <v>1</v>
      </c>
    </row>
    <row r="8044" spans="1:19" x14ac:dyDescent="0.3">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c r="S8044">
        <f>COUNTIFS(Table1[Order ID],Table1[[#This Row],[Order ID]],Table1[Product ID],Table1[[#This Row],[Product ID]],Table1[Sales],Table1[[#This Row],[Sales]])</f>
        <v>1</v>
      </c>
    </row>
    <row r="8045" spans="1:19" x14ac:dyDescent="0.3">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c r="S8045">
        <f>COUNTIFS(Table1[Order ID],Table1[[#This Row],[Order ID]],Table1[Product ID],Table1[[#This Row],[Product ID]],Table1[Sales],Table1[[#This Row],[Sales]])</f>
        <v>1</v>
      </c>
    </row>
    <row r="8046" spans="1:19" x14ac:dyDescent="0.3">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c r="S8046">
        <f>COUNTIFS(Table1[Order ID],Table1[[#This Row],[Order ID]],Table1[Product ID],Table1[[#This Row],[Product ID]],Table1[Sales],Table1[[#This Row],[Sales]])</f>
        <v>1</v>
      </c>
    </row>
    <row r="8047" spans="1:19" x14ac:dyDescent="0.3">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c r="S8047">
        <f>COUNTIFS(Table1[Order ID],Table1[[#This Row],[Order ID]],Table1[Product ID],Table1[[#This Row],[Product ID]],Table1[Sales],Table1[[#This Row],[Sales]])</f>
        <v>1</v>
      </c>
    </row>
    <row r="8048" spans="1:19" x14ac:dyDescent="0.3">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c r="S8048">
        <f>COUNTIFS(Table1[Order ID],Table1[[#This Row],[Order ID]],Table1[Product ID],Table1[[#This Row],[Product ID]],Table1[Sales],Table1[[#This Row],[Sales]])</f>
        <v>1</v>
      </c>
    </row>
    <row r="8049" spans="1:19" x14ac:dyDescent="0.3">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c r="S8049">
        <f>COUNTIFS(Table1[Order ID],Table1[[#This Row],[Order ID]],Table1[Product ID],Table1[[#This Row],[Product ID]],Table1[Sales],Table1[[#This Row],[Sales]])</f>
        <v>1</v>
      </c>
    </row>
    <row r="8050" spans="1:19" x14ac:dyDescent="0.3">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c r="S8050">
        <f>COUNTIFS(Table1[Order ID],Table1[[#This Row],[Order ID]],Table1[Product ID],Table1[[#This Row],[Product ID]],Table1[Sales],Table1[[#This Row],[Sales]])</f>
        <v>1</v>
      </c>
    </row>
    <row r="8051" spans="1:19" x14ac:dyDescent="0.3">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c r="S8051">
        <f>COUNTIFS(Table1[Order ID],Table1[[#This Row],[Order ID]],Table1[Product ID],Table1[[#This Row],[Product ID]],Table1[Sales],Table1[[#This Row],[Sales]])</f>
        <v>1</v>
      </c>
    </row>
    <row r="8052" spans="1:19" x14ac:dyDescent="0.3">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c r="S8052">
        <f>COUNTIFS(Table1[Order ID],Table1[[#This Row],[Order ID]],Table1[Product ID],Table1[[#This Row],[Product ID]],Table1[Sales],Table1[[#This Row],[Sales]])</f>
        <v>1</v>
      </c>
    </row>
    <row r="8053" spans="1:19" x14ac:dyDescent="0.3">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c r="S8053">
        <f>COUNTIFS(Table1[Order ID],Table1[[#This Row],[Order ID]],Table1[Product ID],Table1[[#This Row],[Product ID]],Table1[Sales],Table1[[#This Row],[Sales]])</f>
        <v>1</v>
      </c>
    </row>
    <row r="8054" spans="1:19" x14ac:dyDescent="0.3">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c r="S8054">
        <f>COUNTIFS(Table1[Order ID],Table1[[#This Row],[Order ID]],Table1[Product ID],Table1[[#This Row],[Product ID]],Table1[Sales],Table1[[#This Row],[Sales]])</f>
        <v>1</v>
      </c>
    </row>
    <row r="8055" spans="1:19" x14ac:dyDescent="0.3">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c r="S8055">
        <f>COUNTIFS(Table1[Order ID],Table1[[#This Row],[Order ID]],Table1[Product ID],Table1[[#This Row],[Product ID]],Table1[Sales],Table1[[#This Row],[Sales]])</f>
        <v>1</v>
      </c>
    </row>
    <row r="8056" spans="1:19" x14ac:dyDescent="0.3">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c r="S8056">
        <f>COUNTIFS(Table1[Order ID],Table1[[#This Row],[Order ID]],Table1[Product ID],Table1[[#This Row],[Product ID]],Table1[Sales],Table1[[#This Row],[Sales]])</f>
        <v>1</v>
      </c>
    </row>
    <row r="8057" spans="1:19" x14ac:dyDescent="0.3">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c r="S8057">
        <f>COUNTIFS(Table1[Order ID],Table1[[#This Row],[Order ID]],Table1[Product ID],Table1[[#This Row],[Product ID]],Table1[Sales],Table1[[#This Row],[Sales]])</f>
        <v>1</v>
      </c>
    </row>
    <row r="8058" spans="1:19" x14ac:dyDescent="0.3">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c r="S8058">
        <f>COUNTIFS(Table1[Order ID],Table1[[#This Row],[Order ID]],Table1[Product ID],Table1[[#This Row],[Product ID]],Table1[Sales],Table1[[#This Row],[Sales]])</f>
        <v>1</v>
      </c>
    </row>
    <row r="8059" spans="1:19" x14ac:dyDescent="0.3">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c r="S8059">
        <f>COUNTIFS(Table1[Order ID],Table1[[#This Row],[Order ID]],Table1[Product ID],Table1[[#This Row],[Product ID]],Table1[Sales],Table1[[#This Row],[Sales]])</f>
        <v>1</v>
      </c>
    </row>
    <row r="8060" spans="1:19" x14ac:dyDescent="0.3">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c r="S8060">
        <f>COUNTIFS(Table1[Order ID],Table1[[#This Row],[Order ID]],Table1[Product ID],Table1[[#This Row],[Product ID]],Table1[Sales],Table1[[#This Row],[Sales]])</f>
        <v>1</v>
      </c>
    </row>
    <row r="8061" spans="1:19" x14ac:dyDescent="0.3">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c r="S8061">
        <f>COUNTIFS(Table1[Order ID],Table1[[#This Row],[Order ID]],Table1[Product ID],Table1[[#This Row],[Product ID]],Table1[Sales],Table1[[#This Row],[Sales]])</f>
        <v>1</v>
      </c>
    </row>
    <row r="8062" spans="1:19" x14ac:dyDescent="0.3">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c r="S8062">
        <f>COUNTIFS(Table1[Order ID],Table1[[#This Row],[Order ID]],Table1[Product ID],Table1[[#This Row],[Product ID]],Table1[Sales],Table1[[#This Row],[Sales]])</f>
        <v>1</v>
      </c>
    </row>
    <row r="8063" spans="1:19" x14ac:dyDescent="0.3">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c r="S8063">
        <f>COUNTIFS(Table1[Order ID],Table1[[#This Row],[Order ID]],Table1[Product ID],Table1[[#This Row],[Product ID]],Table1[Sales],Table1[[#This Row],[Sales]])</f>
        <v>1</v>
      </c>
    </row>
    <row r="8064" spans="1:19" x14ac:dyDescent="0.3">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c r="S8064">
        <f>COUNTIFS(Table1[Order ID],Table1[[#This Row],[Order ID]],Table1[Product ID],Table1[[#This Row],[Product ID]],Table1[Sales],Table1[[#This Row],[Sales]])</f>
        <v>1</v>
      </c>
    </row>
    <row r="8065" spans="1:19" x14ac:dyDescent="0.3">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c r="S8065">
        <f>COUNTIFS(Table1[Order ID],Table1[[#This Row],[Order ID]],Table1[Product ID],Table1[[#This Row],[Product ID]],Table1[Sales],Table1[[#This Row],[Sales]])</f>
        <v>1</v>
      </c>
    </row>
    <row r="8066" spans="1:19" x14ac:dyDescent="0.3">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c r="S8066">
        <f>COUNTIFS(Table1[Order ID],Table1[[#This Row],[Order ID]],Table1[Product ID],Table1[[#This Row],[Product ID]],Table1[Sales],Table1[[#This Row],[Sales]])</f>
        <v>1</v>
      </c>
    </row>
    <row r="8067" spans="1:19" x14ac:dyDescent="0.3">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c r="S8067">
        <f>COUNTIFS(Table1[Order ID],Table1[[#This Row],[Order ID]],Table1[Product ID],Table1[[#This Row],[Product ID]],Table1[Sales],Table1[[#This Row],[Sales]])</f>
        <v>1</v>
      </c>
    </row>
    <row r="8068" spans="1:19" x14ac:dyDescent="0.3">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c r="S8068">
        <f>COUNTIFS(Table1[Order ID],Table1[[#This Row],[Order ID]],Table1[Product ID],Table1[[#This Row],[Product ID]],Table1[Sales],Table1[[#This Row],[Sales]])</f>
        <v>1</v>
      </c>
    </row>
    <row r="8069" spans="1:19" x14ac:dyDescent="0.3">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c r="S8069">
        <f>COUNTIFS(Table1[Order ID],Table1[[#This Row],[Order ID]],Table1[Product ID],Table1[[#This Row],[Product ID]],Table1[Sales],Table1[[#This Row],[Sales]])</f>
        <v>1</v>
      </c>
    </row>
    <row r="8070" spans="1:19" x14ac:dyDescent="0.3">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c r="S8070">
        <f>COUNTIFS(Table1[Order ID],Table1[[#This Row],[Order ID]],Table1[Product ID],Table1[[#This Row],[Product ID]],Table1[Sales],Table1[[#This Row],[Sales]])</f>
        <v>1</v>
      </c>
    </row>
    <row r="8071" spans="1:19" x14ac:dyDescent="0.3">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c r="S8071">
        <f>COUNTIFS(Table1[Order ID],Table1[[#This Row],[Order ID]],Table1[Product ID],Table1[[#This Row],[Product ID]],Table1[Sales],Table1[[#This Row],[Sales]])</f>
        <v>1</v>
      </c>
    </row>
    <row r="8072" spans="1:19" x14ac:dyDescent="0.3">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c r="S8072">
        <f>COUNTIFS(Table1[Order ID],Table1[[#This Row],[Order ID]],Table1[Product ID],Table1[[#This Row],[Product ID]],Table1[Sales],Table1[[#This Row],[Sales]])</f>
        <v>1</v>
      </c>
    </row>
    <row r="8073" spans="1:19" x14ac:dyDescent="0.3">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c r="S8073">
        <f>COUNTIFS(Table1[Order ID],Table1[[#This Row],[Order ID]],Table1[Product ID],Table1[[#This Row],[Product ID]],Table1[Sales],Table1[[#This Row],[Sales]])</f>
        <v>1</v>
      </c>
    </row>
    <row r="8074" spans="1:19" x14ac:dyDescent="0.3">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c r="S8074">
        <f>COUNTIFS(Table1[Order ID],Table1[[#This Row],[Order ID]],Table1[Product ID],Table1[[#This Row],[Product ID]],Table1[Sales],Table1[[#This Row],[Sales]])</f>
        <v>1</v>
      </c>
    </row>
    <row r="8075" spans="1:19" x14ac:dyDescent="0.3">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c r="S8075">
        <f>COUNTIFS(Table1[Order ID],Table1[[#This Row],[Order ID]],Table1[Product ID],Table1[[#This Row],[Product ID]],Table1[Sales],Table1[[#This Row],[Sales]])</f>
        <v>1</v>
      </c>
    </row>
    <row r="8076" spans="1:19" x14ac:dyDescent="0.3">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c r="S8076">
        <f>COUNTIFS(Table1[Order ID],Table1[[#This Row],[Order ID]],Table1[Product ID],Table1[[#This Row],[Product ID]],Table1[Sales],Table1[[#This Row],[Sales]])</f>
        <v>1</v>
      </c>
    </row>
    <row r="8077" spans="1:19" x14ac:dyDescent="0.3">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c r="S8077">
        <f>COUNTIFS(Table1[Order ID],Table1[[#This Row],[Order ID]],Table1[Product ID],Table1[[#This Row],[Product ID]],Table1[Sales],Table1[[#This Row],[Sales]])</f>
        <v>1</v>
      </c>
    </row>
    <row r="8078" spans="1:19" x14ac:dyDescent="0.3">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c r="S8078">
        <f>COUNTIFS(Table1[Order ID],Table1[[#This Row],[Order ID]],Table1[Product ID],Table1[[#This Row],[Product ID]],Table1[Sales],Table1[[#This Row],[Sales]])</f>
        <v>1</v>
      </c>
    </row>
    <row r="8079" spans="1:19" x14ac:dyDescent="0.3">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c r="S8079">
        <f>COUNTIFS(Table1[Order ID],Table1[[#This Row],[Order ID]],Table1[Product ID],Table1[[#This Row],[Product ID]],Table1[Sales],Table1[[#This Row],[Sales]])</f>
        <v>1</v>
      </c>
    </row>
    <row r="8080" spans="1:19" x14ac:dyDescent="0.3">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c r="S8080">
        <f>COUNTIFS(Table1[Order ID],Table1[[#This Row],[Order ID]],Table1[Product ID],Table1[[#This Row],[Product ID]],Table1[Sales],Table1[[#This Row],[Sales]])</f>
        <v>1</v>
      </c>
    </row>
    <row r="8081" spans="1:19" x14ac:dyDescent="0.3">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c r="S8081">
        <f>COUNTIFS(Table1[Order ID],Table1[[#This Row],[Order ID]],Table1[Product ID],Table1[[#This Row],[Product ID]],Table1[Sales],Table1[[#This Row],[Sales]])</f>
        <v>1</v>
      </c>
    </row>
    <row r="8082" spans="1:19" x14ac:dyDescent="0.3">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c r="S8082">
        <f>COUNTIFS(Table1[Order ID],Table1[[#This Row],[Order ID]],Table1[Product ID],Table1[[#This Row],[Product ID]],Table1[Sales],Table1[[#This Row],[Sales]])</f>
        <v>1</v>
      </c>
    </row>
    <row r="8083" spans="1:19" x14ac:dyDescent="0.3">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c r="S8083">
        <f>COUNTIFS(Table1[Order ID],Table1[[#This Row],[Order ID]],Table1[Product ID],Table1[[#This Row],[Product ID]],Table1[Sales],Table1[[#This Row],[Sales]])</f>
        <v>1</v>
      </c>
    </row>
    <row r="8084" spans="1:19" x14ac:dyDescent="0.3">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c r="S8084">
        <f>COUNTIFS(Table1[Order ID],Table1[[#This Row],[Order ID]],Table1[Product ID],Table1[[#This Row],[Product ID]],Table1[Sales],Table1[[#This Row],[Sales]])</f>
        <v>1</v>
      </c>
    </row>
    <row r="8085" spans="1:19" x14ac:dyDescent="0.3">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c r="S8085">
        <f>COUNTIFS(Table1[Order ID],Table1[[#This Row],[Order ID]],Table1[Product ID],Table1[[#This Row],[Product ID]],Table1[Sales],Table1[[#This Row],[Sales]])</f>
        <v>1</v>
      </c>
    </row>
    <row r="8086" spans="1:19" x14ac:dyDescent="0.3">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c r="S8086">
        <f>COUNTIFS(Table1[Order ID],Table1[[#This Row],[Order ID]],Table1[Product ID],Table1[[#This Row],[Product ID]],Table1[Sales],Table1[[#This Row],[Sales]])</f>
        <v>1</v>
      </c>
    </row>
    <row r="8087" spans="1:19" x14ac:dyDescent="0.3">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c r="S8087">
        <f>COUNTIFS(Table1[Order ID],Table1[[#This Row],[Order ID]],Table1[Product ID],Table1[[#This Row],[Product ID]],Table1[Sales],Table1[[#This Row],[Sales]])</f>
        <v>1</v>
      </c>
    </row>
    <row r="8088" spans="1:19" x14ac:dyDescent="0.3">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c r="S8088">
        <f>COUNTIFS(Table1[Order ID],Table1[[#This Row],[Order ID]],Table1[Product ID],Table1[[#This Row],[Product ID]],Table1[Sales],Table1[[#This Row],[Sales]])</f>
        <v>1</v>
      </c>
    </row>
    <row r="8089" spans="1:19" x14ac:dyDescent="0.3">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c r="S8089">
        <f>COUNTIFS(Table1[Order ID],Table1[[#This Row],[Order ID]],Table1[Product ID],Table1[[#This Row],[Product ID]],Table1[Sales],Table1[[#This Row],[Sales]])</f>
        <v>1</v>
      </c>
    </row>
    <row r="8090" spans="1:19" x14ac:dyDescent="0.3">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c r="S8090">
        <f>COUNTIFS(Table1[Order ID],Table1[[#This Row],[Order ID]],Table1[Product ID],Table1[[#This Row],[Product ID]],Table1[Sales],Table1[[#This Row],[Sales]])</f>
        <v>1</v>
      </c>
    </row>
    <row r="8091" spans="1:19" x14ac:dyDescent="0.3">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c r="S8091">
        <f>COUNTIFS(Table1[Order ID],Table1[[#This Row],[Order ID]],Table1[Product ID],Table1[[#This Row],[Product ID]],Table1[Sales],Table1[[#This Row],[Sales]])</f>
        <v>1</v>
      </c>
    </row>
    <row r="8092" spans="1:19" x14ac:dyDescent="0.3">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c r="S8092">
        <f>COUNTIFS(Table1[Order ID],Table1[[#This Row],[Order ID]],Table1[Product ID],Table1[[#This Row],[Product ID]],Table1[Sales],Table1[[#This Row],[Sales]])</f>
        <v>1</v>
      </c>
    </row>
    <row r="8093" spans="1:19" x14ac:dyDescent="0.3">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c r="S8093">
        <f>COUNTIFS(Table1[Order ID],Table1[[#This Row],[Order ID]],Table1[Product ID],Table1[[#This Row],[Product ID]],Table1[Sales],Table1[[#This Row],[Sales]])</f>
        <v>1</v>
      </c>
    </row>
    <row r="8094" spans="1:19" x14ac:dyDescent="0.3">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c r="S8094">
        <f>COUNTIFS(Table1[Order ID],Table1[[#This Row],[Order ID]],Table1[Product ID],Table1[[#This Row],[Product ID]],Table1[Sales],Table1[[#This Row],[Sales]])</f>
        <v>1</v>
      </c>
    </row>
    <row r="8095" spans="1:19" x14ac:dyDescent="0.3">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c r="S8095">
        <f>COUNTIFS(Table1[Order ID],Table1[[#This Row],[Order ID]],Table1[Product ID],Table1[[#This Row],[Product ID]],Table1[Sales],Table1[[#This Row],[Sales]])</f>
        <v>1</v>
      </c>
    </row>
    <row r="8096" spans="1:19" x14ac:dyDescent="0.3">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c r="S8096">
        <f>COUNTIFS(Table1[Order ID],Table1[[#This Row],[Order ID]],Table1[Product ID],Table1[[#This Row],[Product ID]],Table1[Sales],Table1[[#This Row],[Sales]])</f>
        <v>1</v>
      </c>
    </row>
    <row r="8097" spans="1:19" x14ac:dyDescent="0.3">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c r="S8097">
        <f>COUNTIFS(Table1[Order ID],Table1[[#This Row],[Order ID]],Table1[Product ID],Table1[[#This Row],[Product ID]],Table1[Sales],Table1[[#This Row],[Sales]])</f>
        <v>1</v>
      </c>
    </row>
    <row r="8098" spans="1:19" x14ac:dyDescent="0.3">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c r="S8098">
        <f>COUNTIFS(Table1[Order ID],Table1[[#This Row],[Order ID]],Table1[Product ID],Table1[[#This Row],[Product ID]],Table1[Sales],Table1[[#This Row],[Sales]])</f>
        <v>1</v>
      </c>
    </row>
    <row r="8099" spans="1:19" x14ac:dyDescent="0.3">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c r="S8099">
        <f>COUNTIFS(Table1[Order ID],Table1[[#This Row],[Order ID]],Table1[Product ID],Table1[[#This Row],[Product ID]],Table1[Sales],Table1[[#This Row],[Sales]])</f>
        <v>1</v>
      </c>
    </row>
    <row r="8100" spans="1:19" x14ac:dyDescent="0.3">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c r="S8100">
        <f>COUNTIFS(Table1[Order ID],Table1[[#This Row],[Order ID]],Table1[Product ID],Table1[[#This Row],[Product ID]],Table1[Sales],Table1[[#This Row],[Sales]])</f>
        <v>1</v>
      </c>
    </row>
    <row r="8101" spans="1:19" x14ac:dyDescent="0.3">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c r="S8101">
        <f>COUNTIFS(Table1[Order ID],Table1[[#This Row],[Order ID]],Table1[Product ID],Table1[[#This Row],[Product ID]],Table1[Sales],Table1[[#This Row],[Sales]])</f>
        <v>1</v>
      </c>
    </row>
    <row r="8102" spans="1:19" x14ac:dyDescent="0.3">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c r="S8102">
        <f>COUNTIFS(Table1[Order ID],Table1[[#This Row],[Order ID]],Table1[Product ID],Table1[[#This Row],[Product ID]],Table1[Sales],Table1[[#This Row],[Sales]])</f>
        <v>1</v>
      </c>
    </row>
    <row r="8103" spans="1:19" x14ac:dyDescent="0.3">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c r="S8103">
        <f>COUNTIFS(Table1[Order ID],Table1[[#This Row],[Order ID]],Table1[Product ID],Table1[[#This Row],[Product ID]],Table1[Sales],Table1[[#This Row],[Sales]])</f>
        <v>1</v>
      </c>
    </row>
    <row r="8104" spans="1:19" x14ac:dyDescent="0.3">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c r="S8104">
        <f>COUNTIFS(Table1[Order ID],Table1[[#This Row],[Order ID]],Table1[Product ID],Table1[[#This Row],[Product ID]],Table1[Sales],Table1[[#This Row],[Sales]])</f>
        <v>1</v>
      </c>
    </row>
    <row r="8105" spans="1:19" x14ac:dyDescent="0.3">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c r="S8105">
        <f>COUNTIFS(Table1[Order ID],Table1[[#This Row],[Order ID]],Table1[Product ID],Table1[[#This Row],[Product ID]],Table1[Sales],Table1[[#This Row],[Sales]])</f>
        <v>1</v>
      </c>
    </row>
    <row r="8106" spans="1:19" x14ac:dyDescent="0.3">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c r="S8106">
        <f>COUNTIFS(Table1[Order ID],Table1[[#This Row],[Order ID]],Table1[Product ID],Table1[[#This Row],[Product ID]],Table1[Sales],Table1[[#This Row],[Sales]])</f>
        <v>1</v>
      </c>
    </row>
    <row r="8107" spans="1:19" x14ac:dyDescent="0.3">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c r="S8107">
        <f>COUNTIFS(Table1[Order ID],Table1[[#This Row],[Order ID]],Table1[Product ID],Table1[[#This Row],[Product ID]],Table1[Sales],Table1[[#This Row],[Sales]])</f>
        <v>1</v>
      </c>
    </row>
    <row r="8108" spans="1:19" x14ac:dyDescent="0.3">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c r="S8108">
        <f>COUNTIFS(Table1[Order ID],Table1[[#This Row],[Order ID]],Table1[Product ID],Table1[[#This Row],[Product ID]],Table1[Sales],Table1[[#This Row],[Sales]])</f>
        <v>1</v>
      </c>
    </row>
    <row r="8109" spans="1:19" x14ac:dyDescent="0.3">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c r="S8109">
        <f>COUNTIFS(Table1[Order ID],Table1[[#This Row],[Order ID]],Table1[Product ID],Table1[[#This Row],[Product ID]],Table1[Sales],Table1[[#This Row],[Sales]])</f>
        <v>1</v>
      </c>
    </row>
    <row r="8110" spans="1:19" x14ac:dyDescent="0.3">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c r="S8110">
        <f>COUNTIFS(Table1[Order ID],Table1[[#This Row],[Order ID]],Table1[Product ID],Table1[[#This Row],[Product ID]],Table1[Sales],Table1[[#This Row],[Sales]])</f>
        <v>1</v>
      </c>
    </row>
    <row r="8111" spans="1:19" x14ac:dyDescent="0.3">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c r="S8111">
        <f>COUNTIFS(Table1[Order ID],Table1[[#This Row],[Order ID]],Table1[Product ID],Table1[[#This Row],[Product ID]],Table1[Sales],Table1[[#This Row],[Sales]])</f>
        <v>1</v>
      </c>
    </row>
    <row r="8112" spans="1:19" x14ac:dyDescent="0.3">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c r="S8112">
        <f>COUNTIFS(Table1[Order ID],Table1[[#This Row],[Order ID]],Table1[Product ID],Table1[[#This Row],[Product ID]],Table1[Sales],Table1[[#This Row],[Sales]])</f>
        <v>1</v>
      </c>
    </row>
    <row r="8113" spans="1:19" x14ac:dyDescent="0.3">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c r="S8113">
        <f>COUNTIFS(Table1[Order ID],Table1[[#This Row],[Order ID]],Table1[Product ID],Table1[[#This Row],[Product ID]],Table1[Sales],Table1[[#This Row],[Sales]])</f>
        <v>1</v>
      </c>
    </row>
    <row r="8114" spans="1:19" x14ac:dyDescent="0.3">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c r="S8114">
        <f>COUNTIFS(Table1[Order ID],Table1[[#This Row],[Order ID]],Table1[Product ID],Table1[[#This Row],[Product ID]],Table1[Sales],Table1[[#This Row],[Sales]])</f>
        <v>1</v>
      </c>
    </row>
    <row r="8115" spans="1:19" x14ac:dyDescent="0.3">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c r="S8115">
        <f>COUNTIFS(Table1[Order ID],Table1[[#This Row],[Order ID]],Table1[Product ID],Table1[[#This Row],[Product ID]],Table1[Sales],Table1[[#This Row],[Sales]])</f>
        <v>1</v>
      </c>
    </row>
    <row r="8116" spans="1:19" x14ac:dyDescent="0.3">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c r="S8116">
        <f>COUNTIFS(Table1[Order ID],Table1[[#This Row],[Order ID]],Table1[Product ID],Table1[[#This Row],[Product ID]],Table1[Sales],Table1[[#This Row],[Sales]])</f>
        <v>1</v>
      </c>
    </row>
    <row r="8117" spans="1:19" x14ac:dyDescent="0.3">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c r="S8117">
        <f>COUNTIFS(Table1[Order ID],Table1[[#This Row],[Order ID]],Table1[Product ID],Table1[[#This Row],[Product ID]],Table1[Sales],Table1[[#This Row],[Sales]])</f>
        <v>1</v>
      </c>
    </row>
    <row r="8118" spans="1:19" x14ac:dyDescent="0.3">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c r="S8118">
        <f>COUNTIFS(Table1[Order ID],Table1[[#This Row],[Order ID]],Table1[Product ID],Table1[[#This Row],[Product ID]],Table1[Sales],Table1[[#This Row],[Sales]])</f>
        <v>1</v>
      </c>
    </row>
    <row r="8119" spans="1:19" x14ac:dyDescent="0.3">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c r="S8119">
        <f>COUNTIFS(Table1[Order ID],Table1[[#This Row],[Order ID]],Table1[Product ID],Table1[[#This Row],[Product ID]],Table1[Sales],Table1[[#This Row],[Sales]])</f>
        <v>1</v>
      </c>
    </row>
    <row r="8120" spans="1:19" x14ac:dyDescent="0.3">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c r="S8120">
        <f>COUNTIFS(Table1[Order ID],Table1[[#This Row],[Order ID]],Table1[Product ID],Table1[[#This Row],[Product ID]],Table1[Sales],Table1[[#This Row],[Sales]])</f>
        <v>1</v>
      </c>
    </row>
    <row r="8121" spans="1:19" x14ac:dyDescent="0.3">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c r="S8121">
        <f>COUNTIFS(Table1[Order ID],Table1[[#This Row],[Order ID]],Table1[Product ID],Table1[[#This Row],[Product ID]],Table1[Sales],Table1[[#This Row],[Sales]])</f>
        <v>1</v>
      </c>
    </row>
    <row r="8122" spans="1:19" x14ac:dyDescent="0.3">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c r="S8122">
        <f>COUNTIFS(Table1[Order ID],Table1[[#This Row],[Order ID]],Table1[Product ID],Table1[[#This Row],[Product ID]],Table1[Sales],Table1[[#This Row],[Sales]])</f>
        <v>1</v>
      </c>
    </row>
    <row r="8123" spans="1:19" x14ac:dyDescent="0.3">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c r="S8123">
        <f>COUNTIFS(Table1[Order ID],Table1[[#This Row],[Order ID]],Table1[Product ID],Table1[[#This Row],[Product ID]],Table1[Sales],Table1[[#This Row],[Sales]])</f>
        <v>1</v>
      </c>
    </row>
    <row r="8124" spans="1:19" x14ac:dyDescent="0.3">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c r="S8124">
        <f>COUNTIFS(Table1[Order ID],Table1[[#This Row],[Order ID]],Table1[Product ID],Table1[[#This Row],[Product ID]],Table1[Sales],Table1[[#This Row],[Sales]])</f>
        <v>1</v>
      </c>
    </row>
    <row r="8125" spans="1:19" x14ac:dyDescent="0.3">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c r="S8125">
        <f>COUNTIFS(Table1[Order ID],Table1[[#This Row],[Order ID]],Table1[Product ID],Table1[[#This Row],[Product ID]],Table1[Sales],Table1[[#This Row],[Sales]])</f>
        <v>1</v>
      </c>
    </row>
    <row r="8126" spans="1:19" x14ac:dyDescent="0.3">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c r="S8126">
        <f>COUNTIFS(Table1[Order ID],Table1[[#This Row],[Order ID]],Table1[Product ID],Table1[[#This Row],[Product ID]],Table1[Sales],Table1[[#This Row],[Sales]])</f>
        <v>1</v>
      </c>
    </row>
    <row r="8127" spans="1:19" x14ac:dyDescent="0.3">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c r="S8127">
        <f>COUNTIFS(Table1[Order ID],Table1[[#This Row],[Order ID]],Table1[Product ID],Table1[[#This Row],[Product ID]],Table1[Sales],Table1[[#This Row],[Sales]])</f>
        <v>1</v>
      </c>
    </row>
    <row r="8128" spans="1:19" x14ac:dyDescent="0.3">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c r="S8128">
        <f>COUNTIFS(Table1[Order ID],Table1[[#This Row],[Order ID]],Table1[Product ID],Table1[[#This Row],[Product ID]],Table1[Sales],Table1[[#This Row],[Sales]])</f>
        <v>1</v>
      </c>
    </row>
    <row r="8129" spans="1:19" x14ac:dyDescent="0.3">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c r="S8129">
        <f>COUNTIFS(Table1[Order ID],Table1[[#This Row],[Order ID]],Table1[Product ID],Table1[[#This Row],[Product ID]],Table1[Sales],Table1[[#This Row],[Sales]])</f>
        <v>1</v>
      </c>
    </row>
    <row r="8130" spans="1:19" x14ac:dyDescent="0.3">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c r="S8130">
        <f>COUNTIFS(Table1[Order ID],Table1[[#This Row],[Order ID]],Table1[Product ID],Table1[[#This Row],[Product ID]],Table1[Sales],Table1[[#This Row],[Sales]])</f>
        <v>1</v>
      </c>
    </row>
    <row r="8131" spans="1:19" x14ac:dyDescent="0.3">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c r="S8131">
        <f>COUNTIFS(Table1[Order ID],Table1[[#This Row],[Order ID]],Table1[Product ID],Table1[[#This Row],[Product ID]],Table1[Sales],Table1[[#This Row],[Sales]])</f>
        <v>1</v>
      </c>
    </row>
    <row r="8132" spans="1:19" x14ac:dyDescent="0.3">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c r="S8132">
        <f>COUNTIFS(Table1[Order ID],Table1[[#This Row],[Order ID]],Table1[Product ID],Table1[[#This Row],[Product ID]],Table1[Sales],Table1[[#This Row],[Sales]])</f>
        <v>1</v>
      </c>
    </row>
    <row r="8133" spans="1:19" x14ac:dyDescent="0.3">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c r="S8133">
        <f>COUNTIFS(Table1[Order ID],Table1[[#This Row],[Order ID]],Table1[Product ID],Table1[[#This Row],[Product ID]],Table1[Sales],Table1[[#This Row],[Sales]])</f>
        <v>1</v>
      </c>
    </row>
    <row r="8134" spans="1:19" x14ac:dyDescent="0.3">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c r="S8134">
        <f>COUNTIFS(Table1[Order ID],Table1[[#This Row],[Order ID]],Table1[Product ID],Table1[[#This Row],[Product ID]],Table1[Sales],Table1[[#This Row],[Sales]])</f>
        <v>1</v>
      </c>
    </row>
    <row r="8135" spans="1:19" x14ac:dyDescent="0.3">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c r="S8135">
        <f>COUNTIFS(Table1[Order ID],Table1[[#This Row],[Order ID]],Table1[Product ID],Table1[[#This Row],[Product ID]],Table1[Sales],Table1[[#This Row],[Sales]])</f>
        <v>1</v>
      </c>
    </row>
    <row r="8136" spans="1:19" x14ac:dyDescent="0.3">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c r="S8136">
        <f>COUNTIFS(Table1[Order ID],Table1[[#This Row],[Order ID]],Table1[Product ID],Table1[[#This Row],[Product ID]],Table1[Sales],Table1[[#This Row],[Sales]])</f>
        <v>1</v>
      </c>
    </row>
    <row r="8137" spans="1:19" x14ac:dyDescent="0.3">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c r="S8137">
        <f>COUNTIFS(Table1[Order ID],Table1[[#This Row],[Order ID]],Table1[Product ID],Table1[[#This Row],[Product ID]],Table1[Sales],Table1[[#This Row],[Sales]])</f>
        <v>1</v>
      </c>
    </row>
    <row r="8138" spans="1:19" x14ac:dyDescent="0.3">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c r="S8138">
        <f>COUNTIFS(Table1[Order ID],Table1[[#This Row],[Order ID]],Table1[Product ID],Table1[[#This Row],[Product ID]],Table1[Sales],Table1[[#This Row],[Sales]])</f>
        <v>1</v>
      </c>
    </row>
    <row r="8139" spans="1:19" x14ac:dyDescent="0.3">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c r="S8139">
        <f>COUNTIFS(Table1[Order ID],Table1[[#This Row],[Order ID]],Table1[Product ID],Table1[[#This Row],[Product ID]],Table1[Sales],Table1[[#This Row],[Sales]])</f>
        <v>1</v>
      </c>
    </row>
    <row r="8140" spans="1:19" x14ac:dyDescent="0.3">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c r="S8140">
        <f>COUNTIFS(Table1[Order ID],Table1[[#This Row],[Order ID]],Table1[Product ID],Table1[[#This Row],[Product ID]],Table1[Sales],Table1[[#This Row],[Sales]])</f>
        <v>1</v>
      </c>
    </row>
    <row r="8141" spans="1:19" x14ac:dyDescent="0.3">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c r="S8141">
        <f>COUNTIFS(Table1[Order ID],Table1[[#This Row],[Order ID]],Table1[Product ID],Table1[[#This Row],[Product ID]],Table1[Sales],Table1[[#This Row],[Sales]])</f>
        <v>1</v>
      </c>
    </row>
    <row r="8142" spans="1:19" x14ac:dyDescent="0.3">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c r="S8142">
        <f>COUNTIFS(Table1[Order ID],Table1[[#This Row],[Order ID]],Table1[Product ID],Table1[[#This Row],[Product ID]],Table1[Sales],Table1[[#This Row],[Sales]])</f>
        <v>1</v>
      </c>
    </row>
    <row r="8143" spans="1:19" x14ac:dyDescent="0.3">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c r="S8143">
        <f>COUNTIFS(Table1[Order ID],Table1[[#This Row],[Order ID]],Table1[Product ID],Table1[[#This Row],[Product ID]],Table1[Sales],Table1[[#This Row],[Sales]])</f>
        <v>1</v>
      </c>
    </row>
    <row r="8144" spans="1:19" x14ac:dyDescent="0.3">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c r="S8144">
        <f>COUNTIFS(Table1[Order ID],Table1[[#This Row],[Order ID]],Table1[Product ID],Table1[[#This Row],[Product ID]],Table1[Sales],Table1[[#This Row],[Sales]])</f>
        <v>1</v>
      </c>
    </row>
    <row r="8145" spans="1:19" x14ac:dyDescent="0.3">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c r="S8145">
        <f>COUNTIFS(Table1[Order ID],Table1[[#This Row],[Order ID]],Table1[Product ID],Table1[[#This Row],[Product ID]],Table1[Sales],Table1[[#This Row],[Sales]])</f>
        <v>1</v>
      </c>
    </row>
    <row r="8146" spans="1:19" x14ac:dyDescent="0.3">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c r="S8146">
        <f>COUNTIFS(Table1[Order ID],Table1[[#This Row],[Order ID]],Table1[Product ID],Table1[[#This Row],[Product ID]],Table1[Sales],Table1[[#This Row],[Sales]])</f>
        <v>1</v>
      </c>
    </row>
    <row r="8147" spans="1:19" x14ac:dyDescent="0.3">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c r="S8147">
        <f>COUNTIFS(Table1[Order ID],Table1[[#This Row],[Order ID]],Table1[Product ID],Table1[[#This Row],[Product ID]],Table1[Sales],Table1[[#This Row],[Sales]])</f>
        <v>1</v>
      </c>
    </row>
    <row r="8148" spans="1:19" x14ac:dyDescent="0.3">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c r="S8148">
        <f>COUNTIFS(Table1[Order ID],Table1[[#This Row],[Order ID]],Table1[Product ID],Table1[[#This Row],[Product ID]],Table1[Sales],Table1[[#This Row],[Sales]])</f>
        <v>1</v>
      </c>
    </row>
    <row r="8149" spans="1:19" x14ac:dyDescent="0.3">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c r="S8149">
        <f>COUNTIFS(Table1[Order ID],Table1[[#This Row],[Order ID]],Table1[Product ID],Table1[[#This Row],[Product ID]],Table1[Sales],Table1[[#This Row],[Sales]])</f>
        <v>1</v>
      </c>
    </row>
    <row r="8150" spans="1:19" x14ac:dyDescent="0.3">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c r="S8150">
        <f>COUNTIFS(Table1[Order ID],Table1[[#This Row],[Order ID]],Table1[Product ID],Table1[[#This Row],[Product ID]],Table1[Sales],Table1[[#This Row],[Sales]])</f>
        <v>1</v>
      </c>
    </row>
    <row r="8151" spans="1:19" x14ac:dyDescent="0.3">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c r="S8151">
        <f>COUNTIFS(Table1[Order ID],Table1[[#This Row],[Order ID]],Table1[Product ID],Table1[[#This Row],[Product ID]],Table1[Sales],Table1[[#This Row],[Sales]])</f>
        <v>1</v>
      </c>
    </row>
    <row r="8152" spans="1:19" x14ac:dyDescent="0.3">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c r="S8152">
        <f>COUNTIFS(Table1[Order ID],Table1[[#This Row],[Order ID]],Table1[Product ID],Table1[[#This Row],[Product ID]],Table1[Sales],Table1[[#This Row],[Sales]])</f>
        <v>1</v>
      </c>
    </row>
    <row r="8153" spans="1:19" x14ac:dyDescent="0.3">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c r="S8153">
        <f>COUNTIFS(Table1[Order ID],Table1[[#This Row],[Order ID]],Table1[Product ID],Table1[[#This Row],[Product ID]],Table1[Sales],Table1[[#This Row],[Sales]])</f>
        <v>1</v>
      </c>
    </row>
    <row r="8154" spans="1:19" x14ac:dyDescent="0.3">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c r="S8154">
        <f>COUNTIFS(Table1[Order ID],Table1[[#This Row],[Order ID]],Table1[Product ID],Table1[[#This Row],[Product ID]],Table1[Sales],Table1[[#This Row],[Sales]])</f>
        <v>1</v>
      </c>
    </row>
    <row r="8155" spans="1:19" x14ac:dyDescent="0.3">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c r="S8155">
        <f>COUNTIFS(Table1[Order ID],Table1[[#This Row],[Order ID]],Table1[Product ID],Table1[[#This Row],[Product ID]],Table1[Sales],Table1[[#This Row],[Sales]])</f>
        <v>1</v>
      </c>
    </row>
    <row r="8156" spans="1:19" x14ac:dyDescent="0.3">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c r="S8156">
        <f>COUNTIFS(Table1[Order ID],Table1[[#This Row],[Order ID]],Table1[Product ID],Table1[[#This Row],[Product ID]],Table1[Sales],Table1[[#This Row],[Sales]])</f>
        <v>1</v>
      </c>
    </row>
    <row r="8157" spans="1:19" x14ac:dyDescent="0.3">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c r="S8157">
        <f>COUNTIFS(Table1[Order ID],Table1[[#This Row],[Order ID]],Table1[Product ID],Table1[[#This Row],[Product ID]],Table1[Sales],Table1[[#This Row],[Sales]])</f>
        <v>1</v>
      </c>
    </row>
    <row r="8158" spans="1:19" x14ac:dyDescent="0.3">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c r="S8158">
        <f>COUNTIFS(Table1[Order ID],Table1[[#This Row],[Order ID]],Table1[Product ID],Table1[[#This Row],[Product ID]],Table1[Sales],Table1[[#This Row],[Sales]])</f>
        <v>1</v>
      </c>
    </row>
    <row r="8159" spans="1:19" x14ac:dyDescent="0.3">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c r="S8159">
        <f>COUNTIFS(Table1[Order ID],Table1[[#This Row],[Order ID]],Table1[Product ID],Table1[[#This Row],[Product ID]],Table1[Sales],Table1[[#This Row],[Sales]])</f>
        <v>1</v>
      </c>
    </row>
    <row r="8160" spans="1:19" x14ac:dyDescent="0.3">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c r="S8160">
        <f>COUNTIFS(Table1[Order ID],Table1[[#This Row],[Order ID]],Table1[Product ID],Table1[[#This Row],[Product ID]],Table1[Sales],Table1[[#This Row],[Sales]])</f>
        <v>1</v>
      </c>
    </row>
    <row r="8161" spans="1:19" x14ac:dyDescent="0.3">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c r="S8161">
        <f>COUNTIFS(Table1[Order ID],Table1[[#This Row],[Order ID]],Table1[Product ID],Table1[[#This Row],[Product ID]],Table1[Sales],Table1[[#This Row],[Sales]])</f>
        <v>1</v>
      </c>
    </row>
    <row r="8162" spans="1:19" x14ac:dyDescent="0.3">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c r="S8162">
        <f>COUNTIFS(Table1[Order ID],Table1[[#This Row],[Order ID]],Table1[Product ID],Table1[[#This Row],[Product ID]],Table1[Sales],Table1[[#This Row],[Sales]])</f>
        <v>1</v>
      </c>
    </row>
    <row r="8163" spans="1:19" x14ac:dyDescent="0.3">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c r="S8163">
        <f>COUNTIFS(Table1[Order ID],Table1[[#This Row],[Order ID]],Table1[Product ID],Table1[[#This Row],[Product ID]],Table1[Sales],Table1[[#This Row],[Sales]])</f>
        <v>1</v>
      </c>
    </row>
    <row r="8164" spans="1:19" x14ac:dyDescent="0.3">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c r="S8164">
        <f>COUNTIFS(Table1[Order ID],Table1[[#This Row],[Order ID]],Table1[Product ID],Table1[[#This Row],[Product ID]],Table1[Sales],Table1[[#This Row],[Sales]])</f>
        <v>1</v>
      </c>
    </row>
    <row r="8165" spans="1:19" x14ac:dyDescent="0.3">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c r="S8165">
        <f>COUNTIFS(Table1[Order ID],Table1[[#This Row],[Order ID]],Table1[Product ID],Table1[[#This Row],[Product ID]],Table1[Sales],Table1[[#This Row],[Sales]])</f>
        <v>1</v>
      </c>
    </row>
    <row r="8166" spans="1:19" x14ac:dyDescent="0.3">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c r="S8166">
        <f>COUNTIFS(Table1[Order ID],Table1[[#This Row],[Order ID]],Table1[Product ID],Table1[[#This Row],[Product ID]],Table1[Sales],Table1[[#This Row],[Sales]])</f>
        <v>1</v>
      </c>
    </row>
    <row r="8167" spans="1:19" x14ac:dyDescent="0.3">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c r="S8167">
        <f>COUNTIFS(Table1[Order ID],Table1[[#This Row],[Order ID]],Table1[Product ID],Table1[[#This Row],[Product ID]],Table1[Sales],Table1[[#This Row],[Sales]])</f>
        <v>1</v>
      </c>
    </row>
    <row r="8168" spans="1:19" x14ac:dyDescent="0.3">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c r="S8168">
        <f>COUNTIFS(Table1[Order ID],Table1[[#This Row],[Order ID]],Table1[Product ID],Table1[[#This Row],[Product ID]],Table1[Sales],Table1[[#This Row],[Sales]])</f>
        <v>1</v>
      </c>
    </row>
    <row r="8169" spans="1:19" x14ac:dyDescent="0.3">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c r="S8169">
        <f>COUNTIFS(Table1[Order ID],Table1[[#This Row],[Order ID]],Table1[Product ID],Table1[[#This Row],[Product ID]],Table1[Sales],Table1[[#This Row],[Sales]])</f>
        <v>1</v>
      </c>
    </row>
    <row r="8170" spans="1:19" x14ac:dyDescent="0.3">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c r="S8170">
        <f>COUNTIFS(Table1[Order ID],Table1[[#This Row],[Order ID]],Table1[Product ID],Table1[[#This Row],[Product ID]],Table1[Sales],Table1[[#This Row],[Sales]])</f>
        <v>1</v>
      </c>
    </row>
    <row r="8171" spans="1:19" x14ac:dyDescent="0.3">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c r="S8171">
        <f>COUNTIFS(Table1[Order ID],Table1[[#This Row],[Order ID]],Table1[Product ID],Table1[[#This Row],[Product ID]],Table1[Sales],Table1[[#This Row],[Sales]])</f>
        <v>1</v>
      </c>
    </row>
    <row r="8172" spans="1:19" x14ac:dyDescent="0.3">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c r="S8172">
        <f>COUNTIFS(Table1[Order ID],Table1[[#This Row],[Order ID]],Table1[Product ID],Table1[[#This Row],[Product ID]],Table1[Sales],Table1[[#This Row],[Sales]])</f>
        <v>1</v>
      </c>
    </row>
    <row r="8173" spans="1:19" x14ac:dyDescent="0.3">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c r="S8173">
        <f>COUNTIFS(Table1[Order ID],Table1[[#This Row],[Order ID]],Table1[Product ID],Table1[[#This Row],[Product ID]],Table1[Sales],Table1[[#This Row],[Sales]])</f>
        <v>1</v>
      </c>
    </row>
    <row r="8174" spans="1:19" x14ac:dyDescent="0.3">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c r="S8174">
        <f>COUNTIFS(Table1[Order ID],Table1[[#This Row],[Order ID]],Table1[Product ID],Table1[[#This Row],[Product ID]],Table1[Sales],Table1[[#This Row],[Sales]])</f>
        <v>1</v>
      </c>
    </row>
    <row r="8175" spans="1:19" x14ac:dyDescent="0.3">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c r="S8175">
        <f>COUNTIFS(Table1[Order ID],Table1[[#This Row],[Order ID]],Table1[Product ID],Table1[[#This Row],[Product ID]],Table1[Sales],Table1[[#This Row],[Sales]])</f>
        <v>1</v>
      </c>
    </row>
    <row r="8176" spans="1:19" x14ac:dyDescent="0.3">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c r="S8176">
        <f>COUNTIFS(Table1[Order ID],Table1[[#This Row],[Order ID]],Table1[Product ID],Table1[[#This Row],[Product ID]],Table1[Sales],Table1[[#This Row],[Sales]])</f>
        <v>1</v>
      </c>
    </row>
    <row r="8177" spans="1:19" x14ac:dyDescent="0.3">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c r="S8177">
        <f>COUNTIFS(Table1[Order ID],Table1[[#This Row],[Order ID]],Table1[Product ID],Table1[[#This Row],[Product ID]],Table1[Sales],Table1[[#This Row],[Sales]])</f>
        <v>1</v>
      </c>
    </row>
    <row r="8178" spans="1:19" x14ac:dyDescent="0.3">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c r="S8178">
        <f>COUNTIFS(Table1[Order ID],Table1[[#This Row],[Order ID]],Table1[Product ID],Table1[[#This Row],[Product ID]],Table1[Sales],Table1[[#This Row],[Sales]])</f>
        <v>1</v>
      </c>
    </row>
    <row r="8179" spans="1:19" x14ac:dyDescent="0.3">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c r="S8179">
        <f>COUNTIFS(Table1[Order ID],Table1[[#This Row],[Order ID]],Table1[Product ID],Table1[[#This Row],[Product ID]],Table1[Sales],Table1[[#This Row],[Sales]])</f>
        <v>1</v>
      </c>
    </row>
    <row r="8180" spans="1:19" x14ac:dyDescent="0.3">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c r="S8180">
        <f>COUNTIFS(Table1[Order ID],Table1[[#This Row],[Order ID]],Table1[Product ID],Table1[[#This Row],[Product ID]],Table1[Sales],Table1[[#This Row],[Sales]])</f>
        <v>1</v>
      </c>
    </row>
    <row r="8181" spans="1:19" x14ac:dyDescent="0.3">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c r="S8181">
        <f>COUNTIFS(Table1[Order ID],Table1[[#This Row],[Order ID]],Table1[Product ID],Table1[[#This Row],[Product ID]],Table1[Sales],Table1[[#This Row],[Sales]])</f>
        <v>1</v>
      </c>
    </row>
    <row r="8182" spans="1:19" x14ac:dyDescent="0.3">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c r="S8182">
        <f>COUNTIFS(Table1[Order ID],Table1[[#This Row],[Order ID]],Table1[Product ID],Table1[[#This Row],[Product ID]],Table1[Sales],Table1[[#This Row],[Sales]])</f>
        <v>1</v>
      </c>
    </row>
    <row r="8183" spans="1:19" x14ac:dyDescent="0.3">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c r="S8183">
        <f>COUNTIFS(Table1[Order ID],Table1[[#This Row],[Order ID]],Table1[Product ID],Table1[[#This Row],[Product ID]],Table1[Sales],Table1[[#This Row],[Sales]])</f>
        <v>1</v>
      </c>
    </row>
    <row r="8184" spans="1:19" x14ac:dyDescent="0.3">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c r="S8184">
        <f>COUNTIFS(Table1[Order ID],Table1[[#This Row],[Order ID]],Table1[Product ID],Table1[[#This Row],[Product ID]],Table1[Sales],Table1[[#This Row],[Sales]])</f>
        <v>1</v>
      </c>
    </row>
    <row r="8185" spans="1:19" x14ac:dyDescent="0.3">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c r="S8185">
        <f>COUNTIFS(Table1[Order ID],Table1[[#This Row],[Order ID]],Table1[Product ID],Table1[[#This Row],[Product ID]],Table1[Sales],Table1[[#This Row],[Sales]])</f>
        <v>1</v>
      </c>
    </row>
    <row r="8186" spans="1:19" x14ac:dyDescent="0.3">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c r="S8186">
        <f>COUNTIFS(Table1[Order ID],Table1[[#This Row],[Order ID]],Table1[Product ID],Table1[[#This Row],[Product ID]],Table1[Sales],Table1[[#This Row],[Sales]])</f>
        <v>1</v>
      </c>
    </row>
    <row r="8187" spans="1:19" x14ac:dyDescent="0.3">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c r="S8187">
        <f>COUNTIFS(Table1[Order ID],Table1[[#This Row],[Order ID]],Table1[Product ID],Table1[[#This Row],[Product ID]],Table1[Sales],Table1[[#This Row],[Sales]])</f>
        <v>1</v>
      </c>
    </row>
    <row r="8188" spans="1:19" x14ac:dyDescent="0.3">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c r="S8188">
        <f>COUNTIFS(Table1[Order ID],Table1[[#This Row],[Order ID]],Table1[Product ID],Table1[[#This Row],[Product ID]],Table1[Sales],Table1[[#This Row],[Sales]])</f>
        <v>1</v>
      </c>
    </row>
    <row r="8189" spans="1:19" x14ac:dyDescent="0.3">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c r="S8189">
        <f>COUNTIFS(Table1[Order ID],Table1[[#This Row],[Order ID]],Table1[Product ID],Table1[[#This Row],[Product ID]],Table1[Sales],Table1[[#This Row],[Sales]])</f>
        <v>1</v>
      </c>
    </row>
    <row r="8190" spans="1:19" x14ac:dyDescent="0.3">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c r="S8190">
        <f>COUNTIFS(Table1[Order ID],Table1[[#This Row],[Order ID]],Table1[Product ID],Table1[[#This Row],[Product ID]],Table1[Sales],Table1[[#This Row],[Sales]])</f>
        <v>1</v>
      </c>
    </row>
    <row r="8191" spans="1:19" x14ac:dyDescent="0.3">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c r="S8191">
        <f>COUNTIFS(Table1[Order ID],Table1[[#This Row],[Order ID]],Table1[Product ID],Table1[[#This Row],[Product ID]],Table1[Sales],Table1[[#This Row],[Sales]])</f>
        <v>1</v>
      </c>
    </row>
    <row r="8192" spans="1:19" x14ac:dyDescent="0.3">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c r="S8192">
        <f>COUNTIFS(Table1[Order ID],Table1[[#This Row],[Order ID]],Table1[Product ID],Table1[[#This Row],[Product ID]],Table1[Sales],Table1[[#This Row],[Sales]])</f>
        <v>1</v>
      </c>
    </row>
    <row r="8193" spans="1:19" x14ac:dyDescent="0.3">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c r="S8193">
        <f>COUNTIFS(Table1[Order ID],Table1[[#This Row],[Order ID]],Table1[Product ID],Table1[[#This Row],[Product ID]],Table1[Sales],Table1[[#This Row],[Sales]])</f>
        <v>1</v>
      </c>
    </row>
    <row r="8194" spans="1:19" x14ac:dyDescent="0.3">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c r="S8194">
        <f>COUNTIFS(Table1[Order ID],Table1[[#This Row],[Order ID]],Table1[Product ID],Table1[[#This Row],[Product ID]],Table1[Sales],Table1[[#This Row],[Sales]])</f>
        <v>1</v>
      </c>
    </row>
    <row r="8195" spans="1:19" x14ac:dyDescent="0.3">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c r="S8195">
        <f>COUNTIFS(Table1[Order ID],Table1[[#This Row],[Order ID]],Table1[Product ID],Table1[[#This Row],[Product ID]],Table1[Sales],Table1[[#This Row],[Sales]])</f>
        <v>1</v>
      </c>
    </row>
    <row r="8196" spans="1:19" x14ac:dyDescent="0.3">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c r="S8196">
        <f>COUNTIFS(Table1[Order ID],Table1[[#This Row],[Order ID]],Table1[Product ID],Table1[[#This Row],[Product ID]],Table1[Sales],Table1[[#This Row],[Sales]])</f>
        <v>1</v>
      </c>
    </row>
    <row r="8197" spans="1:19" x14ac:dyDescent="0.3">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c r="S8197">
        <f>COUNTIFS(Table1[Order ID],Table1[[#This Row],[Order ID]],Table1[Product ID],Table1[[#This Row],[Product ID]],Table1[Sales],Table1[[#This Row],[Sales]])</f>
        <v>1</v>
      </c>
    </row>
    <row r="8198" spans="1:19" x14ac:dyDescent="0.3">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c r="S8198">
        <f>COUNTIFS(Table1[Order ID],Table1[[#This Row],[Order ID]],Table1[Product ID],Table1[[#This Row],[Product ID]],Table1[Sales],Table1[[#This Row],[Sales]])</f>
        <v>1</v>
      </c>
    </row>
    <row r="8199" spans="1:19" x14ac:dyDescent="0.3">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c r="S8199">
        <f>COUNTIFS(Table1[Order ID],Table1[[#This Row],[Order ID]],Table1[Product ID],Table1[[#This Row],[Product ID]],Table1[Sales],Table1[[#This Row],[Sales]])</f>
        <v>1</v>
      </c>
    </row>
    <row r="8200" spans="1:19" x14ac:dyDescent="0.3">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c r="S8200">
        <f>COUNTIFS(Table1[Order ID],Table1[[#This Row],[Order ID]],Table1[Product ID],Table1[[#This Row],[Product ID]],Table1[Sales],Table1[[#This Row],[Sales]])</f>
        <v>1</v>
      </c>
    </row>
    <row r="8201" spans="1:19" x14ac:dyDescent="0.3">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c r="S8201">
        <f>COUNTIFS(Table1[Order ID],Table1[[#This Row],[Order ID]],Table1[Product ID],Table1[[#This Row],[Product ID]],Table1[Sales],Table1[[#This Row],[Sales]])</f>
        <v>1</v>
      </c>
    </row>
    <row r="8202" spans="1:19" x14ac:dyDescent="0.3">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c r="S8202">
        <f>COUNTIFS(Table1[Order ID],Table1[[#This Row],[Order ID]],Table1[Product ID],Table1[[#This Row],[Product ID]],Table1[Sales],Table1[[#This Row],[Sales]])</f>
        <v>1</v>
      </c>
    </row>
    <row r="8203" spans="1:19" x14ac:dyDescent="0.3">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c r="S8203">
        <f>COUNTIFS(Table1[Order ID],Table1[[#This Row],[Order ID]],Table1[Product ID],Table1[[#This Row],[Product ID]],Table1[Sales],Table1[[#This Row],[Sales]])</f>
        <v>1</v>
      </c>
    </row>
    <row r="8204" spans="1:19" x14ac:dyDescent="0.3">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c r="S8204">
        <f>COUNTIFS(Table1[Order ID],Table1[[#This Row],[Order ID]],Table1[Product ID],Table1[[#This Row],[Product ID]],Table1[Sales],Table1[[#This Row],[Sales]])</f>
        <v>1</v>
      </c>
    </row>
    <row r="8205" spans="1:19" x14ac:dyDescent="0.3">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c r="S8205">
        <f>COUNTIFS(Table1[Order ID],Table1[[#This Row],[Order ID]],Table1[Product ID],Table1[[#This Row],[Product ID]],Table1[Sales],Table1[[#This Row],[Sales]])</f>
        <v>1</v>
      </c>
    </row>
    <row r="8206" spans="1:19" x14ac:dyDescent="0.3">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c r="S8206">
        <f>COUNTIFS(Table1[Order ID],Table1[[#This Row],[Order ID]],Table1[Product ID],Table1[[#This Row],[Product ID]],Table1[Sales],Table1[[#This Row],[Sales]])</f>
        <v>1</v>
      </c>
    </row>
    <row r="8207" spans="1:19" x14ac:dyDescent="0.3">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c r="S8207">
        <f>COUNTIFS(Table1[Order ID],Table1[[#This Row],[Order ID]],Table1[Product ID],Table1[[#This Row],[Product ID]],Table1[Sales],Table1[[#This Row],[Sales]])</f>
        <v>1</v>
      </c>
    </row>
    <row r="8208" spans="1:19" x14ac:dyDescent="0.3">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c r="S8208">
        <f>COUNTIFS(Table1[Order ID],Table1[[#This Row],[Order ID]],Table1[Product ID],Table1[[#This Row],[Product ID]],Table1[Sales],Table1[[#This Row],[Sales]])</f>
        <v>1</v>
      </c>
    </row>
    <row r="8209" spans="1:19" x14ac:dyDescent="0.3">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c r="S8209">
        <f>COUNTIFS(Table1[Order ID],Table1[[#This Row],[Order ID]],Table1[Product ID],Table1[[#This Row],[Product ID]],Table1[Sales],Table1[[#This Row],[Sales]])</f>
        <v>1</v>
      </c>
    </row>
    <row r="8210" spans="1:19" x14ac:dyDescent="0.3">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c r="S8210">
        <f>COUNTIFS(Table1[Order ID],Table1[[#This Row],[Order ID]],Table1[Product ID],Table1[[#This Row],[Product ID]],Table1[Sales],Table1[[#This Row],[Sales]])</f>
        <v>1</v>
      </c>
    </row>
    <row r="8211" spans="1:19" x14ac:dyDescent="0.3">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c r="S8211">
        <f>COUNTIFS(Table1[Order ID],Table1[[#This Row],[Order ID]],Table1[Product ID],Table1[[#This Row],[Product ID]],Table1[Sales],Table1[[#This Row],[Sales]])</f>
        <v>1</v>
      </c>
    </row>
    <row r="8212" spans="1:19" x14ac:dyDescent="0.3">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c r="S8212">
        <f>COUNTIFS(Table1[Order ID],Table1[[#This Row],[Order ID]],Table1[Product ID],Table1[[#This Row],[Product ID]],Table1[Sales],Table1[[#This Row],[Sales]])</f>
        <v>1</v>
      </c>
    </row>
    <row r="8213" spans="1:19" x14ac:dyDescent="0.3">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c r="S8213">
        <f>COUNTIFS(Table1[Order ID],Table1[[#This Row],[Order ID]],Table1[Product ID],Table1[[#This Row],[Product ID]],Table1[Sales],Table1[[#This Row],[Sales]])</f>
        <v>1</v>
      </c>
    </row>
    <row r="8214" spans="1:19" x14ac:dyDescent="0.3">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c r="S8214">
        <f>COUNTIFS(Table1[Order ID],Table1[[#This Row],[Order ID]],Table1[Product ID],Table1[[#This Row],[Product ID]],Table1[Sales],Table1[[#This Row],[Sales]])</f>
        <v>1</v>
      </c>
    </row>
    <row r="8215" spans="1:19" x14ac:dyDescent="0.3">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c r="S8215">
        <f>COUNTIFS(Table1[Order ID],Table1[[#This Row],[Order ID]],Table1[Product ID],Table1[[#This Row],[Product ID]],Table1[Sales],Table1[[#This Row],[Sales]])</f>
        <v>1</v>
      </c>
    </row>
    <row r="8216" spans="1:19" x14ac:dyDescent="0.3">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c r="S8216">
        <f>COUNTIFS(Table1[Order ID],Table1[[#This Row],[Order ID]],Table1[Product ID],Table1[[#This Row],[Product ID]],Table1[Sales],Table1[[#This Row],[Sales]])</f>
        <v>1</v>
      </c>
    </row>
    <row r="8217" spans="1:19" x14ac:dyDescent="0.3">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c r="S8217">
        <f>COUNTIFS(Table1[Order ID],Table1[[#This Row],[Order ID]],Table1[Product ID],Table1[[#This Row],[Product ID]],Table1[Sales],Table1[[#This Row],[Sales]])</f>
        <v>1</v>
      </c>
    </row>
    <row r="8218" spans="1:19" x14ac:dyDescent="0.3">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c r="S8218">
        <f>COUNTIFS(Table1[Order ID],Table1[[#This Row],[Order ID]],Table1[Product ID],Table1[[#This Row],[Product ID]],Table1[Sales],Table1[[#This Row],[Sales]])</f>
        <v>1</v>
      </c>
    </row>
    <row r="8219" spans="1:19" x14ac:dyDescent="0.3">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c r="S8219">
        <f>COUNTIFS(Table1[Order ID],Table1[[#This Row],[Order ID]],Table1[Product ID],Table1[[#This Row],[Product ID]],Table1[Sales],Table1[[#This Row],[Sales]])</f>
        <v>1</v>
      </c>
    </row>
    <row r="8220" spans="1:19" x14ac:dyDescent="0.3">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c r="S8220">
        <f>COUNTIFS(Table1[Order ID],Table1[[#This Row],[Order ID]],Table1[Product ID],Table1[[#This Row],[Product ID]],Table1[Sales],Table1[[#This Row],[Sales]])</f>
        <v>1</v>
      </c>
    </row>
    <row r="8221" spans="1:19" x14ac:dyDescent="0.3">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c r="S8221">
        <f>COUNTIFS(Table1[Order ID],Table1[[#This Row],[Order ID]],Table1[Product ID],Table1[[#This Row],[Product ID]],Table1[Sales],Table1[[#This Row],[Sales]])</f>
        <v>1</v>
      </c>
    </row>
    <row r="8222" spans="1:19" x14ac:dyDescent="0.3">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c r="S8222">
        <f>COUNTIFS(Table1[Order ID],Table1[[#This Row],[Order ID]],Table1[Product ID],Table1[[#This Row],[Product ID]],Table1[Sales],Table1[[#This Row],[Sales]])</f>
        <v>1</v>
      </c>
    </row>
    <row r="8223" spans="1:19" x14ac:dyDescent="0.3">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c r="S8223">
        <f>COUNTIFS(Table1[Order ID],Table1[[#This Row],[Order ID]],Table1[Product ID],Table1[[#This Row],[Product ID]],Table1[Sales],Table1[[#This Row],[Sales]])</f>
        <v>1</v>
      </c>
    </row>
    <row r="8224" spans="1:19" x14ac:dyDescent="0.3">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c r="S8224">
        <f>COUNTIFS(Table1[Order ID],Table1[[#This Row],[Order ID]],Table1[Product ID],Table1[[#This Row],[Product ID]],Table1[Sales],Table1[[#This Row],[Sales]])</f>
        <v>1</v>
      </c>
    </row>
    <row r="8225" spans="1:19" x14ac:dyDescent="0.3">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c r="S8225">
        <f>COUNTIFS(Table1[Order ID],Table1[[#This Row],[Order ID]],Table1[Product ID],Table1[[#This Row],[Product ID]],Table1[Sales],Table1[[#This Row],[Sales]])</f>
        <v>1</v>
      </c>
    </row>
    <row r="8226" spans="1:19" x14ac:dyDescent="0.3">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c r="S8226">
        <f>COUNTIFS(Table1[Order ID],Table1[[#This Row],[Order ID]],Table1[Product ID],Table1[[#This Row],[Product ID]],Table1[Sales],Table1[[#This Row],[Sales]])</f>
        <v>1</v>
      </c>
    </row>
    <row r="8227" spans="1:19" x14ac:dyDescent="0.3">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c r="S8227">
        <f>COUNTIFS(Table1[Order ID],Table1[[#This Row],[Order ID]],Table1[Product ID],Table1[[#This Row],[Product ID]],Table1[Sales],Table1[[#This Row],[Sales]])</f>
        <v>1</v>
      </c>
    </row>
    <row r="8228" spans="1:19" x14ac:dyDescent="0.3">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c r="S8228">
        <f>COUNTIFS(Table1[Order ID],Table1[[#This Row],[Order ID]],Table1[Product ID],Table1[[#This Row],[Product ID]],Table1[Sales],Table1[[#This Row],[Sales]])</f>
        <v>1</v>
      </c>
    </row>
    <row r="8229" spans="1:19" x14ac:dyDescent="0.3">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c r="S8229">
        <f>COUNTIFS(Table1[Order ID],Table1[[#This Row],[Order ID]],Table1[Product ID],Table1[[#This Row],[Product ID]],Table1[Sales],Table1[[#This Row],[Sales]])</f>
        <v>1</v>
      </c>
    </row>
    <row r="8230" spans="1:19" x14ac:dyDescent="0.3">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c r="S8230">
        <f>COUNTIFS(Table1[Order ID],Table1[[#This Row],[Order ID]],Table1[Product ID],Table1[[#This Row],[Product ID]],Table1[Sales],Table1[[#This Row],[Sales]])</f>
        <v>1</v>
      </c>
    </row>
    <row r="8231" spans="1:19" x14ac:dyDescent="0.3">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c r="S8231">
        <f>COUNTIFS(Table1[Order ID],Table1[[#This Row],[Order ID]],Table1[Product ID],Table1[[#This Row],[Product ID]],Table1[Sales],Table1[[#This Row],[Sales]])</f>
        <v>1</v>
      </c>
    </row>
    <row r="8232" spans="1:19" x14ac:dyDescent="0.3">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c r="S8232">
        <f>COUNTIFS(Table1[Order ID],Table1[[#This Row],[Order ID]],Table1[Product ID],Table1[[#This Row],[Product ID]],Table1[Sales],Table1[[#This Row],[Sales]])</f>
        <v>1</v>
      </c>
    </row>
    <row r="8233" spans="1:19" x14ac:dyDescent="0.3">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c r="S8233">
        <f>COUNTIFS(Table1[Order ID],Table1[[#This Row],[Order ID]],Table1[Product ID],Table1[[#This Row],[Product ID]],Table1[Sales],Table1[[#This Row],[Sales]])</f>
        <v>1</v>
      </c>
    </row>
    <row r="8234" spans="1:19" x14ac:dyDescent="0.3">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c r="S8234">
        <f>COUNTIFS(Table1[Order ID],Table1[[#This Row],[Order ID]],Table1[Product ID],Table1[[#This Row],[Product ID]],Table1[Sales],Table1[[#This Row],[Sales]])</f>
        <v>1</v>
      </c>
    </row>
    <row r="8235" spans="1:19" x14ac:dyDescent="0.3">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c r="S8235">
        <f>COUNTIFS(Table1[Order ID],Table1[[#This Row],[Order ID]],Table1[Product ID],Table1[[#This Row],[Product ID]],Table1[Sales],Table1[[#This Row],[Sales]])</f>
        <v>1</v>
      </c>
    </row>
    <row r="8236" spans="1:19" x14ac:dyDescent="0.3">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c r="S8236">
        <f>COUNTIFS(Table1[Order ID],Table1[[#This Row],[Order ID]],Table1[Product ID],Table1[[#This Row],[Product ID]],Table1[Sales],Table1[[#This Row],[Sales]])</f>
        <v>1</v>
      </c>
    </row>
    <row r="8237" spans="1:19" x14ac:dyDescent="0.3">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c r="S8237">
        <f>COUNTIFS(Table1[Order ID],Table1[[#This Row],[Order ID]],Table1[Product ID],Table1[[#This Row],[Product ID]],Table1[Sales],Table1[[#This Row],[Sales]])</f>
        <v>1</v>
      </c>
    </row>
    <row r="8238" spans="1:19" x14ac:dyDescent="0.3">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c r="S8238">
        <f>COUNTIFS(Table1[Order ID],Table1[[#This Row],[Order ID]],Table1[Product ID],Table1[[#This Row],[Product ID]],Table1[Sales],Table1[[#This Row],[Sales]])</f>
        <v>1</v>
      </c>
    </row>
    <row r="8239" spans="1:19" x14ac:dyDescent="0.3">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c r="S8239">
        <f>COUNTIFS(Table1[Order ID],Table1[[#This Row],[Order ID]],Table1[Product ID],Table1[[#This Row],[Product ID]],Table1[Sales],Table1[[#This Row],[Sales]])</f>
        <v>1</v>
      </c>
    </row>
    <row r="8240" spans="1:19" x14ac:dyDescent="0.3">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c r="S8240">
        <f>COUNTIFS(Table1[Order ID],Table1[[#This Row],[Order ID]],Table1[Product ID],Table1[[#This Row],[Product ID]],Table1[Sales],Table1[[#This Row],[Sales]])</f>
        <v>1</v>
      </c>
    </row>
    <row r="8241" spans="1:19" x14ac:dyDescent="0.3">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c r="S8241">
        <f>COUNTIFS(Table1[Order ID],Table1[[#This Row],[Order ID]],Table1[Product ID],Table1[[#This Row],[Product ID]],Table1[Sales],Table1[[#This Row],[Sales]])</f>
        <v>1</v>
      </c>
    </row>
    <row r="8242" spans="1:19" x14ac:dyDescent="0.3">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c r="S8242">
        <f>COUNTIFS(Table1[Order ID],Table1[[#This Row],[Order ID]],Table1[Product ID],Table1[[#This Row],[Product ID]],Table1[Sales],Table1[[#This Row],[Sales]])</f>
        <v>1</v>
      </c>
    </row>
    <row r="8243" spans="1:19" x14ac:dyDescent="0.3">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c r="S8243">
        <f>COUNTIFS(Table1[Order ID],Table1[[#This Row],[Order ID]],Table1[Product ID],Table1[[#This Row],[Product ID]],Table1[Sales],Table1[[#This Row],[Sales]])</f>
        <v>1</v>
      </c>
    </row>
    <row r="8244" spans="1:19" x14ac:dyDescent="0.3">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c r="S8244">
        <f>COUNTIFS(Table1[Order ID],Table1[[#This Row],[Order ID]],Table1[Product ID],Table1[[#This Row],[Product ID]],Table1[Sales],Table1[[#This Row],[Sales]])</f>
        <v>1</v>
      </c>
    </row>
    <row r="8245" spans="1:19" x14ac:dyDescent="0.3">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c r="S8245">
        <f>COUNTIFS(Table1[Order ID],Table1[[#This Row],[Order ID]],Table1[Product ID],Table1[[#This Row],[Product ID]],Table1[Sales],Table1[[#This Row],[Sales]])</f>
        <v>1</v>
      </c>
    </row>
    <row r="8246" spans="1:19" x14ac:dyDescent="0.3">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c r="S8246">
        <f>COUNTIFS(Table1[Order ID],Table1[[#This Row],[Order ID]],Table1[Product ID],Table1[[#This Row],[Product ID]],Table1[Sales],Table1[[#This Row],[Sales]])</f>
        <v>1</v>
      </c>
    </row>
    <row r="8247" spans="1:19" x14ac:dyDescent="0.3">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c r="S8247">
        <f>COUNTIFS(Table1[Order ID],Table1[[#This Row],[Order ID]],Table1[Product ID],Table1[[#This Row],[Product ID]],Table1[Sales],Table1[[#This Row],[Sales]])</f>
        <v>1</v>
      </c>
    </row>
    <row r="8248" spans="1:19" x14ac:dyDescent="0.3">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c r="S8248">
        <f>COUNTIFS(Table1[Order ID],Table1[[#This Row],[Order ID]],Table1[Product ID],Table1[[#This Row],[Product ID]],Table1[Sales],Table1[[#This Row],[Sales]])</f>
        <v>1</v>
      </c>
    </row>
    <row r="8249" spans="1:19" x14ac:dyDescent="0.3">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c r="S8249">
        <f>COUNTIFS(Table1[Order ID],Table1[[#This Row],[Order ID]],Table1[Product ID],Table1[[#This Row],[Product ID]],Table1[Sales],Table1[[#This Row],[Sales]])</f>
        <v>1</v>
      </c>
    </row>
    <row r="8250" spans="1:19" x14ac:dyDescent="0.3">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c r="S8250">
        <f>COUNTIFS(Table1[Order ID],Table1[[#This Row],[Order ID]],Table1[Product ID],Table1[[#This Row],[Product ID]],Table1[Sales],Table1[[#This Row],[Sales]])</f>
        <v>1</v>
      </c>
    </row>
    <row r="8251" spans="1:19" x14ac:dyDescent="0.3">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c r="S8251">
        <f>COUNTIFS(Table1[Order ID],Table1[[#This Row],[Order ID]],Table1[Product ID],Table1[[#This Row],[Product ID]],Table1[Sales],Table1[[#This Row],[Sales]])</f>
        <v>1</v>
      </c>
    </row>
    <row r="8252" spans="1:19" x14ac:dyDescent="0.3">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c r="S8252">
        <f>COUNTIFS(Table1[Order ID],Table1[[#This Row],[Order ID]],Table1[Product ID],Table1[[#This Row],[Product ID]],Table1[Sales],Table1[[#This Row],[Sales]])</f>
        <v>1</v>
      </c>
    </row>
    <row r="8253" spans="1:19" x14ac:dyDescent="0.3">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c r="S8253">
        <f>COUNTIFS(Table1[Order ID],Table1[[#This Row],[Order ID]],Table1[Product ID],Table1[[#This Row],[Product ID]],Table1[Sales],Table1[[#This Row],[Sales]])</f>
        <v>1</v>
      </c>
    </row>
    <row r="8254" spans="1:19" x14ac:dyDescent="0.3">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c r="S8254">
        <f>COUNTIFS(Table1[Order ID],Table1[[#This Row],[Order ID]],Table1[Product ID],Table1[[#This Row],[Product ID]],Table1[Sales],Table1[[#This Row],[Sales]])</f>
        <v>1</v>
      </c>
    </row>
    <row r="8255" spans="1:19" x14ac:dyDescent="0.3">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c r="S8255">
        <f>COUNTIFS(Table1[Order ID],Table1[[#This Row],[Order ID]],Table1[Product ID],Table1[[#This Row],[Product ID]],Table1[Sales],Table1[[#This Row],[Sales]])</f>
        <v>1</v>
      </c>
    </row>
    <row r="8256" spans="1:19" x14ac:dyDescent="0.3">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c r="S8256">
        <f>COUNTIFS(Table1[Order ID],Table1[[#This Row],[Order ID]],Table1[Product ID],Table1[[#This Row],[Product ID]],Table1[Sales],Table1[[#This Row],[Sales]])</f>
        <v>1</v>
      </c>
    </row>
    <row r="8257" spans="1:19" x14ac:dyDescent="0.3">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c r="S8257">
        <f>COUNTIFS(Table1[Order ID],Table1[[#This Row],[Order ID]],Table1[Product ID],Table1[[#This Row],[Product ID]],Table1[Sales],Table1[[#This Row],[Sales]])</f>
        <v>1</v>
      </c>
    </row>
    <row r="8258" spans="1:19" x14ac:dyDescent="0.3">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c r="S8258">
        <f>COUNTIFS(Table1[Order ID],Table1[[#This Row],[Order ID]],Table1[Product ID],Table1[[#This Row],[Product ID]],Table1[Sales],Table1[[#This Row],[Sales]])</f>
        <v>1</v>
      </c>
    </row>
    <row r="8259" spans="1:19" x14ac:dyDescent="0.3">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c r="S8259">
        <f>COUNTIFS(Table1[Order ID],Table1[[#This Row],[Order ID]],Table1[Product ID],Table1[[#This Row],[Product ID]],Table1[Sales],Table1[[#This Row],[Sales]])</f>
        <v>1</v>
      </c>
    </row>
    <row r="8260" spans="1:19" x14ac:dyDescent="0.3">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c r="S8260">
        <f>COUNTIFS(Table1[Order ID],Table1[[#This Row],[Order ID]],Table1[Product ID],Table1[[#This Row],[Product ID]],Table1[Sales],Table1[[#This Row],[Sales]])</f>
        <v>1</v>
      </c>
    </row>
    <row r="8261" spans="1:19" x14ac:dyDescent="0.3">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c r="S8261">
        <f>COUNTIFS(Table1[Order ID],Table1[[#This Row],[Order ID]],Table1[Product ID],Table1[[#This Row],[Product ID]],Table1[Sales],Table1[[#This Row],[Sales]])</f>
        <v>1</v>
      </c>
    </row>
    <row r="8262" spans="1:19" x14ac:dyDescent="0.3">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c r="S8262">
        <f>COUNTIFS(Table1[Order ID],Table1[[#This Row],[Order ID]],Table1[Product ID],Table1[[#This Row],[Product ID]],Table1[Sales],Table1[[#This Row],[Sales]])</f>
        <v>1</v>
      </c>
    </row>
    <row r="8263" spans="1:19" x14ac:dyDescent="0.3">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c r="S8263">
        <f>COUNTIFS(Table1[Order ID],Table1[[#This Row],[Order ID]],Table1[Product ID],Table1[[#This Row],[Product ID]],Table1[Sales],Table1[[#This Row],[Sales]])</f>
        <v>1</v>
      </c>
    </row>
    <row r="8264" spans="1:19" x14ac:dyDescent="0.3">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c r="S8264">
        <f>COUNTIFS(Table1[Order ID],Table1[[#This Row],[Order ID]],Table1[Product ID],Table1[[#This Row],[Product ID]],Table1[Sales],Table1[[#This Row],[Sales]])</f>
        <v>1</v>
      </c>
    </row>
    <row r="8265" spans="1:19" x14ac:dyDescent="0.3">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c r="S8265">
        <f>COUNTIFS(Table1[Order ID],Table1[[#This Row],[Order ID]],Table1[Product ID],Table1[[#This Row],[Product ID]],Table1[Sales],Table1[[#This Row],[Sales]])</f>
        <v>1</v>
      </c>
    </row>
    <row r="8266" spans="1:19" x14ac:dyDescent="0.3">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c r="S8266">
        <f>COUNTIFS(Table1[Order ID],Table1[[#This Row],[Order ID]],Table1[Product ID],Table1[[#This Row],[Product ID]],Table1[Sales],Table1[[#This Row],[Sales]])</f>
        <v>1</v>
      </c>
    </row>
    <row r="8267" spans="1:19" x14ac:dyDescent="0.3">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c r="S8267">
        <f>COUNTIFS(Table1[Order ID],Table1[[#This Row],[Order ID]],Table1[Product ID],Table1[[#This Row],[Product ID]],Table1[Sales],Table1[[#This Row],[Sales]])</f>
        <v>1</v>
      </c>
    </row>
    <row r="8268" spans="1:19" x14ac:dyDescent="0.3">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c r="S8268">
        <f>COUNTIFS(Table1[Order ID],Table1[[#This Row],[Order ID]],Table1[Product ID],Table1[[#This Row],[Product ID]],Table1[Sales],Table1[[#This Row],[Sales]])</f>
        <v>1</v>
      </c>
    </row>
    <row r="8269" spans="1:19" x14ac:dyDescent="0.3">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c r="S8269">
        <f>COUNTIFS(Table1[Order ID],Table1[[#This Row],[Order ID]],Table1[Product ID],Table1[[#This Row],[Product ID]],Table1[Sales],Table1[[#This Row],[Sales]])</f>
        <v>1</v>
      </c>
    </row>
    <row r="8270" spans="1:19" x14ac:dyDescent="0.3">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c r="S8270">
        <f>COUNTIFS(Table1[Order ID],Table1[[#This Row],[Order ID]],Table1[Product ID],Table1[[#This Row],[Product ID]],Table1[Sales],Table1[[#This Row],[Sales]])</f>
        <v>1</v>
      </c>
    </row>
    <row r="8271" spans="1:19" x14ac:dyDescent="0.3">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c r="S8271">
        <f>COUNTIFS(Table1[Order ID],Table1[[#This Row],[Order ID]],Table1[Product ID],Table1[[#This Row],[Product ID]],Table1[Sales],Table1[[#This Row],[Sales]])</f>
        <v>1</v>
      </c>
    </row>
    <row r="8272" spans="1:19" x14ac:dyDescent="0.3">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c r="S8272">
        <f>COUNTIFS(Table1[Order ID],Table1[[#This Row],[Order ID]],Table1[Product ID],Table1[[#This Row],[Product ID]],Table1[Sales],Table1[[#This Row],[Sales]])</f>
        <v>1</v>
      </c>
    </row>
    <row r="8273" spans="1:19" x14ac:dyDescent="0.3">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c r="S8273">
        <f>COUNTIFS(Table1[Order ID],Table1[[#This Row],[Order ID]],Table1[Product ID],Table1[[#This Row],[Product ID]],Table1[Sales],Table1[[#This Row],[Sales]])</f>
        <v>1</v>
      </c>
    </row>
    <row r="8274" spans="1:19" x14ac:dyDescent="0.3">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c r="S8274">
        <f>COUNTIFS(Table1[Order ID],Table1[[#This Row],[Order ID]],Table1[Product ID],Table1[[#This Row],[Product ID]],Table1[Sales],Table1[[#This Row],[Sales]])</f>
        <v>1</v>
      </c>
    </row>
    <row r="8275" spans="1:19" x14ac:dyDescent="0.3">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c r="S8275">
        <f>COUNTIFS(Table1[Order ID],Table1[[#This Row],[Order ID]],Table1[Product ID],Table1[[#This Row],[Product ID]],Table1[Sales],Table1[[#This Row],[Sales]])</f>
        <v>1</v>
      </c>
    </row>
    <row r="8276" spans="1:19" x14ac:dyDescent="0.3">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c r="S8276">
        <f>COUNTIFS(Table1[Order ID],Table1[[#This Row],[Order ID]],Table1[Product ID],Table1[[#This Row],[Product ID]],Table1[Sales],Table1[[#This Row],[Sales]])</f>
        <v>1</v>
      </c>
    </row>
    <row r="8277" spans="1:19" x14ac:dyDescent="0.3">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c r="S8277">
        <f>COUNTIFS(Table1[Order ID],Table1[[#This Row],[Order ID]],Table1[Product ID],Table1[[#This Row],[Product ID]],Table1[Sales],Table1[[#This Row],[Sales]])</f>
        <v>1</v>
      </c>
    </row>
    <row r="8278" spans="1:19" x14ac:dyDescent="0.3">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c r="S8278">
        <f>COUNTIFS(Table1[Order ID],Table1[[#This Row],[Order ID]],Table1[Product ID],Table1[[#This Row],[Product ID]],Table1[Sales],Table1[[#This Row],[Sales]])</f>
        <v>1</v>
      </c>
    </row>
    <row r="8279" spans="1:19" x14ac:dyDescent="0.3">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c r="S8279">
        <f>COUNTIFS(Table1[Order ID],Table1[[#This Row],[Order ID]],Table1[Product ID],Table1[[#This Row],[Product ID]],Table1[Sales],Table1[[#This Row],[Sales]])</f>
        <v>1</v>
      </c>
    </row>
    <row r="8280" spans="1:19" x14ac:dyDescent="0.3">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c r="S8280">
        <f>COUNTIFS(Table1[Order ID],Table1[[#This Row],[Order ID]],Table1[Product ID],Table1[[#This Row],[Product ID]],Table1[Sales],Table1[[#This Row],[Sales]])</f>
        <v>1</v>
      </c>
    </row>
    <row r="8281" spans="1:19" x14ac:dyDescent="0.3">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c r="S8281">
        <f>COUNTIFS(Table1[Order ID],Table1[[#This Row],[Order ID]],Table1[Product ID],Table1[[#This Row],[Product ID]],Table1[Sales],Table1[[#This Row],[Sales]])</f>
        <v>1</v>
      </c>
    </row>
    <row r="8282" spans="1:19" x14ac:dyDescent="0.3">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c r="S8282">
        <f>COUNTIFS(Table1[Order ID],Table1[[#This Row],[Order ID]],Table1[Product ID],Table1[[#This Row],[Product ID]],Table1[Sales],Table1[[#This Row],[Sales]])</f>
        <v>1</v>
      </c>
    </row>
    <row r="8283" spans="1:19" x14ac:dyDescent="0.3">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c r="S8283">
        <f>COUNTIFS(Table1[Order ID],Table1[[#This Row],[Order ID]],Table1[Product ID],Table1[[#This Row],[Product ID]],Table1[Sales],Table1[[#This Row],[Sales]])</f>
        <v>1</v>
      </c>
    </row>
    <row r="8284" spans="1:19" x14ac:dyDescent="0.3">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c r="S8284">
        <f>COUNTIFS(Table1[Order ID],Table1[[#This Row],[Order ID]],Table1[Product ID],Table1[[#This Row],[Product ID]],Table1[Sales],Table1[[#This Row],[Sales]])</f>
        <v>1</v>
      </c>
    </row>
    <row r="8285" spans="1:19" x14ac:dyDescent="0.3">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c r="S8285">
        <f>COUNTIFS(Table1[Order ID],Table1[[#This Row],[Order ID]],Table1[Product ID],Table1[[#This Row],[Product ID]],Table1[Sales],Table1[[#This Row],[Sales]])</f>
        <v>1</v>
      </c>
    </row>
    <row r="8286" spans="1:19" x14ac:dyDescent="0.3">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c r="S8286">
        <f>COUNTIFS(Table1[Order ID],Table1[[#This Row],[Order ID]],Table1[Product ID],Table1[[#This Row],[Product ID]],Table1[Sales],Table1[[#This Row],[Sales]])</f>
        <v>1</v>
      </c>
    </row>
    <row r="8287" spans="1:19" x14ac:dyDescent="0.3">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c r="S8287">
        <f>COUNTIFS(Table1[Order ID],Table1[[#This Row],[Order ID]],Table1[Product ID],Table1[[#This Row],[Product ID]],Table1[Sales],Table1[[#This Row],[Sales]])</f>
        <v>1</v>
      </c>
    </row>
    <row r="8288" spans="1:19" x14ac:dyDescent="0.3">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c r="S8288">
        <f>COUNTIFS(Table1[Order ID],Table1[[#This Row],[Order ID]],Table1[Product ID],Table1[[#This Row],[Product ID]],Table1[Sales],Table1[[#This Row],[Sales]])</f>
        <v>1</v>
      </c>
    </row>
    <row r="8289" spans="1:19" x14ac:dyDescent="0.3">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c r="S8289">
        <f>COUNTIFS(Table1[Order ID],Table1[[#This Row],[Order ID]],Table1[Product ID],Table1[[#This Row],[Product ID]],Table1[Sales],Table1[[#This Row],[Sales]])</f>
        <v>1</v>
      </c>
    </row>
    <row r="8290" spans="1:19" x14ac:dyDescent="0.3">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c r="S8290">
        <f>COUNTIFS(Table1[Order ID],Table1[[#This Row],[Order ID]],Table1[Product ID],Table1[[#This Row],[Product ID]],Table1[Sales],Table1[[#This Row],[Sales]])</f>
        <v>1</v>
      </c>
    </row>
    <row r="8291" spans="1:19" x14ac:dyDescent="0.3">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c r="S8291">
        <f>COUNTIFS(Table1[Order ID],Table1[[#This Row],[Order ID]],Table1[Product ID],Table1[[#This Row],[Product ID]],Table1[Sales],Table1[[#This Row],[Sales]])</f>
        <v>1</v>
      </c>
    </row>
    <row r="8292" spans="1:19" x14ac:dyDescent="0.3">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c r="S8292">
        <f>COUNTIFS(Table1[Order ID],Table1[[#This Row],[Order ID]],Table1[Product ID],Table1[[#This Row],[Product ID]],Table1[Sales],Table1[[#This Row],[Sales]])</f>
        <v>1</v>
      </c>
    </row>
    <row r="8293" spans="1:19" x14ac:dyDescent="0.3">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c r="S8293">
        <f>COUNTIFS(Table1[Order ID],Table1[[#This Row],[Order ID]],Table1[Product ID],Table1[[#This Row],[Product ID]],Table1[Sales],Table1[[#This Row],[Sales]])</f>
        <v>1</v>
      </c>
    </row>
    <row r="8294" spans="1:19" x14ac:dyDescent="0.3">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c r="S8294">
        <f>COUNTIFS(Table1[Order ID],Table1[[#This Row],[Order ID]],Table1[Product ID],Table1[[#This Row],[Product ID]],Table1[Sales],Table1[[#This Row],[Sales]])</f>
        <v>1</v>
      </c>
    </row>
    <row r="8295" spans="1:19" x14ac:dyDescent="0.3">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c r="S8295">
        <f>COUNTIFS(Table1[Order ID],Table1[[#This Row],[Order ID]],Table1[Product ID],Table1[[#This Row],[Product ID]],Table1[Sales],Table1[[#This Row],[Sales]])</f>
        <v>1</v>
      </c>
    </row>
    <row r="8296" spans="1:19" x14ac:dyDescent="0.3">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c r="S8296">
        <f>COUNTIFS(Table1[Order ID],Table1[[#This Row],[Order ID]],Table1[Product ID],Table1[[#This Row],[Product ID]],Table1[Sales],Table1[[#This Row],[Sales]])</f>
        <v>1</v>
      </c>
    </row>
    <row r="8297" spans="1:19" x14ac:dyDescent="0.3">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c r="S8297">
        <f>COUNTIFS(Table1[Order ID],Table1[[#This Row],[Order ID]],Table1[Product ID],Table1[[#This Row],[Product ID]],Table1[Sales],Table1[[#This Row],[Sales]])</f>
        <v>1</v>
      </c>
    </row>
    <row r="8298" spans="1:19" x14ac:dyDescent="0.3">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c r="S8298">
        <f>COUNTIFS(Table1[Order ID],Table1[[#This Row],[Order ID]],Table1[Product ID],Table1[[#This Row],[Product ID]],Table1[Sales],Table1[[#This Row],[Sales]])</f>
        <v>1</v>
      </c>
    </row>
    <row r="8299" spans="1:19" x14ac:dyDescent="0.3">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c r="S8299">
        <f>COUNTIFS(Table1[Order ID],Table1[[#This Row],[Order ID]],Table1[Product ID],Table1[[#This Row],[Product ID]],Table1[Sales],Table1[[#This Row],[Sales]])</f>
        <v>1</v>
      </c>
    </row>
    <row r="8300" spans="1:19" x14ac:dyDescent="0.3">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c r="S8300">
        <f>COUNTIFS(Table1[Order ID],Table1[[#This Row],[Order ID]],Table1[Product ID],Table1[[#This Row],[Product ID]],Table1[Sales],Table1[[#This Row],[Sales]])</f>
        <v>1</v>
      </c>
    </row>
    <row r="8301" spans="1:19" x14ac:dyDescent="0.3">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c r="S8301">
        <f>COUNTIFS(Table1[Order ID],Table1[[#This Row],[Order ID]],Table1[Product ID],Table1[[#This Row],[Product ID]],Table1[Sales],Table1[[#This Row],[Sales]])</f>
        <v>1</v>
      </c>
    </row>
    <row r="8302" spans="1:19" x14ac:dyDescent="0.3">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c r="S8302">
        <f>COUNTIFS(Table1[Order ID],Table1[[#This Row],[Order ID]],Table1[Product ID],Table1[[#This Row],[Product ID]],Table1[Sales],Table1[[#This Row],[Sales]])</f>
        <v>1</v>
      </c>
    </row>
    <row r="8303" spans="1:19" x14ac:dyDescent="0.3">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c r="S8303">
        <f>COUNTIFS(Table1[Order ID],Table1[[#This Row],[Order ID]],Table1[Product ID],Table1[[#This Row],[Product ID]],Table1[Sales],Table1[[#This Row],[Sales]])</f>
        <v>1</v>
      </c>
    </row>
    <row r="8304" spans="1:19" x14ac:dyDescent="0.3">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c r="S8304">
        <f>COUNTIFS(Table1[Order ID],Table1[[#This Row],[Order ID]],Table1[Product ID],Table1[[#This Row],[Product ID]],Table1[Sales],Table1[[#This Row],[Sales]])</f>
        <v>1</v>
      </c>
    </row>
    <row r="8305" spans="1:19" x14ac:dyDescent="0.3">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c r="S8305">
        <f>COUNTIFS(Table1[Order ID],Table1[[#This Row],[Order ID]],Table1[Product ID],Table1[[#This Row],[Product ID]],Table1[Sales],Table1[[#This Row],[Sales]])</f>
        <v>1</v>
      </c>
    </row>
    <row r="8306" spans="1:19" x14ac:dyDescent="0.3">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c r="S8306">
        <f>COUNTIFS(Table1[Order ID],Table1[[#This Row],[Order ID]],Table1[Product ID],Table1[[#This Row],[Product ID]],Table1[Sales],Table1[[#This Row],[Sales]])</f>
        <v>1</v>
      </c>
    </row>
    <row r="8307" spans="1:19" x14ac:dyDescent="0.3">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c r="S8307">
        <f>COUNTIFS(Table1[Order ID],Table1[[#This Row],[Order ID]],Table1[Product ID],Table1[[#This Row],[Product ID]],Table1[Sales],Table1[[#This Row],[Sales]])</f>
        <v>1</v>
      </c>
    </row>
    <row r="8308" spans="1:19" x14ac:dyDescent="0.3">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c r="S8308">
        <f>COUNTIFS(Table1[Order ID],Table1[[#This Row],[Order ID]],Table1[Product ID],Table1[[#This Row],[Product ID]],Table1[Sales],Table1[[#This Row],[Sales]])</f>
        <v>1</v>
      </c>
    </row>
    <row r="8309" spans="1:19" x14ac:dyDescent="0.3">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c r="S8309">
        <f>COUNTIFS(Table1[Order ID],Table1[[#This Row],[Order ID]],Table1[Product ID],Table1[[#This Row],[Product ID]],Table1[Sales],Table1[[#This Row],[Sales]])</f>
        <v>1</v>
      </c>
    </row>
    <row r="8310" spans="1:19" x14ac:dyDescent="0.3">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c r="S8310">
        <f>COUNTIFS(Table1[Order ID],Table1[[#This Row],[Order ID]],Table1[Product ID],Table1[[#This Row],[Product ID]],Table1[Sales],Table1[[#This Row],[Sales]])</f>
        <v>1</v>
      </c>
    </row>
    <row r="8311" spans="1:19" x14ac:dyDescent="0.3">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c r="S8311">
        <f>COUNTIFS(Table1[Order ID],Table1[[#This Row],[Order ID]],Table1[Product ID],Table1[[#This Row],[Product ID]],Table1[Sales],Table1[[#This Row],[Sales]])</f>
        <v>1</v>
      </c>
    </row>
    <row r="8312" spans="1:19" x14ac:dyDescent="0.3">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c r="S8312">
        <f>COUNTIFS(Table1[Order ID],Table1[[#This Row],[Order ID]],Table1[Product ID],Table1[[#This Row],[Product ID]],Table1[Sales],Table1[[#This Row],[Sales]])</f>
        <v>1</v>
      </c>
    </row>
    <row r="8313" spans="1:19" x14ac:dyDescent="0.3">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c r="S8313">
        <f>COUNTIFS(Table1[Order ID],Table1[[#This Row],[Order ID]],Table1[Product ID],Table1[[#This Row],[Product ID]],Table1[Sales],Table1[[#This Row],[Sales]])</f>
        <v>1</v>
      </c>
    </row>
    <row r="8314" spans="1:19" x14ac:dyDescent="0.3">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c r="S8314">
        <f>COUNTIFS(Table1[Order ID],Table1[[#This Row],[Order ID]],Table1[Product ID],Table1[[#This Row],[Product ID]],Table1[Sales],Table1[[#This Row],[Sales]])</f>
        <v>1</v>
      </c>
    </row>
    <row r="8315" spans="1:19" x14ac:dyDescent="0.3">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c r="S8315">
        <f>COUNTIFS(Table1[Order ID],Table1[[#This Row],[Order ID]],Table1[Product ID],Table1[[#This Row],[Product ID]],Table1[Sales],Table1[[#This Row],[Sales]])</f>
        <v>1</v>
      </c>
    </row>
    <row r="8316" spans="1:19" x14ac:dyDescent="0.3">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c r="S8316">
        <f>COUNTIFS(Table1[Order ID],Table1[[#This Row],[Order ID]],Table1[Product ID],Table1[[#This Row],[Product ID]],Table1[Sales],Table1[[#This Row],[Sales]])</f>
        <v>1</v>
      </c>
    </row>
    <row r="8317" spans="1:19" x14ac:dyDescent="0.3">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c r="S8317">
        <f>COUNTIFS(Table1[Order ID],Table1[[#This Row],[Order ID]],Table1[Product ID],Table1[[#This Row],[Product ID]],Table1[Sales],Table1[[#This Row],[Sales]])</f>
        <v>1</v>
      </c>
    </row>
    <row r="8318" spans="1:19" x14ac:dyDescent="0.3">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c r="S8318">
        <f>COUNTIFS(Table1[Order ID],Table1[[#This Row],[Order ID]],Table1[Product ID],Table1[[#This Row],[Product ID]],Table1[Sales],Table1[[#This Row],[Sales]])</f>
        <v>1</v>
      </c>
    </row>
    <row r="8319" spans="1:19" x14ac:dyDescent="0.3">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c r="S8319">
        <f>COUNTIFS(Table1[Order ID],Table1[[#This Row],[Order ID]],Table1[Product ID],Table1[[#This Row],[Product ID]],Table1[Sales],Table1[[#This Row],[Sales]])</f>
        <v>1</v>
      </c>
    </row>
    <row r="8320" spans="1:19" x14ac:dyDescent="0.3">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c r="S8320">
        <f>COUNTIFS(Table1[Order ID],Table1[[#This Row],[Order ID]],Table1[Product ID],Table1[[#This Row],[Product ID]],Table1[Sales],Table1[[#This Row],[Sales]])</f>
        <v>1</v>
      </c>
    </row>
    <row r="8321" spans="1:19" x14ac:dyDescent="0.3">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c r="S8321">
        <f>COUNTIFS(Table1[Order ID],Table1[[#This Row],[Order ID]],Table1[Product ID],Table1[[#This Row],[Product ID]],Table1[Sales],Table1[[#This Row],[Sales]])</f>
        <v>1</v>
      </c>
    </row>
    <row r="8322" spans="1:19" x14ac:dyDescent="0.3">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c r="S8322">
        <f>COUNTIFS(Table1[Order ID],Table1[[#This Row],[Order ID]],Table1[Product ID],Table1[[#This Row],[Product ID]],Table1[Sales],Table1[[#This Row],[Sales]])</f>
        <v>1</v>
      </c>
    </row>
    <row r="8323" spans="1:19" x14ac:dyDescent="0.3">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c r="S8323">
        <f>COUNTIFS(Table1[Order ID],Table1[[#This Row],[Order ID]],Table1[Product ID],Table1[[#This Row],[Product ID]],Table1[Sales],Table1[[#This Row],[Sales]])</f>
        <v>1</v>
      </c>
    </row>
    <row r="8324" spans="1:19" x14ac:dyDescent="0.3">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c r="S8324">
        <f>COUNTIFS(Table1[Order ID],Table1[[#This Row],[Order ID]],Table1[Product ID],Table1[[#This Row],[Product ID]],Table1[Sales],Table1[[#This Row],[Sales]])</f>
        <v>1</v>
      </c>
    </row>
    <row r="8325" spans="1:19" x14ac:dyDescent="0.3">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c r="S8325">
        <f>COUNTIFS(Table1[Order ID],Table1[[#This Row],[Order ID]],Table1[Product ID],Table1[[#This Row],[Product ID]],Table1[Sales],Table1[[#This Row],[Sales]])</f>
        <v>1</v>
      </c>
    </row>
    <row r="8326" spans="1:19" x14ac:dyDescent="0.3">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c r="S8326">
        <f>COUNTIFS(Table1[Order ID],Table1[[#This Row],[Order ID]],Table1[Product ID],Table1[[#This Row],[Product ID]],Table1[Sales],Table1[[#This Row],[Sales]])</f>
        <v>1</v>
      </c>
    </row>
    <row r="8327" spans="1:19" x14ac:dyDescent="0.3">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c r="S8327">
        <f>COUNTIFS(Table1[Order ID],Table1[[#This Row],[Order ID]],Table1[Product ID],Table1[[#This Row],[Product ID]],Table1[Sales],Table1[[#This Row],[Sales]])</f>
        <v>1</v>
      </c>
    </row>
    <row r="8328" spans="1:19" x14ac:dyDescent="0.3">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c r="S8328">
        <f>COUNTIFS(Table1[Order ID],Table1[[#This Row],[Order ID]],Table1[Product ID],Table1[[#This Row],[Product ID]],Table1[Sales],Table1[[#This Row],[Sales]])</f>
        <v>1</v>
      </c>
    </row>
    <row r="8329" spans="1:19" x14ac:dyDescent="0.3">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c r="S8329">
        <f>COUNTIFS(Table1[Order ID],Table1[[#This Row],[Order ID]],Table1[Product ID],Table1[[#This Row],[Product ID]],Table1[Sales],Table1[[#This Row],[Sales]])</f>
        <v>1</v>
      </c>
    </row>
    <row r="8330" spans="1:19" x14ac:dyDescent="0.3">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c r="S8330">
        <f>COUNTIFS(Table1[Order ID],Table1[[#This Row],[Order ID]],Table1[Product ID],Table1[[#This Row],[Product ID]],Table1[Sales],Table1[[#This Row],[Sales]])</f>
        <v>1</v>
      </c>
    </row>
    <row r="8331" spans="1:19" x14ac:dyDescent="0.3">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c r="S8331">
        <f>COUNTIFS(Table1[Order ID],Table1[[#This Row],[Order ID]],Table1[Product ID],Table1[[#This Row],[Product ID]],Table1[Sales],Table1[[#This Row],[Sales]])</f>
        <v>1</v>
      </c>
    </row>
    <row r="8332" spans="1:19" x14ac:dyDescent="0.3">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c r="S8332">
        <f>COUNTIFS(Table1[Order ID],Table1[[#This Row],[Order ID]],Table1[Product ID],Table1[[#This Row],[Product ID]],Table1[Sales],Table1[[#This Row],[Sales]])</f>
        <v>1</v>
      </c>
    </row>
    <row r="8333" spans="1:19" x14ac:dyDescent="0.3">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c r="S8333">
        <f>COUNTIFS(Table1[Order ID],Table1[[#This Row],[Order ID]],Table1[Product ID],Table1[[#This Row],[Product ID]],Table1[Sales],Table1[[#This Row],[Sales]])</f>
        <v>1</v>
      </c>
    </row>
    <row r="8334" spans="1:19" x14ac:dyDescent="0.3">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c r="S8334">
        <f>COUNTIFS(Table1[Order ID],Table1[[#This Row],[Order ID]],Table1[Product ID],Table1[[#This Row],[Product ID]],Table1[Sales],Table1[[#This Row],[Sales]])</f>
        <v>1</v>
      </c>
    </row>
    <row r="8335" spans="1:19" x14ac:dyDescent="0.3">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c r="S8335">
        <f>COUNTIFS(Table1[Order ID],Table1[[#This Row],[Order ID]],Table1[Product ID],Table1[[#This Row],[Product ID]],Table1[Sales],Table1[[#This Row],[Sales]])</f>
        <v>1</v>
      </c>
    </row>
    <row r="8336" spans="1:19" x14ac:dyDescent="0.3">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c r="S8336">
        <f>COUNTIFS(Table1[Order ID],Table1[[#This Row],[Order ID]],Table1[Product ID],Table1[[#This Row],[Product ID]],Table1[Sales],Table1[[#This Row],[Sales]])</f>
        <v>1</v>
      </c>
    </row>
    <row r="8337" spans="1:19" x14ac:dyDescent="0.3">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c r="S8337">
        <f>COUNTIFS(Table1[Order ID],Table1[[#This Row],[Order ID]],Table1[Product ID],Table1[[#This Row],[Product ID]],Table1[Sales],Table1[[#This Row],[Sales]])</f>
        <v>1</v>
      </c>
    </row>
    <row r="8338" spans="1:19" x14ac:dyDescent="0.3">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c r="S8338">
        <f>COUNTIFS(Table1[Order ID],Table1[[#This Row],[Order ID]],Table1[Product ID],Table1[[#This Row],[Product ID]],Table1[Sales],Table1[[#This Row],[Sales]])</f>
        <v>1</v>
      </c>
    </row>
    <row r="8339" spans="1:19" x14ac:dyDescent="0.3">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c r="S8339">
        <f>COUNTIFS(Table1[Order ID],Table1[[#This Row],[Order ID]],Table1[Product ID],Table1[[#This Row],[Product ID]],Table1[Sales],Table1[[#This Row],[Sales]])</f>
        <v>1</v>
      </c>
    </row>
    <row r="8340" spans="1:19" x14ac:dyDescent="0.3">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c r="S8340">
        <f>COUNTIFS(Table1[Order ID],Table1[[#This Row],[Order ID]],Table1[Product ID],Table1[[#This Row],[Product ID]],Table1[Sales],Table1[[#This Row],[Sales]])</f>
        <v>1</v>
      </c>
    </row>
    <row r="8341" spans="1:19" x14ac:dyDescent="0.3">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c r="S8341">
        <f>COUNTIFS(Table1[Order ID],Table1[[#This Row],[Order ID]],Table1[Product ID],Table1[[#This Row],[Product ID]],Table1[Sales],Table1[[#This Row],[Sales]])</f>
        <v>1</v>
      </c>
    </row>
    <row r="8342" spans="1:19" x14ac:dyDescent="0.3">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c r="S8342">
        <f>COUNTIFS(Table1[Order ID],Table1[[#This Row],[Order ID]],Table1[Product ID],Table1[[#This Row],[Product ID]],Table1[Sales],Table1[[#This Row],[Sales]])</f>
        <v>1</v>
      </c>
    </row>
    <row r="8343" spans="1:19" x14ac:dyDescent="0.3">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c r="S8343">
        <f>COUNTIFS(Table1[Order ID],Table1[[#This Row],[Order ID]],Table1[Product ID],Table1[[#This Row],[Product ID]],Table1[Sales],Table1[[#This Row],[Sales]])</f>
        <v>1</v>
      </c>
    </row>
    <row r="8344" spans="1:19" x14ac:dyDescent="0.3">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c r="S8344">
        <f>COUNTIFS(Table1[Order ID],Table1[[#This Row],[Order ID]],Table1[Product ID],Table1[[#This Row],[Product ID]],Table1[Sales],Table1[[#This Row],[Sales]])</f>
        <v>1</v>
      </c>
    </row>
    <row r="8345" spans="1:19" x14ac:dyDescent="0.3">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c r="S8345">
        <f>COUNTIFS(Table1[Order ID],Table1[[#This Row],[Order ID]],Table1[Product ID],Table1[[#This Row],[Product ID]],Table1[Sales],Table1[[#This Row],[Sales]])</f>
        <v>1</v>
      </c>
    </row>
    <row r="8346" spans="1:19" x14ac:dyDescent="0.3">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c r="S8346">
        <f>COUNTIFS(Table1[Order ID],Table1[[#This Row],[Order ID]],Table1[Product ID],Table1[[#This Row],[Product ID]],Table1[Sales],Table1[[#This Row],[Sales]])</f>
        <v>1</v>
      </c>
    </row>
    <row r="8347" spans="1:19" x14ac:dyDescent="0.3">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c r="S8347">
        <f>COUNTIFS(Table1[Order ID],Table1[[#This Row],[Order ID]],Table1[Product ID],Table1[[#This Row],[Product ID]],Table1[Sales],Table1[[#This Row],[Sales]])</f>
        <v>1</v>
      </c>
    </row>
    <row r="8348" spans="1:19" x14ac:dyDescent="0.3">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c r="S8348">
        <f>COUNTIFS(Table1[Order ID],Table1[[#This Row],[Order ID]],Table1[Product ID],Table1[[#This Row],[Product ID]],Table1[Sales],Table1[[#This Row],[Sales]])</f>
        <v>1</v>
      </c>
    </row>
    <row r="8349" spans="1:19" x14ac:dyDescent="0.3">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c r="S8349">
        <f>COUNTIFS(Table1[Order ID],Table1[[#This Row],[Order ID]],Table1[Product ID],Table1[[#This Row],[Product ID]],Table1[Sales],Table1[[#This Row],[Sales]])</f>
        <v>1</v>
      </c>
    </row>
    <row r="8350" spans="1:19" x14ac:dyDescent="0.3">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c r="S8350">
        <f>COUNTIFS(Table1[Order ID],Table1[[#This Row],[Order ID]],Table1[Product ID],Table1[[#This Row],[Product ID]],Table1[Sales],Table1[[#This Row],[Sales]])</f>
        <v>1</v>
      </c>
    </row>
    <row r="8351" spans="1:19" x14ac:dyDescent="0.3">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c r="S8351">
        <f>COUNTIFS(Table1[Order ID],Table1[[#This Row],[Order ID]],Table1[Product ID],Table1[[#This Row],[Product ID]],Table1[Sales],Table1[[#This Row],[Sales]])</f>
        <v>1</v>
      </c>
    </row>
    <row r="8352" spans="1:19" x14ac:dyDescent="0.3">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c r="S8352">
        <f>COUNTIFS(Table1[Order ID],Table1[[#This Row],[Order ID]],Table1[Product ID],Table1[[#This Row],[Product ID]],Table1[Sales],Table1[[#This Row],[Sales]])</f>
        <v>1</v>
      </c>
    </row>
    <row r="8353" spans="1:19" x14ac:dyDescent="0.3">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c r="S8353">
        <f>COUNTIFS(Table1[Order ID],Table1[[#This Row],[Order ID]],Table1[Product ID],Table1[[#This Row],[Product ID]],Table1[Sales],Table1[[#This Row],[Sales]])</f>
        <v>1</v>
      </c>
    </row>
    <row r="8354" spans="1:19" x14ac:dyDescent="0.3">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c r="S8354">
        <f>COUNTIFS(Table1[Order ID],Table1[[#This Row],[Order ID]],Table1[Product ID],Table1[[#This Row],[Product ID]],Table1[Sales],Table1[[#This Row],[Sales]])</f>
        <v>1</v>
      </c>
    </row>
    <row r="8355" spans="1:19" x14ac:dyDescent="0.3">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c r="S8355">
        <f>COUNTIFS(Table1[Order ID],Table1[[#This Row],[Order ID]],Table1[Product ID],Table1[[#This Row],[Product ID]],Table1[Sales],Table1[[#This Row],[Sales]])</f>
        <v>1</v>
      </c>
    </row>
    <row r="8356" spans="1:19" x14ac:dyDescent="0.3">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c r="S8356">
        <f>COUNTIFS(Table1[Order ID],Table1[[#This Row],[Order ID]],Table1[Product ID],Table1[[#This Row],[Product ID]],Table1[Sales],Table1[[#This Row],[Sales]])</f>
        <v>1</v>
      </c>
    </row>
    <row r="8357" spans="1:19" x14ac:dyDescent="0.3">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c r="S8357">
        <f>COUNTIFS(Table1[Order ID],Table1[[#This Row],[Order ID]],Table1[Product ID],Table1[[#This Row],[Product ID]],Table1[Sales],Table1[[#This Row],[Sales]])</f>
        <v>1</v>
      </c>
    </row>
    <row r="8358" spans="1:19" x14ac:dyDescent="0.3">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c r="S8358">
        <f>COUNTIFS(Table1[Order ID],Table1[[#This Row],[Order ID]],Table1[Product ID],Table1[[#This Row],[Product ID]],Table1[Sales],Table1[[#This Row],[Sales]])</f>
        <v>1</v>
      </c>
    </row>
    <row r="8359" spans="1:19" x14ac:dyDescent="0.3">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c r="S8359">
        <f>COUNTIFS(Table1[Order ID],Table1[[#This Row],[Order ID]],Table1[Product ID],Table1[[#This Row],[Product ID]],Table1[Sales],Table1[[#This Row],[Sales]])</f>
        <v>1</v>
      </c>
    </row>
    <row r="8360" spans="1:19" x14ac:dyDescent="0.3">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c r="S8360">
        <f>COUNTIFS(Table1[Order ID],Table1[[#This Row],[Order ID]],Table1[Product ID],Table1[[#This Row],[Product ID]],Table1[Sales],Table1[[#This Row],[Sales]])</f>
        <v>1</v>
      </c>
    </row>
    <row r="8361" spans="1:19" x14ac:dyDescent="0.3">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c r="S8361">
        <f>COUNTIFS(Table1[Order ID],Table1[[#This Row],[Order ID]],Table1[Product ID],Table1[[#This Row],[Product ID]],Table1[Sales],Table1[[#This Row],[Sales]])</f>
        <v>1</v>
      </c>
    </row>
    <row r="8362" spans="1:19" x14ac:dyDescent="0.3">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c r="S8362">
        <f>COUNTIFS(Table1[Order ID],Table1[[#This Row],[Order ID]],Table1[Product ID],Table1[[#This Row],[Product ID]],Table1[Sales],Table1[[#This Row],[Sales]])</f>
        <v>1</v>
      </c>
    </row>
    <row r="8363" spans="1:19" x14ac:dyDescent="0.3">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c r="S8363">
        <f>COUNTIFS(Table1[Order ID],Table1[[#This Row],[Order ID]],Table1[Product ID],Table1[[#This Row],[Product ID]],Table1[Sales],Table1[[#This Row],[Sales]])</f>
        <v>1</v>
      </c>
    </row>
    <row r="8364" spans="1:19" x14ac:dyDescent="0.3">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c r="S8364">
        <f>COUNTIFS(Table1[Order ID],Table1[[#This Row],[Order ID]],Table1[Product ID],Table1[[#This Row],[Product ID]],Table1[Sales],Table1[[#This Row],[Sales]])</f>
        <v>1</v>
      </c>
    </row>
    <row r="8365" spans="1:19" x14ac:dyDescent="0.3">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c r="S8365">
        <f>COUNTIFS(Table1[Order ID],Table1[[#This Row],[Order ID]],Table1[Product ID],Table1[[#This Row],[Product ID]],Table1[Sales],Table1[[#This Row],[Sales]])</f>
        <v>1</v>
      </c>
    </row>
    <row r="8366" spans="1:19" x14ac:dyDescent="0.3">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c r="S8366">
        <f>COUNTIFS(Table1[Order ID],Table1[[#This Row],[Order ID]],Table1[Product ID],Table1[[#This Row],[Product ID]],Table1[Sales],Table1[[#This Row],[Sales]])</f>
        <v>1</v>
      </c>
    </row>
    <row r="8367" spans="1:19" x14ac:dyDescent="0.3">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c r="S8367">
        <f>COUNTIFS(Table1[Order ID],Table1[[#This Row],[Order ID]],Table1[Product ID],Table1[[#This Row],[Product ID]],Table1[Sales],Table1[[#This Row],[Sales]])</f>
        <v>1</v>
      </c>
    </row>
    <row r="8368" spans="1:19" x14ac:dyDescent="0.3">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c r="S8368">
        <f>COUNTIFS(Table1[Order ID],Table1[[#This Row],[Order ID]],Table1[Product ID],Table1[[#This Row],[Product ID]],Table1[Sales],Table1[[#This Row],[Sales]])</f>
        <v>1</v>
      </c>
    </row>
    <row r="8369" spans="1:19" x14ac:dyDescent="0.3">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c r="S8369">
        <f>COUNTIFS(Table1[Order ID],Table1[[#This Row],[Order ID]],Table1[Product ID],Table1[[#This Row],[Product ID]],Table1[Sales],Table1[[#This Row],[Sales]])</f>
        <v>1</v>
      </c>
    </row>
    <row r="8370" spans="1:19" x14ac:dyDescent="0.3">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c r="S8370">
        <f>COUNTIFS(Table1[Order ID],Table1[[#This Row],[Order ID]],Table1[Product ID],Table1[[#This Row],[Product ID]],Table1[Sales],Table1[[#This Row],[Sales]])</f>
        <v>1</v>
      </c>
    </row>
    <row r="8371" spans="1:19" x14ac:dyDescent="0.3">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c r="S8371">
        <f>COUNTIFS(Table1[Order ID],Table1[[#This Row],[Order ID]],Table1[Product ID],Table1[[#This Row],[Product ID]],Table1[Sales],Table1[[#This Row],[Sales]])</f>
        <v>1</v>
      </c>
    </row>
    <row r="8372" spans="1:19" x14ac:dyDescent="0.3">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c r="S8372">
        <f>COUNTIFS(Table1[Order ID],Table1[[#This Row],[Order ID]],Table1[Product ID],Table1[[#This Row],[Product ID]],Table1[Sales],Table1[[#This Row],[Sales]])</f>
        <v>1</v>
      </c>
    </row>
    <row r="8373" spans="1:19" x14ac:dyDescent="0.3">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c r="S8373">
        <f>COUNTIFS(Table1[Order ID],Table1[[#This Row],[Order ID]],Table1[Product ID],Table1[[#This Row],[Product ID]],Table1[Sales],Table1[[#This Row],[Sales]])</f>
        <v>1</v>
      </c>
    </row>
    <row r="8374" spans="1:19" x14ac:dyDescent="0.3">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c r="S8374">
        <f>COUNTIFS(Table1[Order ID],Table1[[#This Row],[Order ID]],Table1[Product ID],Table1[[#This Row],[Product ID]],Table1[Sales],Table1[[#This Row],[Sales]])</f>
        <v>1</v>
      </c>
    </row>
    <row r="8375" spans="1:19" x14ac:dyDescent="0.3">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c r="S8375">
        <f>COUNTIFS(Table1[Order ID],Table1[[#This Row],[Order ID]],Table1[Product ID],Table1[[#This Row],[Product ID]],Table1[Sales],Table1[[#This Row],[Sales]])</f>
        <v>1</v>
      </c>
    </row>
    <row r="8376" spans="1:19" x14ac:dyDescent="0.3">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c r="S8376">
        <f>COUNTIFS(Table1[Order ID],Table1[[#This Row],[Order ID]],Table1[Product ID],Table1[[#This Row],[Product ID]],Table1[Sales],Table1[[#This Row],[Sales]])</f>
        <v>1</v>
      </c>
    </row>
    <row r="8377" spans="1:19" x14ac:dyDescent="0.3">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c r="S8377">
        <f>COUNTIFS(Table1[Order ID],Table1[[#This Row],[Order ID]],Table1[Product ID],Table1[[#This Row],[Product ID]],Table1[Sales],Table1[[#This Row],[Sales]])</f>
        <v>1</v>
      </c>
    </row>
    <row r="8378" spans="1:19" x14ac:dyDescent="0.3">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c r="S8378">
        <f>COUNTIFS(Table1[Order ID],Table1[[#This Row],[Order ID]],Table1[Product ID],Table1[[#This Row],[Product ID]],Table1[Sales],Table1[[#This Row],[Sales]])</f>
        <v>1</v>
      </c>
    </row>
    <row r="8379" spans="1:19" x14ac:dyDescent="0.3">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c r="S8379">
        <f>COUNTIFS(Table1[Order ID],Table1[[#This Row],[Order ID]],Table1[Product ID],Table1[[#This Row],[Product ID]],Table1[Sales],Table1[[#This Row],[Sales]])</f>
        <v>1</v>
      </c>
    </row>
    <row r="8380" spans="1:19" x14ac:dyDescent="0.3">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c r="S8380">
        <f>COUNTIFS(Table1[Order ID],Table1[[#This Row],[Order ID]],Table1[Product ID],Table1[[#This Row],[Product ID]],Table1[Sales],Table1[[#This Row],[Sales]])</f>
        <v>1</v>
      </c>
    </row>
    <row r="8381" spans="1:19" x14ac:dyDescent="0.3">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c r="S8381">
        <f>COUNTIFS(Table1[Order ID],Table1[[#This Row],[Order ID]],Table1[Product ID],Table1[[#This Row],[Product ID]],Table1[Sales],Table1[[#This Row],[Sales]])</f>
        <v>1</v>
      </c>
    </row>
    <row r="8382" spans="1:19" x14ac:dyDescent="0.3">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c r="S8382">
        <f>COUNTIFS(Table1[Order ID],Table1[[#This Row],[Order ID]],Table1[Product ID],Table1[[#This Row],[Product ID]],Table1[Sales],Table1[[#This Row],[Sales]])</f>
        <v>1</v>
      </c>
    </row>
    <row r="8383" spans="1:19" x14ac:dyDescent="0.3">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c r="S8383">
        <f>COUNTIFS(Table1[Order ID],Table1[[#This Row],[Order ID]],Table1[Product ID],Table1[[#This Row],[Product ID]],Table1[Sales],Table1[[#This Row],[Sales]])</f>
        <v>1</v>
      </c>
    </row>
    <row r="8384" spans="1:19" x14ac:dyDescent="0.3">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c r="S8384">
        <f>COUNTIFS(Table1[Order ID],Table1[[#This Row],[Order ID]],Table1[Product ID],Table1[[#This Row],[Product ID]],Table1[Sales],Table1[[#This Row],[Sales]])</f>
        <v>1</v>
      </c>
    </row>
    <row r="8385" spans="1:19" x14ac:dyDescent="0.3">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c r="S8385">
        <f>COUNTIFS(Table1[Order ID],Table1[[#This Row],[Order ID]],Table1[Product ID],Table1[[#This Row],[Product ID]],Table1[Sales],Table1[[#This Row],[Sales]])</f>
        <v>1</v>
      </c>
    </row>
    <row r="8386" spans="1:19" x14ac:dyDescent="0.3">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c r="S8386">
        <f>COUNTIFS(Table1[Order ID],Table1[[#This Row],[Order ID]],Table1[Product ID],Table1[[#This Row],[Product ID]],Table1[Sales],Table1[[#This Row],[Sales]])</f>
        <v>1</v>
      </c>
    </row>
    <row r="8387" spans="1:19" x14ac:dyDescent="0.3">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c r="S8387">
        <f>COUNTIFS(Table1[Order ID],Table1[[#This Row],[Order ID]],Table1[Product ID],Table1[[#This Row],[Product ID]],Table1[Sales],Table1[[#This Row],[Sales]])</f>
        <v>1</v>
      </c>
    </row>
    <row r="8388" spans="1:19" x14ac:dyDescent="0.3">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c r="S8388">
        <f>COUNTIFS(Table1[Order ID],Table1[[#This Row],[Order ID]],Table1[Product ID],Table1[[#This Row],[Product ID]],Table1[Sales],Table1[[#This Row],[Sales]])</f>
        <v>1</v>
      </c>
    </row>
    <row r="8389" spans="1:19" x14ac:dyDescent="0.3">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c r="S8389">
        <f>COUNTIFS(Table1[Order ID],Table1[[#This Row],[Order ID]],Table1[Product ID],Table1[[#This Row],[Product ID]],Table1[Sales],Table1[[#This Row],[Sales]])</f>
        <v>1</v>
      </c>
    </row>
    <row r="8390" spans="1:19" x14ac:dyDescent="0.3">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c r="S8390">
        <f>COUNTIFS(Table1[Order ID],Table1[[#This Row],[Order ID]],Table1[Product ID],Table1[[#This Row],[Product ID]],Table1[Sales],Table1[[#This Row],[Sales]])</f>
        <v>1</v>
      </c>
    </row>
    <row r="8391" spans="1:19" x14ac:dyDescent="0.3">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c r="S8391">
        <f>COUNTIFS(Table1[Order ID],Table1[[#This Row],[Order ID]],Table1[Product ID],Table1[[#This Row],[Product ID]],Table1[Sales],Table1[[#This Row],[Sales]])</f>
        <v>1</v>
      </c>
    </row>
    <row r="8392" spans="1:19" x14ac:dyDescent="0.3">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c r="S8392">
        <f>COUNTIFS(Table1[Order ID],Table1[[#This Row],[Order ID]],Table1[Product ID],Table1[[#This Row],[Product ID]],Table1[Sales],Table1[[#This Row],[Sales]])</f>
        <v>1</v>
      </c>
    </row>
    <row r="8393" spans="1:19" x14ac:dyDescent="0.3">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c r="S8393">
        <f>COUNTIFS(Table1[Order ID],Table1[[#This Row],[Order ID]],Table1[Product ID],Table1[[#This Row],[Product ID]],Table1[Sales],Table1[[#This Row],[Sales]])</f>
        <v>1</v>
      </c>
    </row>
    <row r="8394" spans="1:19" x14ac:dyDescent="0.3">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c r="S8394">
        <f>COUNTIFS(Table1[Order ID],Table1[[#This Row],[Order ID]],Table1[Product ID],Table1[[#This Row],[Product ID]],Table1[Sales],Table1[[#This Row],[Sales]])</f>
        <v>1</v>
      </c>
    </row>
    <row r="8395" spans="1:19" x14ac:dyDescent="0.3">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c r="S8395">
        <f>COUNTIFS(Table1[Order ID],Table1[[#This Row],[Order ID]],Table1[Product ID],Table1[[#This Row],[Product ID]],Table1[Sales],Table1[[#This Row],[Sales]])</f>
        <v>1</v>
      </c>
    </row>
    <row r="8396" spans="1:19" x14ac:dyDescent="0.3">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c r="S8396">
        <f>COUNTIFS(Table1[Order ID],Table1[[#This Row],[Order ID]],Table1[Product ID],Table1[[#This Row],[Product ID]],Table1[Sales],Table1[[#This Row],[Sales]])</f>
        <v>1</v>
      </c>
    </row>
    <row r="8397" spans="1:19" x14ac:dyDescent="0.3">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c r="S8397">
        <f>COUNTIFS(Table1[Order ID],Table1[[#This Row],[Order ID]],Table1[Product ID],Table1[[#This Row],[Product ID]],Table1[Sales],Table1[[#This Row],[Sales]])</f>
        <v>1</v>
      </c>
    </row>
    <row r="8398" spans="1:19" x14ac:dyDescent="0.3">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c r="S8398">
        <f>COUNTIFS(Table1[Order ID],Table1[[#This Row],[Order ID]],Table1[Product ID],Table1[[#This Row],[Product ID]],Table1[Sales],Table1[[#This Row],[Sales]])</f>
        <v>1</v>
      </c>
    </row>
    <row r="8399" spans="1:19" x14ac:dyDescent="0.3">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c r="S8399">
        <f>COUNTIFS(Table1[Order ID],Table1[[#This Row],[Order ID]],Table1[Product ID],Table1[[#This Row],[Product ID]],Table1[Sales],Table1[[#This Row],[Sales]])</f>
        <v>1</v>
      </c>
    </row>
    <row r="8400" spans="1:19" x14ac:dyDescent="0.3">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c r="S8400">
        <f>COUNTIFS(Table1[Order ID],Table1[[#This Row],[Order ID]],Table1[Product ID],Table1[[#This Row],[Product ID]],Table1[Sales],Table1[[#This Row],[Sales]])</f>
        <v>1</v>
      </c>
    </row>
    <row r="8401" spans="1:19" x14ac:dyDescent="0.3">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c r="S8401">
        <f>COUNTIFS(Table1[Order ID],Table1[[#This Row],[Order ID]],Table1[Product ID],Table1[[#This Row],[Product ID]],Table1[Sales],Table1[[#This Row],[Sales]])</f>
        <v>1</v>
      </c>
    </row>
    <row r="8402" spans="1:19" x14ac:dyDescent="0.3">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c r="S8402">
        <f>COUNTIFS(Table1[Order ID],Table1[[#This Row],[Order ID]],Table1[Product ID],Table1[[#This Row],[Product ID]],Table1[Sales],Table1[[#This Row],[Sales]])</f>
        <v>1</v>
      </c>
    </row>
    <row r="8403" spans="1:19" x14ac:dyDescent="0.3">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c r="S8403">
        <f>COUNTIFS(Table1[Order ID],Table1[[#This Row],[Order ID]],Table1[Product ID],Table1[[#This Row],[Product ID]],Table1[Sales],Table1[[#This Row],[Sales]])</f>
        <v>1</v>
      </c>
    </row>
    <row r="8404" spans="1:19" x14ac:dyDescent="0.3">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c r="S8404">
        <f>COUNTIFS(Table1[Order ID],Table1[[#This Row],[Order ID]],Table1[Product ID],Table1[[#This Row],[Product ID]],Table1[Sales],Table1[[#This Row],[Sales]])</f>
        <v>1</v>
      </c>
    </row>
    <row r="8405" spans="1:19" x14ac:dyDescent="0.3">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c r="S8405">
        <f>COUNTIFS(Table1[Order ID],Table1[[#This Row],[Order ID]],Table1[Product ID],Table1[[#This Row],[Product ID]],Table1[Sales],Table1[[#This Row],[Sales]])</f>
        <v>1</v>
      </c>
    </row>
    <row r="8406" spans="1:19" x14ac:dyDescent="0.3">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c r="S8406">
        <f>COUNTIFS(Table1[Order ID],Table1[[#This Row],[Order ID]],Table1[Product ID],Table1[[#This Row],[Product ID]],Table1[Sales],Table1[[#This Row],[Sales]])</f>
        <v>1</v>
      </c>
    </row>
    <row r="8407" spans="1:19" x14ac:dyDescent="0.3">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c r="S8407">
        <f>COUNTIFS(Table1[Order ID],Table1[[#This Row],[Order ID]],Table1[Product ID],Table1[[#This Row],[Product ID]],Table1[Sales],Table1[[#This Row],[Sales]])</f>
        <v>1</v>
      </c>
    </row>
    <row r="8408" spans="1:19" x14ac:dyDescent="0.3">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c r="S8408">
        <f>COUNTIFS(Table1[Order ID],Table1[[#This Row],[Order ID]],Table1[Product ID],Table1[[#This Row],[Product ID]],Table1[Sales],Table1[[#This Row],[Sales]])</f>
        <v>1</v>
      </c>
    </row>
    <row r="8409" spans="1:19" x14ac:dyDescent="0.3">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c r="S8409">
        <f>COUNTIFS(Table1[Order ID],Table1[[#This Row],[Order ID]],Table1[Product ID],Table1[[#This Row],[Product ID]],Table1[Sales],Table1[[#This Row],[Sales]])</f>
        <v>1</v>
      </c>
    </row>
    <row r="8410" spans="1:19" x14ac:dyDescent="0.3">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c r="S8410">
        <f>COUNTIFS(Table1[Order ID],Table1[[#This Row],[Order ID]],Table1[Product ID],Table1[[#This Row],[Product ID]],Table1[Sales],Table1[[#This Row],[Sales]])</f>
        <v>1</v>
      </c>
    </row>
    <row r="8411" spans="1:19" x14ac:dyDescent="0.3">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c r="S8411">
        <f>COUNTIFS(Table1[Order ID],Table1[[#This Row],[Order ID]],Table1[Product ID],Table1[[#This Row],[Product ID]],Table1[Sales],Table1[[#This Row],[Sales]])</f>
        <v>1</v>
      </c>
    </row>
    <row r="8412" spans="1:19" x14ac:dyDescent="0.3">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c r="S8412">
        <f>COUNTIFS(Table1[Order ID],Table1[[#This Row],[Order ID]],Table1[Product ID],Table1[[#This Row],[Product ID]],Table1[Sales],Table1[[#This Row],[Sales]])</f>
        <v>1</v>
      </c>
    </row>
    <row r="8413" spans="1:19" x14ac:dyDescent="0.3">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c r="S8413">
        <f>COUNTIFS(Table1[Order ID],Table1[[#This Row],[Order ID]],Table1[Product ID],Table1[[#This Row],[Product ID]],Table1[Sales],Table1[[#This Row],[Sales]])</f>
        <v>1</v>
      </c>
    </row>
    <row r="8414" spans="1:19" x14ac:dyDescent="0.3">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c r="S8414">
        <f>COUNTIFS(Table1[Order ID],Table1[[#This Row],[Order ID]],Table1[Product ID],Table1[[#This Row],[Product ID]],Table1[Sales],Table1[[#This Row],[Sales]])</f>
        <v>1</v>
      </c>
    </row>
    <row r="8415" spans="1:19" x14ac:dyDescent="0.3">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c r="S8415">
        <f>COUNTIFS(Table1[Order ID],Table1[[#This Row],[Order ID]],Table1[Product ID],Table1[[#This Row],[Product ID]],Table1[Sales],Table1[[#This Row],[Sales]])</f>
        <v>1</v>
      </c>
    </row>
    <row r="8416" spans="1:19" x14ac:dyDescent="0.3">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c r="S8416">
        <f>COUNTIFS(Table1[Order ID],Table1[[#This Row],[Order ID]],Table1[Product ID],Table1[[#This Row],[Product ID]],Table1[Sales],Table1[[#This Row],[Sales]])</f>
        <v>1</v>
      </c>
    </row>
    <row r="8417" spans="1:19" x14ac:dyDescent="0.3">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c r="S8417">
        <f>COUNTIFS(Table1[Order ID],Table1[[#This Row],[Order ID]],Table1[Product ID],Table1[[#This Row],[Product ID]],Table1[Sales],Table1[[#This Row],[Sales]])</f>
        <v>1</v>
      </c>
    </row>
    <row r="8418" spans="1:19" x14ac:dyDescent="0.3">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c r="S8418">
        <f>COUNTIFS(Table1[Order ID],Table1[[#This Row],[Order ID]],Table1[Product ID],Table1[[#This Row],[Product ID]],Table1[Sales],Table1[[#This Row],[Sales]])</f>
        <v>1</v>
      </c>
    </row>
    <row r="8419" spans="1:19" x14ac:dyDescent="0.3">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c r="S8419">
        <f>COUNTIFS(Table1[Order ID],Table1[[#This Row],[Order ID]],Table1[Product ID],Table1[[#This Row],[Product ID]],Table1[Sales],Table1[[#This Row],[Sales]])</f>
        <v>1</v>
      </c>
    </row>
    <row r="8420" spans="1:19" x14ac:dyDescent="0.3">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c r="S8420">
        <f>COUNTIFS(Table1[Order ID],Table1[[#This Row],[Order ID]],Table1[Product ID],Table1[[#This Row],[Product ID]],Table1[Sales],Table1[[#This Row],[Sales]])</f>
        <v>1</v>
      </c>
    </row>
    <row r="8421" spans="1:19" x14ac:dyDescent="0.3">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c r="S8421">
        <f>COUNTIFS(Table1[Order ID],Table1[[#This Row],[Order ID]],Table1[Product ID],Table1[[#This Row],[Product ID]],Table1[Sales],Table1[[#This Row],[Sales]])</f>
        <v>1</v>
      </c>
    </row>
    <row r="8422" spans="1:19" x14ac:dyDescent="0.3">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c r="S8422">
        <f>COUNTIFS(Table1[Order ID],Table1[[#This Row],[Order ID]],Table1[Product ID],Table1[[#This Row],[Product ID]],Table1[Sales],Table1[[#This Row],[Sales]])</f>
        <v>1</v>
      </c>
    </row>
    <row r="8423" spans="1:19" x14ac:dyDescent="0.3">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c r="S8423">
        <f>COUNTIFS(Table1[Order ID],Table1[[#This Row],[Order ID]],Table1[Product ID],Table1[[#This Row],[Product ID]],Table1[Sales],Table1[[#This Row],[Sales]])</f>
        <v>1</v>
      </c>
    </row>
    <row r="8424" spans="1:19" x14ac:dyDescent="0.3">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c r="S8424">
        <f>COUNTIFS(Table1[Order ID],Table1[[#This Row],[Order ID]],Table1[Product ID],Table1[[#This Row],[Product ID]],Table1[Sales],Table1[[#This Row],[Sales]])</f>
        <v>1</v>
      </c>
    </row>
    <row r="8425" spans="1:19" x14ac:dyDescent="0.3">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c r="S8425">
        <f>COUNTIFS(Table1[Order ID],Table1[[#This Row],[Order ID]],Table1[Product ID],Table1[[#This Row],[Product ID]],Table1[Sales],Table1[[#This Row],[Sales]])</f>
        <v>1</v>
      </c>
    </row>
    <row r="8426" spans="1:19" x14ac:dyDescent="0.3">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c r="S8426">
        <f>COUNTIFS(Table1[Order ID],Table1[[#This Row],[Order ID]],Table1[Product ID],Table1[[#This Row],[Product ID]],Table1[Sales],Table1[[#This Row],[Sales]])</f>
        <v>1</v>
      </c>
    </row>
    <row r="8427" spans="1:19" x14ac:dyDescent="0.3">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c r="S8427">
        <f>COUNTIFS(Table1[Order ID],Table1[[#This Row],[Order ID]],Table1[Product ID],Table1[[#This Row],[Product ID]],Table1[Sales],Table1[[#This Row],[Sales]])</f>
        <v>1</v>
      </c>
    </row>
    <row r="8428" spans="1:19" x14ac:dyDescent="0.3">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c r="S8428">
        <f>COUNTIFS(Table1[Order ID],Table1[[#This Row],[Order ID]],Table1[Product ID],Table1[[#This Row],[Product ID]],Table1[Sales],Table1[[#This Row],[Sales]])</f>
        <v>1</v>
      </c>
    </row>
    <row r="8429" spans="1:19" x14ac:dyDescent="0.3">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c r="S8429">
        <f>COUNTIFS(Table1[Order ID],Table1[[#This Row],[Order ID]],Table1[Product ID],Table1[[#This Row],[Product ID]],Table1[Sales],Table1[[#This Row],[Sales]])</f>
        <v>1</v>
      </c>
    </row>
    <row r="8430" spans="1:19" x14ac:dyDescent="0.3">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c r="S8430">
        <f>COUNTIFS(Table1[Order ID],Table1[[#This Row],[Order ID]],Table1[Product ID],Table1[[#This Row],[Product ID]],Table1[Sales],Table1[[#This Row],[Sales]])</f>
        <v>1</v>
      </c>
    </row>
    <row r="8431" spans="1:19" x14ac:dyDescent="0.3">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c r="S8431">
        <f>COUNTIFS(Table1[Order ID],Table1[[#This Row],[Order ID]],Table1[Product ID],Table1[[#This Row],[Product ID]],Table1[Sales],Table1[[#This Row],[Sales]])</f>
        <v>1</v>
      </c>
    </row>
    <row r="8432" spans="1:19" x14ac:dyDescent="0.3">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c r="S8432">
        <f>COUNTIFS(Table1[Order ID],Table1[[#This Row],[Order ID]],Table1[Product ID],Table1[[#This Row],[Product ID]],Table1[Sales],Table1[[#This Row],[Sales]])</f>
        <v>1</v>
      </c>
    </row>
    <row r="8433" spans="1:19" x14ac:dyDescent="0.3">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c r="S8433">
        <f>COUNTIFS(Table1[Order ID],Table1[[#This Row],[Order ID]],Table1[Product ID],Table1[[#This Row],[Product ID]],Table1[Sales],Table1[[#This Row],[Sales]])</f>
        <v>1</v>
      </c>
    </row>
    <row r="8434" spans="1:19" x14ac:dyDescent="0.3">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c r="S8434">
        <f>COUNTIFS(Table1[Order ID],Table1[[#This Row],[Order ID]],Table1[Product ID],Table1[[#This Row],[Product ID]],Table1[Sales],Table1[[#This Row],[Sales]])</f>
        <v>1</v>
      </c>
    </row>
    <row r="8435" spans="1:19" x14ac:dyDescent="0.3">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c r="S8435">
        <f>COUNTIFS(Table1[Order ID],Table1[[#This Row],[Order ID]],Table1[Product ID],Table1[[#This Row],[Product ID]],Table1[Sales],Table1[[#This Row],[Sales]])</f>
        <v>1</v>
      </c>
    </row>
    <row r="8436" spans="1:19" x14ac:dyDescent="0.3">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c r="S8436">
        <f>COUNTIFS(Table1[Order ID],Table1[[#This Row],[Order ID]],Table1[Product ID],Table1[[#This Row],[Product ID]],Table1[Sales],Table1[[#This Row],[Sales]])</f>
        <v>1</v>
      </c>
    </row>
    <row r="8437" spans="1:19" x14ac:dyDescent="0.3">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c r="S8437">
        <f>COUNTIFS(Table1[Order ID],Table1[[#This Row],[Order ID]],Table1[Product ID],Table1[[#This Row],[Product ID]],Table1[Sales],Table1[[#This Row],[Sales]])</f>
        <v>1</v>
      </c>
    </row>
    <row r="8438" spans="1:19" x14ac:dyDescent="0.3">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c r="S8438">
        <f>COUNTIFS(Table1[Order ID],Table1[[#This Row],[Order ID]],Table1[Product ID],Table1[[#This Row],[Product ID]],Table1[Sales],Table1[[#This Row],[Sales]])</f>
        <v>1</v>
      </c>
    </row>
    <row r="8439" spans="1:19" x14ac:dyDescent="0.3">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c r="S8439">
        <f>COUNTIFS(Table1[Order ID],Table1[[#This Row],[Order ID]],Table1[Product ID],Table1[[#This Row],[Product ID]],Table1[Sales],Table1[[#This Row],[Sales]])</f>
        <v>1</v>
      </c>
    </row>
    <row r="8440" spans="1:19" x14ac:dyDescent="0.3">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c r="S8440">
        <f>COUNTIFS(Table1[Order ID],Table1[[#This Row],[Order ID]],Table1[Product ID],Table1[[#This Row],[Product ID]],Table1[Sales],Table1[[#This Row],[Sales]])</f>
        <v>1</v>
      </c>
    </row>
    <row r="8441" spans="1:19" x14ac:dyDescent="0.3">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c r="S8441">
        <f>COUNTIFS(Table1[Order ID],Table1[[#This Row],[Order ID]],Table1[Product ID],Table1[[#This Row],[Product ID]],Table1[Sales],Table1[[#This Row],[Sales]])</f>
        <v>1</v>
      </c>
    </row>
    <row r="8442" spans="1:19" x14ac:dyDescent="0.3">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c r="S8442">
        <f>COUNTIFS(Table1[Order ID],Table1[[#This Row],[Order ID]],Table1[Product ID],Table1[[#This Row],[Product ID]],Table1[Sales],Table1[[#This Row],[Sales]])</f>
        <v>1</v>
      </c>
    </row>
    <row r="8443" spans="1:19" x14ac:dyDescent="0.3">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c r="S8443">
        <f>COUNTIFS(Table1[Order ID],Table1[[#This Row],[Order ID]],Table1[Product ID],Table1[[#This Row],[Product ID]],Table1[Sales],Table1[[#This Row],[Sales]])</f>
        <v>1</v>
      </c>
    </row>
    <row r="8444" spans="1:19" x14ac:dyDescent="0.3">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c r="S8444">
        <f>COUNTIFS(Table1[Order ID],Table1[[#This Row],[Order ID]],Table1[Product ID],Table1[[#This Row],[Product ID]],Table1[Sales],Table1[[#This Row],[Sales]])</f>
        <v>1</v>
      </c>
    </row>
    <row r="8445" spans="1:19" x14ac:dyDescent="0.3">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c r="S8445">
        <f>COUNTIFS(Table1[Order ID],Table1[[#This Row],[Order ID]],Table1[Product ID],Table1[[#This Row],[Product ID]],Table1[Sales],Table1[[#This Row],[Sales]])</f>
        <v>1</v>
      </c>
    </row>
    <row r="8446" spans="1:19" x14ac:dyDescent="0.3">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c r="S8446">
        <f>COUNTIFS(Table1[Order ID],Table1[[#This Row],[Order ID]],Table1[Product ID],Table1[[#This Row],[Product ID]],Table1[Sales],Table1[[#This Row],[Sales]])</f>
        <v>1</v>
      </c>
    </row>
    <row r="8447" spans="1:19" x14ac:dyDescent="0.3">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c r="S8447">
        <f>COUNTIFS(Table1[Order ID],Table1[[#This Row],[Order ID]],Table1[Product ID],Table1[[#This Row],[Product ID]],Table1[Sales],Table1[[#This Row],[Sales]])</f>
        <v>1</v>
      </c>
    </row>
    <row r="8448" spans="1:19" x14ac:dyDescent="0.3">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c r="S8448">
        <f>COUNTIFS(Table1[Order ID],Table1[[#This Row],[Order ID]],Table1[Product ID],Table1[[#This Row],[Product ID]],Table1[Sales],Table1[[#This Row],[Sales]])</f>
        <v>1</v>
      </c>
    </row>
    <row r="8449" spans="1:19" x14ac:dyDescent="0.3">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c r="S8449">
        <f>COUNTIFS(Table1[Order ID],Table1[[#This Row],[Order ID]],Table1[Product ID],Table1[[#This Row],[Product ID]],Table1[Sales],Table1[[#This Row],[Sales]])</f>
        <v>1</v>
      </c>
    </row>
    <row r="8450" spans="1:19" x14ac:dyDescent="0.3">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c r="S8450">
        <f>COUNTIFS(Table1[Order ID],Table1[[#This Row],[Order ID]],Table1[Product ID],Table1[[#This Row],[Product ID]],Table1[Sales],Table1[[#This Row],[Sales]])</f>
        <v>1</v>
      </c>
    </row>
    <row r="8451" spans="1:19" x14ac:dyDescent="0.3">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c r="S8451">
        <f>COUNTIFS(Table1[Order ID],Table1[[#This Row],[Order ID]],Table1[Product ID],Table1[[#This Row],[Product ID]],Table1[Sales],Table1[[#This Row],[Sales]])</f>
        <v>1</v>
      </c>
    </row>
    <row r="8452" spans="1:19" x14ac:dyDescent="0.3">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c r="S8452">
        <f>COUNTIFS(Table1[Order ID],Table1[[#This Row],[Order ID]],Table1[Product ID],Table1[[#This Row],[Product ID]],Table1[Sales],Table1[[#This Row],[Sales]])</f>
        <v>1</v>
      </c>
    </row>
    <row r="8453" spans="1:19" x14ac:dyDescent="0.3">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c r="S8453">
        <f>COUNTIFS(Table1[Order ID],Table1[[#This Row],[Order ID]],Table1[Product ID],Table1[[#This Row],[Product ID]],Table1[Sales],Table1[[#This Row],[Sales]])</f>
        <v>1</v>
      </c>
    </row>
    <row r="8454" spans="1:19" x14ac:dyDescent="0.3">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c r="S8454">
        <f>COUNTIFS(Table1[Order ID],Table1[[#This Row],[Order ID]],Table1[Product ID],Table1[[#This Row],[Product ID]],Table1[Sales],Table1[[#This Row],[Sales]])</f>
        <v>1</v>
      </c>
    </row>
    <row r="8455" spans="1:19" x14ac:dyDescent="0.3">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c r="S8455">
        <f>COUNTIFS(Table1[Order ID],Table1[[#This Row],[Order ID]],Table1[Product ID],Table1[[#This Row],[Product ID]],Table1[Sales],Table1[[#This Row],[Sales]])</f>
        <v>1</v>
      </c>
    </row>
    <row r="8456" spans="1:19" x14ac:dyDescent="0.3">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c r="S8456">
        <f>COUNTIFS(Table1[Order ID],Table1[[#This Row],[Order ID]],Table1[Product ID],Table1[[#This Row],[Product ID]],Table1[Sales],Table1[[#This Row],[Sales]])</f>
        <v>1</v>
      </c>
    </row>
    <row r="8457" spans="1:19" x14ac:dyDescent="0.3">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c r="S8457">
        <f>COUNTIFS(Table1[Order ID],Table1[[#This Row],[Order ID]],Table1[Product ID],Table1[[#This Row],[Product ID]],Table1[Sales],Table1[[#This Row],[Sales]])</f>
        <v>1</v>
      </c>
    </row>
    <row r="8458" spans="1:19" x14ac:dyDescent="0.3">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c r="S8458">
        <f>COUNTIFS(Table1[Order ID],Table1[[#This Row],[Order ID]],Table1[Product ID],Table1[[#This Row],[Product ID]],Table1[Sales],Table1[[#This Row],[Sales]])</f>
        <v>1</v>
      </c>
    </row>
    <row r="8459" spans="1:19" x14ac:dyDescent="0.3">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c r="S8459">
        <f>COUNTIFS(Table1[Order ID],Table1[[#This Row],[Order ID]],Table1[Product ID],Table1[[#This Row],[Product ID]],Table1[Sales],Table1[[#This Row],[Sales]])</f>
        <v>1</v>
      </c>
    </row>
    <row r="8460" spans="1:19" x14ac:dyDescent="0.3">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c r="S8460">
        <f>COUNTIFS(Table1[Order ID],Table1[[#This Row],[Order ID]],Table1[Product ID],Table1[[#This Row],[Product ID]],Table1[Sales],Table1[[#This Row],[Sales]])</f>
        <v>1</v>
      </c>
    </row>
    <row r="8461" spans="1:19" x14ac:dyDescent="0.3">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c r="S8461">
        <f>COUNTIFS(Table1[Order ID],Table1[[#This Row],[Order ID]],Table1[Product ID],Table1[[#This Row],[Product ID]],Table1[Sales],Table1[[#This Row],[Sales]])</f>
        <v>1</v>
      </c>
    </row>
    <row r="8462" spans="1:19" x14ac:dyDescent="0.3">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c r="S8462">
        <f>COUNTIFS(Table1[Order ID],Table1[[#This Row],[Order ID]],Table1[Product ID],Table1[[#This Row],[Product ID]],Table1[Sales],Table1[[#This Row],[Sales]])</f>
        <v>1</v>
      </c>
    </row>
    <row r="8463" spans="1:19" x14ac:dyDescent="0.3">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c r="S8463">
        <f>COUNTIFS(Table1[Order ID],Table1[[#This Row],[Order ID]],Table1[Product ID],Table1[[#This Row],[Product ID]],Table1[Sales],Table1[[#This Row],[Sales]])</f>
        <v>1</v>
      </c>
    </row>
    <row r="8464" spans="1:19" x14ac:dyDescent="0.3">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c r="S8464">
        <f>COUNTIFS(Table1[Order ID],Table1[[#This Row],[Order ID]],Table1[Product ID],Table1[[#This Row],[Product ID]],Table1[Sales],Table1[[#This Row],[Sales]])</f>
        <v>1</v>
      </c>
    </row>
    <row r="8465" spans="1:19" x14ac:dyDescent="0.3">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c r="S8465">
        <f>COUNTIFS(Table1[Order ID],Table1[[#This Row],[Order ID]],Table1[Product ID],Table1[[#This Row],[Product ID]],Table1[Sales],Table1[[#This Row],[Sales]])</f>
        <v>1</v>
      </c>
    </row>
    <row r="8466" spans="1:19" x14ac:dyDescent="0.3">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c r="S8466">
        <f>COUNTIFS(Table1[Order ID],Table1[[#This Row],[Order ID]],Table1[Product ID],Table1[[#This Row],[Product ID]],Table1[Sales],Table1[[#This Row],[Sales]])</f>
        <v>1</v>
      </c>
    </row>
    <row r="8467" spans="1:19" x14ac:dyDescent="0.3">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c r="S8467">
        <f>COUNTIFS(Table1[Order ID],Table1[[#This Row],[Order ID]],Table1[Product ID],Table1[[#This Row],[Product ID]],Table1[Sales],Table1[[#This Row],[Sales]])</f>
        <v>1</v>
      </c>
    </row>
    <row r="8468" spans="1:19" x14ac:dyDescent="0.3">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c r="S8468">
        <f>COUNTIFS(Table1[Order ID],Table1[[#This Row],[Order ID]],Table1[Product ID],Table1[[#This Row],[Product ID]],Table1[Sales],Table1[[#This Row],[Sales]])</f>
        <v>1</v>
      </c>
    </row>
    <row r="8469" spans="1:19" x14ac:dyDescent="0.3">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c r="S8469">
        <f>COUNTIFS(Table1[Order ID],Table1[[#This Row],[Order ID]],Table1[Product ID],Table1[[#This Row],[Product ID]],Table1[Sales],Table1[[#This Row],[Sales]])</f>
        <v>1</v>
      </c>
    </row>
    <row r="8470" spans="1:19" x14ac:dyDescent="0.3">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c r="S8470">
        <f>COUNTIFS(Table1[Order ID],Table1[[#This Row],[Order ID]],Table1[Product ID],Table1[[#This Row],[Product ID]],Table1[Sales],Table1[[#This Row],[Sales]])</f>
        <v>1</v>
      </c>
    </row>
    <row r="8471" spans="1:19" x14ac:dyDescent="0.3">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c r="S8471">
        <f>COUNTIFS(Table1[Order ID],Table1[[#This Row],[Order ID]],Table1[Product ID],Table1[[#This Row],[Product ID]],Table1[Sales],Table1[[#This Row],[Sales]])</f>
        <v>1</v>
      </c>
    </row>
    <row r="8472" spans="1:19" x14ac:dyDescent="0.3">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c r="S8472">
        <f>COUNTIFS(Table1[Order ID],Table1[[#This Row],[Order ID]],Table1[Product ID],Table1[[#This Row],[Product ID]],Table1[Sales],Table1[[#This Row],[Sales]])</f>
        <v>1</v>
      </c>
    </row>
    <row r="8473" spans="1:19" x14ac:dyDescent="0.3">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c r="S8473">
        <f>COUNTIFS(Table1[Order ID],Table1[[#This Row],[Order ID]],Table1[Product ID],Table1[[#This Row],[Product ID]],Table1[Sales],Table1[[#This Row],[Sales]])</f>
        <v>1</v>
      </c>
    </row>
    <row r="8474" spans="1:19" x14ac:dyDescent="0.3">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c r="S8474">
        <f>COUNTIFS(Table1[Order ID],Table1[[#This Row],[Order ID]],Table1[Product ID],Table1[[#This Row],[Product ID]],Table1[Sales],Table1[[#This Row],[Sales]])</f>
        <v>1</v>
      </c>
    </row>
    <row r="8475" spans="1:19" x14ac:dyDescent="0.3">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c r="S8475">
        <f>COUNTIFS(Table1[Order ID],Table1[[#This Row],[Order ID]],Table1[Product ID],Table1[[#This Row],[Product ID]],Table1[Sales],Table1[[#This Row],[Sales]])</f>
        <v>1</v>
      </c>
    </row>
    <row r="8476" spans="1:19" x14ac:dyDescent="0.3">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c r="S8476">
        <f>COUNTIFS(Table1[Order ID],Table1[[#This Row],[Order ID]],Table1[Product ID],Table1[[#This Row],[Product ID]],Table1[Sales],Table1[[#This Row],[Sales]])</f>
        <v>1</v>
      </c>
    </row>
    <row r="8477" spans="1:19" x14ac:dyDescent="0.3">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c r="S8477">
        <f>COUNTIFS(Table1[Order ID],Table1[[#This Row],[Order ID]],Table1[Product ID],Table1[[#This Row],[Product ID]],Table1[Sales],Table1[[#This Row],[Sales]])</f>
        <v>1</v>
      </c>
    </row>
    <row r="8478" spans="1:19" x14ac:dyDescent="0.3">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c r="S8478">
        <f>COUNTIFS(Table1[Order ID],Table1[[#This Row],[Order ID]],Table1[Product ID],Table1[[#This Row],[Product ID]],Table1[Sales],Table1[[#This Row],[Sales]])</f>
        <v>1</v>
      </c>
    </row>
    <row r="8479" spans="1:19" x14ac:dyDescent="0.3">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c r="S8479">
        <f>COUNTIFS(Table1[Order ID],Table1[[#This Row],[Order ID]],Table1[Product ID],Table1[[#This Row],[Product ID]],Table1[Sales],Table1[[#This Row],[Sales]])</f>
        <v>1</v>
      </c>
    </row>
    <row r="8480" spans="1:19" x14ac:dyDescent="0.3">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c r="S8480">
        <f>COUNTIFS(Table1[Order ID],Table1[[#This Row],[Order ID]],Table1[Product ID],Table1[[#This Row],[Product ID]],Table1[Sales],Table1[[#This Row],[Sales]])</f>
        <v>1</v>
      </c>
    </row>
    <row r="8481" spans="1:19" x14ac:dyDescent="0.3">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c r="S8481">
        <f>COUNTIFS(Table1[Order ID],Table1[[#This Row],[Order ID]],Table1[Product ID],Table1[[#This Row],[Product ID]],Table1[Sales],Table1[[#This Row],[Sales]])</f>
        <v>1</v>
      </c>
    </row>
    <row r="8482" spans="1:19" x14ac:dyDescent="0.3">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c r="S8482">
        <f>COUNTIFS(Table1[Order ID],Table1[[#This Row],[Order ID]],Table1[Product ID],Table1[[#This Row],[Product ID]],Table1[Sales],Table1[[#This Row],[Sales]])</f>
        <v>1</v>
      </c>
    </row>
    <row r="8483" spans="1:19" x14ac:dyDescent="0.3">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c r="S8483">
        <f>COUNTIFS(Table1[Order ID],Table1[[#This Row],[Order ID]],Table1[Product ID],Table1[[#This Row],[Product ID]],Table1[Sales],Table1[[#This Row],[Sales]])</f>
        <v>1</v>
      </c>
    </row>
    <row r="8484" spans="1:19" x14ac:dyDescent="0.3">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c r="S8484">
        <f>COUNTIFS(Table1[Order ID],Table1[[#This Row],[Order ID]],Table1[Product ID],Table1[[#This Row],[Product ID]],Table1[Sales],Table1[[#This Row],[Sales]])</f>
        <v>1</v>
      </c>
    </row>
    <row r="8485" spans="1:19" x14ac:dyDescent="0.3">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c r="S8485">
        <f>COUNTIFS(Table1[Order ID],Table1[[#This Row],[Order ID]],Table1[Product ID],Table1[[#This Row],[Product ID]],Table1[Sales],Table1[[#This Row],[Sales]])</f>
        <v>1</v>
      </c>
    </row>
    <row r="8486" spans="1:19" x14ac:dyDescent="0.3">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c r="S8486">
        <f>COUNTIFS(Table1[Order ID],Table1[[#This Row],[Order ID]],Table1[Product ID],Table1[[#This Row],[Product ID]],Table1[Sales],Table1[[#This Row],[Sales]])</f>
        <v>1</v>
      </c>
    </row>
    <row r="8487" spans="1:19" x14ac:dyDescent="0.3">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c r="S8487">
        <f>COUNTIFS(Table1[Order ID],Table1[[#This Row],[Order ID]],Table1[Product ID],Table1[[#This Row],[Product ID]],Table1[Sales],Table1[[#This Row],[Sales]])</f>
        <v>1</v>
      </c>
    </row>
    <row r="8488" spans="1:19" x14ac:dyDescent="0.3">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c r="S8488">
        <f>COUNTIFS(Table1[Order ID],Table1[[#This Row],[Order ID]],Table1[Product ID],Table1[[#This Row],[Product ID]],Table1[Sales],Table1[[#This Row],[Sales]])</f>
        <v>1</v>
      </c>
    </row>
    <row r="8489" spans="1:19" x14ac:dyDescent="0.3">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c r="S8489">
        <f>COUNTIFS(Table1[Order ID],Table1[[#This Row],[Order ID]],Table1[Product ID],Table1[[#This Row],[Product ID]],Table1[Sales],Table1[[#This Row],[Sales]])</f>
        <v>1</v>
      </c>
    </row>
    <row r="8490" spans="1:19" x14ac:dyDescent="0.3">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c r="S8490">
        <f>COUNTIFS(Table1[Order ID],Table1[[#This Row],[Order ID]],Table1[Product ID],Table1[[#This Row],[Product ID]],Table1[Sales],Table1[[#This Row],[Sales]])</f>
        <v>1</v>
      </c>
    </row>
    <row r="8491" spans="1:19" x14ac:dyDescent="0.3">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c r="S8491">
        <f>COUNTIFS(Table1[Order ID],Table1[[#This Row],[Order ID]],Table1[Product ID],Table1[[#This Row],[Product ID]],Table1[Sales],Table1[[#This Row],[Sales]])</f>
        <v>1</v>
      </c>
    </row>
    <row r="8492" spans="1:19" x14ac:dyDescent="0.3">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c r="S8492">
        <f>COUNTIFS(Table1[Order ID],Table1[[#This Row],[Order ID]],Table1[Product ID],Table1[[#This Row],[Product ID]],Table1[Sales],Table1[[#This Row],[Sales]])</f>
        <v>1</v>
      </c>
    </row>
    <row r="8493" spans="1:19" x14ac:dyDescent="0.3">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c r="S8493">
        <f>COUNTIFS(Table1[Order ID],Table1[[#This Row],[Order ID]],Table1[Product ID],Table1[[#This Row],[Product ID]],Table1[Sales],Table1[[#This Row],[Sales]])</f>
        <v>1</v>
      </c>
    </row>
    <row r="8494" spans="1:19" x14ac:dyDescent="0.3">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c r="S8494">
        <f>COUNTIFS(Table1[Order ID],Table1[[#This Row],[Order ID]],Table1[Product ID],Table1[[#This Row],[Product ID]],Table1[Sales],Table1[[#This Row],[Sales]])</f>
        <v>1</v>
      </c>
    </row>
    <row r="8495" spans="1:19" x14ac:dyDescent="0.3">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c r="S8495">
        <f>COUNTIFS(Table1[Order ID],Table1[[#This Row],[Order ID]],Table1[Product ID],Table1[[#This Row],[Product ID]],Table1[Sales],Table1[[#This Row],[Sales]])</f>
        <v>1</v>
      </c>
    </row>
    <row r="8496" spans="1:19" x14ac:dyDescent="0.3">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c r="S8496">
        <f>COUNTIFS(Table1[Order ID],Table1[[#This Row],[Order ID]],Table1[Product ID],Table1[[#This Row],[Product ID]],Table1[Sales],Table1[[#This Row],[Sales]])</f>
        <v>1</v>
      </c>
    </row>
    <row r="8497" spans="1:19" x14ac:dyDescent="0.3">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c r="S8497">
        <f>COUNTIFS(Table1[Order ID],Table1[[#This Row],[Order ID]],Table1[Product ID],Table1[[#This Row],[Product ID]],Table1[Sales],Table1[[#This Row],[Sales]])</f>
        <v>1</v>
      </c>
    </row>
    <row r="8498" spans="1:19" x14ac:dyDescent="0.3">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c r="S8498">
        <f>COUNTIFS(Table1[Order ID],Table1[[#This Row],[Order ID]],Table1[Product ID],Table1[[#This Row],[Product ID]],Table1[Sales],Table1[[#This Row],[Sales]])</f>
        <v>1</v>
      </c>
    </row>
    <row r="8499" spans="1:19" x14ac:dyDescent="0.3">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c r="S8499">
        <f>COUNTIFS(Table1[Order ID],Table1[[#This Row],[Order ID]],Table1[Product ID],Table1[[#This Row],[Product ID]],Table1[Sales],Table1[[#This Row],[Sales]])</f>
        <v>1</v>
      </c>
    </row>
    <row r="8500" spans="1:19" x14ac:dyDescent="0.3">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c r="S8500">
        <f>COUNTIFS(Table1[Order ID],Table1[[#This Row],[Order ID]],Table1[Product ID],Table1[[#This Row],[Product ID]],Table1[Sales],Table1[[#This Row],[Sales]])</f>
        <v>1</v>
      </c>
    </row>
    <row r="8501" spans="1:19" x14ac:dyDescent="0.3">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c r="S8501">
        <f>COUNTIFS(Table1[Order ID],Table1[[#This Row],[Order ID]],Table1[Product ID],Table1[[#This Row],[Product ID]],Table1[Sales],Table1[[#This Row],[Sales]])</f>
        <v>1</v>
      </c>
    </row>
    <row r="8502" spans="1:19" x14ac:dyDescent="0.3">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c r="S8502">
        <f>COUNTIFS(Table1[Order ID],Table1[[#This Row],[Order ID]],Table1[Product ID],Table1[[#This Row],[Product ID]],Table1[Sales],Table1[[#This Row],[Sales]])</f>
        <v>1</v>
      </c>
    </row>
    <row r="8503" spans="1:19" x14ac:dyDescent="0.3">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c r="S8503">
        <f>COUNTIFS(Table1[Order ID],Table1[[#This Row],[Order ID]],Table1[Product ID],Table1[[#This Row],[Product ID]],Table1[Sales],Table1[[#This Row],[Sales]])</f>
        <v>1</v>
      </c>
    </row>
    <row r="8504" spans="1:19" x14ac:dyDescent="0.3">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c r="S8504">
        <f>COUNTIFS(Table1[Order ID],Table1[[#This Row],[Order ID]],Table1[Product ID],Table1[[#This Row],[Product ID]],Table1[Sales],Table1[[#This Row],[Sales]])</f>
        <v>1</v>
      </c>
    </row>
    <row r="8505" spans="1:19" x14ac:dyDescent="0.3">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c r="S8505">
        <f>COUNTIFS(Table1[Order ID],Table1[[#This Row],[Order ID]],Table1[Product ID],Table1[[#This Row],[Product ID]],Table1[Sales],Table1[[#This Row],[Sales]])</f>
        <v>1</v>
      </c>
    </row>
    <row r="8506" spans="1:19" x14ac:dyDescent="0.3">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c r="S8506">
        <f>COUNTIFS(Table1[Order ID],Table1[[#This Row],[Order ID]],Table1[Product ID],Table1[[#This Row],[Product ID]],Table1[Sales],Table1[[#This Row],[Sales]])</f>
        <v>1</v>
      </c>
    </row>
    <row r="8507" spans="1:19" x14ac:dyDescent="0.3">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c r="S8507">
        <f>COUNTIFS(Table1[Order ID],Table1[[#This Row],[Order ID]],Table1[Product ID],Table1[[#This Row],[Product ID]],Table1[Sales],Table1[[#This Row],[Sales]])</f>
        <v>1</v>
      </c>
    </row>
    <row r="8508" spans="1:19" x14ac:dyDescent="0.3">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c r="S8508">
        <f>COUNTIFS(Table1[Order ID],Table1[[#This Row],[Order ID]],Table1[Product ID],Table1[[#This Row],[Product ID]],Table1[Sales],Table1[[#This Row],[Sales]])</f>
        <v>1</v>
      </c>
    </row>
    <row r="8509" spans="1:19" x14ac:dyDescent="0.3">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c r="S8509">
        <f>COUNTIFS(Table1[Order ID],Table1[[#This Row],[Order ID]],Table1[Product ID],Table1[[#This Row],[Product ID]],Table1[Sales],Table1[[#This Row],[Sales]])</f>
        <v>1</v>
      </c>
    </row>
    <row r="8510" spans="1:19" x14ac:dyDescent="0.3">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c r="S8510">
        <f>COUNTIFS(Table1[Order ID],Table1[[#This Row],[Order ID]],Table1[Product ID],Table1[[#This Row],[Product ID]],Table1[Sales],Table1[[#This Row],[Sales]])</f>
        <v>1</v>
      </c>
    </row>
    <row r="8511" spans="1:19" x14ac:dyDescent="0.3">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c r="S8511">
        <f>COUNTIFS(Table1[Order ID],Table1[[#This Row],[Order ID]],Table1[Product ID],Table1[[#This Row],[Product ID]],Table1[Sales],Table1[[#This Row],[Sales]])</f>
        <v>1</v>
      </c>
    </row>
    <row r="8512" spans="1:19" x14ac:dyDescent="0.3">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c r="S8512">
        <f>COUNTIFS(Table1[Order ID],Table1[[#This Row],[Order ID]],Table1[Product ID],Table1[[#This Row],[Product ID]],Table1[Sales],Table1[[#This Row],[Sales]])</f>
        <v>1</v>
      </c>
    </row>
    <row r="8513" spans="1:19" x14ac:dyDescent="0.3">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c r="S8513">
        <f>COUNTIFS(Table1[Order ID],Table1[[#This Row],[Order ID]],Table1[Product ID],Table1[[#This Row],[Product ID]],Table1[Sales],Table1[[#This Row],[Sales]])</f>
        <v>1</v>
      </c>
    </row>
    <row r="8514" spans="1:19" x14ac:dyDescent="0.3">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c r="S8514">
        <f>COUNTIFS(Table1[Order ID],Table1[[#This Row],[Order ID]],Table1[Product ID],Table1[[#This Row],[Product ID]],Table1[Sales],Table1[[#This Row],[Sales]])</f>
        <v>1</v>
      </c>
    </row>
    <row r="8515" spans="1:19" x14ac:dyDescent="0.3">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c r="S8515">
        <f>COUNTIFS(Table1[Order ID],Table1[[#This Row],[Order ID]],Table1[Product ID],Table1[[#This Row],[Product ID]],Table1[Sales],Table1[[#This Row],[Sales]])</f>
        <v>1</v>
      </c>
    </row>
    <row r="8516" spans="1:19" x14ac:dyDescent="0.3">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c r="S8516">
        <f>COUNTIFS(Table1[Order ID],Table1[[#This Row],[Order ID]],Table1[Product ID],Table1[[#This Row],[Product ID]],Table1[Sales],Table1[[#This Row],[Sales]])</f>
        <v>1</v>
      </c>
    </row>
    <row r="8517" spans="1:19" x14ac:dyDescent="0.3">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c r="S8517">
        <f>COUNTIFS(Table1[Order ID],Table1[[#This Row],[Order ID]],Table1[Product ID],Table1[[#This Row],[Product ID]],Table1[Sales],Table1[[#This Row],[Sales]])</f>
        <v>1</v>
      </c>
    </row>
    <row r="8518" spans="1:19" x14ac:dyDescent="0.3">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c r="S8518">
        <f>COUNTIFS(Table1[Order ID],Table1[[#This Row],[Order ID]],Table1[Product ID],Table1[[#This Row],[Product ID]],Table1[Sales],Table1[[#This Row],[Sales]])</f>
        <v>1</v>
      </c>
    </row>
    <row r="8519" spans="1:19" x14ac:dyDescent="0.3">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c r="S8519">
        <f>COUNTIFS(Table1[Order ID],Table1[[#This Row],[Order ID]],Table1[Product ID],Table1[[#This Row],[Product ID]],Table1[Sales],Table1[[#This Row],[Sales]])</f>
        <v>1</v>
      </c>
    </row>
    <row r="8520" spans="1:19" x14ac:dyDescent="0.3">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c r="S8520">
        <f>COUNTIFS(Table1[Order ID],Table1[[#This Row],[Order ID]],Table1[Product ID],Table1[[#This Row],[Product ID]],Table1[Sales],Table1[[#This Row],[Sales]])</f>
        <v>1</v>
      </c>
    </row>
    <row r="8521" spans="1:19" x14ac:dyDescent="0.3">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c r="S8521">
        <f>COUNTIFS(Table1[Order ID],Table1[[#This Row],[Order ID]],Table1[Product ID],Table1[[#This Row],[Product ID]],Table1[Sales],Table1[[#This Row],[Sales]])</f>
        <v>1</v>
      </c>
    </row>
    <row r="8522" spans="1:19" x14ac:dyDescent="0.3">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c r="S8522">
        <f>COUNTIFS(Table1[Order ID],Table1[[#This Row],[Order ID]],Table1[Product ID],Table1[[#This Row],[Product ID]],Table1[Sales],Table1[[#This Row],[Sales]])</f>
        <v>1</v>
      </c>
    </row>
    <row r="8523" spans="1:19" x14ac:dyDescent="0.3">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c r="S8523">
        <f>COUNTIFS(Table1[Order ID],Table1[[#This Row],[Order ID]],Table1[Product ID],Table1[[#This Row],[Product ID]],Table1[Sales],Table1[[#This Row],[Sales]])</f>
        <v>1</v>
      </c>
    </row>
    <row r="8524" spans="1:19" x14ac:dyDescent="0.3">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c r="S8524">
        <f>COUNTIFS(Table1[Order ID],Table1[[#This Row],[Order ID]],Table1[Product ID],Table1[[#This Row],[Product ID]],Table1[Sales],Table1[[#This Row],[Sales]])</f>
        <v>1</v>
      </c>
    </row>
    <row r="8525" spans="1:19" x14ac:dyDescent="0.3">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c r="S8525">
        <f>COUNTIFS(Table1[Order ID],Table1[[#This Row],[Order ID]],Table1[Product ID],Table1[[#This Row],[Product ID]],Table1[Sales],Table1[[#This Row],[Sales]])</f>
        <v>1</v>
      </c>
    </row>
    <row r="8526" spans="1:19" x14ac:dyDescent="0.3">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c r="S8526">
        <f>COUNTIFS(Table1[Order ID],Table1[[#This Row],[Order ID]],Table1[Product ID],Table1[[#This Row],[Product ID]],Table1[Sales],Table1[[#This Row],[Sales]])</f>
        <v>1</v>
      </c>
    </row>
    <row r="8527" spans="1:19" x14ac:dyDescent="0.3">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c r="S8527">
        <f>COUNTIFS(Table1[Order ID],Table1[[#This Row],[Order ID]],Table1[Product ID],Table1[[#This Row],[Product ID]],Table1[Sales],Table1[[#This Row],[Sales]])</f>
        <v>1</v>
      </c>
    </row>
    <row r="8528" spans="1:19" x14ac:dyDescent="0.3">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c r="S8528">
        <f>COUNTIFS(Table1[Order ID],Table1[[#This Row],[Order ID]],Table1[Product ID],Table1[[#This Row],[Product ID]],Table1[Sales],Table1[[#This Row],[Sales]])</f>
        <v>1</v>
      </c>
    </row>
    <row r="8529" spans="1:19" x14ac:dyDescent="0.3">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c r="S8529">
        <f>COUNTIFS(Table1[Order ID],Table1[[#This Row],[Order ID]],Table1[Product ID],Table1[[#This Row],[Product ID]],Table1[Sales],Table1[[#This Row],[Sales]])</f>
        <v>1</v>
      </c>
    </row>
    <row r="8530" spans="1:19" x14ac:dyDescent="0.3">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c r="S8530">
        <f>COUNTIFS(Table1[Order ID],Table1[[#This Row],[Order ID]],Table1[Product ID],Table1[[#This Row],[Product ID]],Table1[Sales],Table1[[#This Row],[Sales]])</f>
        <v>1</v>
      </c>
    </row>
    <row r="8531" spans="1:19" x14ac:dyDescent="0.3">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c r="S8531">
        <f>COUNTIFS(Table1[Order ID],Table1[[#This Row],[Order ID]],Table1[Product ID],Table1[[#This Row],[Product ID]],Table1[Sales],Table1[[#This Row],[Sales]])</f>
        <v>1</v>
      </c>
    </row>
    <row r="8532" spans="1:19" x14ac:dyDescent="0.3">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c r="S8532">
        <f>COUNTIFS(Table1[Order ID],Table1[[#This Row],[Order ID]],Table1[Product ID],Table1[[#This Row],[Product ID]],Table1[Sales],Table1[[#This Row],[Sales]])</f>
        <v>1</v>
      </c>
    </row>
    <row r="8533" spans="1:19" x14ac:dyDescent="0.3">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c r="S8533">
        <f>COUNTIFS(Table1[Order ID],Table1[[#This Row],[Order ID]],Table1[Product ID],Table1[[#This Row],[Product ID]],Table1[Sales],Table1[[#This Row],[Sales]])</f>
        <v>1</v>
      </c>
    </row>
    <row r="8534" spans="1:19" x14ac:dyDescent="0.3">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c r="S8534">
        <f>COUNTIFS(Table1[Order ID],Table1[[#This Row],[Order ID]],Table1[Product ID],Table1[[#This Row],[Product ID]],Table1[Sales],Table1[[#This Row],[Sales]])</f>
        <v>1</v>
      </c>
    </row>
    <row r="8535" spans="1:19" x14ac:dyDescent="0.3">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c r="S8535">
        <f>COUNTIFS(Table1[Order ID],Table1[[#This Row],[Order ID]],Table1[Product ID],Table1[[#This Row],[Product ID]],Table1[Sales],Table1[[#This Row],[Sales]])</f>
        <v>1</v>
      </c>
    </row>
    <row r="8536" spans="1:19" x14ac:dyDescent="0.3">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c r="S8536">
        <f>COUNTIFS(Table1[Order ID],Table1[[#This Row],[Order ID]],Table1[Product ID],Table1[[#This Row],[Product ID]],Table1[Sales],Table1[[#This Row],[Sales]])</f>
        <v>1</v>
      </c>
    </row>
    <row r="8537" spans="1:19" x14ac:dyDescent="0.3">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c r="S8537">
        <f>COUNTIFS(Table1[Order ID],Table1[[#This Row],[Order ID]],Table1[Product ID],Table1[[#This Row],[Product ID]],Table1[Sales],Table1[[#This Row],[Sales]])</f>
        <v>1</v>
      </c>
    </row>
    <row r="8538" spans="1:19" x14ac:dyDescent="0.3">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c r="S8538">
        <f>COUNTIFS(Table1[Order ID],Table1[[#This Row],[Order ID]],Table1[Product ID],Table1[[#This Row],[Product ID]],Table1[Sales],Table1[[#This Row],[Sales]])</f>
        <v>1</v>
      </c>
    </row>
    <row r="8539" spans="1:19" x14ac:dyDescent="0.3">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c r="S8539">
        <f>COUNTIFS(Table1[Order ID],Table1[[#This Row],[Order ID]],Table1[Product ID],Table1[[#This Row],[Product ID]],Table1[Sales],Table1[[#This Row],[Sales]])</f>
        <v>1</v>
      </c>
    </row>
    <row r="8540" spans="1:19" x14ac:dyDescent="0.3">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c r="S8540">
        <f>COUNTIFS(Table1[Order ID],Table1[[#This Row],[Order ID]],Table1[Product ID],Table1[[#This Row],[Product ID]],Table1[Sales],Table1[[#This Row],[Sales]])</f>
        <v>1</v>
      </c>
    </row>
    <row r="8541" spans="1:19" x14ac:dyDescent="0.3">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c r="S8541">
        <f>COUNTIFS(Table1[Order ID],Table1[[#This Row],[Order ID]],Table1[Product ID],Table1[[#This Row],[Product ID]],Table1[Sales],Table1[[#This Row],[Sales]])</f>
        <v>1</v>
      </c>
    </row>
    <row r="8542" spans="1:19" x14ac:dyDescent="0.3">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c r="S8542">
        <f>COUNTIFS(Table1[Order ID],Table1[[#This Row],[Order ID]],Table1[Product ID],Table1[[#This Row],[Product ID]],Table1[Sales],Table1[[#This Row],[Sales]])</f>
        <v>1</v>
      </c>
    </row>
    <row r="8543" spans="1:19" x14ac:dyDescent="0.3">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c r="S8543">
        <f>COUNTIFS(Table1[Order ID],Table1[[#This Row],[Order ID]],Table1[Product ID],Table1[[#This Row],[Product ID]],Table1[Sales],Table1[[#This Row],[Sales]])</f>
        <v>1</v>
      </c>
    </row>
    <row r="8544" spans="1:19" x14ac:dyDescent="0.3">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c r="S8544">
        <f>COUNTIFS(Table1[Order ID],Table1[[#This Row],[Order ID]],Table1[Product ID],Table1[[#This Row],[Product ID]],Table1[Sales],Table1[[#This Row],[Sales]])</f>
        <v>1</v>
      </c>
    </row>
    <row r="8545" spans="1:19" x14ac:dyDescent="0.3">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c r="S8545">
        <f>COUNTIFS(Table1[Order ID],Table1[[#This Row],[Order ID]],Table1[Product ID],Table1[[#This Row],[Product ID]],Table1[Sales],Table1[[#This Row],[Sales]])</f>
        <v>1</v>
      </c>
    </row>
    <row r="8546" spans="1:19" x14ac:dyDescent="0.3">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c r="S8546">
        <f>COUNTIFS(Table1[Order ID],Table1[[#This Row],[Order ID]],Table1[Product ID],Table1[[#This Row],[Product ID]],Table1[Sales],Table1[[#This Row],[Sales]])</f>
        <v>1</v>
      </c>
    </row>
    <row r="8547" spans="1:19" x14ac:dyDescent="0.3">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c r="S8547">
        <f>COUNTIFS(Table1[Order ID],Table1[[#This Row],[Order ID]],Table1[Product ID],Table1[[#This Row],[Product ID]],Table1[Sales],Table1[[#This Row],[Sales]])</f>
        <v>1</v>
      </c>
    </row>
    <row r="8548" spans="1:19" x14ac:dyDescent="0.3">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c r="S8548">
        <f>COUNTIFS(Table1[Order ID],Table1[[#This Row],[Order ID]],Table1[Product ID],Table1[[#This Row],[Product ID]],Table1[Sales],Table1[[#This Row],[Sales]])</f>
        <v>1</v>
      </c>
    </row>
    <row r="8549" spans="1:19" x14ac:dyDescent="0.3">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c r="S8549">
        <f>COUNTIFS(Table1[Order ID],Table1[[#This Row],[Order ID]],Table1[Product ID],Table1[[#This Row],[Product ID]],Table1[Sales],Table1[[#This Row],[Sales]])</f>
        <v>1</v>
      </c>
    </row>
    <row r="8550" spans="1:19" x14ac:dyDescent="0.3">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c r="S8550">
        <f>COUNTIFS(Table1[Order ID],Table1[[#This Row],[Order ID]],Table1[Product ID],Table1[[#This Row],[Product ID]],Table1[Sales],Table1[[#This Row],[Sales]])</f>
        <v>1</v>
      </c>
    </row>
    <row r="8551" spans="1:19" x14ac:dyDescent="0.3">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c r="S8551">
        <f>COUNTIFS(Table1[Order ID],Table1[[#This Row],[Order ID]],Table1[Product ID],Table1[[#This Row],[Product ID]],Table1[Sales],Table1[[#This Row],[Sales]])</f>
        <v>1</v>
      </c>
    </row>
    <row r="8552" spans="1:19" x14ac:dyDescent="0.3">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c r="S8552">
        <f>COUNTIFS(Table1[Order ID],Table1[[#This Row],[Order ID]],Table1[Product ID],Table1[[#This Row],[Product ID]],Table1[Sales],Table1[[#This Row],[Sales]])</f>
        <v>1</v>
      </c>
    </row>
    <row r="8553" spans="1:19" x14ac:dyDescent="0.3">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c r="S8553">
        <f>COUNTIFS(Table1[Order ID],Table1[[#This Row],[Order ID]],Table1[Product ID],Table1[[#This Row],[Product ID]],Table1[Sales],Table1[[#This Row],[Sales]])</f>
        <v>1</v>
      </c>
    </row>
    <row r="8554" spans="1:19" x14ac:dyDescent="0.3">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c r="S8554">
        <f>COUNTIFS(Table1[Order ID],Table1[[#This Row],[Order ID]],Table1[Product ID],Table1[[#This Row],[Product ID]],Table1[Sales],Table1[[#This Row],[Sales]])</f>
        <v>1</v>
      </c>
    </row>
    <row r="8555" spans="1:19" x14ac:dyDescent="0.3">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c r="S8555">
        <f>COUNTIFS(Table1[Order ID],Table1[[#This Row],[Order ID]],Table1[Product ID],Table1[[#This Row],[Product ID]],Table1[Sales],Table1[[#This Row],[Sales]])</f>
        <v>1</v>
      </c>
    </row>
    <row r="8556" spans="1:19" x14ac:dyDescent="0.3">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c r="S8556">
        <f>COUNTIFS(Table1[Order ID],Table1[[#This Row],[Order ID]],Table1[Product ID],Table1[[#This Row],[Product ID]],Table1[Sales],Table1[[#This Row],[Sales]])</f>
        <v>1</v>
      </c>
    </row>
    <row r="8557" spans="1:19" x14ac:dyDescent="0.3">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c r="S8557">
        <f>COUNTIFS(Table1[Order ID],Table1[[#This Row],[Order ID]],Table1[Product ID],Table1[[#This Row],[Product ID]],Table1[Sales],Table1[[#This Row],[Sales]])</f>
        <v>1</v>
      </c>
    </row>
    <row r="8558" spans="1:19" x14ac:dyDescent="0.3">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c r="S8558">
        <f>COUNTIFS(Table1[Order ID],Table1[[#This Row],[Order ID]],Table1[Product ID],Table1[[#This Row],[Product ID]],Table1[Sales],Table1[[#This Row],[Sales]])</f>
        <v>1</v>
      </c>
    </row>
    <row r="8559" spans="1:19" x14ac:dyDescent="0.3">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c r="S8559">
        <f>COUNTIFS(Table1[Order ID],Table1[[#This Row],[Order ID]],Table1[Product ID],Table1[[#This Row],[Product ID]],Table1[Sales],Table1[[#This Row],[Sales]])</f>
        <v>1</v>
      </c>
    </row>
    <row r="8560" spans="1:19" x14ac:dyDescent="0.3">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c r="S8560">
        <f>COUNTIFS(Table1[Order ID],Table1[[#This Row],[Order ID]],Table1[Product ID],Table1[[#This Row],[Product ID]],Table1[Sales],Table1[[#This Row],[Sales]])</f>
        <v>1</v>
      </c>
    </row>
    <row r="8561" spans="1:19" x14ac:dyDescent="0.3">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c r="S8561">
        <f>COUNTIFS(Table1[Order ID],Table1[[#This Row],[Order ID]],Table1[Product ID],Table1[[#This Row],[Product ID]],Table1[Sales],Table1[[#This Row],[Sales]])</f>
        <v>1</v>
      </c>
    </row>
    <row r="8562" spans="1:19" x14ac:dyDescent="0.3">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c r="S8562">
        <f>COUNTIFS(Table1[Order ID],Table1[[#This Row],[Order ID]],Table1[Product ID],Table1[[#This Row],[Product ID]],Table1[Sales],Table1[[#This Row],[Sales]])</f>
        <v>1</v>
      </c>
    </row>
    <row r="8563" spans="1:19" x14ac:dyDescent="0.3">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c r="S8563">
        <f>COUNTIFS(Table1[Order ID],Table1[[#This Row],[Order ID]],Table1[Product ID],Table1[[#This Row],[Product ID]],Table1[Sales],Table1[[#This Row],[Sales]])</f>
        <v>1</v>
      </c>
    </row>
    <row r="8564" spans="1:19" x14ac:dyDescent="0.3">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c r="S8564">
        <f>COUNTIFS(Table1[Order ID],Table1[[#This Row],[Order ID]],Table1[Product ID],Table1[[#This Row],[Product ID]],Table1[Sales],Table1[[#This Row],[Sales]])</f>
        <v>1</v>
      </c>
    </row>
    <row r="8565" spans="1:19" x14ac:dyDescent="0.3">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c r="S8565">
        <f>COUNTIFS(Table1[Order ID],Table1[[#This Row],[Order ID]],Table1[Product ID],Table1[[#This Row],[Product ID]],Table1[Sales],Table1[[#This Row],[Sales]])</f>
        <v>1</v>
      </c>
    </row>
    <row r="8566" spans="1:19" x14ac:dyDescent="0.3">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c r="S8566">
        <f>COUNTIFS(Table1[Order ID],Table1[[#This Row],[Order ID]],Table1[Product ID],Table1[[#This Row],[Product ID]],Table1[Sales],Table1[[#This Row],[Sales]])</f>
        <v>1</v>
      </c>
    </row>
    <row r="8567" spans="1:19" x14ac:dyDescent="0.3">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c r="S8567">
        <f>COUNTIFS(Table1[Order ID],Table1[[#This Row],[Order ID]],Table1[Product ID],Table1[[#This Row],[Product ID]],Table1[Sales],Table1[[#This Row],[Sales]])</f>
        <v>1</v>
      </c>
    </row>
    <row r="8568" spans="1:19" x14ac:dyDescent="0.3">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c r="S8568">
        <f>COUNTIFS(Table1[Order ID],Table1[[#This Row],[Order ID]],Table1[Product ID],Table1[[#This Row],[Product ID]],Table1[Sales],Table1[[#This Row],[Sales]])</f>
        <v>1</v>
      </c>
    </row>
    <row r="8569" spans="1:19" x14ac:dyDescent="0.3">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c r="S8569">
        <f>COUNTIFS(Table1[Order ID],Table1[[#This Row],[Order ID]],Table1[Product ID],Table1[[#This Row],[Product ID]],Table1[Sales],Table1[[#This Row],[Sales]])</f>
        <v>1</v>
      </c>
    </row>
    <row r="8570" spans="1:19" x14ac:dyDescent="0.3">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c r="S8570">
        <f>COUNTIFS(Table1[Order ID],Table1[[#This Row],[Order ID]],Table1[Product ID],Table1[[#This Row],[Product ID]],Table1[Sales],Table1[[#This Row],[Sales]])</f>
        <v>1</v>
      </c>
    </row>
    <row r="8571" spans="1:19" x14ac:dyDescent="0.3">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c r="S8571">
        <f>COUNTIFS(Table1[Order ID],Table1[[#This Row],[Order ID]],Table1[Product ID],Table1[[#This Row],[Product ID]],Table1[Sales],Table1[[#This Row],[Sales]])</f>
        <v>1</v>
      </c>
    </row>
    <row r="8572" spans="1:19" x14ac:dyDescent="0.3">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c r="S8572">
        <f>COUNTIFS(Table1[Order ID],Table1[[#This Row],[Order ID]],Table1[Product ID],Table1[[#This Row],[Product ID]],Table1[Sales],Table1[[#This Row],[Sales]])</f>
        <v>1</v>
      </c>
    </row>
    <row r="8573" spans="1:19" x14ac:dyDescent="0.3">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c r="S8573">
        <f>COUNTIFS(Table1[Order ID],Table1[[#This Row],[Order ID]],Table1[Product ID],Table1[[#This Row],[Product ID]],Table1[Sales],Table1[[#This Row],[Sales]])</f>
        <v>1</v>
      </c>
    </row>
    <row r="8574" spans="1:19" x14ac:dyDescent="0.3">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c r="S8574">
        <f>COUNTIFS(Table1[Order ID],Table1[[#This Row],[Order ID]],Table1[Product ID],Table1[[#This Row],[Product ID]],Table1[Sales],Table1[[#This Row],[Sales]])</f>
        <v>1</v>
      </c>
    </row>
    <row r="8575" spans="1:19" x14ac:dyDescent="0.3">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c r="S8575">
        <f>COUNTIFS(Table1[Order ID],Table1[[#This Row],[Order ID]],Table1[Product ID],Table1[[#This Row],[Product ID]],Table1[Sales],Table1[[#This Row],[Sales]])</f>
        <v>1</v>
      </c>
    </row>
    <row r="8576" spans="1:19" x14ac:dyDescent="0.3">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c r="S8576">
        <f>COUNTIFS(Table1[Order ID],Table1[[#This Row],[Order ID]],Table1[Product ID],Table1[[#This Row],[Product ID]],Table1[Sales],Table1[[#This Row],[Sales]])</f>
        <v>1</v>
      </c>
    </row>
    <row r="8577" spans="1:19" x14ac:dyDescent="0.3">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c r="S8577">
        <f>COUNTIFS(Table1[Order ID],Table1[[#This Row],[Order ID]],Table1[Product ID],Table1[[#This Row],[Product ID]],Table1[Sales],Table1[[#This Row],[Sales]])</f>
        <v>1</v>
      </c>
    </row>
    <row r="8578" spans="1:19" x14ac:dyDescent="0.3">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c r="S8578">
        <f>COUNTIFS(Table1[Order ID],Table1[[#This Row],[Order ID]],Table1[Product ID],Table1[[#This Row],[Product ID]],Table1[Sales],Table1[[#This Row],[Sales]])</f>
        <v>1</v>
      </c>
    </row>
    <row r="8579" spans="1:19" x14ac:dyDescent="0.3">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c r="S8579">
        <f>COUNTIFS(Table1[Order ID],Table1[[#This Row],[Order ID]],Table1[Product ID],Table1[[#This Row],[Product ID]],Table1[Sales],Table1[[#This Row],[Sales]])</f>
        <v>1</v>
      </c>
    </row>
    <row r="8580" spans="1:19" x14ac:dyDescent="0.3">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c r="S8580">
        <f>COUNTIFS(Table1[Order ID],Table1[[#This Row],[Order ID]],Table1[Product ID],Table1[[#This Row],[Product ID]],Table1[Sales],Table1[[#This Row],[Sales]])</f>
        <v>1</v>
      </c>
    </row>
    <row r="8581" spans="1:19" x14ac:dyDescent="0.3">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c r="S8581">
        <f>COUNTIFS(Table1[Order ID],Table1[[#This Row],[Order ID]],Table1[Product ID],Table1[[#This Row],[Product ID]],Table1[Sales],Table1[[#This Row],[Sales]])</f>
        <v>1</v>
      </c>
    </row>
    <row r="8582" spans="1:19" x14ac:dyDescent="0.3">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c r="S8582">
        <f>COUNTIFS(Table1[Order ID],Table1[[#This Row],[Order ID]],Table1[Product ID],Table1[[#This Row],[Product ID]],Table1[Sales],Table1[[#This Row],[Sales]])</f>
        <v>1</v>
      </c>
    </row>
    <row r="8583" spans="1:19" x14ac:dyDescent="0.3">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c r="S8583">
        <f>COUNTIFS(Table1[Order ID],Table1[[#This Row],[Order ID]],Table1[Product ID],Table1[[#This Row],[Product ID]],Table1[Sales],Table1[[#This Row],[Sales]])</f>
        <v>1</v>
      </c>
    </row>
    <row r="8584" spans="1:19" x14ac:dyDescent="0.3">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c r="S8584">
        <f>COUNTIFS(Table1[Order ID],Table1[[#This Row],[Order ID]],Table1[Product ID],Table1[[#This Row],[Product ID]],Table1[Sales],Table1[[#This Row],[Sales]])</f>
        <v>1</v>
      </c>
    </row>
    <row r="8585" spans="1:19" x14ac:dyDescent="0.3">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c r="S8585">
        <f>COUNTIFS(Table1[Order ID],Table1[[#This Row],[Order ID]],Table1[Product ID],Table1[[#This Row],[Product ID]],Table1[Sales],Table1[[#This Row],[Sales]])</f>
        <v>1</v>
      </c>
    </row>
    <row r="8586" spans="1:19" x14ac:dyDescent="0.3">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c r="S8586">
        <f>COUNTIFS(Table1[Order ID],Table1[[#This Row],[Order ID]],Table1[Product ID],Table1[[#This Row],[Product ID]],Table1[Sales],Table1[[#This Row],[Sales]])</f>
        <v>1</v>
      </c>
    </row>
    <row r="8587" spans="1:19" x14ac:dyDescent="0.3">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c r="S8587">
        <f>COUNTIFS(Table1[Order ID],Table1[[#This Row],[Order ID]],Table1[Product ID],Table1[[#This Row],[Product ID]],Table1[Sales],Table1[[#This Row],[Sales]])</f>
        <v>1</v>
      </c>
    </row>
    <row r="8588" spans="1:19" x14ac:dyDescent="0.3">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c r="S8588">
        <f>COUNTIFS(Table1[Order ID],Table1[[#This Row],[Order ID]],Table1[Product ID],Table1[[#This Row],[Product ID]],Table1[Sales],Table1[[#This Row],[Sales]])</f>
        <v>1</v>
      </c>
    </row>
    <row r="8589" spans="1:19" x14ac:dyDescent="0.3">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c r="S8589">
        <f>COUNTIFS(Table1[Order ID],Table1[[#This Row],[Order ID]],Table1[Product ID],Table1[[#This Row],[Product ID]],Table1[Sales],Table1[[#This Row],[Sales]])</f>
        <v>1</v>
      </c>
    </row>
    <row r="8590" spans="1:19" x14ac:dyDescent="0.3">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c r="S8590">
        <f>COUNTIFS(Table1[Order ID],Table1[[#This Row],[Order ID]],Table1[Product ID],Table1[[#This Row],[Product ID]],Table1[Sales],Table1[[#This Row],[Sales]])</f>
        <v>1</v>
      </c>
    </row>
    <row r="8591" spans="1:19" x14ac:dyDescent="0.3">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c r="S8591">
        <f>COUNTIFS(Table1[Order ID],Table1[[#This Row],[Order ID]],Table1[Product ID],Table1[[#This Row],[Product ID]],Table1[Sales],Table1[[#This Row],[Sales]])</f>
        <v>1</v>
      </c>
    </row>
    <row r="8592" spans="1:19" x14ac:dyDescent="0.3">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c r="S8592">
        <f>COUNTIFS(Table1[Order ID],Table1[[#This Row],[Order ID]],Table1[Product ID],Table1[[#This Row],[Product ID]],Table1[Sales],Table1[[#This Row],[Sales]])</f>
        <v>1</v>
      </c>
    </row>
    <row r="8593" spans="1:19" x14ac:dyDescent="0.3">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c r="S8593">
        <f>COUNTIFS(Table1[Order ID],Table1[[#This Row],[Order ID]],Table1[Product ID],Table1[[#This Row],[Product ID]],Table1[Sales],Table1[[#This Row],[Sales]])</f>
        <v>1</v>
      </c>
    </row>
    <row r="8594" spans="1:19" x14ac:dyDescent="0.3">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c r="S8594">
        <f>COUNTIFS(Table1[Order ID],Table1[[#This Row],[Order ID]],Table1[Product ID],Table1[[#This Row],[Product ID]],Table1[Sales],Table1[[#This Row],[Sales]])</f>
        <v>1</v>
      </c>
    </row>
    <row r="8595" spans="1:19" x14ac:dyDescent="0.3">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c r="S8595">
        <f>COUNTIFS(Table1[Order ID],Table1[[#This Row],[Order ID]],Table1[Product ID],Table1[[#This Row],[Product ID]],Table1[Sales],Table1[[#This Row],[Sales]])</f>
        <v>1</v>
      </c>
    </row>
    <row r="8596" spans="1:19" x14ac:dyDescent="0.3">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c r="S8596">
        <f>COUNTIFS(Table1[Order ID],Table1[[#This Row],[Order ID]],Table1[Product ID],Table1[[#This Row],[Product ID]],Table1[Sales],Table1[[#This Row],[Sales]])</f>
        <v>1</v>
      </c>
    </row>
    <row r="8597" spans="1:19" x14ac:dyDescent="0.3">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c r="S8597">
        <f>COUNTIFS(Table1[Order ID],Table1[[#This Row],[Order ID]],Table1[Product ID],Table1[[#This Row],[Product ID]],Table1[Sales],Table1[[#This Row],[Sales]])</f>
        <v>1</v>
      </c>
    </row>
    <row r="8598" spans="1:19" x14ac:dyDescent="0.3">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c r="S8598">
        <f>COUNTIFS(Table1[Order ID],Table1[[#This Row],[Order ID]],Table1[Product ID],Table1[[#This Row],[Product ID]],Table1[Sales],Table1[[#This Row],[Sales]])</f>
        <v>1</v>
      </c>
    </row>
    <row r="8599" spans="1:19" x14ac:dyDescent="0.3">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c r="S8599">
        <f>COUNTIFS(Table1[Order ID],Table1[[#This Row],[Order ID]],Table1[Product ID],Table1[[#This Row],[Product ID]],Table1[Sales],Table1[[#This Row],[Sales]])</f>
        <v>1</v>
      </c>
    </row>
    <row r="8600" spans="1:19" x14ac:dyDescent="0.3">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c r="S8600">
        <f>COUNTIFS(Table1[Order ID],Table1[[#This Row],[Order ID]],Table1[Product ID],Table1[[#This Row],[Product ID]],Table1[Sales],Table1[[#This Row],[Sales]])</f>
        <v>1</v>
      </c>
    </row>
    <row r="8601" spans="1:19" x14ac:dyDescent="0.3">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c r="S8601">
        <f>COUNTIFS(Table1[Order ID],Table1[[#This Row],[Order ID]],Table1[Product ID],Table1[[#This Row],[Product ID]],Table1[Sales],Table1[[#This Row],[Sales]])</f>
        <v>1</v>
      </c>
    </row>
    <row r="8602" spans="1:19" x14ac:dyDescent="0.3">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c r="S8602">
        <f>COUNTIFS(Table1[Order ID],Table1[[#This Row],[Order ID]],Table1[Product ID],Table1[[#This Row],[Product ID]],Table1[Sales],Table1[[#This Row],[Sales]])</f>
        <v>1</v>
      </c>
    </row>
    <row r="8603" spans="1:19" x14ac:dyDescent="0.3">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c r="S8603">
        <f>COUNTIFS(Table1[Order ID],Table1[[#This Row],[Order ID]],Table1[Product ID],Table1[[#This Row],[Product ID]],Table1[Sales],Table1[[#This Row],[Sales]])</f>
        <v>1</v>
      </c>
    </row>
    <row r="8604" spans="1:19" x14ac:dyDescent="0.3">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c r="S8604">
        <f>COUNTIFS(Table1[Order ID],Table1[[#This Row],[Order ID]],Table1[Product ID],Table1[[#This Row],[Product ID]],Table1[Sales],Table1[[#This Row],[Sales]])</f>
        <v>1</v>
      </c>
    </row>
    <row r="8605" spans="1:19" x14ac:dyDescent="0.3">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c r="S8605">
        <f>COUNTIFS(Table1[Order ID],Table1[[#This Row],[Order ID]],Table1[Product ID],Table1[[#This Row],[Product ID]],Table1[Sales],Table1[[#This Row],[Sales]])</f>
        <v>1</v>
      </c>
    </row>
    <row r="8606" spans="1:19" x14ac:dyDescent="0.3">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c r="S8606">
        <f>COUNTIFS(Table1[Order ID],Table1[[#This Row],[Order ID]],Table1[Product ID],Table1[[#This Row],[Product ID]],Table1[Sales],Table1[[#This Row],[Sales]])</f>
        <v>1</v>
      </c>
    </row>
    <row r="8607" spans="1:19" x14ac:dyDescent="0.3">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c r="S8607">
        <f>COUNTIFS(Table1[Order ID],Table1[[#This Row],[Order ID]],Table1[Product ID],Table1[[#This Row],[Product ID]],Table1[Sales],Table1[[#This Row],[Sales]])</f>
        <v>1</v>
      </c>
    </row>
    <row r="8608" spans="1:19" x14ac:dyDescent="0.3">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c r="S8608">
        <f>COUNTIFS(Table1[Order ID],Table1[[#This Row],[Order ID]],Table1[Product ID],Table1[[#This Row],[Product ID]],Table1[Sales],Table1[[#This Row],[Sales]])</f>
        <v>1</v>
      </c>
    </row>
    <row r="8609" spans="1:19" x14ac:dyDescent="0.3">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c r="S8609">
        <f>COUNTIFS(Table1[Order ID],Table1[[#This Row],[Order ID]],Table1[Product ID],Table1[[#This Row],[Product ID]],Table1[Sales],Table1[[#This Row],[Sales]])</f>
        <v>1</v>
      </c>
    </row>
    <row r="8610" spans="1:19" x14ac:dyDescent="0.3">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c r="S8610">
        <f>COUNTIFS(Table1[Order ID],Table1[[#This Row],[Order ID]],Table1[Product ID],Table1[[#This Row],[Product ID]],Table1[Sales],Table1[[#This Row],[Sales]])</f>
        <v>1</v>
      </c>
    </row>
    <row r="8611" spans="1:19" x14ac:dyDescent="0.3">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c r="S8611">
        <f>COUNTIFS(Table1[Order ID],Table1[[#This Row],[Order ID]],Table1[Product ID],Table1[[#This Row],[Product ID]],Table1[Sales],Table1[[#This Row],[Sales]])</f>
        <v>1</v>
      </c>
    </row>
    <row r="8612" spans="1:19" x14ac:dyDescent="0.3">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c r="S8612">
        <f>COUNTIFS(Table1[Order ID],Table1[[#This Row],[Order ID]],Table1[Product ID],Table1[[#This Row],[Product ID]],Table1[Sales],Table1[[#This Row],[Sales]])</f>
        <v>1</v>
      </c>
    </row>
    <row r="8613" spans="1:19" x14ac:dyDescent="0.3">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c r="S8613">
        <f>COUNTIFS(Table1[Order ID],Table1[[#This Row],[Order ID]],Table1[Product ID],Table1[[#This Row],[Product ID]],Table1[Sales],Table1[[#This Row],[Sales]])</f>
        <v>1</v>
      </c>
    </row>
    <row r="8614" spans="1:19" x14ac:dyDescent="0.3">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c r="S8614">
        <f>COUNTIFS(Table1[Order ID],Table1[[#This Row],[Order ID]],Table1[Product ID],Table1[[#This Row],[Product ID]],Table1[Sales],Table1[[#This Row],[Sales]])</f>
        <v>1</v>
      </c>
    </row>
    <row r="8615" spans="1:19" x14ac:dyDescent="0.3">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c r="S8615">
        <f>COUNTIFS(Table1[Order ID],Table1[[#This Row],[Order ID]],Table1[Product ID],Table1[[#This Row],[Product ID]],Table1[Sales],Table1[[#This Row],[Sales]])</f>
        <v>1</v>
      </c>
    </row>
    <row r="8616" spans="1:19" x14ac:dyDescent="0.3">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c r="S8616">
        <f>COUNTIFS(Table1[Order ID],Table1[[#This Row],[Order ID]],Table1[Product ID],Table1[[#This Row],[Product ID]],Table1[Sales],Table1[[#This Row],[Sales]])</f>
        <v>1</v>
      </c>
    </row>
    <row r="8617" spans="1:19" x14ac:dyDescent="0.3">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c r="S8617">
        <f>COUNTIFS(Table1[Order ID],Table1[[#This Row],[Order ID]],Table1[Product ID],Table1[[#This Row],[Product ID]],Table1[Sales],Table1[[#This Row],[Sales]])</f>
        <v>1</v>
      </c>
    </row>
    <row r="8618" spans="1:19" x14ac:dyDescent="0.3">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c r="S8618">
        <f>COUNTIFS(Table1[Order ID],Table1[[#This Row],[Order ID]],Table1[Product ID],Table1[[#This Row],[Product ID]],Table1[Sales],Table1[[#This Row],[Sales]])</f>
        <v>1</v>
      </c>
    </row>
    <row r="8619" spans="1:19" x14ac:dyDescent="0.3">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c r="S8619">
        <f>COUNTIFS(Table1[Order ID],Table1[[#This Row],[Order ID]],Table1[Product ID],Table1[[#This Row],[Product ID]],Table1[Sales],Table1[[#This Row],[Sales]])</f>
        <v>1</v>
      </c>
    </row>
    <row r="8620" spans="1:19" x14ac:dyDescent="0.3">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c r="S8620">
        <f>COUNTIFS(Table1[Order ID],Table1[[#This Row],[Order ID]],Table1[Product ID],Table1[[#This Row],[Product ID]],Table1[Sales],Table1[[#This Row],[Sales]])</f>
        <v>1</v>
      </c>
    </row>
    <row r="8621" spans="1:19" x14ac:dyDescent="0.3">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c r="S8621">
        <f>COUNTIFS(Table1[Order ID],Table1[[#This Row],[Order ID]],Table1[Product ID],Table1[[#This Row],[Product ID]],Table1[Sales],Table1[[#This Row],[Sales]])</f>
        <v>1</v>
      </c>
    </row>
    <row r="8622" spans="1:19" x14ac:dyDescent="0.3">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c r="S8622">
        <f>COUNTIFS(Table1[Order ID],Table1[[#This Row],[Order ID]],Table1[Product ID],Table1[[#This Row],[Product ID]],Table1[Sales],Table1[[#This Row],[Sales]])</f>
        <v>1</v>
      </c>
    </row>
    <row r="8623" spans="1:19" x14ac:dyDescent="0.3">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c r="S8623">
        <f>COUNTIFS(Table1[Order ID],Table1[[#This Row],[Order ID]],Table1[Product ID],Table1[[#This Row],[Product ID]],Table1[Sales],Table1[[#This Row],[Sales]])</f>
        <v>1</v>
      </c>
    </row>
    <row r="8624" spans="1:19" x14ac:dyDescent="0.3">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c r="S8624">
        <f>COUNTIFS(Table1[Order ID],Table1[[#This Row],[Order ID]],Table1[Product ID],Table1[[#This Row],[Product ID]],Table1[Sales],Table1[[#This Row],[Sales]])</f>
        <v>1</v>
      </c>
    </row>
    <row r="8625" spans="1:19" x14ac:dyDescent="0.3">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c r="S8625">
        <f>COUNTIFS(Table1[Order ID],Table1[[#This Row],[Order ID]],Table1[Product ID],Table1[[#This Row],[Product ID]],Table1[Sales],Table1[[#This Row],[Sales]])</f>
        <v>1</v>
      </c>
    </row>
    <row r="8626" spans="1:19" x14ac:dyDescent="0.3">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c r="S8626">
        <f>COUNTIFS(Table1[Order ID],Table1[[#This Row],[Order ID]],Table1[Product ID],Table1[[#This Row],[Product ID]],Table1[Sales],Table1[[#This Row],[Sales]])</f>
        <v>1</v>
      </c>
    </row>
    <row r="8627" spans="1:19" x14ac:dyDescent="0.3">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c r="S8627">
        <f>COUNTIFS(Table1[Order ID],Table1[[#This Row],[Order ID]],Table1[Product ID],Table1[[#This Row],[Product ID]],Table1[Sales],Table1[[#This Row],[Sales]])</f>
        <v>1</v>
      </c>
    </row>
    <row r="8628" spans="1:19" x14ac:dyDescent="0.3">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c r="S8628">
        <f>COUNTIFS(Table1[Order ID],Table1[[#This Row],[Order ID]],Table1[Product ID],Table1[[#This Row],[Product ID]],Table1[Sales],Table1[[#This Row],[Sales]])</f>
        <v>1</v>
      </c>
    </row>
    <row r="8629" spans="1:19" x14ac:dyDescent="0.3">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c r="S8629">
        <f>COUNTIFS(Table1[Order ID],Table1[[#This Row],[Order ID]],Table1[Product ID],Table1[[#This Row],[Product ID]],Table1[Sales],Table1[[#This Row],[Sales]])</f>
        <v>1</v>
      </c>
    </row>
    <row r="8630" spans="1:19" x14ac:dyDescent="0.3">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c r="S8630">
        <f>COUNTIFS(Table1[Order ID],Table1[[#This Row],[Order ID]],Table1[Product ID],Table1[[#This Row],[Product ID]],Table1[Sales],Table1[[#This Row],[Sales]])</f>
        <v>1</v>
      </c>
    </row>
    <row r="8631" spans="1:19" x14ac:dyDescent="0.3">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c r="S8631">
        <f>COUNTIFS(Table1[Order ID],Table1[[#This Row],[Order ID]],Table1[Product ID],Table1[[#This Row],[Product ID]],Table1[Sales],Table1[[#This Row],[Sales]])</f>
        <v>1</v>
      </c>
    </row>
    <row r="8632" spans="1:19" x14ac:dyDescent="0.3">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c r="S8632">
        <f>COUNTIFS(Table1[Order ID],Table1[[#This Row],[Order ID]],Table1[Product ID],Table1[[#This Row],[Product ID]],Table1[Sales],Table1[[#This Row],[Sales]])</f>
        <v>1</v>
      </c>
    </row>
    <row r="8633" spans="1:19" x14ac:dyDescent="0.3">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c r="S8633">
        <f>COUNTIFS(Table1[Order ID],Table1[[#This Row],[Order ID]],Table1[Product ID],Table1[[#This Row],[Product ID]],Table1[Sales],Table1[[#This Row],[Sales]])</f>
        <v>1</v>
      </c>
    </row>
    <row r="8634" spans="1:19" x14ac:dyDescent="0.3">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c r="S8634">
        <f>COUNTIFS(Table1[Order ID],Table1[[#This Row],[Order ID]],Table1[Product ID],Table1[[#This Row],[Product ID]],Table1[Sales],Table1[[#This Row],[Sales]])</f>
        <v>1</v>
      </c>
    </row>
    <row r="8635" spans="1:19" x14ac:dyDescent="0.3">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c r="S8635">
        <f>COUNTIFS(Table1[Order ID],Table1[[#This Row],[Order ID]],Table1[Product ID],Table1[[#This Row],[Product ID]],Table1[Sales],Table1[[#This Row],[Sales]])</f>
        <v>1</v>
      </c>
    </row>
    <row r="8636" spans="1:19" x14ac:dyDescent="0.3">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c r="S8636">
        <f>COUNTIFS(Table1[Order ID],Table1[[#This Row],[Order ID]],Table1[Product ID],Table1[[#This Row],[Product ID]],Table1[Sales],Table1[[#This Row],[Sales]])</f>
        <v>1</v>
      </c>
    </row>
    <row r="8637" spans="1:19" x14ac:dyDescent="0.3">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c r="S8637">
        <f>COUNTIFS(Table1[Order ID],Table1[[#This Row],[Order ID]],Table1[Product ID],Table1[[#This Row],[Product ID]],Table1[Sales],Table1[[#This Row],[Sales]])</f>
        <v>1</v>
      </c>
    </row>
    <row r="8638" spans="1:19" x14ac:dyDescent="0.3">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c r="S8638">
        <f>COUNTIFS(Table1[Order ID],Table1[[#This Row],[Order ID]],Table1[Product ID],Table1[[#This Row],[Product ID]],Table1[Sales],Table1[[#This Row],[Sales]])</f>
        <v>1</v>
      </c>
    </row>
    <row r="8639" spans="1:19" x14ac:dyDescent="0.3">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c r="S8639">
        <f>COUNTIFS(Table1[Order ID],Table1[[#This Row],[Order ID]],Table1[Product ID],Table1[[#This Row],[Product ID]],Table1[Sales],Table1[[#This Row],[Sales]])</f>
        <v>1</v>
      </c>
    </row>
    <row r="8640" spans="1:19" x14ac:dyDescent="0.3">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c r="S8640">
        <f>COUNTIFS(Table1[Order ID],Table1[[#This Row],[Order ID]],Table1[Product ID],Table1[[#This Row],[Product ID]],Table1[Sales],Table1[[#This Row],[Sales]])</f>
        <v>1</v>
      </c>
    </row>
    <row r="8641" spans="1:19" x14ac:dyDescent="0.3">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c r="S8641">
        <f>COUNTIFS(Table1[Order ID],Table1[[#This Row],[Order ID]],Table1[Product ID],Table1[[#This Row],[Product ID]],Table1[Sales],Table1[[#This Row],[Sales]])</f>
        <v>1</v>
      </c>
    </row>
    <row r="8642" spans="1:19" x14ac:dyDescent="0.3">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c r="S8642">
        <f>COUNTIFS(Table1[Order ID],Table1[[#This Row],[Order ID]],Table1[Product ID],Table1[[#This Row],[Product ID]],Table1[Sales],Table1[[#This Row],[Sales]])</f>
        <v>1</v>
      </c>
    </row>
    <row r="8643" spans="1:19" x14ac:dyDescent="0.3">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c r="S8643">
        <f>COUNTIFS(Table1[Order ID],Table1[[#This Row],[Order ID]],Table1[Product ID],Table1[[#This Row],[Product ID]],Table1[Sales],Table1[[#This Row],[Sales]])</f>
        <v>1</v>
      </c>
    </row>
    <row r="8644" spans="1:19" x14ac:dyDescent="0.3">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c r="S8644">
        <f>COUNTIFS(Table1[Order ID],Table1[[#This Row],[Order ID]],Table1[Product ID],Table1[[#This Row],[Product ID]],Table1[Sales],Table1[[#This Row],[Sales]])</f>
        <v>1</v>
      </c>
    </row>
    <row r="8645" spans="1:19" x14ac:dyDescent="0.3">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c r="S8645">
        <f>COUNTIFS(Table1[Order ID],Table1[[#This Row],[Order ID]],Table1[Product ID],Table1[[#This Row],[Product ID]],Table1[Sales],Table1[[#This Row],[Sales]])</f>
        <v>1</v>
      </c>
    </row>
    <row r="8646" spans="1:19" x14ac:dyDescent="0.3">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c r="S8646">
        <f>COUNTIFS(Table1[Order ID],Table1[[#This Row],[Order ID]],Table1[Product ID],Table1[[#This Row],[Product ID]],Table1[Sales],Table1[[#This Row],[Sales]])</f>
        <v>1</v>
      </c>
    </row>
    <row r="8647" spans="1:19" x14ac:dyDescent="0.3">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c r="S8647">
        <f>COUNTIFS(Table1[Order ID],Table1[[#This Row],[Order ID]],Table1[Product ID],Table1[[#This Row],[Product ID]],Table1[Sales],Table1[[#This Row],[Sales]])</f>
        <v>1</v>
      </c>
    </row>
    <row r="8648" spans="1:19" x14ac:dyDescent="0.3">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c r="S8648">
        <f>COUNTIFS(Table1[Order ID],Table1[[#This Row],[Order ID]],Table1[Product ID],Table1[[#This Row],[Product ID]],Table1[Sales],Table1[[#This Row],[Sales]])</f>
        <v>1</v>
      </c>
    </row>
    <row r="8649" spans="1:19" x14ac:dyDescent="0.3">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c r="S8649">
        <f>COUNTIFS(Table1[Order ID],Table1[[#This Row],[Order ID]],Table1[Product ID],Table1[[#This Row],[Product ID]],Table1[Sales],Table1[[#This Row],[Sales]])</f>
        <v>1</v>
      </c>
    </row>
    <row r="8650" spans="1:19" x14ac:dyDescent="0.3">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c r="S8650">
        <f>COUNTIFS(Table1[Order ID],Table1[[#This Row],[Order ID]],Table1[Product ID],Table1[[#This Row],[Product ID]],Table1[Sales],Table1[[#This Row],[Sales]])</f>
        <v>1</v>
      </c>
    </row>
    <row r="8651" spans="1:19" x14ac:dyDescent="0.3">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c r="S8651">
        <f>COUNTIFS(Table1[Order ID],Table1[[#This Row],[Order ID]],Table1[Product ID],Table1[[#This Row],[Product ID]],Table1[Sales],Table1[[#This Row],[Sales]])</f>
        <v>1</v>
      </c>
    </row>
    <row r="8652" spans="1:19" x14ac:dyDescent="0.3">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c r="S8652">
        <f>COUNTIFS(Table1[Order ID],Table1[[#This Row],[Order ID]],Table1[Product ID],Table1[[#This Row],[Product ID]],Table1[Sales],Table1[[#This Row],[Sales]])</f>
        <v>1</v>
      </c>
    </row>
    <row r="8653" spans="1:19" x14ac:dyDescent="0.3">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c r="S8653">
        <f>COUNTIFS(Table1[Order ID],Table1[[#This Row],[Order ID]],Table1[Product ID],Table1[[#This Row],[Product ID]],Table1[Sales],Table1[[#This Row],[Sales]])</f>
        <v>1</v>
      </c>
    </row>
    <row r="8654" spans="1:19" x14ac:dyDescent="0.3">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c r="S8654">
        <f>COUNTIFS(Table1[Order ID],Table1[[#This Row],[Order ID]],Table1[Product ID],Table1[[#This Row],[Product ID]],Table1[Sales],Table1[[#This Row],[Sales]])</f>
        <v>1</v>
      </c>
    </row>
    <row r="8655" spans="1:19" x14ac:dyDescent="0.3">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c r="S8655">
        <f>COUNTIFS(Table1[Order ID],Table1[[#This Row],[Order ID]],Table1[Product ID],Table1[[#This Row],[Product ID]],Table1[Sales],Table1[[#This Row],[Sales]])</f>
        <v>1</v>
      </c>
    </row>
    <row r="8656" spans="1:19" x14ac:dyDescent="0.3">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c r="S8656">
        <f>COUNTIFS(Table1[Order ID],Table1[[#This Row],[Order ID]],Table1[Product ID],Table1[[#This Row],[Product ID]],Table1[Sales],Table1[[#This Row],[Sales]])</f>
        <v>1</v>
      </c>
    </row>
    <row r="8657" spans="1:19" x14ac:dyDescent="0.3">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c r="S8657">
        <f>COUNTIFS(Table1[Order ID],Table1[[#This Row],[Order ID]],Table1[Product ID],Table1[[#This Row],[Product ID]],Table1[Sales],Table1[[#This Row],[Sales]])</f>
        <v>1</v>
      </c>
    </row>
    <row r="8658" spans="1:19" x14ac:dyDescent="0.3">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c r="S8658">
        <f>COUNTIFS(Table1[Order ID],Table1[[#This Row],[Order ID]],Table1[Product ID],Table1[[#This Row],[Product ID]],Table1[Sales],Table1[[#This Row],[Sales]])</f>
        <v>1</v>
      </c>
    </row>
    <row r="8659" spans="1:19" x14ac:dyDescent="0.3">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c r="S8659">
        <f>COUNTIFS(Table1[Order ID],Table1[[#This Row],[Order ID]],Table1[Product ID],Table1[[#This Row],[Product ID]],Table1[Sales],Table1[[#This Row],[Sales]])</f>
        <v>1</v>
      </c>
    </row>
    <row r="8660" spans="1:19" x14ac:dyDescent="0.3">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c r="S8660">
        <f>COUNTIFS(Table1[Order ID],Table1[[#This Row],[Order ID]],Table1[Product ID],Table1[[#This Row],[Product ID]],Table1[Sales],Table1[[#This Row],[Sales]])</f>
        <v>1</v>
      </c>
    </row>
    <row r="8661" spans="1:19" x14ac:dyDescent="0.3">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c r="S8661">
        <f>COUNTIFS(Table1[Order ID],Table1[[#This Row],[Order ID]],Table1[Product ID],Table1[[#This Row],[Product ID]],Table1[Sales],Table1[[#This Row],[Sales]])</f>
        <v>1</v>
      </c>
    </row>
    <row r="8662" spans="1:19" x14ac:dyDescent="0.3">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c r="S8662">
        <f>COUNTIFS(Table1[Order ID],Table1[[#This Row],[Order ID]],Table1[Product ID],Table1[[#This Row],[Product ID]],Table1[Sales],Table1[[#This Row],[Sales]])</f>
        <v>1</v>
      </c>
    </row>
    <row r="8663" spans="1:19" x14ac:dyDescent="0.3">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c r="S8663">
        <f>COUNTIFS(Table1[Order ID],Table1[[#This Row],[Order ID]],Table1[Product ID],Table1[[#This Row],[Product ID]],Table1[Sales],Table1[[#This Row],[Sales]])</f>
        <v>1</v>
      </c>
    </row>
    <row r="8664" spans="1:19" x14ac:dyDescent="0.3">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c r="S8664">
        <f>COUNTIFS(Table1[Order ID],Table1[[#This Row],[Order ID]],Table1[Product ID],Table1[[#This Row],[Product ID]],Table1[Sales],Table1[[#This Row],[Sales]])</f>
        <v>1</v>
      </c>
    </row>
    <row r="8665" spans="1:19" x14ac:dyDescent="0.3">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c r="S8665">
        <f>COUNTIFS(Table1[Order ID],Table1[[#This Row],[Order ID]],Table1[Product ID],Table1[[#This Row],[Product ID]],Table1[Sales],Table1[[#This Row],[Sales]])</f>
        <v>1</v>
      </c>
    </row>
    <row r="8666" spans="1:19" x14ac:dyDescent="0.3">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c r="S8666">
        <f>COUNTIFS(Table1[Order ID],Table1[[#This Row],[Order ID]],Table1[Product ID],Table1[[#This Row],[Product ID]],Table1[Sales],Table1[[#This Row],[Sales]])</f>
        <v>1</v>
      </c>
    </row>
    <row r="8667" spans="1:19" x14ac:dyDescent="0.3">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c r="S8667">
        <f>COUNTIFS(Table1[Order ID],Table1[[#This Row],[Order ID]],Table1[Product ID],Table1[[#This Row],[Product ID]],Table1[Sales],Table1[[#This Row],[Sales]])</f>
        <v>1</v>
      </c>
    </row>
    <row r="8668" spans="1:19" x14ac:dyDescent="0.3">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c r="S8668">
        <f>COUNTIFS(Table1[Order ID],Table1[[#This Row],[Order ID]],Table1[Product ID],Table1[[#This Row],[Product ID]],Table1[Sales],Table1[[#This Row],[Sales]])</f>
        <v>1</v>
      </c>
    </row>
    <row r="8669" spans="1:19" x14ac:dyDescent="0.3">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c r="S8669">
        <f>COUNTIFS(Table1[Order ID],Table1[[#This Row],[Order ID]],Table1[Product ID],Table1[[#This Row],[Product ID]],Table1[Sales],Table1[[#This Row],[Sales]])</f>
        <v>1</v>
      </c>
    </row>
    <row r="8670" spans="1:19" x14ac:dyDescent="0.3">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c r="S8670">
        <f>COUNTIFS(Table1[Order ID],Table1[[#This Row],[Order ID]],Table1[Product ID],Table1[[#This Row],[Product ID]],Table1[Sales],Table1[[#This Row],[Sales]])</f>
        <v>1</v>
      </c>
    </row>
    <row r="8671" spans="1:19" x14ac:dyDescent="0.3">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c r="S8671">
        <f>COUNTIFS(Table1[Order ID],Table1[[#This Row],[Order ID]],Table1[Product ID],Table1[[#This Row],[Product ID]],Table1[Sales],Table1[[#This Row],[Sales]])</f>
        <v>1</v>
      </c>
    </row>
    <row r="8672" spans="1:19" x14ac:dyDescent="0.3">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c r="S8672">
        <f>COUNTIFS(Table1[Order ID],Table1[[#This Row],[Order ID]],Table1[Product ID],Table1[[#This Row],[Product ID]],Table1[Sales],Table1[[#This Row],[Sales]])</f>
        <v>1</v>
      </c>
    </row>
    <row r="8673" spans="1:19" x14ac:dyDescent="0.3">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c r="S8673">
        <f>COUNTIFS(Table1[Order ID],Table1[[#This Row],[Order ID]],Table1[Product ID],Table1[[#This Row],[Product ID]],Table1[Sales],Table1[[#This Row],[Sales]])</f>
        <v>1</v>
      </c>
    </row>
    <row r="8674" spans="1:19" x14ac:dyDescent="0.3">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c r="S8674">
        <f>COUNTIFS(Table1[Order ID],Table1[[#This Row],[Order ID]],Table1[Product ID],Table1[[#This Row],[Product ID]],Table1[Sales],Table1[[#This Row],[Sales]])</f>
        <v>1</v>
      </c>
    </row>
    <row r="8675" spans="1:19" x14ac:dyDescent="0.3">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c r="S8675">
        <f>COUNTIFS(Table1[Order ID],Table1[[#This Row],[Order ID]],Table1[Product ID],Table1[[#This Row],[Product ID]],Table1[Sales],Table1[[#This Row],[Sales]])</f>
        <v>1</v>
      </c>
    </row>
    <row r="8676" spans="1:19" x14ac:dyDescent="0.3">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c r="S8676">
        <f>COUNTIFS(Table1[Order ID],Table1[[#This Row],[Order ID]],Table1[Product ID],Table1[[#This Row],[Product ID]],Table1[Sales],Table1[[#This Row],[Sales]])</f>
        <v>1</v>
      </c>
    </row>
    <row r="8677" spans="1:19" x14ac:dyDescent="0.3">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c r="S8677">
        <f>COUNTIFS(Table1[Order ID],Table1[[#This Row],[Order ID]],Table1[Product ID],Table1[[#This Row],[Product ID]],Table1[Sales],Table1[[#This Row],[Sales]])</f>
        <v>1</v>
      </c>
    </row>
    <row r="8678" spans="1:19" x14ac:dyDescent="0.3">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c r="S8678">
        <f>COUNTIFS(Table1[Order ID],Table1[[#This Row],[Order ID]],Table1[Product ID],Table1[[#This Row],[Product ID]],Table1[Sales],Table1[[#This Row],[Sales]])</f>
        <v>1</v>
      </c>
    </row>
    <row r="8679" spans="1:19" x14ac:dyDescent="0.3">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c r="S8679">
        <f>COUNTIFS(Table1[Order ID],Table1[[#This Row],[Order ID]],Table1[Product ID],Table1[[#This Row],[Product ID]],Table1[Sales],Table1[[#This Row],[Sales]])</f>
        <v>1</v>
      </c>
    </row>
    <row r="8680" spans="1:19" x14ac:dyDescent="0.3">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c r="S8680">
        <f>COUNTIFS(Table1[Order ID],Table1[[#This Row],[Order ID]],Table1[Product ID],Table1[[#This Row],[Product ID]],Table1[Sales],Table1[[#This Row],[Sales]])</f>
        <v>1</v>
      </c>
    </row>
    <row r="8681" spans="1:19" x14ac:dyDescent="0.3">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c r="S8681">
        <f>COUNTIFS(Table1[Order ID],Table1[[#This Row],[Order ID]],Table1[Product ID],Table1[[#This Row],[Product ID]],Table1[Sales],Table1[[#This Row],[Sales]])</f>
        <v>1</v>
      </c>
    </row>
    <row r="8682" spans="1:19" x14ac:dyDescent="0.3">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c r="S8682">
        <f>COUNTIFS(Table1[Order ID],Table1[[#This Row],[Order ID]],Table1[Product ID],Table1[[#This Row],[Product ID]],Table1[Sales],Table1[[#This Row],[Sales]])</f>
        <v>1</v>
      </c>
    </row>
    <row r="8683" spans="1:19" x14ac:dyDescent="0.3">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c r="S8683">
        <f>COUNTIFS(Table1[Order ID],Table1[[#This Row],[Order ID]],Table1[Product ID],Table1[[#This Row],[Product ID]],Table1[Sales],Table1[[#This Row],[Sales]])</f>
        <v>1</v>
      </c>
    </row>
    <row r="8684" spans="1:19" x14ac:dyDescent="0.3">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c r="S8684">
        <f>COUNTIFS(Table1[Order ID],Table1[[#This Row],[Order ID]],Table1[Product ID],Table1[[#This Row],[Product ID]],Table1[Sales],Table1[[#This Row],[Sales]])</f>
        <v>1</v>
      </c>
    </row>
    <row r="8685" spans="1:19" x14ac:dyDescent="0.3">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c r="S8685">
        <f>COUNTIFS(Table1[Order ID],Table1[[#This Row],[Order ID]],Table1[Product ID],Table1[[#This Row],[Product ID]],Table1[Sales],Table1[[#This Row],[Sales]])</f>
        <v>1</v>
      </c>
    </row>
    <row r="8686" spans="1:19" x14ac:dyDescent="0.3">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c r="S8686">
        <f>COUNTIFS(Table1[Order ID],Table1[[#This Row],[Order ID]],Table1[Product ID],Table1[[#This Row],[Product ID]],Table1[Sales],Table1[[#This Row],[Sales]])</f>
        <v>1</v>
      </c>
    </row>
    <row r="8687" spans="1:19" x14ac:dyDescent="0.3">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c r="S8687">
        <f>COUNTIFS(Table1[Order ID],Table1[[#This Row],[Order ID]],Table1[Product ID],Table1[[#This Row],[Product ID]],Table1[Sales],Table1[[#This Row],[Sales]])</f>
        <v>1</v>
      </c>
    </row>
    <row r="8688" spans="1:19" x14ac:dyDescent="0.3">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c r="S8688">
        <f>COUNTIFS(Table1[Order ID],Table1[[#This Row],[Order ID]],Table1[Product ID],Table1[[#This Row],[Product ID]],Table1[Sales],Table1[[#This Row],[Sales]])</f>
        <v>1</v>
      </c>
    </row>
    <row r="8689" spans="1:19" x14ac:dyDescent="0.3">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c r="S8689">
        <f>COUNTIFS(Table1[Order ID],Table1[[#This Row],[Order ID]],Table1[Product ID],Table1[[#This Row],[Product ID]],Table1[Sales],Table1[[#This Row],[Sales]])</f>
        <v>1</v>
      </c>
    </row>
    <row r="8690" spans="1:19" x14ac:dyDescent="0.3">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c r="S8690">
        <f>COUNTIFS(Table1[Order ID],Table1[[#This Row],[Order ID]],Table1[Product ID],Table1[[#This Row],[Product ID]],Table1[Sales],Table1[[#This Row],[Sales]])</f>
        <v>1</v>
      </c>
    </row>
    <row r="8691" spans="1:19" x14ac:dyDescent="0.3">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c r="S8691">
        <f>COUNTIFS(Table1[Order ID],Table1[[#This Row],[Order ID]],Table1[Product ID],Table1[[#This Row],[Product ID]],Table1[Sales],Table1[[#This Row],[Sales]])</f>
        <v>1</v>
      </c>
    </row>
    <row r="8692" spans="1:19" x14ac:dyDescent="0.3">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c r="S8692">
        <f>COUNTIFS(Table1[Order ID],Table1[[#This Row],[Order ID]],Table1[Product ID],Table1[[#This Row],[Product ID]],Table1[Sales],Table1[[#This Row],[Sales]])</f>
        <v>1</v>
      </c>
    </row>
    <row r="8693" spans="1:19" x14ac:dyDescent="0.3">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c r="S8693">
        <f>COUNTIFS(Table1[Order ID],Table1[[#This Row],[Order ID]],Table1[Product ID],Table1[[#This Row],[Product ID]],Table1[Sales],Table1[[#This Row],[Sales]])</f>
        <v>1</v>
      </c>
    </row>
    <row r="8694" spans="1:19" x14ac:dyDescent="0.3">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c r="S8694">
        <f>COUNTIFS(Table1[Order ID],Table1[[#This Row],[Order ID]],Table1[Product ID],Table1[[#This Row],[Product ID]],Table1[Sales],Table1[[#This Row],[Sales]])</f>
        <v>1</v>
      </c>
    </row>
    <row r="8695" spans="1:19" x14ac:dyDescent="0.3">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c r="S8695">
        <f>COUNTIFS(Table1[Order ID],Table1[[#This Row],[Order ID]],Table1[Product ID],Table1[[#This Row],[Product ID]],Table1[Sales],Table1[[#This Row],[Sales]])</f>
        <v>1</v>
      </c>
    </row>
    <row r="8696" spans="1:19" x14ac:dyDescent="0.3">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c r="S8696">
        <f>COUNTIFS(Table1[Order ID],Table1[[#This Row],[Order ID]],Table1[Product ID],Table1[[#This Row],[Product ID]],Table1[Sales],Table1[[#This Row],[Sales]])</f>
        <v>1</v>
      </c>
    </row>
    <row r="8697" spans="1:19" x14ac:dyDescent="0.3">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c r="S8697">
        <f>COUNTIFS(Table1[Order ID],Table1[[#This Row],[Order ID]],Table1[Product ID],Table1[[#This Row],[Product ID]],Table1[Sales],Table1[[#This Row],[Sales]])</f>
        <v>1</v>
      </c>
    </row>
    <row r="8698" spans="1:19" x14ac:dyDescent="0.3">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c r="S8698">
        <f>COUNTIFS(Table1[Order ID],Table1[[#This Row],[Order ID]],Table1[Product ID],Table1[[#This Row],[Product ID]],Table1[Sales],Table1[[#This Row],[Sales]])</f>
        <v>1</v>
      </c>
    </row>
    <row r="8699" spans="1:19" x14ac:dyDescent="0.3">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c r="S8699">
        <f>COUNTIFS(Table1[Order ID],Table1[[#This Row],[Order ID]],Table1[Product ID],Table1[[#This Row],[Product ID]],Table1[Sales],Table1[[#This Row],[Sales]])</f>
        <v>1</v>
      </c>
    </row>
    <row r="8700" spans="1:19" x14ac:dyDescent="0.3">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c r="S8700">
        <f>COUNTIFS(Table1[Order ID],Table1[[#This Row],[Order ID]],Table1[Product ID],Table1[[#This Row],[Product ID]],Table1[Sales],Table1[[#This Row],[Sales]])</f>
        <v>1</v>
      </c>
    </row>
    <row r="8701" spans="1:19" x14ac:dyDescent="0.3">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c r="S8701">
        <f>COUNTIFS(Table1[Order ID],Table1[[#This Row],[Order ID]],Table1[Product ID],Table1[[#This Row],[Product ID]],Table1[Sales],Table1[[#This Row],[Sales]])</f>
        <v>1</v>
      </c>
    </row>
    <row r="8702" spans="1:19" x14ac:dyDescent="0.3">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c r="S8702">
        <f>COUNTIFS(Table1[Order ID],Table1[[#This Row],[Order ID]],Table1[Product ID],Table1[[#This Row],[Product ID]],Table1[Sales],Table1[[#This Row],[Sales]])</f>
        <v>1</v>
      </c>
    </row>
    <row r="8703" spans="1:19" x14ac:dyDescent="0.3">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c r="S8703">
        <f>COUNTIFS(Table1[Order ID],Table1[[#This Row],[Order ID]],Table1[Product ID],Table1[[#This Row],[Product ID]],Table1[Sales],Table1[[#This Row],[Sales]])</f>
        <v>1</v>
      </c>
    </row>
    <row r="8704" spans="1:19" x14ac:dyDescent="0.3">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c r="S8704">
        <f>COUNTIFS(Table1[Order ID],Table1[[#This Row],[Order ID]],Table1[Product ID],Table1[[#This Row],[Product ID]],Table1[Sales],Table1[[#This Row],[Sales]])</f>
        <v>1</v>
      </c>
    </row>
    <row r="8705" spans="1:19" x14ac:dyDescent="0.3">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c r="S8705">
        <f>COUNTIFS(Table1[Order ID],Table1[[#This Row],[Order ID]],Table1[Product ID],Table1[[#This Row],[Product ID]],Table1[Sales],Table1[[#This Row],[Sales]])</f>
        <v>1</v>
      </c>
    </row>
    <row r="8706" spans="1:19" x14ac:dyDescent="0.3">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c r="S8706">
        <f>COUNTIFS(Table1[Order ID],Table1[[#This Row],[Order ID]],Table1[Product ID],Table1[[#This Row],[Product ID]],Table1[Sales],Table1[[#This Row],[Sales]])</f>
        <v>1</v>
      </c>
    </row>
    <row r="8707" spans="1:19" x14ac:dyDescent="0.3">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c r="S8707">
        <f>COUNTIFS(Table1[Order ID],Table1[[#This Row],[Order ID]],Table1[Product ID],Table1[[#This Row],[Product ID]],Table1[Sales],Table1[[#This Row],[Sales]])</f>
        <v>1</v>
      </c>
    </row>
    <row r="8708" spans="1:19" x14ac:dyDescent="0.3">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c r="S8708">
        <f>COUNTIFS(Table1[Order ID],Table1[[#This Row],[Order ID]],Table1[Product ID],Table1[[#This Row],[Product ID]],Table1[Sales],Table1[[#This Row],[Sales]])</f>
        <v>1</v>
      </c>
    </row>
    <row r="8709" spans="1:19" x14ac:dyDescent="0.3">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c r="S8709">
        <f>COUNTIFS(Table1[Order ID],Table1[[#This Row],[Order ID]],Table1[Product ID],Table1[[#This Row],[Product ID]],Table1[Sales],Table1[[#This Row],[Sales]])</f>
        <v>1</v>
      </c>
    </row>
    <row r="8710" spans="1:19" x14ac:dyDescent="0.3">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c r="S8710">
        <f>COUNTIFS(Table1[Order ID],Table1[[#This Row],[Order ID]],Table1[Product ID],Table1[[#This Row],[Product ID]],Table1[Sales],Table1[[#This Row],[Sales]])</f>
        <v>1</v>
      </c>
    </row>
    <row r="8711" spans="1:19" x14ac:dyDescent="0.3">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c r="S8711">
        <f>COUNTIFS(Table1[Order ID],Table1[[#This Row],[Order ID]],Table1[Product ID],Table1[[#This Row],[Product ID]],Table1[Sales],Table1[[#This Row],[Sales]])</f>
        <v>1</v>
      </c>
    </row>
    <row r="8712" spans="1:19" x14ac:dyDescent="0.3">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c r="S8712">
        <f>COUNTIFS(Table1[Order ID],Table1[[#This Row],[Order ID]],Table1[Product ID],Table1[[#This Row],[Product ID]],Table1[Sales],Table1[[#This Row],[Sales]])</f>
        <v>1</v>
      </c>
    </row>
    <row r="8713" spans="1:19" x14ac:dyDescent="0.3">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c r="S8713">
        <f>COUNTIFS(Table1[Order ID],Table1[[#This Row],[Order ID]],Table1[Product ID],Table1[[#This Row],[Product ID]],Table1[Sales],Table1[[#This Row],[Sales]])</f>
        <v>1</v>
      </c>
    </row>
    <row r="8714" spans="1:19" x14ac:dyDescent="0.3">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c r="S8714">
        <f>COUNTIFS(Table1[Order ID],Table1[[#This Row],[Order ID]],Table1[Product ID],Table1[[#This Row],[Product ID]],Table1[Sales],Table1[[#This Row],[Sales]])</f>
        <v>1</v>
      </c>
    </row>
    <row r="8715" spans="1:19" x14ac:dyDescent="0.3">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c r="S8715">
        <f>COUNTIFS(Table1[Order ID],Table1[[#This Row],[Order ID]],Table1[Product ID],Table1[[#This Row],[Product ID]],Table1[Sales],Table1[[#This Row],[Sales]])</f>
        <v>1</v>
      </c>
    </row>
    <row r="8716" spans="1:19" x14ac:dyDescent="0.3">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c r="S8716">
        <f>COUNTIFS(Table1[Order ID],Table1[[#This Row],[Order ID]],Table1[Product ID],Table1[[#This Row],[Product ID]],Table1[Sales],Table1[[#This Row],[Sales]])</f>
        <v>1</v>
      </c>
    </row>
    <row r="8717" spans="1:19" x14ac:dyDescent="0.3">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c r="S8717">
        <f>COUNTIFS(Table1[Order ID],Table1[[#This Row],[Order ID]],Table1[Product ID],Table1[[#This Row],[Product ID]],Table1[Sales],Table1[[#This Row],[Sales]])</f>
        <v>1</v>
      </c>
    </row>
    <row r="8718" spans="1:19" x14ac:dyDescent="0.3">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c r="S8718">
        <f>COUNTIFS(Table1[Order ID],Table1[[#This Row],[Order ID]],Table1[Product ID],Table1[[#This Row],[Product ID]],Table1[Sales],Table1[[#This Row],[Sales]])</f>
        <v>1</v>
      </c>
    </row>
    <row r="8719" spans="1:19" x14ac:dyDescent="0.3">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c r="S8719">
        <f>COUNTIFS(Table1[Order ID],Table1[[#This Row],[Order ID]],Table1[Product ID],Table1[[#This Row],[Product ID]],Table1[Sales],Table1[[#This Row],[Sales]])</f>
        <v>1</v>
      </c>
    </row>
    <row r="8720" spans="1:19" x14ac:dyDescent="0.3">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c r="S8720">
        <f>COUNTIFS(Table1[Order ID],Table1[[#This Row],[Order ID]],Table1[Product ID],Table1[[#This Row],[Product ID]],Table1[Sales],Table1[[#This Row],[Sales]])</f>
        <v>1</v>
      </c>
    </row>
    <row r="8721" spans="1:19" x14ac:dyDescent="0.3">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c r="S8721">
        <f>COUNTIFS(Table1[Order ID],Table1[[#This Row],[Order ID]],Table1[Product ID],Table1[[#This Row],[Product ID]],Table1[Sales],Table1[[#This Row],[Sales]])</f>
        <v>1</v>
      </c>
    </row>
    <row r="8722" spans="1:19" x14ac:dyDescent="0.3">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c r="S8722">
        <f>COUNTIFS(Table1[Order ID],Table1[[#This Row],[Order ID]],Table1[Product ID],Table1[[#This Row],[Product ID]],Table1[Sales],Table1[[#This Row],[Sales]])</f>
        <v>1</v>
      </c>
    </row>
    <row r="8723" spans="1:19" x14ac:dyDescent="0.3">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c r="S8723">
        <f>COUNTIFS(Table1[Order ID],Table1[[#This Row],[Order ID]],Table1[Product ID],Table1[[#This Row],[Product ID]],Table1[Sales],Table1[[#This Row],[Sales]])</f>
        <v>1</v>
      </c>
    </row>
    <row r="8724" spans="1:19" x14ac:dyDescent="0.3">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c r="S8724">
        <f>COUNTIFS(Table1[Order ID],Table1[[#This Row],[Order ID]],Table1[Product ID],Table1[[#This Row],[Product ID]],Table1[Sales],Table1[[#This Row],[Sales]])</f>
        <v>1</v>
      </c>
    </row>
    <row r="8725" spans="1:19" x14ac:dyDescent="0.3">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c r="S8725">
        <f>COUNTIFS(Table1[Order ID],Table1[[#This Row],[Order ID]],Table1[Product ID],Table1[[#This Row],[Product ID]],Table1[Sales],Table1[[#This Row],[Sales]])</f>
        <v>1</v>
      </c>
    </row>
    <row r="8726" spans="1:19" x14ac:dyDescent="0.3">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c r="S8726">
        <f>COUNTIFS(Table1[Order ID],Table1[[#This Row],[Order ID]],Table1[Product ID],Table1[[#This Row],[Product ID]],Table1[Sales],Table1[[#This Row],[Sales]])</f>
        <v>1</v>
      </c>
    </row>
    <row r="8727" spans="1:19" x14ac:dyDescent="0.3">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c r="S8727">
        <f>COUNTIFS(Table1[Order ID],Table1[[#This Row],[Order ID]],Table1[Product ID],Table1[[#This Row],[Product ID]],Table1[Sales],Table1[[#This Row],[Sales]])</f>
        <v>1</v>
      </c>
    </row>
    <row r="8728" spans="1:19" x14ac:dyDescent="0.3">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c r="S8728">
        <f>COUNTIFS(Table1[Order ID],Table1[[#This Row],[Order ID]],Table1[Product ID],Table1[[#This Row],[Product ID]],Table1[Sales],Table1[[#This Row],[Sales]])</f>
        <v>1</v>
      </c>
    </row>
    <row r="8729" spans="1:19" x14ac:dyDescent="0.3">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c r="S8729">
        <f>COUNTIFS(Table1[Order ID],Table1[[#This Row],[Order ID]],Table1[Product ID],Table1[[#This Row],[Product ID]],Table1[Sales],Table1[[#This Row],[Sales]])</f>
        <v>1</v>
      </c>
    </row>
    <row r="8730" spans="1:19" x14ac:dyDescent="0.3">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c r="S8730">
        <f>COUNTIFS(Table1[Order ID],Table1[[#This Row],[Order ID]],Table1[Product ID],Table1[[#This Row],[Product ID]],Table1[Sales],Table1[[#This Row],[Sales]])</f>
        <v>1</v>
      </c>
    </row>
    <row r="8731" spans="1:19" x14ac:dyDescent="0.3">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c r="S8731">
        <f>COUNTIFS(Table1[Order ID],Table1[[#This Row],[Order ID]],Table1[Product ID],Table1[[#This Row],[Product ID]],Table1[Sales],Table1[[#This Row],[Sales]])</f>
        <v>1</v>
      </c>
    </row>
    <row r="8732" spans="1:19" x14ac:dyDescent="0.3">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c r="S8732">
        <f>COUNTIFS(Table1[Order ID],Table1[[#This Row],[Order ID]],Table1[Product ID],Table1[[#This Row],[Product ID]],Table1[Sales],Table1[[#This Row],[Sales]])</f>
        <v>1</v>
      </c>
    </row>
    <row r="8733" spans="1:19" x14ac:dyDescent="0.3">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c r="S8733">
        <f>COUNTIFS(Table1[Order ID],Table1[[#This Row],[Order ID]],Table1[Product ID],Table1[[#This Row],[Product ID]],Table1[Sales],Table1[[#This Row],[Sales]])</f>
        <v>1</v>
      </c>
    </row>
    <row r="8734" spans="1:19" x14ac:dyDescent="0.3">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c r="S8734">
        <f>COUNTIFS(Table1[Order ID],Table1[[#This Row],[Order ID]],Table1[Product ID],Table1[[#This Row],[Product ID]],Table1[Sales],Table1[[#This Row],[Sales]])</f>
        <v>1</v>
      </c>
    </row>
    <row r="8735" spans="1:19" x14ac:dyDescent="0.3">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c r="S8735">
        <f>COUNTIFS(Table1[Order ID],Table1[[#This Row],[Order ID]],Table1[Product ID],Table1[[#This Row],[Product ID]],Table1[Sales],Table1[[#This Row],[Sales]])</f>
        <v>1</v>
      </c>
    </row>
    <row r="8736" spans="1:19" x14ac:dyDescent="0.3">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c r="S8736">
        <f>COUNTIFS(Table1[Order ID],Table1[[#This Row],[Order ID]],Table1[Product ID],Table1[[#This Row],[Product ID]],Table1[Sales],Table1[[#This Row],[Sales]])</f>
        <v>1</v>
      </c>
    </row>
    <row r="8737" spans="1:19" x14ac:dyDescent="0.3">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c r="S8737">
        <f>COUNTIFS(Table1[Order ID],Table1[[#This Row],[Order ID]],Table1[Product ID],Table1[[#This Row],[Product ID]],Table1[Sales],Table1[[#This Row],[Sales]])</f>
        <v>1</v>
      </c>
    </row>
    <row r="8738" spans="1:19" x14ac:dyDescent="0.3">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c r="S8738">
        <f>COUNTIFS(Table1[Order ID],Table1[[#This Row],[Order ID]],Table1[Product ID],Table1[[#This Row],[Product ID]],Table1[Sales],Table1[[#This Row],[Sales]])</f>
        <v>1</v>
      </c>
    </row>
    <row r="8739" spans="1:19" x14ac:dyDescent="0.3">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c r="S8739">
        <f>COUNTIFS(Table1[Order ID],Table1[[#This Row],[Order ID]],Table1[Product ID],Table1[[#This Row],[Product ID]],Table1[Sales],Table1[[#This Row],[Sales]])</f>
        <v>1</v>
      </c>
    </row>
    <row r="8740" spans="1:19" x14ac:dyDescent="0.3">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c r="S8740">
        <f>COUNTIFS(Table1[Order ID],Table1[[#This Row],[Order ID]],Table1[Product ID],Table1[[#This Row],[Product ID]],Table1[Sales],Table1[[#This Row],[Sales]])</f>
        <v>1</v>
      </c>
    </row>
    <row r="8741" spans="1:19" x14ac:dyDescent="0.3">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c r="S8741">
        <f>COUNTIFS(Table1[Order ID],Table1[[#This Row],[Order ID]],Table1[Product ID],Table1[[#This Row],[Product ID]],Table1[Sales],Table1[[#This Row],[Sales]])</f>
        <v>1</v>
      </c>
    </row>
    <row r="8742" spans="1:19" x14ac:dyDescent="0.3">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c r="S8742">
        <f>COUNTIFS(Table1[Order ID],Table1[[#This Row],[Order ID]],Table1[Product ID],Table1[[#This Row],[Product ID]],Table1[Sales],Table1[[#This Row],[Sales]])</f>
        <v>1</v>
      </c>
    </row>
    <row r="8743" spans="1:19" x14ac:dyDescent="0.3">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c r="S8743">
        <f>COUNTIFS(Table1[Order ID],Table1[[#This Row],[Order ID]],Table1[Product ID],Table1[[#This Row],[Product ID]],Table1[Sales],Table1[[#This Row],[Sales]])</f>
        <v>1</v>
      </c>
    </row>
    <row r="8744" spans="1:19" x14ac:dyDescent="0.3">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c r="S8744">
        <f>COUNTIFS(Table1[Order ID],Table1[[#This Row],[Order ID]],Table1[Product ID],Table1[[#This Row],[Product ID]],Table1[Sales],Table1[[#This Row],[Sales]])</f>
        <v>1</v>
      </c>
    </row>
    <row r="8745" spans="1:19" x14ac:dyDescent="0.3">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c r="S8745">
        <f>COUNTIFS(Table1[Order ID],Table1[[#This Row],[Order ID]],Table1[Product ID],Table1[[#This Row],[Product ID]],Table1[Sales],Table1[[#This Row],[Sales]])</f>
        <v>1</v>
      </c>
    </row>
    <row r="8746" spans="1:19" x14ac:dyDescent="0.3">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c r="S8746">
        <f>COUNTIFS(Table1[Order ID],Table1[[#This Row],[Order ID]],Table1[Product ID],Table1[[#This Row],[Product ID]],Table1[Sales],Table1[[#This Row],[Sales]])</f>
        <v>1</v>
      </c>
    </row>
    <row r="8747" spans="1:19" x14ac:dyDescent="0.3">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c r="S8747">
        <f>COUNTIFS(Table1[Order ID],Table1[[#This Row],[Order ID]],Table1[Product ID],Table1[[#This Row],[Product ID]],Table1[Sales],Table1[[#This Row],[Sales]])</f>
        <v>1</v>
      </c>
    </row>
    <row r="8748" spans="1:19" x14ac:dyDescent="0.3">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c r="S8748">
        <f>COUNTIFS(Table1[Order ID],Table1[[#This Row],[Order ID]],Table1[Product ID],Table1[[#This Row],[Product ID]],Table1[Sales],Table1[[#This Row],[Sales]])</f>
        <v>1</v>
      </c>
    </row>
    <row r="8749" spans="1:19" x14ac:dyDescent="0.3">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c r="S8749">
        <f>COUNTIFS(Table1[Order ID],Table1[[#This Row],[Order ID]],Table1[Product ID],Table1[[#This Row],[Product ID]],Table1[Sales],Table1[[#This Row],[Sales]])</f>
        <v>1</v>
      </c>
    </row>
    <row r="8750" spans="1:19" x14ac:dyDescent="0.3">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c r="S8750">
        <f>COUNTIFS(Table1[Order ID],Table1[[#This Row],[Order ID]],Table1[Product ID],Table1[[#This Row],[Product ID]],Table1[Sales],Table1[[#This Row],[Sales]])</f>
        <v>1</v>
      </c>
    </row>
    <row r="8751" spans="1:19" x14ac:dyDescent="0.3">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c r="S8751">
        <f>COUNTIFS(Table1[Order ID],Table1[[#This Row],[Order ID]],Table1[Product ID],Table1[[#This Row],[Product ID]],Table1[Sales],Table1[[#This Row],[Sales]])</f>
        <v>1</v>
      </c>
    </row>
    <row r="8752" spans="1:19" x14ac:dyDescent="0.3">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c r="S8752">
        <f>COUNTIFS(Table1[Order ID],Table1[[#This Row],[Order ID]],Table1[Product ID],Table1[[#This Row],[Product ID]],Table1[Sales],Table1[[#This Row],[Sales]])</f>
        <v>1</v>
      </c>
    </row>
    <row r="8753" spans="1:19" x14ac:dyDescent="0.3">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c r="S8753">
        <f>COUNTIFS(Table1[Order ID],Table1[[#This Row],[Order ID]],Table1[Product ID],Table1[[#This Row],[Product ID]],Table1[Sales],Table1[[#This Row],[Sales]])</f>
        <v>1</v>
      </c>
    </row>
    <row r="8754" spans="1:19" x14ac:dyDescent="0.3">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c r="S8754">
        <f>COUNTIFS(Table1[Order ID],Table1[[#This Row],[Order ID]],Table1[Product ID],Table1[[#This Row],[Product ID]],Table1[Sales],Table1[[#This Row],[Sales]])</f>
        <v>1</v>
      </c>
    </row>
    <row r="8755" spans="1:19" x14ac:dyDescent="0.3">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c r="S8755">
        <f>COUNTIFS(Table1[Order ID],Table1[[#This Row],[Order ID]],Table1[Product ID],Table1[[#This Row],[Product ID]],Table1[Sales],Table1[[#This Row],[Sales]])</f>
        <v>1</v>
      </c>
    </row>
    <row r="8756" spans="1:19" x14ac:dyDescent="0.3">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c r="S8756">
        <f>COUNTIFS(Table1[Order ID],Table1[[#This Row],[Order ID]],Table1[Product ID],Table1[[#This Row],[Product ID]],Table1[Sales],Table1[[#This Row],[Sales]])</f>
        <v>1</v>
      </c>
    </row>
    <row r="8757" spans="1:19" x14ac:dyDescent="0.3">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c r="S8757">
        <f>COUNTIFS(Table1[Order ID],Table1[[#This Row],[Order ID]],Table1[Product ID],Table1[[#This Row],[Product ID]],Table1[Sales],Table1[[#This Row],[Sales]])</f>
        <v>1</v>
      </c>
    </row>
    <row r="8758" spans="1:19" x14ac:dyDescent="0.3">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c r="S8758">
        <f>COUNTIFS(Table1[Order ID],Table1[[#This Row],[Order ID]],Table1[Product ID],Table1[[#This Row],[Product ID]],Table1[Sales],Table1[[#This Row],[Sales]])</f>
        <v>1</v>
      </c>
    </row>
    <row r="8759" spans="1:19" x14ac:dyDescent="0.3">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c r="S8759">
        <f>COUNTIFS(Table1[Order ID],Table1[[#This Row],[Order ID]],Table1[Product ID],Table1[[#This Row],[Product ID]],Table1[Sales],Table1[[#This Row],[Sales]])</f>
        <v>1</v>
      </c>
    </row>
    <row r="8760" spans="1:19" x14ac:dyDescent="0.3">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c r="S8760">
        <f>COUNTIFS(Table1[Order ID],Table1[[#This Row],[Order ID]],Table1[Product ID],Table1[[#This Row],[Product ID]],Table1[Sales],Table1[[#This Row],[Sales]])</f>
        <v>1</v>
      </c>
    </row>
    <row r="8761" spans="1:19" x14ac:dyDescent="0.3">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c r="S8761">
        <f>COUNTIFS(Table1[Order ID],Table1[[#This Row],[Order ID]],Table1[Product ID],Table1[[#This Row],[Product ID]],Table1[Sales],Table1[[#This Row],[Sales]])</f>
        <v>1</v>
      </c>
    </row>
    <row r="8762" spans="1:19" x14ac:dyDescent="0.3">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c r="S8762">
        <f>COUNTIFS(Table1[Order ID],Table1[[#This Row],[Order ID]],Table1[Product ID],Table1[[#This Row],[Product ID]],Table1[Sales],Table1[[#This Row],[Sales]])</f>
        <v>1</v>
      </c>
    </row>
    <row r="8763" spans="1:19" x14ac:dyDescent="0.3">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c r="S8763">
        <f>COUNTIFS(Table1[Order ID],Table1[[#This Row],[Order ID]],Table1[Product ID],Table1[[#This Row],[Product ID]],Table1[Sales],Table1[[#This Row],[Sales]])</f>
        <v>1</v>
      </c>
    </row>
    <row r="8764" spans="1:19" x14ac:dyDescent="0.3">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c r="S8764">
        <f>COUNTIFS(Table1[Order ID],Table1[[#This Row],[Order ID]],Table1[Product ID],Table1[[#This Row],[Product ID]],Table1[Sales],Table1[[#This Row],[Sales]])</f>
        <v>1</v>
      </c>
    </row>
    <row r="8765" spans="1:19" x14ac:dyDescent="0.3">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c r="S8765">
        <f>COUNTIFS(Table1[Order ID],Table1[[#This Row],[Order ID]],Table1[Product ID],Table1[[#This Row],[Product ID]],Table1[Sales],Table1[[#This Row],[Sales]])</f>
        <v>1</v>
      </c>
    </row>
    <row r="8766" spans="1:19" x14ac:dyDescent="0.3">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c r="S8766">
        <f>COUNTIFS(Table1[Order ID],Table1[[#This Row],[Order ID]],Table1[Product ID],Table1[[#This Row],[Product ID]],Table1[Sales],Table1[[#This Row],[Sales]])</f>
        <v>1</v>
      </c>
    </row>
    <row r="8767" spans="1:19" x14ac:dyDescent="0.3">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c r="S8767">
        <f>COUNTIFS(Table1[Order ID],Table1[[#This Row],[Order ID]],Table1[Product ID],Table1[[#This Row],[Product ID]],Table1[Sales],Table1[[#This Row],[Sales]])</f>
        <v>1</v>
      </c>
    </row>
    <row r="8768" spans="1:19" x14ac:dyDescent="0.3">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c r="S8768">
        <f>COUNTIFS(Table1[Order ID],Table1[[#This Row],[Order ID]],Table1[Product ID],Table1[[#This Row],[Product ID]],Table1[Sales],Table1[[#This Row],[Sales]])</f>
        <v>1</v>
      </c>
    </row>
    <row r="8769" spans="1:19" x14ac:dyDescent="0.3">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c r="S8769">
        <f>COUNTIFS(Table1[Order ID],Table1[[#This Row],[Order ID]],Table1[Product ID],Table1[[#This Row],[Product ID]],Table1[Sales],Table1[[#This Row],[Sales]])</f>
        <v>1</v>
      </c>
    </row>
    <row r="8770" spans="1:19" x14ac:dyDescent="0.3">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c r="S8770">
        <f>COUNTIFS(Table1[Order ID],Table1[[#This Row],[Order ID]],Table1[Product ID],Table1[[#This Row],[Product ID]],Table1[Sales],Table1[[#This Row],[Sales]])</f>
        <v>1</v>
      </c>
    </row>
    <row r="8771" spans="1:19" x14ac:dyDescent="0.3">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c r="S8771">
        <f>COUNTIFS(Table1[Order ID],Table1[[#This Row],[Order ID]],Table1[Product ID],Table1[[#This Row],[Product ID]],Table1[Sales],Table1[[#This Row],[Sales]])</f>
        <v>1</v>
      </c>
    </row>
    <row r="8772" spans="1:19" x14ac:dyDescent="0.3">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c r="S8772">
        <f>COUNTIFS(Table1[Order ID],Table1[[#This Row],[Order ID]],Table1[Product ID],Table1[[#This Row],[Product ID]],Table1[Sales],Table1[[#This Row],[Sales]])</f>
        <v>1</v>
      </c>
    </row>
    <row r="8773" spans="1:19" x14ac:dyDescent="0.3">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c r="S8773">
        <f>COUNTIFS(Table1[Order ID],Table1[[#This Row],[Order ID]],Table1[Product ID],Table1[[#This Row],[Product ID]],Table1[Sales],Table1[[#This Row],[Sales]])</f>
        <v>1</v>
      </c>
    </row>
    <row r="8774" spans="1:19" x14ac:dyDescent="0.3">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c r="S8774">
        <f>COUNTIFS(Table1[Order ID],Table1[[#This Row],[Order ID]],Table1[Product ID],Table1[[#This Row],[Product ID]],Table1[Sales],Table1[[#This Row],[Sales]])</f>
        <v>1</v>
      </c>
    </row>
    <row r="8775" spans="1:19" x14ac:dyDescent="0.3">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c r="S8775">
        <f>COUNTIFS(Table1[Order ID],Table1[[#This Row],[Order ID]],Table1[Product ID],Table1[[#This Row],[Product ID]],Table1[Sales],Table1[[#This Row],[Sales]])</f>
        <v>1</v>
      </c>
    </row>
    <row r="8776" spans="1:19" x14ac:dyDescent="0.3">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c r="S8776">
        <f>COUNTIFS(Table1[Order ID],Table1[[#This Row],[Order ID]],Table1[Product ID],Table1[[#This Row],[Product ID]],Table1[Sales],Table1[[#This Row],[Sales]])</f>
        <v>1</v>
      </c>
    </row>
    <row r="8777" spans="1:19" x14ac:dyDescent="0.3">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c r="S8777">
        <f>COUNTIFS(Table1[Order ID],Table1[[#This Row],[Order ID]],Table1[Product ID],Table1[[#This Row],[Product ID]],Table1[Sales],Table1[[#This Row],[Sales]])</f>
        <v>1</v>
      </c>
    </row>
    <row r="8778" spans="1:19" x14ac:dyDescent="0.3">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c r="S8778">
        <f>COUNTIFS(Table1[Order ID],Table1[[#This Row],[Order ID]],Table1[Product ID],Table1[[#This Row],[Product ID]],Table1[Sales],Table1[[#This Row],[Sales]])</f>
        <v>1</v>
      </c>
    </row>
    <row r="8779" spans="1:19" x14ac:dyDescent="0.3">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c r="S8779">
        <f>COUNTIFS(Table1[Order ID],Table1[[#This Row],[Order ID]],Table1[Product ID],Table1[[#This Row],[Product ID]],Table1[Sales],Table1[[#This Row],[Sales]])</f>
        <v>1</v>
      </c>
    </row>
    <row r="8780" spans="1:19" x14ac:dyDescent="0.3">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c r="S8780">
        <f>COUNTIFS(Table1[Order ID],Table1[[#This Row],[Order ID]],Table1[Product ID],Table1[[#This Row],[Product ID]],Table1[Sales],Table1[[#This Row],[Sales]])</f>
        <v>1</v>
      </c>
    </row>
    <row r="8781" spans="1:19" x14ac:dyDescent="0.3">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c r="S8781">
        <f>COUNTIFS(Table1[Order ID],Table1[[#This Row],[Order ID]],Table1[Product ID],Table1[[#This Row],[Product ID]],Table1[Sales],Table1[[#This Row],[Sales]])</f>
        <v>1</v>
      </c>
    </row>
    <row r="8782" spans="1:19" x14ac:dyDescent="0.3">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c r="S8782">
        <f>COUNTIFS(Table1[Order ID],Table1[[#This Row],[Order ID]],Table1[Product ID],Table1[[#This Row],[Product ID]],Table1[Sales],Table1[[#This Row],[Sales]])</f>
        <v>1</v>
      </c>
    </row>
    <row r="8783" spans="1:19" x14ac:dyDescent="0.3">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c r="S8783">
        <f>COUNTIFS(Table1[Order ID],Table1[[#This Row],[Order ID]],Table1[Product ID],Table1[[#This Row],[Product ID]],Table1[Sales],Table1[[#This Row],[Sales]])</f>
        <v>1</v>
      </c>
    </row>
    <row r="8784" spans="1:19" x14ac:dyDescent="0.3">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c r="S8784">
        <f>COUNTIFS(Table1[Order ID],Table1[[#This Row],[Order ID]],Table1[Product ID],Table1[[#This Row],[Product ID]],Table1[Sales],Table1[[#This Row],[Sales]])</f>
        <v>1</v>
      </c>
    </row>
    <row r="8785" spans="1:19" x14ac:dyDescent="0.3">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c r="S8785">
        <f>COUNTIFS(Table1[Order ID],Table1[[#This Row],[Order ID]],Table1[Product ID],Table1[[#This Row],[Product ID]],Table1[Sales],Table1[[#This Row],[Sales]])</f>
        <v>1</v>
      </c>
    </row>
    <row r="8786" spans="1:19" x14ac:dyDescent="0.3">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c r="S8786">
        <f>COUNTIFS(Table1[Order ID],Table1[[#This Row],[Order ID]],Table1[Product ID],Table1[[#This Row],[Product ID]],Table1[Sales],Table1[[#This Row],[Sales]])</f>
        <v>1</v>
      </c>
    </row>
    <row r="8787" spans="1:19" x14ac:dyDescent="0.3">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c r="S8787">
        <f>COUNTIFS(Table1[Order ID],Table1[[#This Row],[Order ID]],Table1[Product ID],Table1[[#This Row],[Product ID]],Table1[Sales],Table1[[#This Row],[Sales]])</f>
        <v>1</v>
      </c>
    </row>
    <row r="8788" spans="1:19" x14ac:dyDescent="0.3">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c r="S8788">
        <f>COUNTIFS(Table1[Order ID],Table1[[#This Row],[Order ID]],Table1[Product ID],Table1[[#This Row],[Product ID]],Table1[Sales],Table1[[#This Row],[Sales]])</f>
        <v>1</v>
      </c>
    </row>
    <row r="8789" spans="1:19" x14ac:dyDescent="0.3">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c r="S8789">
        <f>COUNTIFS(Table1[Order ID],Table1[[#This Row],[Order ID]],Table1[Product ID],Table1[[#This Row],[Product ID]],Table1[Sales],Table1[[#This Row],[Sales]])</f>
        <v>1</v>
      </c>
    </row>
    <row r="8790" spans="1:19" x14ac:dyDescent="0.3">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c r="S8790">
        <f>COUNTIFS(Table1[Order ID],Table1[[#This Row],[Order ID]],Table1[Product ID],Table1[[#This Row],[Product ID]],Table1[Sales],Table1[[#This Row],[Sales]])</f>
        <v>1</v>
      </c>
    </row>
    <row r="8791" spans="1:19" x14ac:dyDescent="0.3">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c r="S8791">
        <f>COUNTIFS(Table1[Order ID],Table1[[#This Row],[Order ID]],Table1[Product ID],Table1[[#This Row],[Product ID]],Table1[Sales],Table1[[#This Row],[Sales]])</f>
        <v>1</v>
      </c>
    </row>
    <row r="8792" spans="1:19" x14ac:dyDescent="0.3">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c r="S8792">
        <f>COUNTIFS(Table1[Order ID],Table1[[#This Row],[Order ID]],Table1[Product ID],Table1[[#This Row],[Product ID]],Table1[Sales],Table1[[#This Row],[Sales]])</f>
        <v>1</v>
      </c>
    </row>
    <row r="8793" spans="1:19" x14ac:dyDescent="0.3">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c r="S8793">
        <f>COUNTIFS(Table1[Order ID],Table1[[#This Row],[Order ID]],Table1[Product ID],Table1[[#This Row],[Product ID]],Table1[Sales],Table1[[#This Row],[Sales]])</f>
        <v>1</v>
      </c>
    </row>
    <row r="8794" spans="1:19" x14ac:dyDescent="0.3">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c r="S8794">
        <f>COUNTIFS(Table1[Order ID],Table1[[#This Row],[Order ID]],Table1[Product ID],Table1[[#This Row],[Product ID]],Table1[Sales],Table1[[#This Row],[Sales]])</f>
        <v>1</v>
      </c>
    </row>
    <row r="8795" spans="1:19" x14ac:dyDescent="0.3">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c r="S8795">
        <f>COUNTIFS(Table1[Order ID],Table1[[#This Row],[Order ID]],Table1[Product ID],Table1[[#This Row],[Product ID]],Table1[Sales],Table1[[#This Row],[Sales]])</f>
        <v>1</v>
      </c>
    </row>
    <row r="8796" spans="1:19" x14ac:dyDescent="0.3">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c r="S8796">
        <f>COUNTIFS(Table1[Order ID],Table1[[#This Row],[Order ID]],Table1[Product ID],Table1[[#This Row],[Product ID]],Table1[Sales],Table1[[#This Row],[Sales]])</f>
        <v>1</v>
      </c>
    </row>
    <row r="8797" spans="1:19" x14ac:dyDescent="0.3">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c r="S8797">
        <f>COUNTIFS(Table1[Order ID],Table1[[#This Row],[Order ID]],Table1[Product ID],Table1[[#This Row],[Product ID]],Table1[Sales],Table1[[#This Row],[Sales]])</f>
        <v>1</v>
      </c>
    </row>
    <row r="8798" spans="1:19" x14ac:dyDescent="0.3">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c r="S8798">
        <f>COUNTIFS(Table1[Order ID],Table1[[#This Row],[Order ID]],Table1[Product ID],Table1[[#This Row],[Product ID]],Table1[Sales],Table1[[#This Row],[Sales]])</f>
        <v>1</v>
      </c>
    </row>
    <row r="8799" spans="1:19" x14ac:dyDescent="0.3">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c r="S8799">
        <f>COUNTIFS(Table1[Order ID],Table1[[#This Row],[Order ID]],Table1[Product ID],Table1[[#This Row],[Product ID]],Table1[Sales],Table1[[#This Row],[Sales]])</f>
        <v>1</v>
      </c>
    </row>
    <row r="8800" spans="1:19" x14ac:dyDescent="0.3">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c r="S8800">
        <f>COUNTIFS(Table1[Order ID],Table1[[#This Row],[Order ID]],Table1[Product ID],Table1[[#This Row],[Product ID]],Table1[Sales],Table1[[#This Row],[Sales]])</f>
        <v>1</v>
      </c>
    </row>
    <row r="8801" spans="1:19" x14ac:dyDescent="0.3">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c r="S8801">
        <f>COUNTIFS(Table1[Order ID],Table1[[#This Row],[Order ID]],Table1[Product ID],Table1[[#This Row],[Product ID]],Table1[Sales],Table1[[#This Row],[Sales]])</f>
        <v>1</v>
      </c>
    </row>
    <row r="8802" spans="1:19" x14ac:dyDescent="0.3">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c r="S8802">
        <f>COUNTIFS(Table1[Order ID],Table1[[#This Row],[Order ID]],Table1[Product ID],Table1[[#This Row],[Product ID]],Table1[Sales],Table1[[#This Row],[Sales]])</f>
        <v>1</v>
      </c>
    </row>
    <row r="8803" spans="1:19" x14ac:dyDescent="0.3">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c r="S8803">
        <f>COUNTIFS(Table1[Order ID],Table1[[#This Row],[Order ID]],Table1[Product ID],Table1[[#This Row],[Product ID]],Table1[Sales],Table1[[#This Row],[Sales]])</f>
        <v>1</v>
      </c>
    </row>
    <row r="8804" spans="1:19" x14ac:dyDescent="0.3">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c r="S8804">
        <f>COUNTIFS(Table1[Order ID],Table1[[#This Row],[Order ID]],Table1[Product ID],Table1[[#This Row],[Product ID]],Table1[Sales],Table1[[#This Row],[Sales]])</f>
        <v>1</v>
      </c>
    </row>
    <row r="8805" spans="1:19" x14ac:dyDescent="0.3">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c r="S8805">
        <f>COUNTIFS(Table1[Order ID],Table1[[#This Row],[Order ID]],Table1[Product ID],Table1[[#This Row],[Product ID]],Table1[Sales],Table1[[#This Row],[Sales]])</f>
        <v>1</v>
      </c>
    </row>
    <row r="8806" spans="1:19" x14ac:dyDescent="0.3">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c r="S8806">
        <f>COUNTIFS(Table1[Order ID],Table1[[#This Row],[Order ID]],Table1[Product ID],Table1[[#This Row],[Product ID]],Table1[Sales],Table1[[#This Row],[Sales]])</f>
        <v>1</v>
      </c>
    </row>
    <row r="8807" spans="1:19" x14ac:dyDescent="0.3">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c r="S8807">
        <f>COUNTIFS(Table1[Order ID],Table1[[#This Row],[Order ID]],Table1[Product ID],Table1[[#This Row],[Product ID]],Table1[Sales],Table1[[#This Row],[Sales]])</f>
        <v>1</v>
      </c>
    </row>
    <row r="8808" spans="1:19" x14ac:dyDescent="0.3">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c r="S8808">
        <f>COUNTIFS(Table1[Order ID],Table1[[#This Row],[Order ID]],Table1[Product ID],Table1[[#This Row],[Product ID]],Table1[Sales],Table1[[#This Row],[Sales]])</f>
        <v>1</v>
      </c>
    </row>
    <row r="8809" spans="1:19" x14ac:dyDescent="0.3">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c r="S8809">
        <f>COUNTIFS(Table1[Order ID],Table1[[#This Row],[Order ID]],Table1[Product ID],Table1[[#This Row],[Product ID]],Table1[Sales],Table1[[#This Row],[Sales]])</f>
        <v>1</v>
      </c>
    </row>
    <row r="8810" spans="1:19" x14ac:dyDescent="0.3">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c r="S8810">
        <f>COUNTIFS(Table1[Order ID],Table1[[#This Row],[Order ID]],Table1[Product ID],Table1[[#This Row],[Product ID]],Table1[Sales],Table1[[#This Row],[Sales]])</f>
        <v>1</v>
      </c>
    </row>
    <row r="8811" spans="1:19" x14ac:dyDescent="0.3">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c r="S8811">
        <f>COUNTIFS(Table1[Order ID],Table1[[#This Row],[Order ID]],Table1[Product ID],Table1[[#This Row],[Product ID]],Table1[Sales],Table1[[#This Row],[Sales]])</f>
        <v>1</v>
      </c>
    </row>
    <row r="8812" spans="1:19" x14ac:dyDescent="0.3">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c r="S8812">
        <f>COUNTIFS(Table1[Order ID],Table1[[#This Row],[Order ID]],Table1[Product ID],Table1[[#This Row],[Product ID]],Table1[Sales],Table1[[#This Row],[Sales]])</f>
        <v>1</v>
      </c>
    </row>
    <row r="8813" spans="1:19" x14ac:dyDescent="0.3">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c r="S8813">
        <f>COUNTIFS(Table1[Order ID],Table1[[#This Row],[Order ID]],Table1[Product ID],Table1[[#This Row],[Product ID]],Table1[Sales],Table1[[#This Row],[Sales]])</f>
        <v>1</v>
      </c>
    </row>
    <row r="8814" spans="1:19" x14ac:dyDescent="0.3">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c r="S8814">
        <f>COUNTIFS(Table1[Order ID],Table1[[#This Row],[Order ID]],Table1[Product ID],Table1[[#This Row],[Product ID]],Table1[Sales],Table1[[#This Row],[Sales]])</f>
        <v>1</v>
      </c>
    </row>
    <row r="8815" spans="1:19" x14ac:dyDescent="0.3">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c r="S8815">
        <f>COUNTIFS(Table1[Order ID],Table1[[#This Row],[Order ID]],Table1[Product ID],Table1[[#This Row],[Product ID]],Table1[Sales],Table1[[#This Row],[Sales]])</f>
        <v>1</v>
      </c>
    </row>
    <row r="8816" spans="1:19" x14ac:dyDescent="0.3">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c r="S8816">
        <f>COUNTIFS(Table1[Order ID],Table1[[#This Row],[Order ID]],Table1[Product ID],Table1[[#This Row],[Product ID]],Table1[Sales],Table1[[#This Row],[Sales]])</f>
        <v>1</v>
      </c>
    </row>
    <row r="8817" spans="1:19" x14ac:dyDescent="0.3">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c r="S8817">
        <f>COUNTIFS(Table1[Order ID],Table1[[#This Row],[Order ID]],Table1[Product ID],Table1[[#This Row],[Product ID]],Table1[Sales],Table1[[#This Row],[Sales]])</f>
        <v>1</v>
      </c>
    </row>
    <row r="8818" spans="1:19" x14ac:dyDescent="0.3">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c r="S8818">
        <f>COUNTIFS(Table1[Order ID],Table1[[#This Row],[Order ID]],Table1[Product ID],Table1[[#This Row],[Product ID]],Table1[Sales],Table1[[#This Row],[Sales]])</f>
        <v>1</v>
      </c>
    </row>
    <row r="8819" spans="1:19" x14ac:dyDescent="0.3">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c r="S8819">
        <f>COUNTIFS(Table1[Order ID],Table1[[#This Row],[Order ID]],Table1[Product ID],Table1[[#This Row],[Product ID]],Table1[Sales],Table1[[#This Row],[Sales]])</f>
        <v>1</v>
      </c>
    </row>
    <row r="8820" spans="1:19" x14ac:dyDescent="0.3">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c r="S8820">
        <f>COUNTIFS(Table1[Order ID],Table1[[#This Row],[Order ID]],Table1[Product ID],Table1[[#This Row],[Product ID]],Table1[Sales],Table1[[#This Row],[Sales]])</f>
        <v>1</v>
      </c>
    </row>
    <row r="8821" spans="1:19" x14ac:dyDescent="0.3">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c r="S8821">
        <f>COUNTIFS(Table1[Order ID],Table1[[#This Row],[Order ID]],Table1[Product ID],Table1[[#This Row],[Product ID]],Table1[Sales],Table1[[#This Row],[Sales]])</f>
        <v>1</v>
      </c>
    </row>
    <row r="8822" spans="1:19" x14ac:dyDescent="0.3">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c r="S8822">
        <f>COUNTIFS(Table1[Order ID],Table1[[#This Row],[Order ID]],Table1[Product ID],Table1[[#This Row],[Product ID]],Table1[Sales],Table1[[#This Row],[Sales]])</f>
        <v>1</v>
      </c>
    </row>
    <row r="8823" spans="1:19" x14ac:dyDescent="0.3">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c r="S8823">
        <f>COUNTIFS(Table1[Order ID],Table1[[#This Row],[Order ID]],Table1[Product ID],Table1[[#This Row],[Product ID]],Table1[Sales],Table1[[#This Row],[Sales]])</f>
        <v>1</v>
      </c>
    </row>
    <row r="8824" spans="1:19" x14ac:dyDescent="0.3">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c r="S8824">
        <f>COUNTIFS(Table1[Order ID],Table1[[#This Row],[Order ID]],Table1[Product ID],Table1[[#This Row],[Product ID]],Table1[Sales],Table1[[#This Row],[Sales]])</f>
        <v>1</v>
      </c>
    </row>
    <row r="8825" spans="1:19" x14ac:dyDescent="0.3">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c r="S8825">
        <f>COUNTIFS(Table1[Order ID],Table1[[#This Row],[Order ID]],Table1[Product ID],Table1[[#This Row],[Product ID]],Table1[Sales],Table1[[#This Row],[Sales]])</f>
        <v>1</v>
      </c>
    </row>
    <row r="8826" spans="1:19" x14ac:dyDescent="0.3">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c r="S8826">
        <f>COUNTIFS(Table1[Order ID],Table1[[#This Row],[Order ID]],Table1[Product ID],Table1[[#This Row],[Product ID]],Table1[Sales],Table1[[#This Row],[Sales]])</f>
        <v>1</v>
      </c>
    </row>
    <row r="8827" spans="1:19" x14ac:dyDescent="0.3">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c r="S8827">
        <f>COUNTIFS(Table1[Order ID],Table1[[#This Row],[Order ID]],Table1[Product ID],Table1[[#This Row],[Product ID]],Table1[Sales],Table1[[#This Row],[Sales]])</f>
        <v>1</v>
      </c>
    </row>
    <row r="8828" spans="1:19" x14ac:dyDescent="0.3">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c r="S8828">
        <f>COUNTIFS(Table1[Order ID],Table1[[#This Row],[Order ID]],Table1[Product ID],Table1[[#This Row],[Product ID]],Table1[Sales],Table1[[#This Row],[Sales]])</f>
        <v>1</v>
      </c>
    </row>
    <row r="8829" spans="1:19" x14ac:dyDescent="0.3">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c r="S8829">
        <f>COUNTIFS(Table1[Order ID],Table1[[#This Row],[Order ID]],Table1[Product ID],Table1[[#This Row],[Product ID]],Table1[Sales],Table1[[#This Row],[Sales]])</f>
        <v>1</v>
      </c>
    </row>
    <row r="8830" spans="1:19" x14ac:dyDescent="0.3">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c r="S8830">
        <f>COUNTIFS(Table1[Order ID],Table1[[#This Row],[Order ID]],Table1[Product ID],Table1[[#This Row],[Product ID]],Table1[Sales],Table1[[#This Row],[Sales]])</f>
        <v>1</v>
      </c>
    </row>
    <row r="8831" spans="1:19" x14ac:dyDescent="0.3">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c r="S8831">
        <f>COUNTIFS(Table1[Order ID],Table1[[#This Row],[Order ID]],Table1[Product ID],Table1[[#This Row],[Product ID]],Table1[Sales],Table1[[#This Row],[Sales]])</f>
        <v>1</v>
      </c>
    </row>
    <row r="8832" spans="1:19" x14ac:dyDescent="0.3">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c r="S8832">
        <f>COUNTIFS(Table1[Order ID],Table1[[#This Row],[Order ID]],Table1[Product ID],Table1[[#This Row],[Product ID]],Table1[Sales],Table1[[#This Row],[Sales]])</f>
        <v>1</v>
      </c>
    </row>
    <row r="8833" spans="1:19" x14ac:dyDescent="0.3">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c r="S8833">
        <f>COUNTIFS(Table1[Order ID],Table1[[#This Row],[Order ID]],Table1[Product ID],Table1[[#This Row],[Product ID]],Table1[Sales],Table1[[#This Row],[Sales]])</f>
        <v>1</v>
      </c>
    </row>
    <row r="8834" spans="1:19" x14ac:dyDescent="0.3">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c r="S8834">
        <f>COUNTIFS(Table1[Order ID],Table1[[#This Row],[Order ID]],Table1[Product ID],Table1[[#This Row],[Product ID]],Table1[Sales],Table1[[#This Row],[Sales]])</f>
        <v>1</v>
      </c>
    </row>
    <row r="8835" spans="1:19" x14ac:dyDescent="0.3">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c r="S8835">
        <f>COUNTIFS(Table1[Order ID],Table1[[#This Row],[Order ID]],Table1[Product ID],Table1[[#This Row],[Product ID]],Table1[Sales],Table1[[#This Row],[Sales]])</f>
        <v>1</v>
      </c>
    </row>
    <row r="8836" spans="1:19" x14ac:dyDescent="0.3">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c r="S8836">
        <f>COUNTIFS(Table1[Order ID],Table1[[#This Row],[Order ID]],Table1[Product ID],Table1[[#This Row],[Product ID]],Table1[Sales],Table1[[#This Row],[Sales]])</f>
        <v>1</v>
      </c>
    </row>
    <row r="8837" spans="1:19" x14ac:dyDescent="0.3">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c r="S8837">
        <f>COUNTIFS(Table1[Order ID],Table1[[#This Row],[Order ID]],Table1[Product ID],Table1[[#This Row],[Product ID]],Table1[Sales],Table1[[#This Row],[Sales]])</f>
        <v>1</v>
      </c>
    </row>
    <row r="8838" spans="1:19" x14ac:dyDescent="0.3">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c r="S8838">
        <f>COUNTIFS(Table1[Order ID],Table1[[#This Row],[Order ID]],Table1[Product ID],Table1[[#This Row],[Product ID]],Table1[Sales],Table1[[#This Row],[Sales]])</f>
        <v>1</v>
      </c>
    </row>
    <row r="8839" spans="1:19" x14ac:dyDescent="0.3">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c r="S8839">
        <f>COUNTIFS(Table1[Order ID],Table1[[#This Row],[Order ID]],Table1[Product ID],Table1[[#This Row],[Product ID]],Table1[Sales],Table1[[#This Row],[Sales]])</f>
        <v>1</v>
      </c>
    </row>
    <row r="8840" spans="1:19" x14ac:dyDescent="0.3">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c r="S8840">
        <f>COUNTIFS(Table1[Order ID],Table1[[#This Row],[Order ID]],Table1[Product ID],Table1[[#This Row],[Product ID]],Table1[Sales],Table1[[#This Row],[Sales]])</f>
        <v>1</v>
      </c>
    </row>
    <row r="8841" spans="1:19" x14ac:dyDescent="0.3">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c r="S8841">
        <f>COUNTIFS(Table1[Order ID],Table1[[#This Row],[Order ID]],Table1[Product ID],Table1[[#This Row],[Product ID]],Table1[Sales],Table1[[#This Row],[Sales]])</f>
        <v>1</v>
      </c>
    </row>
    <row r="8842" spans="1:19" x14ac:dyDescent="0.3">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c r="S8842">
        <f>COUNTIFS(Table1[Order ID],Table1[[#This Row],[Order ID]],Table1[Product ID],Table1[[#This Row],[Product ID]],Table1[Sales],Table1[[#This Row],[Sales]])</f>
        <v>1</v>
      </c>
    </row>
    <row r="8843" spans="1:19" x14ac:dyDescent="0.3">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c r="S8843">
        <f>COUNTIFS(Table1[Order ID],Table1[[#This Row],[Order ID]],Table1[Product ID],Table1[[#This Row],[Product ID]],Table1[Sales],Table1[[#This Row],[Sales]])</f>
        <v>1</v>
      </c>
    </row>
    <row r="8844" spans="1:19" x14ac:dyDescent="0.3">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c r="S8844">
        <f>COUNTIFS(Table1[Order ID],Table1[[#This Row],[Order ID]],Table1[Product ID],Table1[[#This Row],[Product ID]],Table1[Sales],Table1[[#This Row],[Sales]])</f>
        <v>1</v>
      </c>
    </row>
    <row r="8845" spans="1:19" x14ac:dyDescent="0.3">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c r="S8845">
        <f>COUNTIFS(Table1[Order ID],Table1[[#This Row],[Order ID]],Table1[Product ID],Table1[[#This Row],[Product ID]],Table1[Sales],Table1[[#This Row],[Sales]])</f>
        <v>1</v>
      </c>
    </row>
    <row r="8846" spans="1:19" x14ac:dyDescent="0.3">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c r="S8846">
        <f>COUNTIFS(Table1[Order ID],Table1[[#This Row],[Order ID]],Table1[Product ID],Table1[[#This Row],[Product ID]],Table1[Sales],Table1[[#This Row],[Sales]])</f>
        <v>1</v>
      </c>
    </row>
    <row r="8847" spans="1:19" x14ac:dyDescent="0.3">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c r="S8847">
        <f>COUNTIFS(Table1[Order ID],Table1[[#This Row],[Order ID]],Table1[Product ID],Table1[[#This Row],[Product ID]],Table1[Sales],Table1[[#This Row],[Sales]])</f>
        <v>1</v>
      </c>
    </row>
    <row r="8848" spans="1:19" x14ac:dyDescent="0.3">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c r="S8848">
        <f>COUNTIFS(Table1[Order ID],Table1[[#This Row],[Order ID]],Table1[Product ID],Table1[[#This Row],[Product ID]],Table1[Sales],Table1[[#This Row],[Sales]])</f>
        <v>1</v>
      </c>
    </row>
    <row r="8849" spans="1:19" x14ac:dyDescent="0.3">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c r="S8849">
        <f>COUNTIFS(Table1[Order ID],Table1[[#This Row],[Order ID]],Table1[Product ID],Table1[[#This Row],[Product ID]],Table1[Sales],Table1[[#This Row],[Sales]])</f>
        <v>1</v>
      </c>
    </row>
    <row r="8850" spans="1:19" x14ac:dyDescent="0.3">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c r="S8850">
        <f>COUNTIFS(Table1[Order ID],Table1[[#This Row],[Order ID]],Table1[Product ID],Table1[[#This Row],[Product ID]],Table1[Sales],Table1[[#This Row],[Sales]])</f>
        <v>1</v>
      </c>
    </row>
    <row r="8851" spans="1:19" x14ac:dyDescent="0.3">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c r="S8851">
        <f>COUNTIFS(Table1[Order ID],Table1[[#This Row],[Order ID]],Table1[Product ID],Table1[[#This Row],[Product ID]],Table1[Sales],Table1[[#This Row],[Sales]])</f>
        <v>1</v>
      </c>
    </row>
    <row r="8852" spans="1:19" x14ac:dyDescent="0.3">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c r="S8852">
        <f>COUNTIFS(Table1[Order ID],Table1[[#This Row],[Order ID]],Table1[Product ID],Table1[[#This Row],[Product ID]],Table1[Sales],Table1[[#This Row],[Sales]])</f>
        <v>1</v>
      </c>
    </row>
    <row r="8853" spans="1:19" x14ac:dyDescent="0.3">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c r="S8853">
        <f>COUNTIFS(Table1[Order ID],Table1[[#This Row],[Order ID]],Table1[Product ID],Table1[[#This Row],[Product ID]],Table1[Sales],Table1[[#This Row],[Sales]])</f>
        <v>1</v>
      </c>
    </row>
    <row r="8854" spans="1:19" x14ac:dyDescent="0.3">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c r="S8854">
        <f>COUNTIFS(Table1[Order ID],Table1[[#This Row],[Order ID]],Table1[Product ID],Table1[[#This Row],[Product ID]],Table1[Sales],Table1[[#This Row],[Sales]])</f>
        <v>1</v>
      </c>
    </row>
    <row r="8855" spans="1:19" x14ac:dyDescent="0.3">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c r="S8855">
        <f>COUNTIFS(Table1[Order ID],Table1[[#This Row],[Order ID]],Table1[Product ID],Table1[[#This Row],[Product ID]],Table1[Sales],Table1[[#This Row],[Sales]])</f>
        <v>1</v>
      </c>
    </row>
    <row r="8856" spans="1:19" x14ac:dyDescent="0.3">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c r="S8856">
        <f>COUNTIFS(Table1[Order ID],Table1[[#This Row],[Order ID]],Table1[Product ID],Table1[[#This Row],[Product ID]],Table1[Sales],Table1[[#This Row],[Sales]])</f>
        <v>1</v>
      </c>
    </row>
    <row r="8857" spans="1:19" x14ac:dyDescent="0.3">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c r="S8857">
        <f>COUNTIFS(Table1[Order ID],Table1[[#This Row],[Order ID]],Table1[Product ID],Table1[[#This Row],[Product ID]],Table1[Sales],Table1[[#This Row],[Sales]])</f>
        <v>1</v>
      </c>
    </row>
    <row r="8858" spans="1:19" x14ac:dyDescent="0.3">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c r="S8858">
        <f>COUNTIFS(Table1[Order ID],Table1[[#This Row],[Order ID]],Table1[Product ID],Table1[[#This Row],[Product ID]],Table1[Sales],Table1[[#This Row],[Sales]])</f>
        <v>1</v>
      </c>
    </row>
    <row r="8859" spans="1:19" x14ac:dyDescent="0.3">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c r="S8859">
        <f>COUNTIFS(Table1[Order ID],Table1[[#This Row],[Order ID]],Table1[Product ID],Table1[[#This Row],[Product ID]],Table1[Sales],Table1[[#This Row],[Sales]])</f>
        <v>1</v>
      </c>
    </row>
    <row r="8860" spans="1:19" x14ac:dyDescent="0.3">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c r="S8860">
        <f>COUNTIFS(Table1[Order ID],Table1[[#This Row],[Order ID]],Table1[Product ID],Table1[[#This Row],[Product ID]],Table1[Sales],Table1[[#This Row],[Sales]])</f>
        <v>1</v>
      </c>
    </row>
    <row r="8861" spans="1:19" x14ac:dyDescent="0.3">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c r="S8861">
        <f>COUNTIFS(Table1[Order ID],Table1[[#This Row],[Order ID]],Table1[Product ID],Table1[[#This Row],[Product ID]],Table1[Sales],Table1[[#This Row],[Sales]])</f>
        <v>1</v>
      </c>
    </row>
    <row r="8862" spans="1:19" x14ac:dyDescent="0.3">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c r="S8862">
        <f>COUNTIFS(Table1[Order ID],Table1[[#This Row],[Order ID]],Table1[Product ID],Table1[[#This Row],[Product ID]],Table1[Sales],Table1[[#This Row],[Sales]])</f>
        <v>1</v>
      </c>
    </row>
    <row r="8863" spans="1:19" x14ac:dyDescent="0.3">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c r="S8863">
        <f>COUNTIFS(Table1[Order ID],Table1[[#This Row],[Order ID]],Table1[Product ID],Table1[[#This Row],[Product ID]],Table1[Sales],Table1[[#This Row],[Sales]])</f>
        <v>1</v>
      </c>
    </row>
    <row r="8864" spans="1:19" x14ac:dyDescent="0.3">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c r="S8864">
        <f>COUNTIFS(Table1[Order ID],Table1[[#This Row],[Order ID]],Table1[Product ID],Table1[[#This Row],[Product ID]],Table1[Sales],Table1[[#This Row],[Sales]])</f>
        <v>1</v>
      </c>
    </row>
    <row r="8865" spans="1:19" x14ac:dyDescent="0.3">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c r="S8865">
        <f>COUNTIFS(Table1[Order ID],Table1[[#This Row],[Order ID]],Table1[Product ID],Table1[[#This Row],[Product ID]],Table1[Sales],Table1[[#This Row],[Sales]])</f>
        <v>1</v>
      </c>
    </row>
    <row r="8866" spans="1:19" x14ac:dyDescent="0.3">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c r="S8866">
        <f>COUNTIFS(Table1[Order ID],Table1[[#This Row],[Order ID]],Table1[Product ID],Table1[[#This Row],[Product ID]],Table1[Sales],Table1[[#This Row],[Sales]])</f>
        <v>1</v>
      </c>
    </row>
    <row r="8867" spans="1:19" x14ac:dyDescent="0.3">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c r="S8867">
        <f>COUNTIFS(Table1[Order ID],Table1[[#This Row],[Order ID]],Table1[Product ID],Table1[[#This Row],[Product ID]],Table1[Sales],Table1[[#This Row],[Sales]])</f>
        <v>1</v>
      </c>
    </row>
    <row r="8868" spans="1:19" x14ac:dyDescent="0.3">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c r="S8868">
        <f>COUNTIFS(Table1[Order ID],Table1[[#This Row],[Order ID]],Table1[Product ID],Table1[[#This Row],[Product ID]],Table1[Sales],Table1[[#This Row],[Sales]])</f>
        <v>1</v>
      </c>
    </row>
    <row r="8869" spans="1:19" x14ac:dyDescent="0.3">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c r="S8869">
        <f>COUNTIFS(Table1[Order ID],Table1[[#This Row],[Order ID]],Table1[Product ID],Table1[[#This Row],[Product ID]],Table1[Sales],Table1[[#This Row],[Sales]])</f>
        <v>1</v>
      </c>
    </row>
    <row r="8870" spans="1:19" x14ac:dyDescent="0.3">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c r="S8870">
        <f>COUNTIFS(Table1[Order ID],Table1[[#This Row],[Order ID]],Table1[Product ID],Table1[[#This Row],[Product ID]],Table1[Sales],Table1[[#This Row],[Sales]])</f>
        <v>1</v>
      </c>
    </row>
    <row r="8871" spans="1:19" x14ac:dyDescent="0.3">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c r="S8871">
        <f>COUNTIFS(Table1[Order ID],Table1[[#This Row],[Order ID]],Table1[Product ID],Table1[[#This Row],[Product ID]],Table1[Sales],Table1[[#This Row],[Sales]])</f>
        <v>1</v>
      </c>
    </row>
    <row r="8872" spans="1:19" x14ac:dyDescent="0.3">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c r="S8872">
        <f>COUNTIFS(Table1[Order ID],Table1[[#This Row],[Order ID]],Table1[Product ID],Table1[[#This Row],[Product ID]],Table1[Sales],Table1[[#This Row],[Sales]])</f>
        <v>1</v>
      </c>
    </row>
    <row r="8873" spans="1:19" x14ac:dyDescent="0.3">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c r="S8873">
        <f>COUNTIFS(Table1[Order ID],Table1[[#This Row],[Order ID]],Table1[Product ID],Table1[[#This Row],[Product ID]],Table1[Sales],Table1[[#This Row],[Sales]])</f>
        <v>1</v>
      </c>
    </row>
    <row r="8874" spans="1:19" x14ac:dyDescent="0.3">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c r="S8874">
        <f>COUNTIFS(Table1[Order ID],Table1[[#This Row],[Order ID]],Table1[Product ID],Table1[[#This Row],[Product ID]],Table1[Sales],Table1[[#This Row],[Sales]])</f>
        <v>1</v>
      </c>
    </row>
    <row r="8875" spans="1:19" x14ac:dyDescent="0.3">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c r="S8875">
        <f>COUNTIFS(Table1[Order ID],Table1[[#This Row],[Order ID]],Table1[Product ID],Table1[[#This Row],[Product ID]],Table1[Sales],Table1[[#This Row],[Sales]])</f>
        <v>1</v>
      </c>
    </row>
    <row r="8876" spans="1:19" x14ac:dyDescent="0.3">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c r="S8876">
        <f>COUNTIFS(Table1[Order ID],Table1[[#This Row],[Order ID]],Table1[Product ID],Table1[[#This Row],[Product ID]],Table1[Sales],Table1[[#This Row],[Sales]])</f>
        <v>1</v>
      </c>
    </row>
    <row r="8877" spans="1:19" x14ac:dyDescent="0.3">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c r="S8877">
        <f>COUNTIFS(Table1[Order ID],Table1[[#This Row],[Order ID]],Table1[Product ID],Table1[[#This Row],[Product ID]],Table1[Sales],Table1[[#This Row],[Sales]])</f>
        <v>1</v>
      </c>
    </row>
    <row r="8878" spans="1:19" x14ac:dyDescent="0.3">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c r="S8878">
        <f>COUNTIFS(Table1[Order ID],Table1[[#This Row],[Order ID]],Table1[Product ID],Table1[[#This Row],[Product ID]],Table1[Sales],Table1[[#This Row],[Sales]])</f>
        <v>1</v>
      </c>
    </row>
    <row r="8879" spans="1:19" x14ac:dyDescent="0.3">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c r="S8879">
        <f>COUNTIFS(Table1[Order ID],Table1[[#This Row],[Order ID]],Table1[Product ID],Table1[[#This Row],[Product ID]],Table1[Sales],Table1[[#This Row],[Sales]])</f>
        <v>1</v>
      </c>
    </row>
    <row r="8880" spans="1:19" x14ac:dyDescent="0.3">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c r="S8880">
        <f>COUNTIFS(Table1[Order ID],Table1[[#This Row],[Order ID]],Table1[Product ID],Table1[[#This Row],[Product ID]],Table1[Sales],Table1[[#This Row],[Sales]])</f>
        <v>1</v>
      </c>
    </row>
    <row r="8881" spans="1:19" x14ac:dyDescent="0.3">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c r="S8881">
        <f>COUNTIFS(Table1[Order ID],Table1[[#This Row],[Order ID]],Table1[Product ID],Table1[[#This Row],[Product ID]],Table1[Sales],Table1[[#This Row],[Sales]])</f>
        <v>1</v>
      </c>
    </row>
    <row r="8882" spans="1:19" x14ac:dyDescent="0.3">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c r="S8882">
        <f>COUNTIFS(Table1[Order ID],Table1[[#This Row],[Order ID]],Table1[Product ID],Table1[[#This Row],[Product ID]],Table1[Sales],Table1[[#This Row],[Sales]])</f>
        <v>1</v>
      </c>
    </row>
    <row r="8883" spans="1:19" x14ac:dyDescent="0.3">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c r="S8883">
        <f>COUNTIFS(Table1[Order ID],Table1[[#This Row],[Order ID]],Table1[Product ID],Table1[[#This Row],[Product ID]],Table1[Sales],Table1[[#This Row],[Sales]])</f>
        <v>1</v>
      </c>
    </row>
    <row r="8884" spans="1:19" x14ac:dyDescent="0.3">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c r="S8884">
        <f>COUNTIFS(Table1[Order ID],Table1[[#This Row],[Order ID]],Table1[Product ID],Table1[[#This Row],[Product ID]],Table1[Sales],Table1[[#This Row],[Sales]])</f>
        <v>1</v>
      </c>
    </row>
    <row r="8885" spans="1:19" x14ac:dyDescent="0.3">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c r="S8885">
        <f>COUNTIFS(Table1[Order ID],Table1[[#This Row],[Order ID]],Table1[Product ID],Table1[[#This Row],[Product ID]],Table1[Sales],Table1[[#This Row],[Sales]])</f>
        <v>1</v>
      </c>
    </row>
    <row r="8886" spans="1:19" x14ac:dyDescent="0.3">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c r="S8886">
        <f>COUNTIFS(Table1[Order ID],Table1[[#This Row],[Order ID]],Table1[Product ID],Table1[[#This Row],[Product ID]],Table1[Sales],Table1[[#This Row],[Sales]])</f>
        <v>1</v>
      </c>
    </row>
    <row r="8887" spans="1:19" x14ac:dyDescent="0.3">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c r="S8887">
        <f>COUNTIFS(Table1[Order ID],Table1[[#This Row],[Order ID]],Table1[Product ID],Table1[[#This Row],[Product ID]],Table1[Sales],Table1[[#This Row],[Sales]])</f>
        <v>1</v>
      </c>
    </row>
    <row r="8888" spans="1:19" x14ac:dyDescent="0.3">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c r="S8888">
        <f>COUNTIFS(Table1[Order ID],Table1[[#This Row],[Order ID]],Table1[Product ID],Table1[[#This Row],[Product ID]],Table1[Sales],Table1[[#This Row],[Sales]])</f>
        <v>1</v>
      </c>
    </row>
    <row r="8889" spans="1:19" x14ac:dyDescent="0.3">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c r="S8889">
        <f>COUNTIFS(Table1[Order ID],Table1[[#This Row],[Order ID]],Table1[Product ID],Table1[[#This Row],[Product ID]],Table1[Sales],Table1[[#This Row],[Sales]])</f>
        <v>1</v>
      </c>
    </row>
    <row r="8890" spans="1:19" x14ac:dyDescent="0.3">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c r="S8890">
        <f>COUNTIFS(Table1[Order ID],Table1[[#This Row],[Order ID]],Table1[Product ID],Table1[[#This Row],[Product ID]],Table1[Sales],Table1[[#This Row],[Sales]])</f>
        <v>1</v>
      </c>
    </row>
    <row r="8891" spans="1:19" x14ac:dyDescent="0.3">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c r="S8891">
        <f>COUNTIFS(Table1[Order ID],Table1[[#This Row],[Order ID]],Table1[Product ID],Table1[[#This Row],[Product ID]],Table1[Sales],Table1[[#This Row],[Sales]])</f>
        <v>1</v>
      </c>
    </row>
    <row r="8892" spans="1:19" x14ac:dyDescent="0.3">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c r="S8892">
        <f>COUNTIFS(Table1[Order ID],Table1[[#This Row],[Order ID]],Table1[Product ID],Table1[[#This Row],[Product ID]],Table1[Sales],Table1[[#This Row],[Sales]])</f>
        <v>1</v>
      </c>
    </row>
    <row r="8893" spans="1:19" x14ac:dyDescent="0.3">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c r="S8893">
        <f>COUNTIFS(Table1[Order ID],Table1[[#This Row],[Order ID]],Table1[Product ID],Table1[[#This Row],[Product ID]],Table1[Sales],Table1[[#This Row],[Sales]])</f>
        <v>1</v>
      </c>
    </row>
    <row r="8894" spans="1:19" x14ac:dyDescent="0.3">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c r="S8894">
        <f>COUNTIFS(Table1[Order ID],Table1[[#This Row],[Order ID]],Table1[Product ID],Table1[[#This Row],[Product ID]],Table1[Sales],Table1[[#This Row],[Sales]])</f>
        <v>1</v>
      </c>
    </row>
    <row r="8895" spans="1:19" x14ac:dyDescent="0.3">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c r="S8895">
        <f>COUNTIFS(Table1[Order ID],Table1[[#This Row],[Order ID]],Table1[Product ID],Table1[[#This Row],[Product ID]],Table1[Sales],Table1[[#This Row],[Sales]])</f>
        <v>1</v>
      </c>
    </row>
    <row r="8896" spans="1:19" x14ac:dyDescent="0.3">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c r="S8896">
        <f>COUNTIFS(Table1[Order ID],Table1[[#This Row],[Order ID]],Table1[Product ID],Table1[[#This Row],[Product ID]],Table1[Sales],Table1[[#This Row],[Sales]])</f>
        <v>1</v>
      </c>
    </row>
    <row r="8897" spans="1:19" x14ac:dyDescent="0.3">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c r="S8897">
        <f>COUNTIFS(Table1[Order ID],Table1[[#This Row],[Order ID]],Table1[Product ID],Table1[[#This Row],[Product ID]],Table1[Sales],Table1[[#This Row],[Sales]])</f>
        <v>1</v>
      </c>
    </row>
    <row r="8898" spans="1:19" x14ac:dyDescent="0.3">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c r="S8898">
        <f>COUNTIFS(Table1[Order ID],Table1[[#This Row],[Order ID]],Table1[Product ID],Table1[[#This Row],[Product ID]],Table1[Sales],Table1[[#This Row],[Sales]])</f>
        <v>1</v>
      </c>
    </row>
    <row r="8899" spans="1:19" x14ac:dyDescent="0.3">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c r="S8899">
        <f>COUNTIFS(Table1[Order ID],Table1[[#This Row],[Order ID]],Table1[Product ID],Table1[[#This Row],[Product ID]],Table1[Sales],Table1[[#This Row],[Sales]])</f>
        <v>1</v>
      </c>
    </row>
    <row r="8900" spans="1:19" x14ac:dyDescent="0.3">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c r="S8900">
        <f>COUNTIFS(Table1[Order ID],Table1[[#This Row],[Order ID]],Table1[Product ID],Table1[[#This Row],[Product ID]],Table1[Sales],Table1[[#This Row],[Sales]])</f>
        <v>1</v>
      </c>
    </row>
    <row r="8901" spans="1:19" x14ac:dyDescent="0.3">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c r="S8901">
        <f>COUNTIFS(Table1[Order ID],Table1[[#This Row],[Order ID]],Table1[Product ID],Table1[[#This Row],[Product ID]],Table1[Sales],Table1[[#This Row],[Sales]])</f>
        <v>1</v>
      </c>
    </row>
    <row r="8902" spans="1:19" x14ac:dyDescent="0.3">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c r="S8902">
        <f>COUNTIFS(Table1[Order ID],Table1[[#This Row],[Order ID]],Table1[Product ID],Table1[[#This Row],[Product ID]],Table1[Sales],Table1[[#This Row],[Sales]])</f>
        <v>1</v>
      </c>
    </row>
    <row r="8903" spans="1:19" x14ac:dyDescent="0.3">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c r="S8903">
        <f>COUNTIFS(Table1[Order ID],Table1[[#This Row],[Order ID]],Table1[Product ID],Table1[[#This Row],[Product ID]],Table1[Sales],Table1[[#This Row],[Sales]])</f>
        <v>1</v>
      </c>
    </row>
    <row r="8904" spans="1:19" x14ac:dyDescent="0.3">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c r="S8904">
        <f>COUNTIFS(Table1[Order ID],Table1[[#This Row],[Order ID]],Table1[Product ID],Table1[[#This Row],[Product ID]],Table1[Sales],Table1[[#This Row],[Sales]])</f>
        <v>1</v>
      </c>
    </row>
    <row r="8905" spans="1:19" x14ac:dyDescent="0.3">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c r="S8905">
        <f>COUNTIFS(Table1[Order ID],Table1[[#This Row],[Order ID]],Table1[Product ID],Table1[[#This Row],[Product ID]],Table1[Sales],Table1[[#This Row],[Sales]])</f>
        <v>1</v>
      </c>
    </row>
    <row r="8906" spans="1:19" x14ac:dyDescent="0.3">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c r="S8906">
        <f>COUNTIFS(Table1[Order ID],Table1[[#This Row],[Order ID]],Table1[Product ID],Table1[[#This Row],[Product ID]],Table1[Sales],Table1[[#This Row],[Sales]])</f>
        <v>1</v>
      </c>
    </row>
    <row r="8907" spans="1:19" x14ac:dyDescent="0.3">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c r="S8907">
        <f>COUNTIFS(Table1[Order ID],Table1[[#This Row],[Order ID]],Table1[Product ID],Table1[[#This Row],[Product ID]],Table1[Sales],Table1[[#This Row],[Sales]])</f>
        <v>1</v>
      </c>
    </row>
    <row r="8908" spans="1:19" x14ac:dyDescent="0.3">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c r="S8908">
        <f>COUNTIFS(Table1[Order ID],Table1[[#This Row],[Order ID]],Table1[Product ID],Table1[[#This Row],[Product ID]],Table1[Sales],Table1[[#This Row],[Sales]])</f>
        <v>1</v>
      </c>
    </row>
    <row r="8909" spans="1:19" x14ac:dyDescent="0.3">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c r="S8909">
        <f>COUNTIFS(Table1[Order ID],Table1[[#This Row],[Order ID]],Table1[Product ID],Table1[[#This Row],[Product ID]],Table1[Sales],Table1[[#This Row],[Sales]])</f>
        <v>1</v>
      </c>
    </row>
    <row r="8910" spans="1:19" x14ac:dyDescent="0.3">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c r="S8910">
        <f>COUNTIFS(Table1[Order ID],Table1[[#This Row],[Order ID]],Table1[Product ID],Table1[[#This Row],[Product ID]],Table1[Sales],Table1[[#This Row],[Sales]])</f>
        <v>1</v>
      </c>
    </row>
    <row r="8911" spans="1:19" x14ac:dyDescent="0.3">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c r="S8911">
        <f>COUNTIFS(Table1[Order ID],Table1[[#This Row],[Order ID]],Table1[Product ID],Table1[[#This Row],[Product ID]],Table1[Sales],Table1[[#This Row],[Sales]])</f>
        <v>1</v>
      </c>
    </row>
    <row r="8912" spans="1:19" x14ac:dyDescent="0.3">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c r="S8912">
        <f>COUNTIFS(Table1[Order ID],Table1[[#This Row],[Order ID]],Table1[Product ID],Table1[[#This Row],[Product ID]],Table1[Sales],Table1[[#This Row],[Sales]])</f>
        <v>1</v>
      </c>
    </row>
    <row r="8913" spans="1:19" x14ac:dyDescent="0.3">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c r="S8913">
        <f>COUNTIFS(Table1[Order ID],Table1[[#This Row],[Order ID]],Table1[Product ID],Table1[[#This Row],[Product ID]],Table1[Sales],Table1[[#This Row],[Sales]])</f>
        <v>1</v>
      </c>
    </row>
    <row r="8914" spans="1:19" x14ac:dyDescent="0.3">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c r="S8914">
        <f>COUNTIFS(Table1[Order ID],Table1[[#This Row],[Order ID]],Table1[Product ID],Table1[[#This Row],[Product ID]],Table1[Sales],Table1[[#This Row],[Sales]])</f>
        <v>1</v>
      </c>
    </row>
    <row r="8915" spans="1:19" x14ac:dyDescent="0.3">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c r="S8915">
        <f>COUNTIFS(Table1[Order ID],Table1[[#This Row],[Order ID]],Table1[Product ID],Table1[[#This Row],[Product ID]],Table1[Sales],Table1[[#This Row],[Sales]])</f>
        <v>1</v>
      </c>
    </row>
    <row r="8916" spans="1:19" x14ac:dyDescent="0.3">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c r="S8916">
        <f>COUNTIFS(Table1[Order ID],Table1[[#This Row],[Order ID]],Table1[Product ID],Table1[[#This Row],[Product ID]],Table1[Sales],Table1[[#This Row],[Sales]])</f>
        <v>1</v>
      </c>
    </row>
    <row r="8917" spans="1:19" x14ac:dyDescent="0.3">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c r="S8917">
        <f>COUNTIFS(Table1[Order ID],Table1[[#This Row],[Order ID]],Table1[Product ID],Table1[[#This Row],[Product ID]],Table1[Sales],Table1[[#This Row],[Sales]])</f>
        <v>1</v>
      </c>
    </row>
    <row r="8918" spans="1:19" x14ac:dyDescent="0.3">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c r="S8918">
        <f>COUNTIFS(Table1[Order ID],Table1[[#This Row],[Order ID]],Table1[Product ID],Table1[[#This Row],[Product ID]],Table1[Sales],Table1[[#This Row],[Sales]])</f>
        <v>1</v>
      </c>
    </row>
    <row r="8919" spans="1:19" x14ac:dyDescent="0.3">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c r="S8919">
        <f>COUNTIFS(Table1[Order ID],Table1[[#This Row],[Order ID]],Table1[Product ID],Table1[[#This Row],[Product ID]],Table1[Sales],Table1[[#This Row],[Sales]])</f>
        <v>1</v>
      </c>
    </row>
    <row r="8920" spans="1:19" x14ac:dyDescent="0.3">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c r="S8920">
        <f>COUNTIFS(Table1[Order ID],Table1[[#This Row],[Order ID]],Table1[Product ID],Table1[[#This Row],[Product ID]],Table1[Sales],Table1[[#This Row],[Sales]])</f>
        <v>1</v>
      </c>
    </row>
    <row r="8921" spans="1:19" x14ac:dyDescent="0.3">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c r="S8921">
        <f>COUNTIFS(Table1[Order ID],Table1[[#This Row],[Order ID]],Table1[Product ID],Table1[[#This Row],[Product ID]],Table1[Sales],Table1[[#This Row],[Sales]])</f>
        <v>1</v>
      </c>
    </row>
    <row r="8922" spans="1:19" x14ac:dyDescent="0.3">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c r="S8922">
        <f>COUNTIFS(Table1[Order ID],Table1[[#This Row],[Order ID]],Table1[Product ID],Table1[[#This Row],[Product ID]],Table1[Sales],Table1[[#This Row],[Sales]])</f>
        <v>1</v>
      </c>
    </row>
    <row r="8923" spans="1:19" x14ac:dyDescent="0.3">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c r="S8923">
        <f>COUNTIFS(Table1[Order ID],Table1[[#This Row],[Order ID]],Table1[Product ID],Table1[[#This Row],[Product ID]],Table1[Sales],Table1[[#This Row],[Sales]])</f>
        <v>1</v>
      </c>
    </row>
    <row r="8924" spans="1:19" x14ac:dyDescent="0.3">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c r="S8924">
        <f>COUNTIFS(Table1[Order ID],Table1[[#This Row],[Order ID]],Table1[Product ID],Table1[[#This Row],[Product ID]],Table1[Sales],Table1[[#This Row],[Sales]])</f>
        <v>1</v>
      </c>
    </row>
    <row r="8925" spans="1:19" x14ac:dyDescent="0.3">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c r="S8925">
        <f>COUNTIFS(Table1[Order ID],Table1[[#This Row],[Order ID]],Table1[Product ID],Table1[[#This Row],[Product ID]],Table1[Sales],Table1[[#This Row],[Sales]])</f>
        <v>1</v>
      </c>
    </row>
    <row r="8926" spans="1:19" x14ac:dyDescent="0.3">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c r="S8926">
        <f>COUNTIFS(Table1[Order ID],Table1[[#This Row],[Order ID]],Table1[Product ID],Table1[[#This Row],[Product ID]],Table1[Sales],Table1[[#This Row],[Sales]])</f>
        <v>1</v>
      </c>
    </row>
    <row r="8927" spans="1:19" x14ac:dyDescent="0.3">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c r="S8927">
        <f>COUNTIFS(Table1[Order ID],Table1[[#This Row],[Order ID]],Table1[Product ID],Table1[[#This Row],[Product ID]],Table1[Sales],Table1[[#This Row],[Sales]])</f>
        <v>1</v>
      </c>
    </row>
    <row r="8928" spans="1:19" x14ac:dyDescent="0.3">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c r="S8928">
        <f>COUNTIFS(Table1[Order ID],Table1[[#This Row],[Order ID]],Table1[Product ID],Table1[[#This Row],[Product ID]],Table1[Sales],Table1[[#This Row],[Sales]])</f>
        <v>1</v>
      </c>
    </row>
    <row r="8929" spans="1:19" x14ac:dyDescent="0.3">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c r="S8929">
        <f>COUNTIFS(Table1[Order ID],Table1[[#This Row],[Order ID]],Table1[Product ID],Table1[[#This Row],[Product ID]],Table1[Sales],Table1[[#This Row],[Sales]])</f>
        <v>1</v>
      </c>
    </row>
    <row r="8930" spans="1:19" x14ac:dyDescent="0.3">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c r="S8930">
        <f>COUNTIFS(Table1[Order ID],Table1[[#This Row],[Order ID]],Table1[Product ID],Table1[[#This Row],[Product ID]],Table1[Sales],Table1[[#This Row],[Sales]])</f>
        <v>1</v>
      </c>
    </row>
    <row r="8931" spans="1:19" x14ac:dyDescent="0.3">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c r="S8931">
        <f>COUNTIFS(Table1[Order ID],Table1[[#This Row],[Order ID]],Table1[Product ID],Table1[[#This Row],[Product ID]],Table1[Sales],Table1[[#This Row],[Sales]])</f>
        <v>1</v>
      </c>
    </row>
    <row r="8932" spans="1:19" x14ac:dyDescent="0.3">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c r="S8932">
        <f>COUNTIFS(Table1[Order ID],Table1[[#This Row],[Order ID]],Table1[Product ID],Table1[[#This Row],[Product ID]],Table1[Sales],Table1[[#This Row],[Sales]])</f>
        <v>1</v>
      </c>
    </row>
    <row r="8933" spans="1:19" x14ac:dyDescent="0.3">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c r="S8933">
        <f>COUNTIFS(Table1[Order ID],Table1[[#This Row],[Order ID]],Table1[Product ID],Table1[[#This Row],[Product ID]],Table1[Sales],Table1[[#This Row],[Sales]])</f>
        <v>1</v>
      </c>
    </row>
    <row r="8934" spans="1:19" x14ac:dyDescent="0.3">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c r="S8934">
        <f>COUNTIFS(Table1[Order ID],Table1[[#This Row],[Order ID]],Table1[Product ID],Table1[[#This Row],[Product ID]],Table1[Sales],Table1[[#This Row],[Sales]])</f>
        <v>1</v>
      </c>
    </row>
    <row r="8935" spans="1:19" x14ac:dyDescent="0.3">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c r="S8935">
        <f>COUNTIFS(Table1[Order ID],Table1[[#This Row],[Order ID]],Table1[Product ID],Table1[[#This Row],[Product ID]],Table1[Sales],Table1[[#This Row],[Sales]])</f>
        <v>1</v>
      </c>
    </row>
    <row r="8936" spans="1:19" x14ac:dyDescent="0.3">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c r="S8936">
        <f>COUNTIFS(Table1[Order ID],Table1[[#This Row],[Order ID]],Table1[Product ID],Table1[[#This Row],[Product ID]],Table1[Sales],Table1[[#This Row],[Sales]])</f>
        <v>1</v>
      </c>
    </row>
    <row r="8937" spans="1:19" x14ac:dyDescent="0.3">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c r="S8937">
        <f>COUNTIFS(Table1[Order ID],Table1[[#This Row],[Order ID]],Table1[Product ID],Table1[[#This Row],[Product ID]],Table1[Sales],Table1[[#This Row],[Sales]])</f>
        <v>1</v>
      </c>
    </row>
    <row r="8938" spans="1:19" x14ac:dyDescent="0.3">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c r="S8938">
        <f>COUNTIFS(Table1[Order ID],Table1[[#This Row],[Order ID]],Table1[Product ID],Table1[[#This Row],[Product ID]],Table1[Sales],Table1[[#This Row],[Sales]])</f>
        <v>1</v>
      </c>
    </row>
    <row r="8939" spans="1:19" x14ac:dyDescent="0.3">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c r="S8939">
        <f>COUNTIFS(Table1[Order ID],Table1[[#This Row],[Order ID]],Table1[Product ID],Table1[[#This Row],[Product ID]],Table1[Sales],Table1[[#This Row],[Sales]])</f>
        <v>1</v>
      </c>
    </row>
    <row r="8940" spans="1:19" x14ac:dyDescent="0.3">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c r="S8940">
        <f>COUNTIFS(Table1[Order ID],Table1[[#This Row],[Order ID]],Table1[Product ID],Table1[[#This Row],[Product ID]],Table1[Sales],Table1[[#This Row],[Sales]])</f>
        <v>1</v>
      </c>
    </row>
    <row r="8941" spans="1:19" x14ac:dyDescent="0.3">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c r="S8941">
        <f>COUNTIFS(Table1[Order ID],Table1[[#This Row],[Order ID]],Table1[Product ID],Table1[[#This Row],[Product ID]],Table1[Sales],Table1[[#This Row],[Sales]])</f>
        <v>1</v>
      </c>
    </row>
    <row r="8942" spans="1:19" x14ac:dyDescent="0.3">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c r="S8942">
        <f>COUNTIFS(Table1[Order ID],Table1[[#This Row],[Order ID]],Table1[Product ID],Table1[[#This Row],[Product ID]],Table1[Sales],Table1[[#This Row],[Sales]])</f>
        <v>1</v>
      </c>
    </row>
    <row r="8943" spans="1:19" x14ac:dyDescent="0.3">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c r="S8943">
        <f>COUNTIFS(Table1[Order ID],Table1[[#This Row],[Order ID]],Table1[Product ID],Table1[[#This Row],[Product ID]],Table1[Sales],Table1[[#This Row],[Sales]])</f>
        <v>1</v>
      </c>
    </row>
    <row r="8944" spans="1:19" x14ac:dyDescent="0.3">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c r="S8944">
        <f>COUNTIFS(Table1[Order ID],Table1[[#This Row],[Order ID]],Table1[Product ID],Table1[[#This Row],[Product ID]],Table1[Sales],Table1[[#This Row],[Sales]])</f>
        <v>1</v>
      </c>
    </row>
    <row r="8945" spans="1:19" x14ac:dyDescent="0.3">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c r="S8945">
        <f>COUNTIFS(Table1[Order ID],Table1[[#This Row],[Order ID]],Table1[Product ID],Table1[[#This Row],[Product ID]],Table1[Sales],Table1[[#This Row],[Sales]])</f>
        <v>1</v>
      </c>
    </row>
    <row r="8946" spans="1:19" x14ac:dyDescent="0.3">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c r="S8946">
        <f>COUNTIFS(Table1[Order ID],Table1[[#This Row],[Order ID]],Table1[Product ID],Table1[[#This Row],[Product ID]],Table1[Sales],Table1[[#This Row],[Sales]])</f>
        <v>1</v>
      </c>
    </row>
    <row r="8947" spans="1:19" x14ac:dyDescent="0.3">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c r="S8947">
        <f>COUNTIFS(Table1[Order ID],Table1[[#This Row],[Order ID]],Table1[Product ID],Table1[[#This Row],[Product ID]],Table1[Sales],Table1[[#This Row],[Sales]])</f>
        <v>1</v>
      </c>
    </row>
    <row r="8948" spans="1:19" x14ac:dyDescent="0.3">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c r="S8948">
        <f>COUNTIFS(Table1[Order ID],Table1[[#This Row],[Order ID]],Table1[Product ID],Table1[[#This Row],[Product ID]],Table1[Sales],Table1[[#This Row],[Sales]])</f>
        <v>1</v>
      </c>
    </row>
    <row r="8949" spans="1:19" x14ac:dyDescent="0.3">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c r="S8949">
        <f>COUNTIFS(Table1[Order ID],Table1[[#This Row],[Order ID]],Table1[Product ID],Table1[[#This Row],[Product ID]],Table1[Sales],Table1[[#This Row],[Sales]])</f>
        <v>1</v>
      </c>
    </row>
    <row r="8950" spans="1:19" x14ac:dyDescent="0.3">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c r="S8950">
        <f>COUNTIFS(Table1[Order ID],Table1[[#This Row],[Order ID]],Table1[Product ID],Table1[[#This Row],[Product ID]],Table1[Sales],Table1[[#This Row],[Sales]])</f>
        <v>1</v>
      </c>
    </row>
    <row r="8951" spans="1:19" x14ac:dyDescent="0.3">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c r="S8951">
        <f>COUNTIFS(Table1[Order ID],Table1[[#This Row],[Order ID]],Table1[Product ID],Table1[[#This Row],[Product ID]],Table1[Sales],Table1[[#This Row],[Sales]])</f>
        <v>1</v>
      </c>
    </row>
    <row r="8952" spans="1:19" x14ac:dyDescent="0.3">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c r="S8952">
        <f>COUNTIFS(Table1[Order ID],Table1[[#This Row],[Order ID]],Table1[Product ID],Table1[[#This Row],[Product ID]],Table1[Sales],Table1[[#This Row],[Sales]])</f>
        <v>1</v>
      </c>
    </row>
    <row r="8953" spans="1:19" x14ac:dyDescent="0.3">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c r="S8953">
        <f>COUNTIFS(Table1[Order ID],Table1[[#This Row],[Order ID]],Table1[Product ID],Table1[[#This Row],[Product ID]],Table1[Sales],Table1[[#This Row],[Sales]])</f>
        <v>1</v>
      </c>
    </row>
    <row r="8954" spans="1:19" x14ac:dyDescent="0.3">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c r="S8954">
        <f>COUNTIFS(Table1[Order ID],Table1[[#This Row],[Order ID]],Table1[Product ID],Table1[[#This Row],[Product ID]],Table1[Sales],Table1[[#This Row],[Sales]])</f>
        <v>1</v>
      </c>
    </row>
    <row r="8955" spans="1:19" x14ac:dyDescent="0.3">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c r="S8955">
        <f>COUNTIFS(Table1[Order ID],Table1[[#This Row],[Order ID]],Table1[Product ID],Table1[[#This Row],[Product ID]],Table1[Sales],Table1[[#This Row],[Sales]])</f>
        <v>1</v>
      </c>
    </row>
    <row r="8956" spans="1:19" x14ac:dyDescent="0.3">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c r="S8956">
        <f>COUNTIFS(Table1[Order ID],Table1[[#This Row],[Order ID]],Table1[Product ID],Table1[[#This Row],[Product ID]],Table1[Sales],Table1[[#This Row],[Sales]])</f>
        <v>1</v>
      </c>
    </row>
    <row r="8957" spans="1:19" x14ac:dyDescent="0.3">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c r="S8957">
        <f>COUNTIFS(Table1[Order ID],Table1[[#This Row],[Order ID]],Table1[Product ID],Table1[[#This Row],[Product ID]],Table1[Sales],Table1[[#This Row],[Sales]])</f>
        <v>1</v>
      </c>
    </row>
    <row r="8958" spans="1:19" x14ac:dyDescent="0.3">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c r="S8958">
        <f>COUNTIFS(Table1[Order ID],Table1[[#This Row],[Order ID]],Table1[Product ID],Table1[[#This Row],[Product ID]],Table1[Sales],Table1[[#This Row],[Sales]])</f>
        <v>1</v>
      </c>
    </row>
    <row r="8959" spans="1:19" x14ac:dyDescent="0.3">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c r="S8959">
        <f>COUNTIFS(Table1[Order ID],Table1[[#This Row],[Order ID]],Table1[Product ID],Table1[[#This Row],[Product ID]],Table1[Sales],Table1[[#This Row],[Sales]])</f>
        <v>1</v>
      </c>
    </row>
    <row r="8960" spans="1:19" x14ac:dyDescent="0.3">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c r="S8960">
        <f>COUNTIFS(Table1[Order ID],Table1[[#This Row],[Order ID]],Table1[Product ID],Table1[[#This Row],[Product ID]],Table1[Sales],Table1[[#This Row],[Sales]])</f>
        <v>1</v>
      </c>
    </row>
    <row r="8961" spans="1:19" x14ac:dyDescent="0.3">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c r="S8961">
        <f>COUNTIFS(Table1[Order ID],Table1[[#This Row],[Order ID]],Table1[Product ID],Table1[[#This Row],[Product ID]],Table1[Sales],Table1[[#This Row],[Sales]])</f>
        <v>1</v>
      </c>
    </row>
    <row r="8962" spans="1:19" x14ac:dyDescent="0.3">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c r="S8962">
        <f>COUNTIFS(Table1[Order ID],Table1[[#This Row],[Order ID]],Table1[Product ID],Table1[[#This Row],[Product ID]],Table1[Sales],Table1[[#This Row],[Sales]])</f>
        <v>1</v>
      </c>
    </row>
    <row r="8963" spans="1:19" x14ac:dyDescent="0.3">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c r="S8963">
        <f>COUNTIFS(Table1[Order ID],Table1[[#This Row],[Order ID]],Table1[Product ID],Table1[[#This Row],[Product ID]],Table1[Sales],Table1[[#This Row],[Sales]])</f>
        <v>1</v>
      </c>
    </row>
    <row r="8964" spans="1:19" x14ac:dyDescent="0.3">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c r="S8964">
        <f>COUNTIFS(Table1[Order ID],Table1[[#This Row],[Order ID]],Table1[Product ID],Table1[[#This Row],[Product ID]],Table1[Sales],Table1[[#This Row],[Sales]])</f>
        <v>1</v>
      </c>
    </row>
    <row r="8965" spans="1:19" x14ac:dyDescent="0.3">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c r="S8965">
        <f>COUNTIFS(Table1[Order ID],Table1[[#This Row],[Order ID]],Table1[Product ID],Table1[[#This Row],[Product ID]],Table1[Sales],Table1[[#This Row],[Sales]])</f>
        <v>1</v>
      </c>
    </row>
    <row r="8966" spans="1:19" x14ac:dyDescent="0.3">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c r="S8966">
        <f>COUNTIFS(Table1[Order ID],Table1[[#This Row],[Order ID]],Table1[Product ID],Table1[[#This Row],[Product ID]],Table1[Sales],Table1[[#This Row],[Sales]])</f>
        <v>1</v>
      </c>
    </row>
    <row r="8967" spans="1:19" x14ac:dyDescent="0.3">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c r="S8967">
        <f>COUNTIFS(Table1[Order ID],Table1[[#This Row],[Order ID]],Table1[Product ID],Table1[[#This Row],[Product ID]],Table1[Sales],Table1[[#This Row],[Sales]])</f>
        <v>1</v>
      </c>
    </row>
    <row r="8968" spans="1:19" x14ac:dyDescent="0.3">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c r="S8968">
        <f>COUNTIFS(Table1[Order ID],Table1[[#This Row],[Order ID]],Table1[Product ID],Table1[[#This Row],[Product ID]],Table1[Sales],Table1[[#This Row],[Sales]])</f>
        <v>1</v>
      </c>
    </row>
    <row r="8969" spans="1:19" x14ac:dyDescent="0.3">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c r="S8969">
        <f>COUNTIFS(Table1[Order ID],Table1[[#This Row],[Order ID]],Table1[Product ID],Table1[[#This Row],[Product ID]],Table1[Sales],Table1[[#This Row],[Sales]])</f>
        <v>1</v>
      </c>
    </row>
    <row r="8970" spans="1:19" x14ac:dyDescent="0.3">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c r="S8970">
        <f>COUNTIFS(Table1[Order ID],Table1[[#This Row],[Order ID]],Table1[Product ID],Table1[[#This Row],[Product ID]],Table1[Sales],Table1[[#This Row],[Sales]])</f>
        <v>1</v>
      </c>
    </row>
    <row r="8971" spans="1:19" x14ac:dyDescent="0.3">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c r="S8971">
        <f>COUNTIFS(Table1[Order ID],Table1[[#This Row],[Order ID]],Table1[Product ID],Table1[[#This Row],[Product ID]],Table1[Sales],Table1[[#This Row],[Sales]])</f>
        <v>1</v>
      </c>
    </row>
    <row r="8972" spans="1:19" x14ac:dyDescent="0.3">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c r="S8972">
        <f>COUNTIFS(Table1[Order ID],Table1[[#This Row],[Order ID]],Table1[Product ID],Table1[[#This Row],[Product ID]],Table1[Sales],Table1[[#This Row],[Sales]])</f>
        <v>1</v>
      </c>
    </row>
    <row r="8973" spans="1:19" x14ac:dyDescent="0.3">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c r="S8973">
        <f>COUNTIFS(Table1[Order ID],Table1[[#This Row],[Order ID]],Table1[Product ID],Table1[[#This Row],[Product ID]],Table1[Sales],Table1[[#This Row],[Sales]])</f>
        <v>1</v>
      </c>
    </row>
    <row r="8974" spans="1:19" x14ac:dyDescent="0.3">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c r="S8974">
        <f>COUNTIFS(Table1[Order ID],Table1[[#This Row],[Order ID]],Table1[Product ID],Table1[[#This Row],[Product ID]],Table1[Sales],Table1[[#This Row],[Sales]])</f>
        <v>1</v>
      </c>
    </row>
    <row r="8975" spans="1:19" x14ac:dyDescent="0.3">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c r="S8975">
        <f>COUNTIFS(Table1[Order ID],Table1[[#This Row],[Order ID]],Table1[Product ID],Table1[[#This Row],[Product ID]],Table1[Sales],Table1[[#This Row],[Sales]])</f>
        <v>1</v>
      </c>
    </row>
    <row r="8976" spans="1:19" x14ac:dyDescent="0.3">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c r="S8976">
        <f>COUNTIFS(Table1[Order ID],Table1[[#This Row],[Order ID]],Table1[Product ID],Table1[[#This Row],[Product ID]],Table1[Sales],Table1[[#This Row],[Sales]])</f>
        <v>1</v>
      </c>
    </row>
    <row r="8977" spans="1:19" x14ac:dyDescent="0.3">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c r="S8977">
        <f>COUNTIFS(Table1[Order ID],Table1[[#This Row],[Order ID]],Table1[Product ID],Table1[[#This Row],[Product ID]],Table1[Sales],Table1[[#This Row],[Sales]])</f>
        <v>1</v>
      </c>
    </row>
    <row r="8978" spans="1:19" x14ac:dyDescent="0.3">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c r="S8978">
        <f>COUNTIFS(Table1[Order ID],Table1[[#This Row],[Order ID]],Table1[Product ID],Table1[[#This Row],[Product ID]],Table1[Sales],Table1[[#This Row],[Sales]])</f>
        <v>1</v>
      </c>
    </row>
    <row r="8979" spans="1:19" x14ac:dyDescent="0.3">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c r="S8979">
        <f>COUNTIFS(Table1[Order ID],Table1[[#This Row],[Order ID]],Table1[Product ID],Table1[[#This Row],[Product ID]],Table1[Sales],Table1[[#This Row],[Sales]])</f>
        <v>1</v>
      </c>
    </row>
    <row r="8980" spans="1:19" x14ac:dyDescent="0.3">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c r="S8980">
        <f>COUNTIFS(Table1[Order ID],Table1[[#This Row],[Order ID]],Table1[Product ID],Table1[[#This Row],[Product ID]],Table1[Sales],Table1[[#This Row],[Sales]])</f>
        <v>1</v>
      </c>
    </row>
    <row r="8981" spans="1:19" x14ac:dyDescent="0.3">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c r="S8981">
        <f>COUNTIFS(Table1[Order ID],Table1[[#This Row],[Order ID]],Table1[Product ID],Table1[[#This Row],[Product ID]],Table1[Sales],Table1[[#This Row],[Sales]])</f>
        <v>1</v>
      </c>
    </row>
    <row r="8982" spans="1:19" x14ac:dyDescent="0.3">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c r="S8982">
        <f>COUNTIFS(Table1[Order ID],Table1[[#This Row],[Order ID]],Table1[Product ID],Table1[[#This Row],[Product ID]],Table1[Sales],Table1[[#This Row],[Sales]])</f>
        <v>1</v>
      </c>
    </row>
    <row r="8983" spans="1:19" x14ac:dyDescent="0.3">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c r="S8983">
        <f>COUNTIFS(Table1[Order ID],Table1[[#This Row],[Order ID]],Table1[Product ID],Table1[[#This Row],[Product ID]],Table1[Sales],Table1[[#This Row],[Sales]])</f>
        <v>1</v>
      </c>
    </row>
    <row r="8984" spans="1:19" x14ac:dyDescent="0.3">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c r="S8984">
        <f>COUNTIFS(Table1[Order ID],Table1[[#This Row],[Order ID]],Table1[Product ID],Table1[[#This Row],[Product ID]],Table1[Sales],Table1[[#This Row],[Sales]])</f>
        <v>1</v>
      </c>
    </row>
    <row r="8985" spans="1:19" x14ac:dyDescent="0.3">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c r="S8985">
        <f>COUNTIFS(Table1[Order ID],Table1[[#This Row],[Order ID]],Table1[Product ID],Table1[[#This Row],[Product ID]],Table1[Sales],Table1[[#This Row],[Sales]])</f>
        <v>1</v>
      </c>
    </row>
    <row r="8986" spans="1:19" x14ac:dyDescent="0.3">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c r="S8986">
        <f>COUNTIFS(Table1[Order ID],Table1[[#This Row],[Order ID]],Table1[Product ID],Table1[[#This Row],[Product ID]],Table1[Sales],Table1[[#This Row],[Sales]])</f>
        <v>1</v>
      </c>
    </row>
    <row r="8987" spans="1:19" x14ac:dyDescent="0.3">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c r="S8987">
        <f>COUNTIFS(Table1[Order ID],Table1[[#This Row],[Order ID]],Table1[Product ID],Table1[[#This Row],[Product ID]],Table1[Sales],Table1[[#This Row],[Sales]])</f>
        <v>1</v>
      </c>
    </row>
    <row r="8988" spans="1:19" x14ac:dyDescent="0.3">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c r="S8988">
        <f>COUNTIFS(Table1[Order ID],Table1[[#This Row],[Order ID]],Table1[Product ID],Table1[[#This Row],[Product ID]],Table1[Sales],Table1[[#This Row],[Sales]])</f>
        <v>1</v>
      </c>
    </row>
    <row r="8989" spans="1:19" x14ac:dyDescent="0.3">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c r="S8989">
        <f>COUNTIFS(Table1[Order ID],Table1[[#This Row],[Order ID]],Table1[Product ID],Table1[[#This Row],[Product ID]],Table1[Sales],Table1[[#This Row],[Sales]])</f>
        <v>1</v>
      </c>
    </row>
    <row r="8990" spans="1:19" x14ac:dyDescent="0.3">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c r="S8990">
        <f>COUNTIFS(Table1[Order ID],Table1[[#This Row],[Order ID]],Table1[Product ID],Table1[[#This Row],[Product ID]],Table1[Sales],Table1[[#This Row],[Sales]])</f>
        <v>1</v>
      </c>
    </row>
    <row r="8991" spans="1:19" x14ac:dyDescent="0.3">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c r="S8991">
        <f>COUNTIFS(Table1[Order ID],Table1[[#This Row],[Order ID]],Table1[Product ID],Table1[[#This Row],[Product ID]],Table1[Sales],Table1[[#This Row],[Sales]])</f>
        <v>1</v>
      </c>
    </row>
    <row r="8992" spans="1:19" x14ac:dyDescent="0.3">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c r="S8992">
        <f>COUNTIFS(Table1[Order ID],Table1[[#This Row],[Order ID]],Table1[Product ID],Table1[[#This Row],[Product ID]],Table1[Sales],Table1[[#This Row],[Sales]])</f>
        <v>1</v>
      </c>
    </row>
    <row r="8993" spans="1:19" x14ac:dyDescent="0.3">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c r="S8993">
        <f>COUNTIFS(Table1[Order ID],Table1[[#This Row],[Order ID]],Table1[Product ID],Table1[[#This Row],[Product ID]],Table1[Sales],Table1[[#This Row],[Sales]])</f>
        <v>1</v>
      </c>
    </row>
    <row r="8994" spans="1:19" x14ac:dyDescent="0.3">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c r="S8994">
        <f>COUNTIFS(Table1[Order ID],Table1[[#This Row],[Order ID]],Table1[Product ID],Table1[[#This Row],[Product ID]],Table1[Sales],Table1[[#This Row],[Sales]])</f>
        <v>1</v>
      </c>
    </row>
    <row r="8995" spans="1:19" x14ac:dyDescent="0.3">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c r="S8995">
        <f>COUNTIFS(Table1[Order ID],Table1[[#This Row],[Order ID]],Table1[Product ID],Table1[[#This Row],[Product ID]],Table1[Sales],Table1[[#This Row],[Sales]])</f>
        <v>1</v>
      </c>
    </row>
    <row r="8996" spans="1:19" x14ac:dyDescent="0.3">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c r="S8996">
        <f>COUNTIFS(Table1[Order ID],Table1[[#This Row],[Order ID]],Table1[Product ID],Table1[[#This Row],[Product ID]],Table1[Sales],Table1[[#This Row],[Sales]])</f>
        <v>1</v>
      </c>
    </row>
    <row r="8997" spans="1:19" x14ac:dyDescent="0.3">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c r="S8997">
        <f>COUNTIFS(Table1[Order ID],Table1[[#This Row],[Order ID]],Table1[Product ID],Table1[[#This Row],[Product ID]],Table1[Sales],Table1[[#This Row],[Sales]])</f>
        <v>1</v>
      </c>
    </row>
    <row r="8998" spans="1:19" x14ac:dyDescent="0.3">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c r="S8998">
        <f>COUNTIFS(Table1[Order ID],Table1[[#This Row],[Order ID]],Table1[Product ID],Table1[[#This Row],[Product ID]],Table1[Sales],Table1[[#This Row],[Sales]])</f>
        <v>1</v>
      </c>
    </row>
    <row r="8999" spans="1:19" x14ac:dyDescent="0.3">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c r="S8999">
        <f>COUNTIFS(Table1[Order ID],Table1[[#This Row],[Order ID]],Table1[Product ID],Table1[[#This Row],[Product ID]],Table1[Sales],Table1[[#This Row],[Sales]])</f>
        <v>1</v>
      </c>
    </row>
    <row r="9000" spans="1:19" x14ac:dyDescent="0.3">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c r="S9000">
        <f>COUNTIFS(Table1[Order ID],Table1[[#This Row],[Order ID]],Table1[Product ID],Table1[[#This Row],[Product ID]],Table1[Sales],Table1[[#This Row],[Sales]])</f>
        <v>1</v>
      </c>
    </row>
    <row r="9001" spans="1:19" x14ac:dyDescent="0.3">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c r="S9001">
        <f>COUNTIFS(Table1[Order ID],Table1[[#This Row],[Order ID]],Table1[Product ID],Table1[[#This Row],[Product ID]],Table1[Sales],Table1[[#This Row],[Sales]])</f>
        <v>1</v>
      </c>
    </row>
    <row r="9002" spans="1:19" x14ac:dyDescent="0.3">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c r="S9002">
        <f>COUNTIFS(Table1[Order ID],Table1[[#This Row],[Order ID]],Table1[Product ID],Table1[[#This Row],[Product ID]],Table1[Sales],Table1[[#This Row],[Sales]])</f>
        <v>1</v>
      </c>
    </row>
    <row r="9003" spans="1:19" x14ac:dyDescent="0.3">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c r="S9003">
        <f>COUNTIFS(Table1[Order ID],Table1[[#This Row],[Order ID]],Table1[Product ID],Table1[[#This Row],[Product ID]],Table1[Sales],Table1[[#This Row],[Sales]])</f>
        <v>1</v>
      </c>
    </row>
    <row r="9004" spans="1:19" x14ac:dyDescent="0.3">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c r="S9004">
        <f>COUNTIFS(Table1[Order ID],Table1[[#This Row],[Order ID]],Table1[Product ID],Table1[[#This Row],[Product ID]],Table1[Sales],Table1[[#This Row],[Sales]])</f>
        <v>1</v>
      </c>
    </row>
    <row r="9005" spans="1:19" x14ac:dyDescent="0.3">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c r="S9005">
        <f>COUNTIFS(Table1[Order ID],Table1[[#This Row],[Order ID]],Table1[Product ID],Table1[[#This Row],[Product ID]],Table1[Sales],Table1[[#This Row],[Sales]])</f>
        <v>1</v>
      </c>
    </row>
    <row r="9006" spans="1:19" x14ac:dyDescent="0.3">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c r="S9006">
        <f>COUNTIFS(Table1[Order ID],Table1[[#This Row],[Order ID]],Table1[Product ID],Table1[[#This Row],[Product ID]],Table1[Sales],Table1[[#This Row],[Sales]])</f>
        <v>1</v>
      </c>
    </row>
    <row r="9007" spans="1:19" x14ac:dyDescent="0.3">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c r="S9007">
        <f>COUNTIFS(Table1[Order ID],Table1[[#This Row],[Order ID]],Table1[Product ID],Table1[[#This Row],[Product ID]],Table1[Sales],Table1[[#This Row],[Sales]])</f>
        <v>1</v>
      </c>
    </row>
    <row r="9008" spans="1:19" x14ac:dyDescent="0.3">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c r="S9008">
        <f>COUNTIFS(Table1[Order ID],Table1[[#This Row],[Order ID]],Table1[Product ID],Table1[[#This Row],[Product ID]],Table1[Sales],Table1[[#This Row],[Sales]])</f>
        <v>1</v>
      </c>
    </row>
    <row r="9009" spans="1:19" x14ac:dyDescent="0.3">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c r="S9009">
        <f>COUNTIFS(Table1[Order ID],Table1[[#This Row],[Order ID]],Table1[Product ID],Table1[[#This Row],[Product ID]],Table1[Sales],Table1[[#This Row],[Sales]])</f>
        <v>1</v>
      </c>
    </row>
    <row r="9010" spans="1:19" x14ac:dyDescent="0.3">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c r="S9010">
        <f>COUNTIFS(Table1[Order ID],Table1[[#This Row],[Order ID]],Table1[Product ID],Table1[[#This Row],[Product ID]],Table1[Sales],Table1[[#This Row],[Sales]])</f>
        <v>1</v>
      </c>
    </row>
    <row r="9011" spans="1:19" x14ac:dyDescent="0.3">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c r="S9011">
        <f>COUNTIFS(Table1[Order ID],Table1[[#This Row],[Order ID]],Table1[Product ID],Table1[[#This Row],[Product ID]],Table1[Sales],Table1[[#This Row],[Sales]])</f>
        <v>1</v>
      </c>
    </row>
    <row r="9012" spans="1:19" x14ac:dyDescent="0.3">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c r="S9012">
        <f>COUNTIFS(Table1[Order ID],Table1[[#This Row],[Order ID]],Table1[Product ID],Table1[[#This Row],[Product ID]],Table1[Sales],Table1[[#This Row],[Sales]])</f>
        <v>1</v>
      </c>
    </row>
    <row r="9013" spans="1:19" x14ac:dyDescent="0.3">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c r="S9013">
        <f>COUNTIFS(Table1[Order ID],Table1[[#This Row],[Order ID]],Table1[Product ID],Table1[[#This Row],[Product ID]],Table1[Sales],Table1[[#This Row],[Sales]])</f>
        <v>1</v>
      </c>
    </row>
    <row r="9014" spans="1:19" x14ac:dyDescent="0.3">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c r="S9014">
        <f>COUNTIFS(Table1[Order ID],Table1[[#This Row],[Order ID]],Table1[Product ID],Table1[[#This Row],[Product ID]],Table1[Sales],Table1[[#This Row],[Sales]])</f>
        <v>1</v>
      </c>
    </row>
    <row r="9015" spans="1:19" x14ac:dyDescent="0.3">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c r="S9015">
        <f>COUNTIFS(Table1[Order ID],Table1[[#This Row],[Order ID]],Table1[Product ID],Table1[[#This Row],[Product ID]],Table1[Sales],Table1[[#This Row],[Sales]])</f>
        <v>1</v>
      </c>
    </row>
    <row r="9016" spans="1:19" x14ac:dyDescent="0.3">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c r="S9016">
        <f>COUNTIFS(Table1[Order ID],Table1[[#This Row],[Order ID]],Table1[Product ID],Table1[[#This Row],[Product ID]],Table1[Sales],Table1[[#This Row],[Sales]])</f>
        <v>1</v>
      </c>
    </row>
    <row r="9017" spans="1:19" x14ac:dyDescent="0.3">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c r="S9017">
        <f>COUNTIFS(Table1[Order ID],Table1[[#This Row],[Order ID]],Table1[Product ID],Table1[[#This Row],[Product ID]],Table1[Sales],Table1[[#This Row],[Sales]])</f>
        <v>1</v>
      </c>
    </row>
    <row r="9018" spans="1:19" x14ac:dyDescent="0.3">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c r="S9018">
        <f>COUNTIFS(Table1[Order ID],Table1[[#This Row],[Order ID]],Table1[Product ID],Table1[[#This Row],[Product ID]],Table1[Sales],Table1[[#This Row],[Sales]])</f>
        <v>1</v>
      </c>
    </row>
    <row r="9019" spans="1:19" x14ac:dyDescent="0.3">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c r="S9019">
        <f>COUNTIFS(Table1[Order ID],Table1[[#This Row],[Order ID]],Table1[Product ID],Table1[[#This Row],[Product ID]],Table1[Sales],Table1[[#This Row],[Sales]])</f>
        <v>1</v>
      </c>
    </row>
    <row r="9020" spans="1:19" x14ac:dyDescent="0.3">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c r="S9020">
        <f>COUNTIFS(Table1[Order ID],Table1[[#This Row],[Order ID]],Table1[Product ID],Table1[[#This Row],[Product ID]],Table1[Sales],Table1[[#This Row],[Sales]])</f>
        <v>1</v>
      </c>
    </row>
    <row r="9021" spans="1:19" x14ac:dyDescent="0.3">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c r="S9021">
        <f>COUNTIFS(Table1[Order ID],Table1[[#This Row],[Order ID]],Table1[Product ID],Table1[[#This Row],[Product ID]],Table1[Sales],Table1[[#This Row],[Sales]])</f>
        <v>1</v>
      </c>
    </row>
    <row r="9022" spans="1:19" x14ac:dyDescent="0.3">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c r="S9022">
        <f>COUNTIFS(Table1[Order ID],Table1[[#This Row],[Order ID]],Table1[Product ID],Table1[[#This Row],[Product ID]],Table1[Sales],Table1[[#This Row],[Sales]])</f>
        <v>1</v>
      </c>
    </row>
    <row r="9023" spans="1:19" x14ac:dyDescent="0.3">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c r="S9023">
        <f>COUNTIFS(Table1[Order ID],Table1[[#This Row],[Order ID]],Table1[Product ID],Table1[[#This Row],[Product ID]],Table1[Sales],Table1[[#This Row],[Sales]])</f>
        <v>1</v>
      </c>
    </row>
    <row r="9024" spans="1:19" x14ac:dyDescent="0.3">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c r="S9024">
        <f>COUNTIFS(Table1[Order ID],Table1[[#This Row],[Order ID]],Table1[Product ID],Table1[[#This Row],[Product ID]],Table1[Sales],Table1[[#This Row],[Sales]])</f>
        <v>1</v>
      </c>
    </row>
    <row r="9025" spans="1:19" x14ac:dyDescent="0.3">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c r="S9025">
        <f>COUNTIFS(Table1[Order ID],Table1[[#This Row],[Order ID]],Table1[Product ID],Table1[[#This Row],[Product ID]],Table1[Sales],Table1[[#This Row],[Sales]])</f>
        <v>1</v>
      </c>
    </row>
    <row r="9026" spans="1:19" x14ac:dyDescent="0.3">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c r="S9026">
        <f>COUNTIFS(Table1[Order ID],Table1[[#This Row],[Order ID]],Table1[Product ID],Table1[[#This Row],[Product ID]],Table1[Sales],Table1[[#This Row],[Sales]])</f>
        <v>1</v>
      </c>
    </row>
    <row r="9027" spans="1:19" x14ac:dyDescent="0.3">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c r="S9027">
        <f>COUNTIFS(Table1[Order ID],Table1[[#This Row],[Order ID]],Table1[Product ID],Table1[[#This Row],[Product ID]],Table1[Sales],Table1[[#This Row],[Sales]])</f>
        <v>1</v>
      </c>
    </row>
    <row r="9028" spans="1:19" x14ac:dyDescent="0.3">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c r="S9028">
        <f>COUNTIFS(Table1[Order ID],Table1[[#This Row],[Order ID]],Table1[Product ID],Table1[[#This Row],[Product ID]],Table1[Sales],Table1[[#This Row],[Sales]])</f>
        <v>1</v>
      </c>
    </row>
    <row r="9029" spans="1:19" x14ac:dyDescent="0.3">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c r="S9029">
        <f>COUNTIFS(Table1[Order ID],Table1[[#This Row],[Order ID]],Table1[Product ID],Table1[[#This Row],[Product ID]],Table1[Sales],Table1[[#This Row],[Sales]])</f>
        <v>1</v>
      </c>
    </row>
    <row r="9030" spans="1:19" x14ac:dyDescent="0.3">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c r="S9030">
        <f>COUNTIFS(Table1[Order ID],Table1[[#This Row],[Order ID]],Table1[Product ID],Table1[[#This Row],[Product ID]],Table1[Sales],Table1[[#This Row],[Sales]])</f>
        <v>1</v>
      </c>
    </row>
    <row r="9031" spans="1:19" x14ac:dyDescent="0.3">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c r="S9031">
        <f>COUNTIFS(Table1[Order ID],Table1[[#This Row],[Order ID]],Table1[Product ID],Table1[[#This Row],[Product ID]],Table1[Sales],Table1[[#This Row],[Sales]])</f>
        <v>1</v>
      </c>
    </row>
    <row r="9032" spans="1:19" x14ac:dyDescent="0.3">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c r="S9032">
        <f>COUNTIFS(Table1[Order ID],Table1[[#This Row],[Order ID]],Table1[Product ID],Table1[[#This Row],[Product ID]],Table1[Sales],Table1[[#This Row],[Sales]])</f>
        <v>1</v>
      </c>
    </row>
    <row r="9033" spans="1:19" x14ac:dyDescent="0.3">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c r="S9033">
        <f>COUNTIFS(Table1[Order ID],Table1[[#This Row],[Order ID]],Table1[Product ID],Table1[[#This Row],[Product ID]],Table1[Sales],Table1[[#This Row],[Sales]])</f>
        <v>1</v>
      </c>
    </row>
    <row r="9034" spans="1:19" x14ac:dyDescent="0.3">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c r="S9034">
        <f>COUNTIFS(Table1[Order ID],Table1[[#This Row],[Order ID]],Table1[Product ID],Table1[[#This Row],[Product ID]],Table1[Sales],Table1[[#This Row],[Sales]])</f>
        <v>1</v>
      </c>
    </row>
    <row r="9035" spans="1:19" x14ac:dyDescent="0.3">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c r="S9035">
        <f>COUNTIFS(Table1[Order ID],Table1[[#This Row],[Order ID]],Table1[Product ID],Table1[[#This Row],[Product ID]],Table1[Sales],Table1[[#This Row],[Sales]])</f>
        <v>1</v>
      </c>
    </row>
    <row r="9036" spans="1:19" x14ac:dyDescent="0.3">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c r="S9036">
        <f>COUNTIFS(Table1[Order ID],Table1[[#This Row],[Order ID]],Table1[Product ID],Table1[[#This Row],[Product ID]],Table1[Sales],Table1[[#This Row],[Sales]])</f>
        <v>1</v>
      </c>
    </row>
    <row r="9037" spans="1:19" x14ac:dyDescent="0.3">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c r="S9037">
        <f>COUNTIFS(Table1[Order ID],Table1[[#This Row],[Order ID]],Table1[Product ID],Table1[[#This Row],[Product ID]],Table1[Sales],Table1[[#This Row],[Sales]])</f>
        <v>1</v>
      </c>
    </row>
    <row r="9038" spans="1:19" x14ac:dyDescent="0.3">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c r="S9038">
        <f>COUNTIFS(Table1[Order ID],Table1[[#This Row],[Order ID]],Table1[Product ID],Table1[[#This Row],[Product ID]],Table1[Sales],Table1[[#This Row],[Sales]])</f>
        <v>1</v>
      </c>
    </row>
    <row r="9039" spans="1:19" x14ac:dyDescent="0.3">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c r="S9039">
        <f>COUNTIFS(Table1[Order ID],Table1[[#This Row],[Order ID]],Table1[Product ID],Table1[[#This Row],[Product ID]],Table1[Sales],Table1[[#This Row],[Sales]])</f>
        <v>1</v>
      </c>
    </row>
    <row r="9040" spans="1:19" x14ac:dyDescent="0.3">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c r="S9040">
        <f>COUNTIFS(Table1[Order ID],Table1[[#This Row],[Order ID]],Table1[Product ID],Table1[[#This Row],[Product ID]],Table1[Sales],Table1[[#This Row],[Sales]])</f>
        <v>1</v>
      </c>
    </row>
    <row r="9041" spans="1:19" x14ac:dyDescent="0.3">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c r="S9041">
        <f>COUNTIFS(Table1[Order ID],Table1[[#This Row],[Order ID]],Table1[Product ID],Table1[[#This Row],[Product ID]],Table1[Sales],Table1[[#This Row],[Sales]])</f>
        <v>1</v>
      </c>
    </row>
    <row r="9042" spans="1:19" x14ac:dyDescent="0.3">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c r="S9042">
        <f>COUNTIFS(Table1[Order ID],Table1[[#This Row],[Order ID]],Table1[Product ID],Table1[[#This Row],[Product ID]],Table1[Sales],Table1[[#This Row],[Sales]])</f>
        <v>1</v>
      </c>
    </row>
    <row r="9043" spans="1:19" x14ac:dyDescent="0.3">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c r="S9043">
        <f>COUNTIFS(Table1[Order ID],Table1[[#This Row],[Order ID]],Table1[Product ID],Table1[[#This Row],[Product ID]],Table1[Sales],Table1[[#This Row],[Sales]])</f>
        <v>1</v>
      </c>
    </row>
    <row r="9044" spans="1:19" x14ac:dyDescent="0.3">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c r="S9044">
        <f>COUNTIFS(Table1[Order ID],Table1[[#This Row],[Order ID]],Table1[Product ID],Table1[[#This Row],[Product ID]],Table1[Sales],Table1[[#This Row],[Sales]])</f>
        <v>1</v>
      </c>
    </row>
    <row r="9045" spans="1:19" x14ac:dyDescent="0.3">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c r="S9045">
        <f>COUNTIFS(Table1[Order ID],Table1[[#This Row],[Order ID]],Table1[Product ID],Table1[[#This Row],[Product ID]],Table1[Sales],Table1[[#This Row],[Sales]])</f>
        <v>1</v>
      </c>
    </row>
    <row r="9046" spans="1:19" x14ac:dyDescent="0.3">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c r="S9046">
        <f>COUNTIFS(Table1[Order ID],Table1[[#This Row],[Order ID]],Table1[Product ID],Table1[[#This Row],[Product ID]],Table1[Sales],Table1[[#This Row],[Sales]])</f>
        <v>1</v>
      </c>
    </row>
    <row r="9047" spans="1:19" x14ac:dyDescent="0.3">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c r="S9047">
        <f>COUNTIFS(Table1[Order ID],Table1[[#This Row],[Order ID]],Table1[Product ID],Table1[[#This Row],[Product ID]],Table1[Sales],Table1[[#This Row],[Sales]])</f>
        <v>1</v>
      </c>
    </row>
    <row r="9048" spans="1:19" x14ac:dyDescent="0.3">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c r="S9048">
        <f>COUNTIFS(Table1[Order ID],Table1[[#This Row],[Order ID]],Table1[Product ID],Table1[[#This Row],[Product ID]],Table1[Sales],Table1[[#This Row],[Sales]])</f>
        <v>1</v>
      </c>
    </row>
    <row r="9049" spans="1:19" x14ac:dyDescent="0.3">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c r="S9049">
        <f>COUNTIFS(Table1[Order ID],Table1[[#This Row],[Order ID]],Table1[Product ID],Table1[[#This Row],[Product ID]],Table1[Sales],Table1[[#This Row],[Sales]])</f>
        <v>1</v>
      </c>
    </row>
    <row r="9050" spans="1:19" x14ac:dyDescent="0.3">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c r="S9050">
        <f>COUNTIFS(Table1[Order ID],Table1[[#This Row],[Order ID]],Table1[Product ID],Table1[[#This Row],[Product ID]],Table1[Sales],Table1[[#This Row],[Sales]])</f>
        <v>1</v>
      </c>
    </row>
    <row r="9051" spans="1:19" x14ac:dyDescent="0.3">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c r="S9051">
        <f>COUNTIFS(Table1[Order ID],Table1[[#This Row],[Order ID]],Table1[Product ID],Table1[[#This Row],[Product ID]],Table1[Sales],Table1[[#This Row],[Sales]])</f>
        <v>1</v>
      </c>
    </row>
    <row r="9052" spans="1:19" x14ac:dyDescent="0.3">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c r="S9052">
        <f>COUNTIFS(Table1[Order ID],Table1[[#This Row],[Order ID]],Table1[Product ID],Table1[[#This Row],[Product ID]],Table1[Sales],Table1[[#This Row],[Sales]])</f>
        <v>1</v>
      </c>
    </row>
    <row r="9053" spans="1:19" x14ac:dyDescent="0.3">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c r="S9053">
        <f>COUNTIFS(Table1[Order ID],Table1[[#This Row],[Order ID]],Table1[Product ID],Table1[[#This Row],[Product ID]],Table1[Sales],Table1[[#This Row],[Sales]])</f>
        <v>1</v>
      </c>
    </row>
    <row r="9054" spans="1:19" x14ac:dyDescent="0.3">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c r="S9054">
        <f>COUNTIFS(Table1[Order ID],Table1[[#This Row],[Order ID]],Table1[Product ID],Table1[[#This Row],[Product ID]],Table1[Sales],Table1[[#This Row],[Sales]])</f>
        <v>1</v>
      </c>
    </row>
    <row r="9055" spans="1:19" x14ac:dyDescent="0.3">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c r="S9055">
        <f>COUNTIFS(Table1[Order ID],Table1[[#This Row],[Order ID]],Table1[Product ID],Table1[[#This Row],[Product ID]],Table1[Sales],Table1[[#This Row],[Sales]])</f>
        <v>1</v>
      </c>
    </row>
    <row r="9056" spans="1:19" x14ac:dyDescent="0.3">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c r="S9056">
        <f>COUNTIFS(Table1[Order ID],Table1[[#This Row],[Order ID]],Table1[Product ID],Table1[[#This Row],[Product ID]],Table1[Sales],Table1[[#This Row],[Sales]])</f>
        <v>1</v>
      </c>
    </row>
    <row r="9057" spans="1:19" x14ac:dyDescent="0.3">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c r="S9057">
        <f>COUNTIFS(Table1[Order ID],Table1[[#This Row],[Order ID]],Table1[Product ID],Table1[[#This Row],[Product ID]],Table1[Sales],Table1[[#This Row],[Sales]])</f>
        <v>1</v>
      </c>
    </row>
    <row r="9058" spans="1:19" x14ac:dyDescent="0.3">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c r="S9058">
        <f>COUNTIFS(Table1[Order ID],Table1[[#This Row],[Order ID]],Table1[Product ID],Table1[[#This Row],[Product ID]],Table1[Sales],Table1[[#This Row],[Sales]])</f>
        <v>1</v>
      </c>
    </row>
    <row r="9059" spans="1:19" x14ac:dyDescent="0.3">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c r="S9059">
        <f>COUNTIFS(Table1[Order ID],Table1[[#This Row],[Order ID]],Table1[Product ID],Table1[[#This Row],[Product ID]],Table1[Sales],Table1[[#This Row],[Sales]])</f>
        <v>1</v>
      </c>
    </row>
    <row r="9060" spans="1:19" x14ac:dyDescent="0.3">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c r="S9060">
        <f>COUNTIFS(Table1[Order ID],Table1[[#This Row],[Order ID]],Table1[Product ID],Table1[[#This Row],[Product ID]],Table1[Sales],Table1[[#This Row],[Sales]])</f>
        <v>1</v>
      </c>
    </row>
    <row r="9061" spans="1:19" x14ac:dyDescent="0.3">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c r="S9061">
        <f>COUNTIFS(Table1[Order ID],Table1[[#This Row],[Order ID]],Table1[Product ID],Table1[[#This Row],[Product ID]],Table1[Sales],Table1[[#This Row],[Sales]])</f>
        <v>1</v>
      </c>
    </row>
    <row r="9062" spans="1:19" x14ac:dyDescent="0.3">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c r="S9062">
        <f>COUNTIFS(Table1[Order ID],Table1[[#This Row],[Order ID]],Table1[Product ID],Table1[[#This Row],[Product ID]],Table1[Sales],Table1[[#This Row],[Sales]])</f>
        <v>1</v>
      </c>
    </row>
    <row r="9063" spans="1:19" x14ac:dyDescent="0.3">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c r="S9063">
        <f>COUNTIFS(Table1[Order ID],Table1[[#This Row],[Order ID]],Table1[Product ID],Table1[[#This Row],[Product ID]],Table1[Sales],Table1[[#This Row],[Sales]])</f>
        <v>1</v>
      </c>
    </row>
    <row r="9064" spans="1:19" x14ac:dyDescent="0.3">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c r="S9064">
        <f>COUNTIFS(Table1[Order ID],Table1[[#This Row],[Order ID]],Table1[Product ID],Table1[[#This Row],[Product ID]],Table1[Sales],Table1[[#This Row],[Sales]])</f>
        <v>1</v>
      </c>
    </row>
    <row r="9065" spans="1:19" x14ac:dyDescent="0.3">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c r="S9065">
        <f>COUNTIFS(Table1[Order ID],Table1[[#This Row],[Order ID]],Table1[Product ID],Table1[[#This Row],[Product ID]],Table1[Sales],Table1[[#This Row],[Sales]])</f>
        <v>1</v>
      </c>
    </row>
    <row r="9066" spans="1:19" x14ac:dyDescent="0.3">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c r="S9066">
        <f>COUNTIFS(Table1[Order ID],Table1[[#This Row],[Order ID]],Table1[Product ID],Table1[[#This Row],[Product ID]],Table1[Sales],Table1[[#This Row],[Sales]])</f>
        <v>1</v>
      </c>
    </row>
    <row r="9067" spans="1:19" x14ac:dyDescent="0.3">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c r="S9067">
        <f>COUNTIFS(Table1[Order ID],Table1[[#This Row],[Order ID]],Table1[Product ID],Table1[[#This Row],[Product ID]],Table1[Sales],Table1[[#This Row],[Sales]])</f>
        <v>1</v>
      </c>
    </row>
    <row r="9068" spans="1:19" x14ac:dyDescent="0.3">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c r="S9068">
        <f>COUNTIFS(Table1[Order ID],Table1[[#This Row],[Order ID]],Table1[Product ID],Table1[[#This Row],[Product ID]],Table1[Sales],Table1[[#This Row],[Sales]])</f>
        <v>1</v>
      </c>
    </row>
    <row r="9069" spans="1:19" x14ac:dyDescent="0.3">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c r="S9069">
        <f>COUNTIFS(Table1[Order ID],Table1[[#This Row],[Order ID]],Table1[Product ID],Table1[[#This Row],[Product ID]],Table1[Sales],Table1[[#This Row],[Sales]])</f>
        <v>1</v>
      </c>
    </row>
    <row r="9070" spans="1:19" x14ac:dyDescent="0.3">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c r="S9070">
        <f>COUNTIFS(Table1[Order ID],Table1[[#This Row],[Order ID]],Table1[Product ID],Table1[[#This Row],[Product ID]],Table1[Sales],Table1[[#This Row],[Sales]])</f>
        <v>1</v>
      </c>
    </row>
    <row r="9071" spans="1:19" x14ac:dyDescent="0.3">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c r="S9071">
        <f>COUNTIFS(Table1[Order ID],Table1[[#This Row],[Order ID]],Table1[Product ID],Table1[[#This Row],[Product ID]],Table1[Sales],Table1[[#This Row],[Sales]])</f>
        <v>1</v>
      </c>
    </row>
    <row r="9072" spans="1:19" x14ac:dyDescent="0.3">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c r="S9072">
        <f>COUNTIFS(Table1[Order ID],Table1[[#This Row],[Order ID]],Table1[Product ID],Table1[[#This Row],[Product ID]],Table1[Sales],Table1[[#This Row],[Sales]])</f>
        <v>1</v>
      </c>
    </row>
    <row r="9073" spans="1:19" x14ac:dyDescent="0.3">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c r="S9073">
        <f>COUNTIFS(Table1[Order ID],Table1[[#This Row],[Order ID]],Table1[Product ID],Table1[[#This Row],[Product ID]],Table1[Sales],Table1[[#This Row],[Sales]])</f>
        <v>1</v>
      </c>
    </row>
    <row r="9074" spans="1:19" x14ac:dyDescent="0.3">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c r="S9074">
        <f>COUNTIFS(Table1[Order ID],Table1[[#This Row],[Order ID]],Table1[Product ID],Table1[[#This Row],[Product ID]],Table1[Sales],Table1[[#This Row],[Sales]])</f>
        <v>1</v>
      </c>
    </row>
    <row r="9075" spans="1:19" x14ac:dyDescent="0.3">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c r="S9075">
        <f>COUNTIFS(Table1[Order ID],Table1[[#This Row],[Order ID]],Table1[Product ID],Table1[[#This Row],[Product ID]],Table1[Sales],Table1[[#This Row],[Sales]])</f>
        <v>1</v>
      </c>
    </row>
    <row r="9076" spans="1:19" x14ac:dyDescent="0.3">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c r="S9076">
        <f>COUNTIFS(Table1[Order ID],Table1[[#This Row],[Order ID]],Table1[Product ID],Table1[[#This Row],[Product ID]],Table1[Sales],Table1[[#This Row],[Sales]])</f>
        <v>1</v>
      </c>
    </row>
    <row r="9077" spans="1:19" x14ac:dyDescent="0.3">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c r="S9077">
        <f>COUNTIFS(Table1[Order ID],Table1[[#This Row],[Order ID]],Table1[Product ID],Table1[[#This Row],[Product ID]],Table1[Sales],Table1[[#This Row],[Sales]])</f>
        <v>1</v>
      </c>
    </row>
    <row r="9078" spans="1:19" x14ac:dyDescent="0.3">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c r="S9078">
        <f>COUNTIFS(Table1[Order ID],Table1[[#This Row],[Order ID]],Table1[Product ID],Table1[[#This Row],[Product ID]],Table1[Sales],Table1[[#This Row],[Sales]])</f>
        <v>1</v>
      </c>
    </row>
    <row r="9079" spans="1:19" x14ac:dyDescent="0.3">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c r="S9079">
        <f>COUNTIFS(Table1[Order ID],Table1[[#This Row],[Order ID]],Table1[Product ID],Table1[[#This Row],[Product ID]],Table1[Sales],Table1[[#This Row],[Sales]])</f>
        <v>1</v>
      </c>
    </row>
    <row r="9080" spans="1:19" x14ac:dyDescent="0.3">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c r="S9080">
        <f>COUNTIFS(Table1[Order ID],Table1[[#This Row],[Order ID]],Table1[Product ID],Table1[[#This Row],[Product ID]],Table1[Sales],Table1[[#This Row],[Sales]])</f>
        <v>1</v>
      </c>
    </row>
    <row r="9081" spans="1:19" x14ac:dyDescent="0.3">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c r="S9081">
        <f>COUNTIFS(Table1[Order ID],Table1[[#This Row],[Order ID]],Table1[Product ID],Table1[[#This Row],[Product ID]],Table1[Sales],Table1[[#This Row],[Sales]])</f>
        <v>1</v>
      </c>
    </row>
    <row r="9082" spans="1:19" x14ac:dyDescent="0.3">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c r="S9082">
        <f>COUNTIFS(Table1[Order ID],Table1[[#This Row],[Order ID]],Table1[Product ID],Table1[[#This Row],[Product ID]],Table1[Sales],Table1[[#This Row],[Sales]])</f>
        <v>1</v>
      </c>
    </row>
    <row r="9083" spans="1:19" x14ac:dyDescent="0.3">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c r="S9083">
        <f>COUNTIFS(Table1[Order ID],Table1[[#This Row],[Order ID]],Table1[Product ID],Table1[[#This Row],[Product ID]],Table1[Sales],Table1[[#This Row],[Sales]])</f>
        <v>1</v>
      </c>
    </row>
    <row r="9084" spans="1:19" x14ac:dyDescent="0.3">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c r="S9084">
        <f>COUNTIFS(Table1[Order ID],Table1[[#This Row],[Order ID]],Table1[Product ID],Table1[[#This Row],[Product ID]],Table1[Sales],Table1[[#This Row],[Sales]])</f>
        <v>1</v>
      </c>
    </row>
    <row r="9085" spans="1:19" x14ac:dyDescent="0.3">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c r="S9085">
        <f>COUNTIFS(Table1[Order ID],Table1[[#This Row],[Order ID]],Table1[Product ID],Table1[[#This Row],[Product ID]],Table1[Sales],Table1[[#This Row],[Sales]])</f>
        <v>1</v>
      </c>
    </row>
    <row r="9086" spans="1:19" x14ac:dyDescent="0.3">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c r="S9086">
        <f>COUNTIFS(Table1[Order ID],Table1[[#This Row],[Order ID]],Table1[Product ID],Table1[[#This Row],[Product ID]],Table1[Sales],Table1[[#This Row],[Sales]])</f>
        <v>1</v>
      </c>
    </row>
    <row r="9087" spans="1:19" x14ac:dyDescent="0.3">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c r="S9087">
        <f>COUNTIFS(Table1[Order ID],Table1[[#This Row],[Order ID]],Table1[Product ID],Table1[[#This Row],[Product ID]],Table1[Sales],Table1[[#This Row],[Sales]])</f>
        <v>1</v>
      </c>
    </row>
    <row r="9088" spans="1:19" x14ac:dyDescent="0.3">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c r="S9088">
        <f>COUNTIFS(Table1[Order ID],Table1[[#This Row],[Order ID]],Table1[Product ID],Table1[[#This Row],[Product ID]],Table1[Sales],Table1[[#This Row],[Sales]])</f>
        <v>1</v>
      </c>
    </row>
    <row r="9089" spans="1:19" x14ac:dyDescent="0.3">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c r="S9089">
        <f>COUNTIFS(Table1[Order ID],Table1[[#This Row],[Order ID]],Table1[Product ID],Table1[[#This Row],[Product ID]],Table1[Sales],Table1[[#This Row],[Sales]])</f>
        <v>1</v>
      </c>
    </row>
    <row r="9090" spans="1:19" x14ac:dyDescent="0.3">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c r="S9090">
        <f>COUNTIFS(Table1[Order ID],Table1[[#This Row],[Order ID]],Table1[Product ID],Table1[[#This Row],[Product ID]],Table1[Sales],Table1[[#This Row],[Sales]])</f>
        <v>1</v>
      </c>
    </row>
    <row r="9091" spans="1:19" x14ac:dyDescent="0.3">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c r="S9091">
        <f>COUNTIFS(Table1[Order ID],Table1[[#This Row],[Order ID]],Table1[Product ID],Table1[[#This Row],[Product ID]],Table1[Sales],Table1[[#This Row],[Sales]])</f>
        <v>1</v>
      </c>
    </row>
    <row r="9092" spans="1:19" x14ac:dyDescent="0.3">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c r="S9092">
        <f>COUNTIFS(Table1[Order ID],Table1[[#This Row],[Order ID]],Table1[Product ID],Table1[[#This Row],[Product ID]],Table1[Sales],Table1[[#This Row],[Sales]])</f>
        <v>1</v>
      </c>
    </row>
    <row r="9093" spans="1:19" x14ac:dyDescent="0.3">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c r="S9093">
        <f>COUNTIFS(Table1[Order ID],Table1[[#This Row],[Order ID]],Table1[Product ID],Table1[[#This Row],[Product ID]],Table1[Sales],Table1[[#This Row],[Sales]])</f>
        <v>1</v>
      </c>
    </row>
    <row r="9094" spans="1:19" x14ac:dyDescent="0.3">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c r="S9094">
        <f>COUNTIFS(Table1[Order ID],Table1[[#This Row],[Order ID]],Table1[Product ID],Table1[[#This Row],[Product ID]],Table1[Sales],Table1[[#This Row],[Sales]])</f>
        <v>1</v>
      </c>
    </row>
    <row r="9095" spans="1:19" x14ac:dyDescent="0.3">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c r="S9095">
        <f>COUNTIFS(Table1[Order ID],Table1[[#This Row],[Order ID]],Table1[Product ID],Table1[[#This Row],[Product ID]],Table1[Sales],Table1[[#This Row],[Sales]])</f>
        <v>1</v>
      </c>
    </row>
    <row r="9096" spans="1:19" x14ac:dyDescent="0.3">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c r="S9096">
        <f>COUNTIFS(Table1[Order ID],Table1[[#This Row],[Order ID]],Table1[Product ID],Table1[[#This Row],[Product ID]],Table1[Sales],Table1[[#This Row],[Sales]])</f>
        <v>1</v>
      </c>
    </row>
    <row r="9097" spans="1:19" x14ac:dyDescent="0.3">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c r="S9097">
        <f>COUNTIFS(Table1[Order ID],Table1[[#This Row],[Order ID]],Table1[Product ID],Table1[[#This Row],[Product ID]],Table1[Sales],Table1[[#This Row],[Sales]])</f>
        <v>1</v>
      </c>
    </row>
    <row r="9098" spans="1:19" x14ac:dyDescent="0.3">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c r="S9098">
        <f>COUNTIFS(Table1[Order ID],Table1[[#This Row],[Order ID]],Table1[Product ID],Table1[[#This Row],[Product ID]],Table1[Sales],Table1[[#This Row],[Sales]])</f>
        <v>1</v>
      </c>
    </row>
    <row r="9099" spans="1:19" x14ac:dyDescent="0.3">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c r="S9099">
        <f>COUNTIFS(Table1[Order ID],Table1[[#This Row],[Order ID]],Table1[Product ID],Table1[[#This Row],[Product ID]],Table1[Sales],Table1[[#This Row],[Sales]])</f>
        <v>1</v>
      </c>
    </row>
    <row r="9100" spans="1:19" x14ac:dyDescent="0.3">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c r="S9100">
        <f>COUNTIFS(Table1[Order ID],Table1[[#This Row],[Order ID]],Table1[Product ID],Table1[[#This Row],[Product ID]],Table1[Sales],Table1[[#This Row],[Sales]])</f>
        <v>1</v>
      </c>
    </row>
    <row r="9101" spans="1:19" x14ac:dyDescent="0.3">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c r="S9101">
        <f>COUNTIFS(Table1[Order ID],Table1[[#This Row],[Order ID]],Table1[Product ID],Table1[[#This Row],[Product ID]],Table1[Sales],Table1[[#This Row],[Sales]])</f>
        <v>1</v>
      </c>
    </row>
    <row r="9102" spans="1:19" x14ac:dyDescent="0.3">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c r="S9102">
        <f>COUNTIFS(Table1[Order ID],Table1[[#This Row],[Order ID]],Table1[Product ID],Table1[[#This Row],[Product ID]],Table1[Sales],Table1[[#This Row],[Sales]])</f>
        <v>1</v>
      </c>
    </row>
    <row r="9103" spans="1:19" x14ac:dyDescent="0.3">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c r="S9103">
        <f>COUNTIFS(Table1[Order ID],Table1[[#This Row],[Order ID]],Table1[Product ID],Table1[[#This Row],[Product ID]],Table1[Sales],Table1[[#This Row],[Sales]])</f>
        <v>1</v>
      </c>
    </row>
    <row r="9104" spans="1:19" x14ac:dyDescent="0.3">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c r="S9104">
        <f>COUNTIFS(Table1[Order ID],Table1[[#This Row],[Order ID]],Table1[Product ID],Table1[[#This Row],[Product ID]],Table1[Sales],Table1[[#This Row],[Sales]])</f>
        <v>1</v>
      </c>
    </row>
    <row r="9105" spans="1:19" x14ac:dyDescent="0.3">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c r="S9105">
        <f>COUNTIFS(Table1[Order ID],Table1[[#This Row],[Order ID]],Table1[Product ID],Table1[[#This Row],[Product ID]],Table1[Sales],Table1[[#This Row],[Sales]])</f>
        <v>1</v>
      </c>
    </row>
    <row r="9106" spans="1:19" x14ac:dyDescent="0.3">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c r="S9106">
        <f>COUNTIFS(Table1[Order ID],Table1[[#This Row],[Order ID]],Table1[Product ID],Table1[[#This Row],[Product ID]],Table1[Sales],Table1[[#This Row],[Sales]])</f>
        <v>1</v>
      </c>
    </row>
    <row r="9107" spans="1:19" x14ac:dyDescent="0.3">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c r="S9107">
        <f>COUNTIFS(Table1[Order ID],Table1[[#This Row],[Order ID]],Table1[Product ID],Table1[[#This Row],[Product ID]],Table1[Sales],Table1[[#This Row],[Sales]])</f>
        <v>1</v>
      </c>
    </row>
    <row r="9108" spans="1:19" x14ac:dyDescent="0.3">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c r="S9108">
        <f>COUNTIFS(Table1[Order ID],Table1[[#This Row],[Order ID]],Table1[Product ID],Table1[[#This Row],[Product ID]],Table1[Sales],Table1[[#This Row],[Sales]])</f>
        <v>1</v>
      </c>
    </row>
    <row r="9109" spans="1:19" x14ac:dyDescent="0.3">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c r="S9109">
        <f>COUNTIFS(Table1[Order ID],Table1[[#This Row],[Order ID]],Table1[Product ID],Table1[[#This Row],[Product ID]],Table1[Sales],Table1[[#This Row],[Sales]])</f>
        <v>1</v>
      </c>
    </row>
    <row r="9110" spans="1:19" x14ac:dyDescent="0.3">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c r="S9110">
        <f>COUNTIFS(Table1[Order ID],Table1[[#This Row],[Order ID]],Table1[Product ID],Table1[[#This Row],[Product ID]],Table1[Sales],Table1[[#This Row],[Sales]])</f>
        <v>1</v>
      </c>
    </row>
    <row r="9111" spans="1:19" x14ac:dyDescent="0.3">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c r="S9111">
        <f>COUNTIFS(Table1[Order ID],Table1[[#This Row],[Order ID]],Table1[Product ID],Table1[[#This Row],[Product ID]],Table1[Sales],Table1[[#This Row],[Sales]])</f>
        <v>1</v>
      </c>
    </row>
    <row r="9112" spans="1:19" x14ac:dyDescent="0.3">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c r="S9112">
        <f>COUNTIFS(Table1[Order ID],Table1[[#This Row],[Order ID]],Table1[Product ID],Table1[[#This Row],[Product ID]],Table1[Sales],Table1[[#This Row],[Sales]])</f>
        <v>1</v>
      </c>
    </row>
    <row r="9113" spans="1:19" x14ac:dyDescent="0.3">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c r="S9113">
        <f>COUNTIFS(Table1[Order ID],Table1[[#This Row],[Order ID]],Table1[Product ID],Table1[[#This Row],[Product ID]],Table1[Sales],Table1[[#This Row],[Sales]])</f>
        <v>1</v>
      </c>
    </row>
    <row r="9114" spans="1:19" x14ac:dyDescent="0.3">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c r="S9114">
        <f>COUNTIFS(Table1[Order ID],Table1[[#This Row],[Order ID]],Table1[Product ID],Table1[[#This Row],[Product ID]],Table1[Sales],Table1[[#This Row],[Sales]])</f>
        <v>1</v>
      </c>
    </row>
    <row r="9115" spans="1:19" x14ac:dyDescent="0.3">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c r="S9115">
        <f>COUNTIFS(Table1[Order ID],Table1[[#This Row],[Order ID]],Table1[Product ID],Table1[[#This Row],[Product ID]],Table1[Sales],Table1[[#This Row],[Sales]])</f>
        <v>1</v>
      </c>
    </row>
    <row r="9116" spans="1:19" x14ac:dyDescent="0.3">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c r="S9116">
        <f>COUNTIFS(Table1[Order ID],Table1[[#This Row],[Order ID]],Table1[Product ID],Table1[[#This Row],[Product ID]],Table1[Sales],Table1[[#This Row],[Sales]])</f>
        <v>1</v>
      </c>
    </row>
    <row r="9117" spans="1:19" x14ac:dyDescent="0.3">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c r="S9117">
        <f>COUNTIFS(Table1[Order ID],Table1[[#This Row],[Order ID]],Table1[Product ID],Table1[[#This Row],[Product ID]],Table1[Sales],Table1[[#This Row],[Sales]])</f>
        <v>1</v>
      </c>
    </row>
    <row r="9118" spans="1:19" x14ac:dyDescent="0.3">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c r="S9118">
        <f>COUNTIFS(Table1[Order ID],Table1[[#This Row],[Order ID]],Table1[Product ID],Table1[[#This Row],[Product ID]],Table1[Sales],Table1[[#This Row],[Sales]])</f>
        <v>1</v>
      </c>
    </row>
    <row r="9119" spans="1:19" x14ac:dyDescent="0.3">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c r="S9119">
        <f>COUNTIFS(Table1[Order ID],Table1[[#This Row],[Order ID]],Table1[Product ID],Table1[[#This Row],[Product ID]],Table1[Sales],Table1[[#This Row],[Sales]])</f>
        <v>1</v>
      </c>
    </row>
    <row r="9120" spans="1:19" x14ac:dyDescent="0.3">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c r="S9120">
        <f>COUNTIFS(Table1[Order ID],Table1[[#This Row],[Order ID]],Table1[Product ID],Table1[[#This Row],[Product ID]],Table1[Sales],Table1[[#This Row],[Sales]])</f>
        <v>1</v>
      </c>
    </row>
    <row r="9121" spans="1:19" x14ac:dyDescent="0.3">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c r="S9121">
        <f>COUNTIFS(Table1[Order ID],Table1[[#This Row],[Order ID]],Table1[Product ID],Table1[[#This Row],[Product ID]],Table1[Sales],Table1[[#This Row],[Sales]])</f>
        <v>1</v>
      </c>
    </row>
    <row r="9122" spans="1:19" x14ac:dyDescent="0.3">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c r="S9122">
        <f>COUNTIFS(Table1[Order ID],Table1[[#This Row],[Order ID]],Table1[Product ID],Table1[[#This Row],[Product ID]],Table1[Sales],Table1[[#This Row],[Sales]])</f>
        <v>1</v>
      </c>
    </row>
    <row r="9123" spans="1:19" x14ac:dyDescent="0.3">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c r="S9123">
        <f>COUNTIFS(Table1[Order ID],Table1[[#This Row],[Order ID]],Table1[Product ID],Table1[[#This Row],[Product ID]],Table1[Sales],Table1[[#This Row],[Sales]])</f>
        <v>1</v>
      </c>
    </row>
    <row r="9124" spans="1:19" x14ac:dyDescent="0.3">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c r="S9124">
        <f>COUNTIFS(Table1[Order ID],Table1[[#This Row],[Order ID]],Table1[Product ID],Table1[[#This Row],[Product ID]],Table1[Sales],Table1[[#This Row],[Sales]])</f>
        <v>1</v>
      </c>
    </row>
    <row r="9125" spans="1:19" x14ac:dyDescent="0.3">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c r="S9125">
        <f>COUNTIFS(Table1[Order ID],Table1[[#This Row],[Order ID]],Table1[Product ID],Table1[[#This Row],[Product ID]],Table1[Sales],Table1[[#This Row],[Sales]])</f>
        <v>1</v>
      </c>
    </row>
    <row r="9126" spans="1:19" x14ac:dyDescent="0.3">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c r="S9126">
        <f>COUNTIFS(Table1[Order ID],Table1[[#This Row],[Order ID]],Table1[Product ID],Table1[[#This Row],[Product ID]],Table1[Sales],Table1[[#This Row],[Sales]])</f>
        <v>1</v>
      </c>
    </row>
    <row r="9127" spans="1:19" x14ac:dyDescent="0.3">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c r="S9127">
        <f>COUNTIFS(Table1[Order ID],Table1[[#This Row],[Order ID]],Table1[Product ID],Table1[[#This Row],[Product ID]],Table1[Sales],Table1[[#This Row],[Sales]])</f>
        <v>1</v>
      </c>
    </row>
    <row r="9128" spans="1:19" x14ac:dyDescent="0.3">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c r="S9128">
        <f>COUNTIFS(Table1[Order ID],Table1[[#This Row],[Order ID]],Table1[Product ID],Table1[[#This Row],[Product ID]],Table1[Sales],Table1[[#This Row],[Sales]])</f>
        <v>1</v>
      </c>
    </row>
    <row r="9129" spans="1:19" x14ac:dyDescent="0.3">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c r="S9129">
        <f>COUNTIFS(Table1[Order ID],Table1[[#This Row],[Order ID]],Table1[Product ID],Table1[[#This Row],[Product ID]],Table1[Sales],Table1[[#This Row],[Sales]])</f>
        <v>1</v>
      </c>
    </row>
    <row r="9130" spans="1:19" x14ac:dyDescent="0.3">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c r="S9130">
        <f>COUNTIFS(Table1[Order ID],Table1[[#This Row],[Order ID]],Table1[Product ID],Table1[[#This Row],[Product ID]],Table1[Sales],Table1[[#This Row],[Sales]])</f>
        <v>1</v>
      </c>
    </row>
    <row r="9131" spans="1:19" x14ac:dyDescent="0.3">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c r="S9131">
        <f>COUNTIFS(Table1[Order ID],Table1[[#This Row],[Order ID]],Table1[Product ID],Table1[[#This Row],[Product ID]],Table1[Sales],Table1[[#This Row],[Sales]])</f>
        <v>1</v>
      </c>
    </row>
    <row r="9132" spans="1:19" x14ac:dyDescent="0.3">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c r="S9132">
        <f>COUNTIFS(Table1[Order ID],Table1[[#This Row],[Order ID]],Table1[Product ID],Table1[[#This Row],[Product ID]],Table1[Sales],Table1[[#This Row],[Sales]])</f>
        <v>1</v>
      </c>
    </row>
    <row r="9133" spans="1:19" x14ac:dyDescent="0.3">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c r="S9133">
        <f>COUNTIFS(Table1[Order ID],Table1[[#This Row],[Order ID]],Table1[Product ID],Table1[[#This Row],[Product ID]],Table1[Sales],Table1[[#This Row],[Sales]])</f>
        <v>1</v>
      </c>
    </row>
    <row r="9134" spans="1:19" x14ac:dyDescent="0.3">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c r="S9134">
        <f>COUNTIFS(Table1[Order ID],Table1[[#This Row],[Order ID]],Table1[Product ID],Table1[[#This Row],[Product ID]],Table1[Sales],Table1[[#This Row],[Sales]])</f>
        <v>1</v>
      </c>
    </row>
    <row r="9135" spans="1:19" x14ac:dyDescent="0.3">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c r="S9135">
        <f>COUNTIFS(Table1[Order ID],Table1[[#This Row],[Order ID]],Table1[Product ID],Table1[[#This Row],[Product ID]],Table1[Sales],Table1[[#This Row],[Sales]])</f>
        <v>1</v>
      </c>
    </row>
    <row r="9136" spans="1:19" x14ac:dyDescent="0.3">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c r="S9136">
        <f>COUNTIFS(Table1[Order ID],Table1[[#This Row],[Order ID]],Table1[Product ID],Table1[[#This Row],[Product ID]],Table1[Sales],Table1[[#This Row],[Sales]])</f>
        <v>1</v>
      </c>
    </row>
    <row r="9137" spans="1:19" x14ac:dyDescent="0.3">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c r="S9137">
        <f>COUNTIFS(Table1[Order ID],Table1[[#This Row],[Order ID]],Table1[Product ID],Table1[[#This Row],[Product ID]],Table1[Sales],Table1[[#This Row],[Sales]])</f>
        <v>1</v>
      </c>
    </row>
    <row r="9138" spans="1:19" x14ac:dyDescent="0.3">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c r="S9138">
        <f>COUNTIFS(Table1[Order ID],Table1[[#This Row],[Order ID]],Table1[Product ID],Table1[[#This Row],[Product ID]],Table1[Sales],Table1[[#This Row],[Sales]])</f>
        <v>1</v>
      </c>
    </row>
    <row r="9139" spans="1:19" x14ac:dyDescent="0.3">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c r="S9139">
        <f>COUNTIFS(Table1[Order ID],Table1[[#This Row],[Order ID]],Table1[Product ID],Table1[[#This Row],[Product ID]],Table1[Sales],Table1[[#This Row],[Sales]])</f>
        <v>1</v>
      </c>
    </row>
    <row r="9140" spans="1:19" x14ac:dyDescent="0.3">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c r="S9140">
        <f>COUNTIFS(Table1[Order ID],Table1[[#This Row],[Order ID]],Table1[Product ID],Table1[[#This Row],[Product ID]],Table1[Sales],Table1[[#This Row],[Sales]])</f>
        <v>1</v>
      </c>
    </row>
    <row r="9141" spans="1:19" x14ac:dyDescent="0.3">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c r="S9141">
        <f>COUNTIFS(Table1[Order ID],Table1[[#This Row],[Order ID]],Table1[Product ID],Table1[[#This Row],[Product ID]],Table1[Sales],Table1[[#This Row],[Sales]])</f>
        <v>1</v>
      </c>
    </row>
    <row r="9142" spans="1:19" x14ac:dyDescent="0.3">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c r="S9142">
        <f>COUNTIFS(Table1[Order ID],Table1[[#This Row],[Order ID]],Table1[Product ID],Table1[[#This Row],[Product ID]],Table1[Sales],Table1[[#This Row],[Sales]])</f>
        <v>1</v>
      </c>
    </row>
    <row r="9143" spans="1:19" x14ac:dyDescent="0.3">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c r="S9143">
        <f>COUNTIFS(Table1[Order ID],Table1[[#This Row],[Order ID]],Table1[Product ID],Table1[[#This Row],[Product ID]],Table1[Sales],Table1[[#This Row],[Sales]])</f>
        <v>1</v>
      </c>
    </row>
    <row r="9144" spans="1:19" x14ac:dyDescent="0.3">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c r="S9144">
        <f>COUNTIFS(Table1[Order ID],Table1[[#This Row],[Order ID]],Table1[Product ID],Table1[[#This Row],[Product ID]],Table1[Sales],Table1[[#This Row],[Sales]])</f>
        <v>1</v>
      </c>
    </row>
    <row r="9145" spans="1:19" x14ac:dyDescent="0.3">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c r="S9145">
        <f>COUNTIFS(Table1[Order ID],Table1[[#This Row],[Order ID]],Table1[Product ID],Table1[[#This Row],[Product ID]],Table1[Sales],Table1[[#This Row],[Sales]])</f>
        <v>1</v>
      </c>
    </row>
    <row r="9146" spans="1:19" x14ac:dyDescent="0.3">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c r="S9146">
        <f>COUNTIFS(Table1[Order ID],Table1[[#This Row],[Order ID]],Table1[Product ID],Table1[[#This Row],[Product ID]],Table1[Sales],Table1[[#This Row],[Sales]])</f>
        <v>1</v>
      </c>
    </row>
    <row r="9147" spans="1:19" x14ac:dyDescent="0.3">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c r="S9147">
        <f>COUNTIFS(Table1[Order ID],Table1[[#This Row],[Order ID]],Table1[Product ID],Table1[[#This Row],[Product ID]],Table1[Sales],Table1[[#This Row],[Sales]])</f>
        <v>1</v>
      </c>
    </row>
    <row r="9148" spans="1:19" x14ac:dyDescent="0.3">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c r="S9148">
        <f>COUNTIFS(Table1[Order ID],Table1[[#This Row],[Order ID]],Table1[Product ID],Table1[[#This Row],[Product ID]],Table1[Sales],Table1[[#This Row],[Sales]])</f>
        <v>1</v>
      </c>
    </row>
    <row r="9149" spans="1:19" x14ac:dyDescent="0.3">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c r="S9149">
        <f>COUNTIFS(Table1[Order ID],Table1[[#This Row],[Order ID]],Table1[Product ID],Table1[[#This Row],[Product ID]],Table1[Sales],Table1[[#This Row],[Sales]])</f>
        <v>1</v>
      </c>
    </row>
    <row r="9150" spans="1:19" x14ac:dyDescent="0.3">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c r="S9150">
        <f>COUNTIFS(Table1[Order ID],Table1[[#This Row],[Order ID]],Table1[Product ID],Table1[[#This Row],[Product ID]],Table1[Sales],Table1[[#This Row],[Sales]])</f>
        <v>1</v>
      </c>
    </row>
    <row r="9151" spans="1:19" x14ac:dyDescent="0.3">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c r="S9151">
        <f>COUNTIFS(Table1[Order ID],Table1[[#This Row],[Order ID]],Table1[Product ID],Table1[[#This Row],[Product ID]],Table1[Sales],Table1[[#This Row],[Sales]])</f>
        <v>1</v>
      </c>
    </row>
    <row r="9152" spans="1:19" x14ac:dyDescent="0.3">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c r="S9152">
        <f>COUNTIFS(Table1[Order ID],Table1[[#This Row],[Order ID]],Table1[Product ID],Table1[[#This Row],[Product ID]],Table1[Sales],Table1[[#This Row],[Sales]])</f>
        <v>1</v>
      </c>
    </row>
    <row r="9153" spans="1:19" x14ac:dyDescent="0.3">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c r="S9153">
        <f>COUNTIFS(Table1[Order ID],Table1[[#This Row],[Order ID]],Table1[Product ID],Table1[[#This Row],[Product ID]],Table1[Sales],Table1[[#This Row],[Sales]])</f>
        <v>1</v>
      </c>
    </row>
    <row r="9154" spans="1:19" x14ac:dyDescent="0.3">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c r="S9154">
        <f>COUNTIFS(Table1[Order ID],Table1[[#This Row],[Order ID]],Table1[Product ID],Table1[[#This Row],[Product ID]],Table1[Sales],Table1[[#This Row],[Sales]])</f>
        <v>1</v>
      </c>
    </row>
    <row r="9155" spans="1:19" x14ac:dyDescent="0.3">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c r="S9155">
        <f>COUNTIFS(Table1[Order ID],Table1[[#This Row],[Order ID]],Table1[Product ID],Table1[[#This Row],[Product ID]],Table1[Sales],Table1[[#This Row],[Sales]])</f>
        <v>1</v>
      </c>
    </row>
    <row r="9156" spans="1:19" x14ac:dyDescent="0.3">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c r="S9156">
        <f>COUNTIFS(Table1[Order ID],Table1[[#This Row],[Order ID]],Table1[Product ID],Table1[[#This Row],[Product ID]],Table1[Sales],Table1[[#This Row],[Sales]])</f>
        <v>1</v>
      </c>
    </row>
    <row r="9157" spans="1:19" x14ac:dyDescent="0.3">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c r="S9157">
        <f>COUNTIFS(Table1[Order ID],Table1[[#This Row],[Order ID]],Table1[Product ID],Table1[[#This Row],[Product ID]],Table1[Sales],Table1[[#This Row],[Sales]])</f>
        <v>1</v>
      </c>
    </row>
    <row r="9158" spans="1:19" x14ac:dyDescent="0.3">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c r="S9158">
        <f>COUNTIFS(Table1[Order ID],Table1[[#This Row],[Order ID]],Table1[Product ID],Table1[[#This Row],[Product ID]],Table1[Sales],Table1[[#This Row],[Sales]])</f>
        <v>1</v>
      </c>
    </row>
    <row r="9159" spans="1:19" x14ac:dyDescent="0.3">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c r="S9159">
        <f>COUNTIFS(Table1[Order ID],Table1[[#This Row],[Order ID]],Table1[Product ID],Table1[[#This Row],[Product ID]],Table1[Sales],Table1[[#This Row],[Sales]])</f>
        <v>1</v>
      </c>
    </row>
    <row r="9160" spans="1:19" x14ac:dyDescent="0.3">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c r="S9160">
        <f>COUNTIFS(Table1[Order ID],Table1[[#This Row],[Order ID]],Table1[Product ID],Table1[[#This Row],[Product ID]],Table1[Sales],Table1[[#This Row],[Sales]])</f>
        <v>1</v>
      </c>
    </row>
    <row r="9161" spans="1:19" x14ac:dyDescent="0.3">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c r="S9161">
        <f>COUNTIFS(Table1[Order ID],Table1[[#This Row],[Order ID]],Table1[Product ID],Table1[[#This Row],[Product ID]],Table1[Sales],Table1[[#This Row],[Sales]])</f>
        <v>1</v>
      </c>
    </row>
    <row r="9162" spans="1:19" x14ac:dyDescent="0.3">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c r="S9162">
        <f>COUNTIFS(Table1[Order ID],Table1[[#This Row],[Order ID]],Table1[Product ID],Table1[[#This Row],[Product ID]],Table1[Sales],Table1[[#This Row],[Sales]])</f>
        <v>1</v>
      </c>
    </row>
    <row r="9163" spans="1:19" x14ac:dyDescent="0.3">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c r="S9163">
        <f>COUNTIFS(Table1[Order ID],Table1[[#This Row],[Order ID]],Table1[Product ID],Table1[[#This Row],[Product ID]],Table1[Sales],Table1[[#This Row],[Sales]])</f>
        <v>1</v>
      </c>
    </row>
    <row r="9164" spans="1:19" x14ac:dyDescent="0.3">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c r="S9164">
        <f>COUNTIFS(Table1[Order ID],Table1[[#This Row],[Order ID]],Table1[Product ID],Table1[[#This Row],[Product ID]],Table1[Sales],Table1[[#This Row],[Sales]])</f>
        <v>1</v>
      </c>
    </row>
    <row r="9165" spans="1:19" x14ac:dyDescent="0.3">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c r="S9165">
        <f>COUNTIFS(Table1[Order ID],Table1[[#This Row],[Order ID]],Table1[Product ID],Table1[[#This Row],[Product ID]],Table1[Sales],Table1[[#This Row],[Sales]])</f>
        <v>1</v>
      </c>
    </row>
    <row r="9166" spans="1:19" x14ac:dyDescent="0.3">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c r="S9166">
        <f>COUNTIFS(Table1[Order ID],Table1[[#This Row],[Order ID]],Table1[Product ID],Table1[[#This Row],[Product ID]],Table1[Sales],Table1[[#This Row],[Sales]])</f>
        <v>1</v>
      </c>
    </row>
    <row r="9167" spans="1:19" x14ac:dyDescent="0.3">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c r="S9167">
        <f>COUNTIFS(Table1[Order ID],Table1[[#This Row],[Order ID]],Table1[Product ID],Table1[[#This Row],[Product ID]],Table1[Sales],Table1[[#This Row],[Sales]])</f>
        <v>1</v>
      </c>
    </row>
    <row r="9168" spans="1:19" x14ac:dyDescent="0.3">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c r="S9168">
        <f>COUNTIFS(Table1[Order ID],Table1[[#This Row],[Order ID]],Table1[Product ID],Table1[[#This Row],[Product ID]],Table1[Sales],Table1[[#This Row],[Sales]])</f>
        <v>1</v>
      </c>
    </row>
    <row r="9169" spans="1:19" x14ac:dyDescent="0.3">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c r="S9169">
        <f>COUNTIFS(Table1[Order ID],Table1[[#This Row],[Order ID]],Table1[Product ID],Table1[[#This Row],[Product ID]],Table1[Sales],Table1[[#This Row],[Sales]])</f>
        <v>1</v>
      </c>
    </row>
    <row r="9170" spans="1:19" x14ac:dyDescent="0.3">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c r="S9170">
        <f>COUNTIFS(Table1[Order ID],Table1[[#This Row],[Order ID]],Table1[Product ID],Table1[[#This Row],[Product ID]],Table1[Sales],Table1[[#This Row],[Sales]])</f>
        <v>1</v>
      </c>
    </row>
    <row r="9171" spans="1:19" x14ac:dyDescent="0.3">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c r="S9171">
        <f>COUNTIFS(Table1[Order ID],Table1[[#This Row],[Order ID]],Table1[Product ID],Table1[[#This Row],[Product ID]],Table1[Sales],Table1[[#This Row],[Sales]])</f>
        <v>1</v>
      </c>
    </row>
    <row r="9172" spans="1:19" x14ac:dyDescent="0.3">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c r="S9172">
        <f>COUNTIFS(Table1[Order ID],Table1[[#This Row],[Order ID]],Table1[Product ID],Table1[[#This Row],[Product ID]],Table1[Sales],Table1[[#This Row],[Sales]])</f>
        <v>1</v>
      </c>
    </row>
    <row r="9173" spans="1:19" x14ac:dyDescent="0.3">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c r="S9173">
        <f>COUNTIFS(Table1[Order ID],Table1[[#This Row],[Order ID]],Table1[Product ID],Table1[[#This Row],[Product ID]],Table1[Sales],Table1[[#This Row],[Sales]])</f>
        <v>1</v>
      </c>
    </row>
    <row r="9174" spans="1:19" x14ac:dyDescent="0.3">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c r="S9174">
        <f>COUNTIFS(Table1[Order ID],Table1[[#This Row],[Order ID]],Table1[Product ID],Table1[[#This Row],[Product ID]],Table1[Sales],Table1[[#This Row],[Sales]])</f>
        <v>1</v>
      </c>
    </row>
    <row r="9175" spans="1:19" x14ac:dyDescent="0.3">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c r="S9175">
        <f>COUNTIFS(Table1[Order ID],Table1[[#This Row],[Order ID]],Table1[Product ID],Table1[[#This Row],[Product ID]],Table1[Sales],Table1[[#This Row],[Sales]])</f>
        <v>1</v>
      </c>
    </row>
    <row r="9176" spans="1:19" x14ac:dyDescent="0.3">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c r="S9176">
        <f>COUNTIFS(Table1[Order ID],Table1[[#This Row],[Order ID]],Table1[Product ID],Table1[[#This Row],[Product ID]],Table1[Sales],Table1[[#This Row],[Sales]])</f>
        <v>1</v>
      </c>
    </row>
    <row r="9177" spans="1:19" x14ac:dyDescent="0.3">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c r="S9177">
        <f>COUNTIFS(Table1[Order ID],Table1[[#This Row],[Order ID]],Table1[Product ID],Table1[[#This Row],[Product ID]],Table1[Sales],Table1[[#This Row],[Sales]])</f>
        <v>1</v>
      </c>
    </row>
    <row r="9178" spans="1:19" x14ac:dyDescent="0.3">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c r="S9178">
        <f>COUNTIFS(Table1[Order ID],Table1[[#This Row],[Order ID]],Table1[Product ID],Table1[[#This Row],[Product ID]],Table1[Sales],Table1[[#This Row],[Sales]])</f>
        <v>1</v>
      </c>
    </row>
    <row r="9179" spans="1:19" x14ac:dyDescent="0.3">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c r="S9179">
        <f>COUNTIFS(Table1[Order ID],Table1[[#This Row],[Order ID]],Table1[Product ID],Table1[[#This Row],[Product ID]],Table1[Sales],Table1[[#This Row],[Sales]])</f>
        <v>1</v>
      </c>
    </row>
    <row r="9180" spans="1:19" x14ac:dyDescent="0.3">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c r="S9180">
        <f>COUNTIFS(Table1[Order ID],Table1[[#This Row],[Order ID]],Table1[Product ID],Table1[[#This Row],[Product ID]],Table1[Sales],Table1[[#This Row],[Sales]])</f>
        <v>1</v>
      </c>
    </row>
    <row r="9181" spans="1:19" x14ac:dyDescent="0.3">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c r="S9181">
        <f>COUNTIFS(Table1[Order ID],Table1[[#This Row],[Order ID]],Table1[Product ID],Table1[[#This Row],[Product ID]],Table1[Sales],Table1[[#This Row],[Sales]])</f>
        <v>1</v>
      </c>
    </row>
    <row r="9182" spans="1:19" x14ac:dyDescent="0.3">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c r="S9182">
        <f>COUNTIFS(Table1[Order ID],Table1[[#This Row],[Order ID]],Table1[Product ID],Table1[[#This Row],[Product ID]],Table1[Sales],Table1[[#This Row],[Sales]])</f>
        <v>1</v>
      </c>
    </row>
    <row r="9183" spans="1:19" x14ac:dyDescent="0.3">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c r="S9183">
        <f>COUNTIFS(Table1[Order ID],Table1[[#This Row],[Order ID]],Table1[Product ID],Table1[[#This Row],[Product ID]],Table1[Sales],Table1[[#This Row],[Sales]])</f>
        <v>1</v>
      </c>
    </row>
    <row r="9184" spans="1:19" x14ac:dyDescent="0.3">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c r="S9184">
        <f>COUNTIFS(Table1[Order ID],Table1[[#This Row],[Order ID]],Table1[Product ID],Table1[[#This Row],[Product ID]],Table1[Sales],Table1[[#This Row],[Sales]])</f>
        <v>1</v>
      </c>
    </row>
    <row r="9185" spans="1:19" x14ac:dyDescent="0.3">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c r="S9185">
        <f>COUNTIFS(Table1[Order ID],Table1[[#This Row],[Order ID]],Table1[Product ID],Table1[[#This Row],[Product ID]],Table1[Sales],Table1[[#This Row],[Sales]])</f>
        <v>1</v>
      </c>
    </row>
    <row r="9186" spans="1:19" x14ac:dyDescent="0.3">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c r="S9186">
        <f>COUNTIFS(Table1[Order ID],Table1[[#This Row],[Order ID]],Table1[Product ID],Table1[[#This Row],[Product ID]],Table1[Sales],Table1[[#This Row],[Sales]])</f>
        <v>1</v>
      </c>
    </row>
    <row r="9187" spans="1:19" x14ac:dyDescent="0.3">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c r="S9187">
        <f>COUNTIFS(Table1[Order ID],Table1[[#This Row],[Order ID]],Table1[Product ID],Table1[[#This Row],[Product ID]],Table1[Sales],Table1[[#This Row],[Sales]])</f>
        <v>1</v>
      </c>
    </row>
    <row r="9188" spans="1:19" x14ac:dyDescent="0.3">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c r="S9188">
        <f>COUNTIFS(Table1[Order ID],Table1[[#This Row],[Order ID]],Table1[Product ID],Table1[[#This Row],[Product ID]],Table1[Sales],Table1[[#This Row],[Sales]])</f>
        <v>1</v>
      </c>
    </row>
    <row r="9189" spans="1:19" x14ac:dyDescent="0.3">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c r="S9189">
        <f>COUNTIFS(Table1[Order ID],Table1[[#This Row],[Order ID]],Table1[Product ID],Table1[[#This Row],[Product ID]],Table1[Sales],Table1[[#This Row],[Sales]])</f>
        <v>1</v>
      </c>
    </row>
    <row r="9190" spans="1:19" x14ac:dyDescent="0.3">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c r="S9190">
        <f>COUNTIFS(Table1[Order ID],Table1[[#This Row],[Order ID]],Table1[Product ID],Table1[[#This Row],[Product ID]],Table1[Sales],Table1[[#This Row],[Sales]])</f>
        <v>1</v>
      </c>
    </row>
    <row r="9191" spans="1:19" x14ac:dyDescent="0.3">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c r="S9191">
        <f>COUNTIFS(Table1[Order ID],Table1[[#This Row],[Order ID]],Table1[Product ID],Table1[[#This Row],[Product ID]],Table1[Sales],Table1[[#This Row],[Sales]])</f>
        <v>1</v>
      </c>
    </row>
    <row r="9192" spans="1:19" x14ac:dyDescent="0.3">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c r="S9192">
        <f>COUNTIFS(Table1[Order ID],Table1[[#This Row],[Order ID]],Table1[Product ID],Table1[[#This Row],[Product ID]],Table1[Sales],Table1[[#This Row],[Sales]])</f>
        <v>1</v>
      </c>
    </row>
    <row r="9193" spans="1:19" x14ac:dyDescent="0.3">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c r="S9193">
        <f>COUNTIFS(Table1[Order ID],Table1[[#This Row],[Order ID]],Table1[Product ID],Table1[[#This Row],[Product ID]],Table1[Sales],Table1[[#This Row],[Sales]])</f>
        <v>1</v>
      </c>
    </row>
    <row r="9194" spans="1:19" x14ac:dyDescent="0.3">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c r="S9194">
        <f>COUNTIFS(Table1[Order ID],Table1[[#This Row],[Order ID]],Table1[Product ID],Table1[[#This Row],[Product ID]],Table1[Sales],Table1[[#This Row],[Sales]])</f>
        <v>1</v>
      </c>
    </row>
    <row r="9195" spans="1:19" x14ac:dyDescent="0.3">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c r="S9195">
        <f>COUNTIFS(Table1[Order ID],Table1[[#This Row],[Order ID]],Table1[Product ID],Table1[[#This Row],[Product ID]],Table1[Sales],Table1[[#This Row],[Sales]])</f>
        <v>1</v>
      </c>
    </row>
    <row r="9196" spans="1:19" x14ac:dyDescent="0.3">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c r="S9196">
        <f>COUNTIFS(Table1[Order ID],Table1[[#This Row],[Order ID]],Table1[Product ID],Table1[[#This Row],[Product ID]],Table1[Sales],Table1[[#This Row],[Sales]])</f>
        <v>1</v>
      </c>
    </row>
    <row r="9197" spans="1:19" x14ac:dyDescent="0.3">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c r="S9197">
        <f>COUNTIFS(Table1[Order ID],Table1[[#This Row],[Order ID]],Table1[Product ID],Table1[[#This Row],[Product ID]],Table1[Sales],Table1[[#This Row],[Sales]])</f>
        <v>1</v>
      </c>
    </row>
    <row r="9198" spans="1:19" x14ac:dyDescent="0.3">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c r="S9198">
        <f>COUNTIFS(Table1[Order ID],Table1[[#This Row],[Order ID]],Table1[Product ID],Table1[[#This Row],[Product ID]],Table1[Sales],Table1[[#This Row],[Sales]])</f>
        <v>1</v>
      </c>
    </row>
    <row r="9199" spans="1:19" x14ac:dyDescent="0.3">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c r="S9199">
        <f>COUNTIFS(Table1[Order ID],Table1[[#This Row],[Order ID]],Table1[Product ID],Table1[[#This Row],[Product ID]],Table1[Sales],Table1[[#This Row],[Sales]])</f>
        <v>1</v>
      </c>
    </row>
    <row r="9200" spans="1:19" x14ac:dyDescent="0.3">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c r="S9200">
        <f>COUNTIFS(Table1[Order ID],Table1[[#This Row],[Order ID]],Table1[Product ID],Table1[[#This Row],[Product ID]],Table1[Sales],Table1[[#This Row],[Sales]])</f>
        <v>1</v>
      </c>
    </row>
    <row r="9201" spans="1:19" x14ac:dyDescent="0.3">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c r="S9201">
        <f>COUNTIFS(Table1[Order ID],Table1[[#This Row],[Order ID]],Table1[Product ID],Table1[[#This Row],[Product ID]],Table1[Sales],Table1[[#This Row],[Sales]])</f>
        <v>1</v>
      </c>
    </row>
    <row r="9202" spans="1:19" x14ac:dyDescent="0.3">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c r="S9202">
        <f>COUNTIFS(Table1[Order ID],Table1[[#This Row],[Order ID]],Table1[Product ID],Table1[[#This Row],[Product ID]],Table1[Sales],Table1[[#This Row],[Sales]])</f>
        <v>1</v>
      </c>
    </row>
    <row r="9203" spans="1:19" x14ac:dyDescent="0.3">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c r="S9203">
        <f>COUNTIFS(Table1[Order ID],Table1[[#This Row],[Order ID]],Table1[Product ID],Table1[[#This Row],[Product ID]],Table1[Sales],Table1[[#This Row],[Sales]])</f>
        <v>1</v>
      </c>
    </row>
    <row r="9204" spans="1:19" x14ac:dyDescent="0.3">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c r="S9204">
        <f>COUNTIFS(Table1[Order ID],Table1[[#This Row],[Order ID]],Table1[Product ID],Table1[[#This Row],[Product ID]],Table1[Sales],Table1[[#This Row],[Sales]])</f>
        <v>1</v>
      </c>
    </row>
    <row r="9205" spans="1:19" x14ac:dyDescent="0.3">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c r="S9205">
        <f>COUNTIFS(Table1[Order ID],Table1[[#This Row],[Order ID]],Table1[Product ID],Table1[[#This Row],[Product ID]],Table1[Sales],Table1[[#This Row],[Sales]])</f>
        <v>1</v>
      </c>
    </row>
    <row r="9206" spans="1:19" x14ac:dyDescent="0.3">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c r="S9206">
        <f>COUNTIFS(Table1[Order ID],Table1[[#This Row],[Order ID]],Table1[Product ID],Table1[[#This Row],[Product ID]],Table1[Sales],Table1[[#This Row],[Sales]])</f>
        <v>1</v>
      </c>
    </row>
    <row r="9207" spans="1:19" x14ac:dyDescent="0.3">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c r="S9207">
        <f>COUNTIFS(Table1[Order ID],Table1[[#This Row],[Order ID]],Table1[Product ID],Table1[[#This Row],[Product ID]],Table1[Sales],Table1[[#This Row],[Sales]])</f>
        <v>1</v>
      </c>
    </row>
    <row r="9208" spans="1:19" x14ac:dyDescent="0.3">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c r="S9208">
        <f>COUNTIFS(Table1[Order ID],Table1[[#This Row],[Order ID]],Table1[Product ID],Table1[[#This Row],[Product ID]],Table1[Sales],Table1[[#This Row],[Sales]])</f>
        <v>1</v>
      </c>
    </row>
    <row r="9209" spans="1:19" x14ac:dyDescent="0.3">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c r="S9209">
        <f>COUNTIFS(Table1[Order ID],Table1[[#This Row],[Order ID]],Table1[Product ID],Table1[[#This Row],[Product ID]],Table1[Sales],Table1[[#This Row],[Sales]])</f>
        <v>1</v>
      </c>
    </row>
    <row r="9210" spans="1:19" x14ac:dyDescent="0.3">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c r="S9210">
        <f>COUNTIFS(Table1[Order ID],Table1[[#This Row],[Order ID]],Table1[Product ID],Table1[[#This Row],[Product ID]],Table1[Sales],Table1[[#This Row],[Sales]])</f>
        <v>1</v>
      </c>
    </row>
    <row r="9211" spans="1:19" x14ac:dyDescent="0.3">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c r="S9211">
        <f>COUNTIFS(Table1[Order ID],Table1[[#This Row],[Order ID]],Table1[Product ID],Table1[[#This Row],[Product ID]],Table1[Sales],Table1[[#This Row],[Sales]])</f>
        <v>1</v>
      </c>
    </row>
    <row r="9212" spans="1:19" x14ac:dyDescent="0.3">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c r="S9212">
        <f>COUNTIFS(Table1[Order ID],Table1[[#This Row],[Order ID]],Table1[Product ID],Table1[[#This Row],[Product ID]],Table1[Sales],Table1[[#This Row],[Sales]])</f>
        <v>1</v>
      </c>
    </row>
    <row r="9213" spans="1:19" x14ac:dyDescent="0.3">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c r="S9213">
        <f>COUNTIFS(Table1[Order ID],Table1[[#This Row],[Order ID]],Table1[Product ID],Table1[[#This Row],[Product ID]],Table1[Sales],Table1[[#This Row],[Sales]])</f>
        <v>1</v>
      </c>
    </row>
    <row r="9214" spans="1:19" x14ac:dyDescent="0.3">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c r="S9214">
        <f>COUNTIFS(Table1[Order ID],Table1[[#This Row],[Order ID]],Table1[Product ID],Table1[[#This Row],[Product ID]],Table1[Sales],Table1[[#This Row],[Sales]])</f>
        <v>1</v>
      </c>
    </row>
    <row r="9215" spans="1:19" x14ac:dyDescent="0.3">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c r="S9215">
        <f>COUNTIFS(Table1[Order ID],Table1[[#This Row],[Order ID]],Table1[Product ID],Table1[[#This Row],[Product ID]],Table1[Sales],Table1[[#This Row],[Sales]])</f>
        <v>1</v>
      </c>
    </row>
    <row r="9216" spans="1:19" x14ac:dyDescent="0.3">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c r="S9216">
        <f>COUNTIFS(Table1[Order ID],Table1[[#This Row],[Order ID]],Table1[Product ID],Table1[[#This Row],[Product ID]],Table1[Sales],Table1[[#This Row],[Sales]])</f>
        <v>1</v>
      </c>
    </row>
    <row r="9217" spans="1:19" x14ac:dyDescent="0.3">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c r="S9217">
        <f>COUNTIFS(Table1[Order ID],Table1[[#This Row],[Order ID]],Table1[Product ID],Table1[[#This Row],[Product ID]],Table1[Sales],Table1[[#This Row],[Sales]])</f>
        <v>1</v>
      </c>
    </row>
    <row r="9218" spans="1:19" x14ac:dyDescent="0.3">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c r="S9218">
        <f>COUNTIFS(Table1[Order ID],Table1[[#This Row],[Order ID]],Table1[Product ID],Table1[[#This Row],[Product ID]],Table1[Sales],Table1[[#This Row],[Sales]])</f>
        <v>1</v>
      </c>
    </row>
    <row r="9219" spans="1:19" x14ac:dyDescent="0.3">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c r="S9219">
        <f>COUNTIFS(Table1[Order ID],Table1[[#This Row],[Order ID]],Table1[Product ID],Table1[[#This Row],[Product ID]],Table1[Sales],Table1[[#This Row],[Sales]])</f>
        <v>1</v>
      </c>
    </row>
    <row r="9220" spans="1:19" x14ac:dyDescent="0.3">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c r="S9220">
        <f>COUNTIFS(Table1[Order ID],Table1[[#This Row],[Order ID]],Table1[Product ID],Table1[[#This Row],[Product ID]],Table1[Sales],Table1[[#This Row],[Sales]])</f>
        <v>1</v>
      </c>
    </row>
    <row r="9221" spans="1:19" x14ac:dyDescent="0.3">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c r="S9221">
        <f>COUNTIFS(Table1[Order ID],Table1[[#This Row],[Order ID]],Table1[Product ID],Table1[[#This Row],[Product ID]],Table1[Sales],Table1[[#This Row],[Sales]])</f>
        <v>1</v>
      </c>
    </row>
    <row r="9222" spans="1:19" x14ac:dyDescent="0.3">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c r="S9222">
        <f>COUNTIFS(Table1[Order ID],Table1[[#This Row],[Order ID]],Table1[Product ID],Table1[[#This Row],[Product ID]],Table1[Sales],Table1[[#This Row],[Sales]])</f>
        <v>1</v>
      </c>
    </row>
    <row r="9223" spans="1:19" x14ac:dyDescent="0.3">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c r="S9223">
        <f>COUNTIFS(Table1[Order ID],Table1[[#This Row],[Order ID]],Table1[Product ID],Table1[[#This Row],[Product ID]],Table1[Sales],Table1[[#This Row],[Sales]])</f>
        <v>1</v>
      </c>
    </row>
    <row r="9224" spans="1:19" x14ac:dyDescent="0.3">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c r="S9224">
        <f>COUNTIFS(Table1[Order ID],Table1[[#This Row],[Order ID]],Table1[Product ID],Table1[[#This Row],[Product ID]],Table1[Sales],Table1[[#This Row],[Sales]])</f>
        <v>1</v>
      </c>
    </row>
    <row r="9225" spans="1:19" x14ac:dyDescent="0.3">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c r="S9225">
        <f>COUNTIFS(Table1[Order ID],Table1[[#This Row],[Order ID]],Table1[Product ID],Table1[[#This Row],[Product ID]],Table1[Sales],Table1[[#This Row],[Sales]])</f>
        <v>1</v>
      </c>
    </row>
    <row r="9226" spans="1:19" x14ac:dyDescent="0.3">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c r="S9226">
        <f>COUNTIFS(Table1[Order ID],Table1[[#This Row],[Order ID]],Table1[Product ID],Table1[[#This Row],[Product ID]],Table1[Sales],Table1[[#This Row],[Sales]])</f>
        <v>1</v>
      </c>
    </row>
    <row r="9227" spans="1:19" x14ac:dyDescent="0.3">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c r="S9227">
        <f>COUNTIFS(Table1[Order ID],Table1[[#This Row],[Order ID]],Table1[Product ID],Table1[[#This Row],[Product ID]],Table1[Sales],Table1[[#This Row],[Sales]])</f>
        <v>1</v>
      </c>
    </row>
    <row r="9228" spans="1:19" x14ac:dyDescent="0.3">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c r="S9228">
        <f>COUNTIFS(Table1[Order ID],Table1[[#This Row],[Order ID]],Table1[Product ID],Table1[[#This Row],[Product ID]],Table1[Sales],Table1[[#This Row],[Sales]])</f>
        <v>1</v>
      </c>
    </row>
    <row r="9229" spans="1:19" x14ac:dyDescent="0.3">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c r="S9229">
        <f>COUNTIFS(Table1[Order ID],Table1[[#This Row],[Order ID]],Table1[Product ID],Table1[[#This Row],[Product ID]],Table1[Sales],Table1[[#This Row],[Sales]])</f>
        <v>1</v>
      </c>
    </row>
    <row r="9230" spans="1:19" x14ac:dyDescent="0.3">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c r="S9230">
        <f>COUNTIFS(Table1[Order ID],Table1[[#This Row],[Order ID]],Table1[Product ID],Table1[[#This Row],[Product ID]],Table1[Sales],Table1[[#This Row],[Sales]])</f>
        <v>1</v>
      </c>
    </row>
    <row r="9231" spans="1:19" x14ac:dyDescent="0.3">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c r="S9231">
        <f>COUNTIFS(Table1[Order ID],Table1[[#This Row],[Order ID]],Table1[Product ID],Table1[[#This Row],[Product ID]],Table1[Sales],Table1[[#This Row],[Sales]])</f>
        <v>1</v>
      </c>
    </row>
    <row r="9232" spans="1:19" x14ac:dyDescent="0.3">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c r="S9232">
        <f>COUNTIFS(Table1[Order ID],Table1[[#This Row],[Order ID]],Table1[Product ID],Table1[[#This Row],[Product ID]],Table1[Sales],Table1[[#This Row],[Sales]])</f>
        <v>1</v>
      </c>
    </row>
    <row r="9233" spans="1:19" x14ac:dyDescent="0.3">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c r="S9233">
        <f>COUNTIFS(Table1[Order ID],Table1[[#This Row],[Order ID]],Table1[Product ID],Table1[[#This Row],[Product ID]],Table1[Sales],Table1[[#This Row],[Sales]])</f>
        <v>1</v>
      </c>
    </row>
    <row r="9234" spans="1:19" x14ac:dyDescent="0.3">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c r="S9234">
        <f>COUNTIFS(Table1[Order ID],Table1[[#This Row],[Order ID]],Table1[Product ID],Table1[[#This Row],[Product ID]],Table1[Sales],Table1[[#This Row],[Sales]])</f>
        <v>1</v>
      </c>
    </row>
    <row r="9235" spans="1:19" x14ac:dyDescent="0.3">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c r="S9235">
        <f>COUNTIFS(Table1[Order ID],Table1[[#This Row],[Order ID]],Table1[Product ID],Table1[[#This Row],[Product ID]],Table1[Sales],Table1[[#This Row],[Sales]])</f>
        <v>1</v>
      </c>
    </row>
    <row r="9236" spans="1:19" x14ac:dyDescent="0.3">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c r="S9236">
        <f>COUNTIFS(Table1[Order ID],Table1[[#This Row],[Order ID]],Table1[Product ID],Table1[[#This Row],[Product ID]],Table1[Sales],Table1[[#This Row],[Sales]])</f>
        <v>1</v>
      </c>
    </row>
    <row r="9237" spans="1:19" x14ac:dyDescent="0.3">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c r="S9237">
        <f>COUNTIFS(Table1[Order ID],Table1[[#This Row],[Order ID]],Table1[Product ID],Table1[[#This Row],[Product ID]],Table1[Sales],Table1[[#This Row],[Sales]])</f>
        <v>1</v>
      </c>
    </row>
    <row r="9238" spans="1:19" x14ac:dyDescent="0.3">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c r="S9238">
        <f>COUNTIFS(Table1[Order ID],Table1[[#This Row],[Order ID]],Table1[Product ID],Table1[[#This Row],[Product ID]],Table1[Sales],Table1[[#This Row],[Sales]])</f>
        <v>1</v>
      </c>
    </row>
    <row r="9239" spans="1:19" x14ac:dyDescent="0.3">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c r="S9239">
        <f>COUNTIFS(Table1[Order ID],Table1[[#This Row],[Order ID]],Table1[Product ID],Table1[[#This Row],[Product ID]],Table1[Sales],Table1[[#This Row],[Sales]])</f>
        <v>1</v>
      </c>
    </row>
    <row r="9240" spans="1:19" x14ac:dyDescent="0.3">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c r="S9240">
        <f>COUNTIFS(Table1[Order ID],Table1[[#This Row],[Order ID]],Table1[Product ID],Table1[[#This Row],[Product ID]],Table1[Sales],Table1[[#This Row],[Sales]])</f>
        <v>1</v>
      </c>
    </row>
    <row r="9241" spans="1:19" x14ac:dyDescent="0.3">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c r="S9241">
        <f>COUNTIFS(Table1[Order ID],Table1[[#This Row],[Order ID]],Table1[Product ID],Table1[[#This Row],[Product ID]],Table1[Sales],Table1[[#This Row],[Sales]])</f>
        <v>1</v>
      </c>
    </row>
    <row r="9242" spans="1:19" x14ac:dyDescent="0.3">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c r="S9242">
        <f>COUNTIFS(Table1[Order ID],Table1[[#This Row],[Order ID]],Table1[Product ID],Table1[[#This Row],[Product ID]],Table1[Sales],Table1[[#This Row],[Sales]])</f>
        <v>1</v>
      </c>
    </row>
    <row r="9243" spans="1:19" x14ac:dyDescent="0.3">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c r="S9243">
        <f>COUNTIFS(Table1[Order ID],Table1[[#This Row],[Order ID]],Table1[Product ID],Table1[[#This Row],[Product ID]],Table1[Sales],Table1[[#This Row],[Sales]])</f>
        <v>1</v>
      </c>
    </row>
    <row r="9244" spans="1:19" x14ac:dyDescent="0.3">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c r="S9244">
        <f>COUNTIFS(Table1[Order ID],Table1[[#This Row],[Order ID]],Table1[Product ID],Table1[[#This Row],[Product ID]],Table1[Sales],Table1[[#This Row],[Sales]])</f>
        <v>1</v>
      </c>
    </row>
    <row r="9245" spans="1:19" x14ac:dyDescent="0.3">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c r="S9245">
        <f>COUNTIFS(Table1[Order ID],Table1[[#This Row],[Order ID]],Table1[Product ID],Table1[[#This Row],[Product ID]],Table1[Sales],Table1[[#This Row],[Sales]])</f>
        <v>1</v>
      </c>
    </row>
    <row r="9246" spans="1:19" x14ac:dyDescent="0.3">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c r="S9246">
        <f>COUNTIFS(Table1[Order ID],Table1[[#This Row],[Order ID]],Table1[Product ID],Table1[[#This Row],[Product ID]],Table1[Sales],Table1[[#This Row],[Sales]])</f>
        <v>1</v>
      </c>
    </row>
    <row r="9247" spans="1:19" x14ac:dyDescent="0.3">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c r="S9247">
        <f>COUNTIFS(Table1[Order ID],Table1[[#This Row],[Order ID]],Table1[Product ID],Table1[[#This Row],[Product ID]],Table1[Sales],Table1[[#This Row],[Sales]])</f>
        <v>1</v>
      </c>
    </row>
    <row r="9248" spans="1:19" x14ac:dyDescent="0.3">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c r="S9248">
        <f>COUNTIFS(Table1[Order ID],Table1[[#This Row],[Order ID]],Table1[Product ID],Table1[[#This Row],[Product ID]],Table1[Sales],Table1[[#This Row],[Sales]])</f>
        <v>1</v>
      </c>
    </row>
    <row r="9249" spans="1:19" x14ac:dyDescent="0.3">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c r="S9249">
        <f>COUNTIFS(Table1[Order ID],Table1[[#This Row],[Order ID]],Table1[Product ID],Table1[[#This Row],[Product ID]],Table1[Sales],Table1[[#This Row],[Sales]])</f>
        <v>1</v>
      </c>
    </row>
    <row r="9250" spans="1:19" x14ac:dyDescent="0.3">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c r="S9250">
        <f>COUNTIFS(Table1[Order ID],Table1[[#This Row],[Order ID]],Table1[Product ID],Table1[[#This Row],[Product ID]],Table1[Sales],Table1[[#This Row],[Sales]])</f>
        <v>1</v>
      </c>
    </row>
    <row r="9251" spans="1:19" x14ac:dyDescent="0.3">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c r="S9251">
        <f>COUNTIFS(Table1[Order ID],Table1[[#This Row],[Order ID]],Table1[Product ID],Table1[[#This Row],[Product ID]],Table1[Sales],Table1[[#This Row],[Sales]])</f>
        <v>1</v>
      </c>
    </row>
    <row r="9252" spans="1:19" x14ac:dyDescent="0.3">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c r="S9252">
        <f>COUNTIFS(Table1[Order ID],Table1[[#This Row],[Order ID]],Table1[Product ID],Table1[[#This Row],[Product ID]],Table1[Sales],Table1[[#This Row],[Sales]])</f>
        <v>1</v>
      </c>
    </row>
    <row r="9253" spans="1:19" x14ac:dyDescent="0.3">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c r="S9253">
        <f>COUNTIFS(Table1[Order ID],Table1[[#This Row],[Order ID]],Table1[Product ID],Table1[[#This Row],[Product ID]],Table1[Sales],Table1[[#This Row],[Sales]])</f>
        <v>1</v>
      </c>
    </row>
    <row r="9254" spans="1:19" x14ac:dyDescent="0.3">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c r="S9254">
        <f>COUNTIFS(Table1[Order ID],Table1[[#This Row],[Order ID]],Table1[Product ID],Table1[[#This Row],[Product ID]],Table1[Sales],Table1[[#This Row],[Sales]])</f>
        <v>1</v>
      </c>
    </row>
    <row r="9255" spans="1:19" x14ac:dyDescent="0.3">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c r="S9255">
        <f>COUNTIFS(Table1[Order ID],Table1[[#This Row],[Order ID]],Table1[Product ID],Table1[[#This Row],[Product ID]],Table1[Sales],Table1[[#This Row],[Sales]])</f>
        <v>1</v>
      </c>
    </row>
    <row r="9256" spans="1:19" x14ac:dyDescent="0.3">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c r="S9256">
        <f>COUNTIFS(Table1[Order ID],Table1[[#This Row],[Order ID]],Table1[Product ID],Table1[[#This Row],[Product ID]],Table1[Sales],Table1[[#This Row],[Sales]])</f>
        <v>1</v>
      </c>
    </row>
    <row r="9257" spans="1:19" x14ac:dyDescent="0.3">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c r="S9257">
        <f>COUNTIFS(Table1[Order ID],Table1[[#This Row],[Order ID]],Table1[Product ID],Table1[[#This Row],[Product ID]],Table1[Sales],Table1[[#This Row],[Sales]])</f>
        <v>1</v>
      </c>
    </row>
    <row r="9258" spans="1:19" x14ac:dyDescent="0.3">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c r="S9258">
        <f>COUNTIFS(Table1[Order ID],Table1[[#This Row],[Order ID]],Table1[Product ID],Table1[[#This Row],[Product ID]],Table1[Sales],Table1[[#This Row],[Sales]])</f>
        <v>1</v>
      </c>
    </row>
    <row r="9259" spans="1:19" x14ac:dyDescent="0.3">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c r="S9259">
        <f>COUNTIFS(Table1[Order ID],Table1[[#This Row],[Order ID]],Table1[Product ID],Table1[[#This Row],[Product ID]],Table1[Sales],Table1[[#This Row],[Sales]])</f>
        <v>1</v>
      </c>
    </row>
    <row r="9260" spans="1:19" x14ac:dyDescent="0.3">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c r="S9260">
        <f>COUNTIFS(Table1[Order ID],Table1[[#This Row],[Order ID]],Table1[Product ID],Table1[[#This Row],[Product ID]],Table1[Sales],Table1[[#This Row],[Sales]])</f>
        <v>1</v>
      </c>
    </row>
    <row r="9261" spans="1:19" x14ac:dyDescent="0.3">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c r="S9261">
        <f>COUNTIFS(Table1[Order ID],Table1[[#This Row],[Order ID]],Table1[Product ID],Table1[[#This Row],[Product ID]],Table1[Sales],Table1[[#This Row],[Sales]])</f>
        <v>1</v>
      </c>
    </row>
    <row r="9262" spans="1:19" x14ac:dyDescent="0.3">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c r="S9262">
        <f>COUNTIFS(Table1[Order ID],Table1[[#This Row],[Order ID]],Table1[Product ID],Table1[[#This Row],[Product ID]],Table1[Sales],Table1[[#This Row],[Sales]])</f>
        <v>1</v>
      </c>
    </row>
    <row r="9263" spans="1:19" x14ac:dyDescent="0.3">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c r="S9263">
        <f>COUNTIFS(Table1[Order ID],Table1[[#This Row],[Order ID]],Table1[Product ID],Table1[[#This Row],[Product ID]],Table1[Sales],Table1[[#This Row],[Sales]])</f>
        <v>1</v>
      </c>
    </row>
    <row r="9264" spans="1:19" x14ac:dyDescent="0.3">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c r="S9264">
        <f>COUNTIFS(Table1[Order ID],Table1[[#This Row],[Order ID]],Table1[Product ID],Table1[[#This Row],[Product ID]],Table1[Sales],Table1[[#This Row],[Sales]])</f>
        <v>1</v>
      </c>
    </row>
    <row r="9265" spans="1:19" x14ac:dyDescent="0.3">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c r="S9265">
        <f>COUNTIFS(Table1[Order ID],Table1[[#This Row],[Order ID]],Table1[Product ID],Table1[[#This Row],[Product ID]],Table1[Sales],Table1[[#This Row],[Sales]])</f>
        <v>1</v>
      </c>
    </row>
    <row r="9266" spans="1:19" x14ac:dyDescent="0.3">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c r="S9266">
        <f>COUNTIFS(Table1[Order ID],Table1[[#This Row],[Order ID]],Table1[Product ID],Table1[[#This Row],[Product ID]],Table1[Sales],Table1[[#This Row],[Sales]])</f>
        <v>1</v>
      </c>
    </row>
    <row r="9267" spans="1:19" x14ac:dyDescent="0.3">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c r="S9267">
        <f>COUNTIFS(Table1[Order ID],Table1[[#This Row],[Order ID]],Table1[Product ID],Table1[[#This Row],[Product ID]],Table1[Sales],Table1[[#This Row],[Sales]])</f>
        <v>1</v>
      </c>
    </row>
    <row r="9268" spans="1:19" x14ac:dyDescent="0.3">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c r="S9268">
        <f>COUNTIFS(Table1[Order ID],Table1[[#This Row],[Order ID]],Table1[Product ID],Table1[[#This Row],[Product ID]],Table1[Sales],Table1[[#This Row],[Sales]])</f>
        <v>1</v>
      </c>
    </row>
    <row r="9269" spans="1:19" x14ac:dyDescent="0.3">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c r="S9269">
        <f>COUNTIFS(Table1[Order ID],Table1[[#This Row],[Order ID]],Table1[Product ID],Table1[[#This Row],[Product ID]],Table1[Sales],Table1[[#This Row],[Sales]])</f>
        <v>1</v>
      </c>
    </row>
    <row r="9270" spans="1:19" x14ac:dyDescent="0.3">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c r="S9270">
        <f>COUNTIFS(Table1[Order ID],Table1[[#This Row],[Order ID]],Table1[Product ID],Table1[[#This Row],[Product ID]],Table1[Sales],Table1[[#This Row],[Sales]])</f>
        <v>1</v>
      </c>
    </row>
    <row r="9271" spans="1:19" x14ac:dyDescent="0.3">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c r="S9271">
        <f>COUNTIFS(Table1[Order ID],Table1[[#This Row],[Order ID]],Table1[Product ID],Table1[[#This Row],[Product ID]],Table1[Sales],Table1[[#This Row],[Sales]])</f>
        <v>1</v>
      </c>
    </row>
    <row r="9272" spans="1:19" x14ac:dyDescent="0.3">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c r="S9272">
        <f>COUNTIFS(Table1[Order ID],Table1[[#This Row],[Order ID]],Table1[Product ID],Table1[[#This Row],[Product ID]],Table1[Sales],Table1[[#This Row],[Sales]])</f>
        <v>1</v>
      </c>
    </row>
    <row r="9273" spans="1:19" x14ac:dyDescent="0.3">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c r="S9273">
        <f>COUNTIFS(Table1[Order ID],Table1[[#This Row],[Order ID]],Table1[Product ID],Table1[[#This Row],[Product ID]],Table1[Sales],Table1[[#This Row],[Sales]])</f>
        <v>1</v>
      </c>
    </row>
    <row r="9274" spans="1:19" x14ac:dyDescent="0.3">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c r="S9274">
        <f>COUNTIFS(Table1[Order ID],Table1[[#This Row],[Order ID]],Table1[Product ID],Table1[[#This Row],[Product ID]],Table1[Sales],Table1[[#This Row],[Sales]])</f>
        <v>1</v>
      </c>
    </row>
    <row r="9275" spans="1:19" x14ac:dyDescent="0.3">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c r="S9275">
        <f>COUNTIFS(Table1[Order ID],Table1[[#This Row],[Order ID]],Table1[Product ID],Table1[[#This Row],[Product ID]],Table1[Sales],Table1[[#This Row],[Sales]])</f>
        <v>1</v>
      </c>
    </row>
    <row r="9276" spans="1:19" x14ac:dyDescent="0.3">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c r="S9276">
        <f>COUNTIFS(Table1[Order ID],Table1[[#This Row],[Order ID]],Table1[Product ID],Table1[[#This Row],[Product ID]],Table1[Sales],Table1[[#This Row],[Sales]])</f>
        <v>1</v>
      </c>
    </row>
    <row r="9277" spans="1:19" x14ac:dyDescent="0.3">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c r="S9277">
        <f>COUNTIFS(Table1[Order ID],Table1[[#This Row],[Order ID]],Table1[Product ID],Table1[[#This Row],[Product ID]],Table1[Sales],Table1[[#This Row],[Sales]])</f>
        <v>1</v>
      </c>
    </row>
    <row r="9278" spans="1:19" x14ac:dyDescent="0.3">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c r="S9278">
        <f>COUNTIFS(Table1[Order ID],Table1[[#This Row],[Order ID]],Table1[Product ID],Table1[[#This Row],[Product ID]],Table1[Sales],Table1[[#This Row],[Sales]])</f>
        <v>1</v>
      </c>
    </row>
    <row r="9279" spans="1:19" x14ac:dyDescent="0.3">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c r="S9279">
        <f>COUNTIFS(Table1[Order ID],Table1[[#This Row],[Order ID]],Table1[Product ID],Table1[[#This Row],[Product ID]],Table1[Sales],Table1[[#This Row],[Sales]])</f>
        <v>1</v>
      </c>
    </row>
    <row r="9280" spans="1:19" x14ac:dyDescent="0.3">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c r="S9280">
        <f>COUNTIFS(Table1[Order ID],Table1[[#This Row],[Order ID]],Table1[Product ID],Table1[[#This Row],[Product ID]],Table1[Sales],Table1[[#This Row],[Sales]])</f>
        <v>1</v>
      </c>
    </row>
    <row r="9281" spans="1:19" x14ac:dyDescent="0.3">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c r="S9281">
        <f>COUNTIFS(Table1[Order ID],Table1[[#This Row],[Order ID]],Table1[Product ID],Table1[[#This Row],[Product ID]],Table1[Sales],Table1[[#This Row],[Sales]])</f>
        <v>1</v>
      </c>
    </row>
    <row r="9282" spans="1:19" x14ac:dyDescent="0.3">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c r="S9282">
        <f>COUNTIFS(Table1[Order ID],Table1[[#This Row],[Order ID]],Table1[Product ID],Table1[[#This Row],[Product ID]],Table1[Sales],Table1[[#This Row],[Sales]])</f>
        <v>1</v>
      </c>
    </row>
    <row r="9283" spans="1:19" x14ac:dyDescent="0.3">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c r="S9283">
        <f>COUNTIFS(Table1[Order ID],Table1[[#This Row],[Order ID]],Table1[Product ID],Table1[[#This Row],[Product ID]],Table1[Sales],Table1[[#This Row],[Sales]])</f>
        <v>1</v>
      </c>
    </row>
    <row r="9284" spans="1:19" x14ac:dyDescent="0.3">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c r="S9284">
        <f>COUNTIFS(Table1[Order ID],Table1[[#This Row],[Order ID]],Table1[Product ID],Table1[[#This Row],[Product ID]],Table1[Sales],Table1[[#This Row],[Sales]])</f>
        <v>1</v>
      </c>
    </row>
    <row r="9285" spans="1:19" x14ac:dyDescent="0.3">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c r="S9285">
        <f>COUNTIFS(Table1[Order ID],Table1[[#This Row],[Order ID]],Table1[Product ID],Table1[[#This Row],[Product ID]],Table1[Sales],Table1[[#This Row],[Sales]])</f>
        <v>1</v>
      </c>
    </row>
    <row r="9286" spans="1:19" x14ac:dyDescent="0.3">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c r="S9286">
        <f>COUNTIFS(Table1[Order ID],Table1[[#This Row],[Order ID]],Table1[Product ID],Table1[[#This Row],[Product ID]],Table1[Sales],Table1[[#This Row],[Sales]])</f>
        <v>1</v>
      </c>
    </row>
    <row r="9287" spans="1:19" x14ac:dyDescent="0.3">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c r="S9287">
        <f>COUNTIFS(Table1[Order ID],Table1[[#This Row],[Order ID]],Table1[Product ID],Table1[[#This Row],[Product ID]],Table1[Sales],Table1[[#This Row],[Sales]])</f>
        <v>1</v>
      </c>
    </row>
    <row r="9288" spans="1:19" x14ac:dyDescent="0.3">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c r="S9288">
        <f>COUNTIFS(Table1[Order ID],Table1[[#This Row],[Order ID]],Table1[Product ID],Table1[[#This Row],[Product ID]],Table1[Sales],Table1[[#This Row],[Sales]])</f>
        <v>1</v>
      </c>
    </row>
    <row r="9289" spans="1:19" x14ac:dyDescent="0.3">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c r="S9289">
        <f>COUNTIFS(Table1[Order ID],Table1[[#This Row],[Order ID]],Table1[Product ID],Table1[[#This Row],[Product ID]],Table1[Sales],Table1[[#This Row],[Sales]])</f>
        <v>1</v>
      </c>
    </row>
    <row r="9290" spans="1:19" x14ac:dyDescent="0.3">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c r="S9290">
        <f>COUNTIFS(Table1[Order ID],Table1[[#This Row],[Order ID]],Table1[Product ID],Table1[[#This Row],[Product ID]],Table1[Sales],Table1[[#This Row],[Sales]])</f>
        <v>1</v>
      </c>
    </row>
    <row r="9291" spans="1:19" x14ac:dyDescent="0.3">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c r="S9291">
        <f>COUNTIFS(Table1[Order ID],Table1[[#This Row],[Order ID]],Table1[Product ID],Table1[[#This Row],[Product ID]],Table1[Sales],Table1[[#This Row],[Sales]])</f>
        <v>1</v>
      </c>
    </row>
    <row r="9292" spans="1:19" x14ac:dyDescent="0.3">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c r="S9292">
        <f>COUNTIFS(Table1[Order ID],Table1[[#This Row],[Order ID]],Table1[Product ID],Table1[[#This Row],[Product ID]],Table1[Sales],Table1[[#This Row],[Sales]])</f>
        <v>1</v>
      </c>
    </row>
    <row r="9293" spans="1:19" x14ac:dyDescent="0.3">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c r="S9293">
        <f>COUNTIFS(Table1[Order ID],Table1[[#This Row],[Order ID]],Table1[Product ID],Table1[[#This Row],[Product ID]],Table1[Sales],Table1[[#This Row],[Sales]])</f>
        <v>1</v>
      </c>
    </row>
    <row r="9294" spans="1:19" x14ac:dyDescent="0.3">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c r="S9294">
        <f>COUNTIFS(Table1[Order ID],Table1[[#This Row],[Order ID]],Table1[Product ID],Table1[[#This Row],[Product ID]],Table1[Sales],Table1[[#This Row],[Sales]])</f>
        <v>1</v>
      </c>
    </row>
    <row r="9295" spans="1:19" x14ac:dyDescent="0.3">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c r="S9295">
        <f>COUNTIFS(Table1[Order ID],Table1[[#This Row],[Order ID]],Table1[Product ID],Table1[[#This Row],[Product ID]],Table1[Sales],Table1[[#This Row],[Sales]])</f>
        <v>1</v>
      </c>
    </row>
    <row r="9296" spans="1:19" x14ac:dyDescent="0.3">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c r="S9296">
        <f>COUNTIFS(Table1[Order ID],Table1[[#This Row],[Order ID]],Table1[Product ID],Table1[[#This Row],[Product ID]],Table1[Sales],Table1[[#This Row],[Sales]])</f>
        <v>1</v>
      </c>
    </row>
    <row r="9297" spans="1:19" x14ac:dyDescent="0.3">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c r="S9297">
        <f>COUNTIFS(Table1[Order ID],Table1[[#This Row],[Order ID]],Table1[Product ID],Table1[[#This Row],[Product ID]],Table1[Sales],Table1[[#This Row],[Sales]])</f>
        <v>1</v>
      </c>
    </row>
    <row r="9298" spans="1:19" x14ac:dyDescent="0.3">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c r="S9298">
        <f>COUNTIFS(Table1[Order ID],Table1[[#This Row],[Order ID]],Table1[Product ID],Table1[[#This Row],[Product ID]],Table1[Sales],Table1[[#This Row],[Sales]])</f>
        <v>1</v>
      </c>
    </row>
    <row r="9299" spans="1:19" x14ac:dyDescent="0.3">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c r="S9299">
        <f>COUNTIFS(Table1[Order ID],Table1[[#This Row],[Order ID]],Table1[Product ID],Table1[[#This Row],[Product ID]],Table1[Sales],Table1[[#This Row],[Sales]])</f>
        <v>1</v>
      </c>
    </row>
    <row r="9300" spans="1:19" x14ac:dyDescent="0.3">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c r="S9300">
        <f>COUNTIFS(Table1[Order ID],Table1[[#This Row],[Order ID]],Table1[Product ID],Table1[[#This Row],[Product ID]],Table1[Sales],Table1[[#This Row],[Sales]])</f>
        <v>1</v>
      </c>
    </row>
    <row r="9301" spans="1:19" x14ac:dyDescent="0.3">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c r="S9301">
        <f>COUNTIFS(Table1[Order ID],Table1[[#This Row],[Order ID]],Table1[Product ID],Table1[[#This Row],[Product ID]],Table1[Sales],Table1[[#This Row],[Sales]])</f>
        <v>1</v>
      </c>
    </row>
    <row r="9302" spans="1:19" x14ac:dyDescent="0.3">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c r="S9302">
        <f>COUNTIFS(Table1[Order ID],Table1[[#This Row],[Order ID]],Table1[Product ID],Table1[[#This Row],[Product ID]],Table1[Sales],Table1[[#This Row],[Sales]])</f>
        <v>1</v>
      </c>
    </row>
    <row r="9303" spans="1:19" x14ac:dyDescent="0.3">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c r="S9303">
        <f>COUNTIFS(Table1[Order ID],Table1[[#This Row],[Order ID]],Table1[Product ID],Table1[[#This Row],[Product ID]],Table1[Sales],Table1[[#This Row],[Sales]])</f>
        <v>1</v>
      </c>
    </row>
    <row r="9304" spans="1:19" x14ac:dyDescent="0.3">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c r="S9304">
        <f>COUNTIFS(Table1[Order ID],Table1[[#This Row],[Order ID]],Table1[Product ID],Table1[[#This Row],[Product ID]],Table1[Sales],Table1[[#This Row],[Sales]])</f>
        <v>1</v>
      </c>
    </row>
    <row r="9305" spans="1:19" x14ac:dyDescent="0.3">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c r="S9305">
        <f>COUNTIFS(Table1[Order ID],Table1[[#This Row],[Order ID]],Table1[Product ID],Table1[[#This Row],[Product ID]],Table1[Sales],Table1[[#This Row],[Sales]])</f>
        <v>1</v>
      </c>
    </row>
    <row r="9306" spans="1:19" x14ac:dyDescent="0.3">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c r="S9306">
        <f>COUNTIFS(Table1[Order ID],Table1[[#This Row],[Order ID]],Table1[Product ID],Table1[[#This Row],[Product ID]],Table1[Sales],Table1[[#This Row],[Sales]])</f>
        <v>1</v>
      </c>
    </row>
    <row r="9307" spans="1:19" x14ac:dyDescent="0.3">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c r="S9307">
        <f>COUNTIFS(Table1[Order ID],Table1[[#This Row],[Order ID]],Table1[Product ID],Table1[[#This Row],[Product ID]],Table1[Sales],Table1[[#This Row],[Sales]])</f>
        <v>1</v>
      </c>
    </row>
    <row r="9308" spans="1:19" x14ac:dyDescent="0.3">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c r="S9308">
        <f>COUNTIFS(Table1[Order ID],Table1[[#This Row],[Order ID]],Table1[Product ID],Table1[[#This Row],[Product ID]],Table1[Sales],Table1[[#This Row],[Sales]])</f>
        <v>1</v>
      </c>
    </row>
    <row r="9309" spans="1:19" x14ac:dyDescent="0.3">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c r="S9309">
        <f>COUNTIFS(Table1[Order ID],Table1[[#This Row],[Order ID]],Table1[Product ID],Table1[[#This Row],[Product ID]],Table1[Sales],Table1[[#This Row],[Sales]])</f>
        <v>1</v>
      </c>
    </row>
    <row r="9310" spans="1:19" x14ac:dyDescent="0.3">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c r="S9310">
        <f>COUNTIFS(Table1[Order ID],Table1[[#This Row],[Order ID]],Table1[Product ID],Table1[[#This Row],[Product ID]],Table1[Sales],Table1[[#This Row],[Sales]])</f>
        <v>1</v>
      </c>
    </row>
    <row r="9311" spans="1:19" x14ac:dyDescent="0.3">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c r="S9311">
        <f>COUNTIFS(Table1[Order ID],Table1[[#This Row],[Order ID]],Table1[Product ID],Table1[[#This Row],[Product ID]],Table1[Sales],Table1[[#This Row],[Sales]])</f>
        <v>1</v>
      </c>
    </row>
    <row r="9312" spans="1:19" x14ac:dyDescent="0.3">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c r="S9312">
        <f>COUNTIFS(Table1[Order ID],Table1[[#This Row],[Order ID]],Table1[Product ID],Table1[[#This Row],[Product ID]],Table1[Sales],Table1[[#This Row],[Sales]])</f>
        <v>1</v>
      </c>
    </row>
    <row r="9313" spans="1:19" x14ac:dyDescent="0.3">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c r="S9313">
        <f>COUNTIFS(Table1[Order ID],Table1[[#This Row],[Order ID]],Table1[Product ID],Table1[[#This Row],[Product ID]],Table1[Sales],Table1[[#This Row],[Sales]])</f>
        <v>1</v>
      </c>
    </row>
    <row r="9314" spans="1:19" x14ac:dyDescent="0.3">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c r="S9314">
        <f>COUNTIFS(Table1[Order ID],Table1[[#This Row],[Order ID]],Table1[Product ID],Table1[[#This Row],[Product ID]],Table1[Sales],Table1[[#This Row],[Sales]])</f>
        <v>1</v>
      </c>
    </row>
    <row r="9315" spans="1:19" x14ac:dyDescent="0.3">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c r="S9315">
        <f>COUNTIFS(Table1[Order ID],Table1[[#This Row],[Order ID]],Table1[Product ID],Table1[[#This Row],[Product ID]],Table1[Sales],Table1[[#This Row],[Sales]])</f>
        <v>1</v>
      </c>
    </row>
    <row r="9316" spans="1:19" x14ac:dyDescent="0.3">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c r="S9316">
        <f>COUNTIFS(Table1[Order ID],Table1[[#This Row],[Order ID]],Table1[Product ID],Table1[[#This Row],[Product ID]],Table1[Sales],Table1[[#This Row],[Sales]])</f>
        <v>1</v>
      </c>
    </row>
    <row r="9317" spans="1:19" x14ac:dyDescent="0.3">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c r="S9317">
        <f>COUNTIFS(Table1[Order ID],Table1[[#This Row],[Order ID]],Table1[Product ID],Table1[[#This Row],[Product ID]],Table1[Sales],Table1[[#This Row],[Sales]])</f>
        <v>1</v>
      </c>
    </row>
    <row r="9318" spans="1:19" x14ac:dyDescent="0.3">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c r="S9318">
        <f>COUNTIFS(Table1[Order ID],Table1[[#This Row],[Order ID]],Table1[Product ID],Table1[[#This Row],[Product ID]],Table1[Sales],Table1[[#This Row],[Sales]])</f>
        <v>1</v>
      </c>
    </row>
    <row r="9319" spans="1:19" x14ac:dyDescent="0.3">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c r="S9319">
        <f>COUNTIFS(Table1[Order ID],Table1[[#This Row],[Order ID]],Table1[Product ID],Table1[[#This Row],[Product ID]],Table1[Sales],Table1[[#This Row],[Sales]])</f>
        <v>1</v>
      </c>
    </row>
    <row r="9320" spans="1:19" x14ac:dyDescent="0.3">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c r="S9320">
        <f>COUNTIFS(Table1[Order ID],Table1[[#This Row],[Order ID]],Table1[Product ID],Table1[[#This Row],[Product ID]],Table1[Sales],Table1[[#This Row],[Sales]])</f>
        <v>1</v>
      </c>
    </row>
    <row r="9321" spans="1:19" x14ac:dyDescent="0.3">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c r="S9321">
        <f>COUNTIFS(Table1[Order ID],Table1[[#This Row],[Order ID]],Table1[Product ID],Table1[[#This Row],[Product ID]],Table1[Sales],Table1[[#This Row],[Sales]])</f>
        <v>1</v>
      </c>
    </row>
    <row r="9322" spans="1:19" x14ac:dyDescent="0.3">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c r="S9322">
        <f>COUNTIFS(Table1[Order ID],Table1[[#This Row],[Order ID]],Table1[Product ID],Table1[[#This Row],[Product ID]],Table1[Sales],Table1[[#This Row],[Sales]])</f>
        <v>1</v>
      </c>
    </row>
    <row r="9323" spans="1:19" x14ac:dyDescent="0.3">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c r="S9323">
        <f>COUNTIFS(Table1[Order ID],Table1[[#This Row],[Order ID]],Table1[Product ID],Table1[[#This Row],[Product ID]],Table1[Sales],Table1[[#This Row],[Sales]])</f>
        <v>1</v>
      </c>
    </row>
    <row r="9324" spans="1:19" x14ac:dyDescent="0.3">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c r="S9324">
        <f>COUNTIFS(Table1[Order ID],Table1[[#This Row],[Order ID]],Table1[Product ID],Table1[[#This Row],[Product ID]],Table1[Sales],Table1[[#This Row],[Sales]])</f>
        <v>1</v>
      </c>
    </row>
    <row r="9325" spans="1:19" x14ac:dyDescent="0.3">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c r="S9325">
        <f>COUNTIFS(Table1[Order ID],Table1[[#This Row],[Order ID]],Table1[Product ID],Table1[[#This Row],[Product ID]],Table1[Sales],Table1[[#This Row],[Sales]])</f>
        <v>1</v>
      </c>
    </row>
    <row r="9326" spans="1:19" x14ac:dyDescent="0.3">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c r="S9326">
        <f>COUNTIFS(Table1[Order ID],Table1[[#This Row],[Order ID]],Table1[Product ID],Table1[[#This Row],[Product ID]],Table1[Sales],Table1[[#This Row],[Sales]])</f>
        <v>1</v>
      </c>
    </row>
    <row r="9327" spans="1:19" x14ac:dyDescent="0.3">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c r="S9327">
        <f>COUNTIFS(Table1[Order ID],Table1[[#This Row],[Order ID]],Table1[Product ID],Table1[[#This Row],[Product ID]],Table1[Sales],Table1[[#This Row],[Sales]])</f>
        <v>1</v>
      </c>
    </row>
    <row r="9328" spans="1:19" x14ac:dyDescent="0.3">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c r="S9328">
        <f>COUNTIFS(Table1[Order ID],Table1[[#This Row],[Order ID]],Table1[Product ID],Table1[[#This Row],[Product ID]],Table1[Sales],Table1[[#This Row],[Sales]])</f>
        <v>1</v>
      </c>
    </row>
    <row r="9329" spans="1:19" x14ac:dyDescent="0.3">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c r="S9329">
        <f>COUNTIFS(Table1[Order ID],Table1[[#This Row],[Order ID]],Table1[Product ID],Table1[[#This Row],[Product ID]],Table1[Sales],Table1[[#This Row],[Sales]])</f>
        <v>1</v>
      </c>
    </row>
    <row r="9330" spans="1:19" x14ac:dyDescent="0.3">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c r="S9330">
        <f>COUNTIFS(Table1[Order ID],Table1[[#This Row],[Order ID]],Table1[Product ID],Table1[[#This Row],[Product ID]],Table1[Sales],Table1[[#This Row],[Sales]])</f>
        <v>1</v>
      </c>
    </row>
    <row r="9331" spans="1:19" x14ac:dyDescent="0.3">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c r="S9331">
        <f>COUNTIFS(Table1[Order ID],Table1[[#This Row],[Order ID]],Table1[Product ID],Table1[[#This Row],[Product ID]],Table1[Sales],Table1[[#This Row],[Sales]])</f>
        <v>1</v>
      </c>
    </row>
    <row r="9332" spans="1:19" x14ac:dyDescent="0.3">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c r="S9332">
        <f>COUNTIFS(Table1[Order ID],Table1[[#This Row],[Order ID]],Table1[Product ID],Table1[[#This Row],[Product ID]],Table1[Sales],Table1[[#This Row],[Sales]])</f>
        <v>1</v>
      </c>
    </row>
    <row r="9333" spans="1:19" x14ac:dyDescent="0.3">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c r="S9333">
        <f>COUNTIFS(Table1[Order ID],Table1[[#This Row],[Order ID]],Table1[Product ID],Table1[[#This Row],[Product ID]],Table1[Sales],Table1[[#This Row],[Sales]])</f>
        <v>1</v>
      </c>
    </row>
    <row r="9334" spans="1:19" x14ac:dyDescent="0.3">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c r="S9334">
        <f>COUNTIFS(Table1[Order ID],Table1[[#This Row],[Order ID]],Table1[Product ID],Table1[[#This Row],[Product ID]],Table1[Sales],Table1[[#This Row],[Sales]])</f>
        <v>1</v>
      </c>
    </row>
    <row r="9335" spans="1:19" x14ac:dyDescent="0.3">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c r="S9335">
        <f>COUNTIFS(Table1[Order ID],Table1[[#This Row],[Order ID]],Table1[Product ID],Table1[[#This Row],[Product ID]],Table1[Sales],Table1[[#This Row],[Sales]])</f>
        <v>1</v>
      </c>
    </row>
    <row r="9336" spans="1:19" x14ac:dyDescent="0.3">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c r="S9336">
        <f>COUNTIFS(Table1[Order ID],Table1[[#This Row],[Order ID]],Table1[Product ID],Table1[[#This Row],[Product ID]],Table1[Sales],Table1[[#This Row],[Sales]])</f>
        <v>1</v>
      </c>
    </row>
    <row r="9337" spans="1:19" x14ac:dyDescent="0.3">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c r="S9337">
        <f>COUNTIFS(Table1[Order ID],Table1[[#This Row],[Order ID]],Table1[Product ID],Table1[[#This Row],[Product ID]],Table1[Sales],Table1[[#This Row],[Sales]])</f>
        <v>1</v>
      </c>
    </row>
    <row r="9338" spans="1:19" x14ac:dyDescent="0.3">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c r="S9338">
        <f>COUNTIFS(Table1[Order ID],Table1[[#This Row],[Order ID]],Table1[Product ID],Table1[[#This Row],[Product ID]],Table1[Sales],Table1[[#This Row],[Sales]])</f>
        <v>1</v>
      </c>
    </row>
    <row r="9339" spans="1:19" x14ac:dyDescent="0.3">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c r="S9339">
        <f>COUNTIFS(Table1[Order ID],Table1[[#This Row],[Order ID]],Table1[Product ID],Table1[[#This Row],[Product ID]],Table1[Sales],Table1[[#This Row],[Sales]])</f>
        <v>1</v>
      </c>
    </row>
    <row r="9340" spans="1:19" x14ac:dyDescent="0.3">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c r="S9340">
        <f>COUNTIFS(Table1[Order ID],Table1[[#This Row],[Order ID]],Table1[Product ID],Table1[[#This Row],[Product ID]],Table1[Sales],Table1[[#This Row],[Sales]])</f>
        <v>1</v>
      </c>
    </row>
    <row r="9341" spans="1:19" x14ac:dyDescent="0.3">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c r="S9341">
        <f>COUNTIFS(Table1[Order ID],Table1[[#This Row],[Order ID]],Table1[Product ID],Table1[[#This Row],[Product ID]],Table1[Sales],Table1[[#This Row],[Sales]])</f>
        <v>1</v>
      </c>
    </row>
    <row r="9342" spans="1:19" x14ac:dyDescent="0.3">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c r="S9342">
        <f>COUNTIFS(Table1[Order ID],Table1[[#This Row],[Order ID]],Table1[Product ID],Table1[[#This Row],[Product ID]],Table1[Sales],Table1[[#This Row],[Sales]])</f>
        <v>1</v>
      </c>
    </row>
    <row r="9343" spans="1:19" x14ac:dyDescent="0.3">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c r="S9343">
        <f>COUNTIFS(Table1[Order ID],Table1[[#This Row],[Order ID]],Table1[Product ID],Table1[[#This Row],[Product ID]],Table1[Sales],Table1[[#This Row],[Sales]])</f>
        <v>1</v>
      </c>
    </row>
    <row r="9344" spans="1:19" x14ac:dyDescent="0.3">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c r="S9344">
        <f>COUNTIFS(Table1[Order ID],Table1[[#This Row],[Order ID]],Table1[Product ID],Table1[[#This Row],[Product ID]],Table1[Sales],Table1[[#This Row],[Sales]])</f>
        <v>1</v>
      </c>
    </row>
    <row r="9345" spans="1:19" x14ac:dyDescent="0.3">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c r="S9345">
        <f>COUNTIFS(Table1[Order ID],Table1[[#This Row],[Order ID]],Table1[Product ID],Table1[[#This Row],[Product ID]],Table1[Sales],Table1[[#This Row],[Sales]])</f>
        <v>1</v>
      </c>
    </row>
    <row r="9346" spans="1:19" x14ac:dyDescent="0.3">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c r="S9346">
        <f>COUNTIFS(Table1[Order ID],Table1[[#This Row],[Order ID]],Table1[Product ID],Table1[[#This Row],[Product ID]],Table1[Sales],Table1[[#This Row],[Sales]])</f>
        <v>1</v>
      </c>
    </row>
    <row r="9347" spans="1:19" x14ac:dyDescent="0.3">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c r="S9347">
        <f>COUNTIFS(Table1[Order ID],Table1[[#This Row],[Order ID]],Table1[Product ID],Table1[[#This Row],[Product ID]],Table1[Sales],Table1[[#This Row],[Sales]])</f>
        <v>1</v>
      </c>
    </row>
    <row r="9348" spans="1:19" x14ac:dyDescent="0.3">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c r="S9348">
        <f>COUNTIFS(Table1[Order ID],Table1[[#This Row],[Order ID]],Table1[Product ID],Table1[[#This Row],[Product ID]],Table1[Sales],Table1[[#This Row],[Sales]])</f>
        <v>1</v>
      </c>
    </row>
    <row r="9349" spans="1:19" x14ac:dyDescent="0.3">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c r="S9349">
        <f>COUNTIFS(Table1[Order ID],Table1[[#This Row],[Order ID]],Table1[Product ID],Table1[[#This Row],[Product ID]],Table1[Sales],Table1[[#This Row],[Sales]])</f>
        <v>1</v>
      </c>
    </row>
    <row r="9350" spans="1:19" x14ac:dyDescent="0.3">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c r="S9350">
        <f>COUNTIFS(Table1[Order ID],Table1[[#This Row],[Order ID]],Table1[Product ID],Table1[[#This Row],[Product ID]],Table1[Sales],Table1[[#This Row],[Sales]])</f>
        <v>1</v>
      </c>
    </row>
    <row r="9351" spans="1:19" x14ac:dyDescent="0.3">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c r="S9351">
        <f>COUNTIFS(Table1[Order ID],Table1[[#This Row],[Order ID]],Table1[Product ID],Table1[[#This Row],[Product ID]],Table1[Sales],Table1[[#This Row],[Sales]])</f>
        <v>1</v>
      </c>
    </row>
    <row r="9352" spans="1:19" x14ac:dyDescent="0.3">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c r="S9352">
        <f>COUNTIFS(Table1[Order ID],Table1[[#This Row],[Order ID]],Table1[Product ID],Table1[[#This Row],[Product ID]],Table1[Sales],Table1[[#This Row],[Sales]])</f>
        <v>1</v>
      </c>
    </row>
    <row r="9353" spans="1:19" x14ac:dyDescent="0.3">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c r="S9353">
        <f>COUNTIFS(Table1[Order ID],Table1[[#This Row],[Order ID]],Table1[Product ID],Table1[[#This Row],[Product ID]],Table1[Sales],Table1[[#This Row],[Sales]])</f>
        <v>1</v>
      </c>
    </row>
    <row r="9354" spans="1:19" x14ac:dyDescent="0.3">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c r="S9354">
        <f>COUNTIFS(Table1[Order ID],Table1[[#This Row],[Order ID]],Table1[Product ID],Table1[[#This Row],[Product ID]],Table1[Sales],Table1[[#This Row],[Sales]])</f>
        <v>1</v>
      </c>
    </row>
    <row r="9355" spans="1:19" x14ac:dyDescent="0.3">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c r="S9355">
        <f>COUNTIFS(Table1[Order ID],Table1[[#This Row],[Order ID]],Table1[Product ID],Table1[[#This Row],[Product ID]],Table1[Sales],Table1[[#This Row],[Sales]])</f>
        <v>1</v>
      </c>
    </row>
    <row r="9356" spans="1:19" x14ac:dyDescent="0.3">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c r="S9356">
        <f>COUNTIFS(Table1[Order ID],Table1[[#This Row],[Order ID]],Table1[Product ID],Table1[[#This Row],[Product ID]],Table1[Sales],Table1[[#This Row],[Sales]])</f>
        <v>1</v>
      </c>
    </row>
    <row r="9357" spans="1:19" x14ac:dyDescent="0.3">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c r="S9357">
        <f>COUNTIFS(Table1[Order ID],Table1[[#This Row],[Order ID]],Table1[Product ID],Table1[[#This Row],[Product ID]],Table1[Sales],Table1[[#This Row],[Sales]])</f>
        <v>1</v>
      </c>
    </row>
    <row r="9358" spans="1:19" x14ac:dyDescent="0.3">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c r="S9358">
        <f>COUNTIFS(Table1[Order ID],Table1[[#This Row],[Order ID]],Table1[Product ID],Table1[[#This Row],[Product ID]],Table1[Sales],Table1[[#This Row],[Sales]])</f>
        <v>1</v>
      </c>
    </row>
    <row r="9359" spans="1:19" x14ac:dyDescent="0.3">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c r="S9359">
        <f>COUNTIFS(Table1[Order ID],Table1[[#This Row],[Order ID]],Table1[Product ID],Table1[[#This Row],[Product ID]],Table1[Sales],Table1[[#This Row],[Sales]])</f>
        <v>1</v>
      </c>
    </row>
    <row r="9360" spans="1:19" x14ac:dyDescent="0.3">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c r="S9360">
        <f>COUNTIFS(Table1[Order ID],Table1[[#This Row],[Order ID]],Table1[Product ID],Table1[[#This Row],[Product ID]],Table1[Sales],Table1[[#This Row],[Sales]])</f>
        <v>1</v>
      </c>
    </row>
    <row r="9361" spans="1:19" x14ac:dyDescent="0.3">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c r="S9361">
        <f>COUNTIFS(Table1[Order ID],Table1[[#This Row],[Order ID]],Table1[Product ID],Table1[[#This Row],[Product ID]],Table1[Sales],Table1[[#This Row],[Sales]])</f>
        <v>1</v>
      </c>
    </row>
    <row r="9362" spans="1:19" x14ac:dyDescent="0.3">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c r="S9362">
        <f>COUNTIFS(Table1[Order ID],Table1[[#This Row],[Order ID]],Table1[Product ID],Table1[[#This Row],[Product ID]],Table1[Sales],Table1[[#This Row],[Sales]])</f>
        <v>1</v>
      </c>
    </row>
    <row r="9363" spans="1:19" x14ac:dyDescent="0.3">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c r="S9363">
        <f>COUNTIFS(Table1[Order ID],Table1[[#This Row],[Order ID]],Table1[Product ID],Table1[[#This Row],[Product ID]],Table1[Sales],Table1[[#This Row],[Sales]])</f>
        <v>1</v>
      </c>
    </row>
    <row r="9364" spans="1:19" x14ac:dyDescent="0.3">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c r="S9364">
        <f>COUNTIFS(Table1[Order ID],Table1[[#This Row],[Order ID]],Table1[Product ID],Table1[[#This Row],[Product ID]],Table1[Sales],Table1[[#This Row],[Sales]])</f>
        <v>1</v>
      </c>
    </row>
    <row r="9365" spans="1:19" x14ac:dyDescent="0.3">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c r="S9365">
        <f>COUNTIFS(Table1[Order ID],Table1[[#This Row],[Order ID]],Table1[Product ID],Table1[[#This Row],[Product ID]],Table1[Sales],Table1[[#This Row],[Sales]])</f>
        <v>1</v>
      </c>
    </row>
    <row r="9366" spans="1:19" x14ac:dyDescent="0.3">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c r="S9366">
        <f>COUNTIFS(Table1[Order ID],Table1[[#This Row],[Order ID]],Table1[Product ID],Table1[[#This Row],[Product ID]],Table1[Sales],Table1[[#This Row],[Sales]])</f>
        <v>1</v>
      </c>
    </row>
    <row r="9367" spans="1:19" x14ac:dyDescent="0.3">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c r="S9367">
        <f>COUNTIFS(Table1[Order ID],Table1[[#This Row],[Order ID]],Table1[Product ID],Table1[[#This Row],[Product ID]],Table1[Sales],Table1[[#This Row],[Sales]])</f>
        <v>1</v>
      </c>
    </row>
    <row r="9368" spans="1:19" x14ac:dyDescent="0.3">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c r="S9368">
        <f>COUNTIFS(Table1[Order ID],Table1[[#This Row],[Order ID]],Table1[Product ID],Table1[[#This Row],[Product ID]],Table1[Sales],Table1[[#This Row],[Sales]])</f>
        <v>1</v>
      </c>
    </row>
    <row r="9369" spans="1:19" x14ac:dyDescent="0.3">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c r="S9369">
        <f>COUNTIFS(Table1[Order ID],Table1[[#This Row],[Order ID]],Table1[Product ID],Table1[[#This Row],[Product ID]],Table1[Sales],Table1[[#This Row],[Sales]])</f>
        <v>1</v>
      </c>
    </row>
    <row r="9370" spans="1:19" x14ac:dyDescent="0.3">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c r="S9370">
        <f>COUNTIFS(Table1[Order ID],Table1[[#This Row],[Order ID]],Table1[Product ID],Table1[[#This Row],[Product ID]],Table1[Sales],Table1[[#This Row],[Sales]])</f>
        <v>1</v>
      </c>
    </row>
    <row r="9371" spans="1:19" x14ac:dyDescent="0.3">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c r="S9371">
        <f>COUNTIFS(Table1[Order ID],Table1[[#This Row],[Order ID]],Table1[Product ID],Table1[[#This Row],[Product ID]],Table1[Sales],Table1[[#This Row],[Sales]])</f>
        <v>1</v>
      </c>
    </row>
    <row r="9372" spans="1:19" x14ac:dyDescent="0.3">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c r="S9372">
        <f>COUNTIFS(Table1[Order ID],Table1[[#This Row],[Order ID]],Table1[Product ID],Table1[[#This Row],[Product ID]],Table1[Sales],Table1[[#This Row],[Sales]])</f>
        <v>1</v>
      </c>
    </row>
    <row r="9373" spans="1:19" x14ac:dyDescent="0.3">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c r="S9373">
        <f>COUNTIFS(Table1[Order ID],Table1[[#This Row],[Order ID]],Table1[Product ID],Table1[[#This Row],[Product ID]],Table1[Sales],Table1[[#This Row],[Sales]])</f>
        <v>1</v>
      </c>
    </row>
    <row r="9374" spans="1:19" x14ac:dyDescent="0.3">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c r="S9374">
        <f>COUNTIFS(Table1[Order ID],Table1[[#This Row],[Order ID]],Table1[Product ID],Table1[[#This Row],[Product ID]],Table1[Sales],Table1[[#This Row],[Sales]])</f>
        <v>1</v>
      </c>
    </row>
    <row r="9375" spans="1:19" x14ac:dyDescent="0.3">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c r="S9375">
        <f>COUNTIFS(Table1[Order ID],Table1[[#This Row],[Order ID]],Table1[Product ID],Table1[[#This Row],[Product ID]],Table1[Sales],Table1[[#This Row],[Sales]])</f>
        <v>1</v>
      </c>
    </row>
    <row r="9376" spans="1:19" x14ac:dyDescent="0.3">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c r="S9376">
        <f>COUNTIFS(Table1[Order ID],Table1[[#This Row],[Order ID]],Table1[Product ID],Table1[[#This Row],[Product ID]],Table1[Sales],Table1[[#This Row],[Sales]])</f>
        <v>1</v>
      </c>
    </row>
    <row r="9377" spans="1:19" x14ac:dyDescent="0.3">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c r="S9377">
        <f>COUNTIFS(Table1[Order ID],Table1[[#This Row],[Order ID]],Table1[Product ID],Table1[[#This Row],[Product ID]],Table1[Sales],Table1[[#This Row],[Sales]])</f>
        <v>1</v>
      </c>
    </row>
    <row r="9378" spans="1:19" x14ac:dyDescent="0.3">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c r="S9378">
        <f>COUNTIFS(Table1[Order ID],Table1[[#This Row],[Order ID]],Table1[Product ID],Table1[[#This Row],[Product ID]],Table1[Sales],Table1[[#This Row],[Sales]])</f>
        <v>1</v>
      </c>
    </row>
    <row r="9379" spans="1:19" x14ac:dyDescent="0.3">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c r="S9379">
        <f>COUNTIFS(Table1[Order ID],Table1[[#This Row],[Order ID]],Table1[Product ID],Table1[[#This Row],[Product ID]],Table1[Sales],Table1[[#This Row],[Sales]])</f>
        <v>1</v>
      </c>
    </row>
    <row r="9380" spans="1:19" x14ac:dyDescent="0.3">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c r="S9380">
        <f>COUNTIFS(Table1[Order ID],Table1[[#This Row],[Order ID]],Table1[Product ID],Table1[[#This Row],[Product ID]],Table1[Sales],Table1[[#This Row],[Sales]])</f>
        <v>1</v>
      </c>
    </row>
    <row r="9381" spans="1:19" x14ac:dyDescent="0.3">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c r="S9381">
        <f>COUNTIFS(Table1[Order ID],Table1[[#This Row],[Order ID]],Table1[Product ID],Table1[[#This Row],[Product ID]],Table1[Sales],Table1[[#This Row],[Sales]])</f>
        <v>1</v>
      </c>
    </row>
    <row r="9382" spans="1:19" x14ac:dyDescent="0.3">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c r="S9382">
        <f>COUNTIFS(Table1[Order ID],Table1[[#This Row],[Order ID]],Table1[Product ID],Table1[[#This Row],[Product ID]],Table1[Sales],Table1[[#This Row],[Sales]])</f>
        <v>1</v>
      </c>
    </row>
    <row r="9383" spans="1:19" x14ac:dyDescent="0.3">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c r="S9383">
        <f>COUNTIFS(Table1[Order ID],Table1[[#This Row],[Order ID]],Table1[Product ID],Table1[[#This Row],[Product ID]],Table1[Sales],Table1[[#This Row],[Sales]])</f>
        <v>1</v>
      </c>
    </row>
    <row r="9384" spans="1:19" x14ac:dyDescent="0.3">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c r="S9384">
        <f>COUNTIFS(Table1[Order ID],Table1[[#This Row],[Order ID]],Table1[Product ID],Table1[[#This Row],[Product ID]],Table1[Sales],Table1[[#This Row],[Sales]])</f>
        <v>1</v>
      </c>
    </row>
    <row r="9385" spans="1:19" x14ac:dyDescent="0.3">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c r="S9385">
        <f>COUNTIFS(Table1[Order ID],Table1[[#This Row],[Order ID]],Table1[Product ID],Table1[[#This Row],[Product ID]],Table1[Sales],Table1[[#This Row],[Sales]])</f>
        <v>1</v>
      </c>
    </row>
    <row r="9386" spans="1:19" x14ac:dyDescent="0.3">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c r="S9386">
        <f>COUNTIFS(Table1[Order ID],Table1[[#This Row],[Order ID]],Table1[Product ID],Table1[[#This Row],[Product ID]],Table1[Sales],Table1[[#This Row],[Sales]])</f>
        <v>1</v>
      </c>
    </row>
    <row r="9387" spans="1:19" x14ac:dyDescent="0.3">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c r="S9387">
        <f>COUNTIFS(Table1[Order ID],Table1[[#This Row],[Order ID]],Table1[Product ID],Table1[[#This Row],[Product ID]],Table1[Sales],Table1[[#This Row],[Sales]])</f>
        <v>1</v>
      </c>
    </row>
    <row r="9388" spans="1:19" x14ac:dyDescent="0.3">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c r="S9388">
        <f>COUNTIFS(Table1[Order ID],Table1[[#This Row],[Order ID]],Table1[Product ID],Table1[[#This Row],[Product ID]],Table1[Sales],Table1[[#This Row],[Sales]])</f>
        <v>1</v>
      </c>
    </row>
    <row r="9389" spans="1:19" x14ac:dyDescent="0.3">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c r="S9389">
        <f>COUNTIFS(Table1[Order ID],Table1[[#This Row],[Order ID]],Table1[Product ID],Table1[[#This Row],[Product ID]],Table1[Sales],Table1[[#This Row],[Sales]])</f>
        <v>1</v>
      </c>
    </row>
    <row r="9390" spans="1:19" x14ac:dyDescent="0.3">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c r="S9390">
        <f>COUNTIFS(Table1[Order ID],Table1[[#This Row],[Order ID]],Table1[Product ID],Table1[[#This Row],[Product ID]],Table1[Sales],Table1[[#This Row],[Sales]])</f>
        <v>1</v>
      </c>
    </row>
    <row r="9391" spans="1:19" x14ac:dyDescent="0.3">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c r="S9391">
        <f>COUNTIFS(Table1[Order ID],Table1[[#This Row],[Order ID]],Table1[Product ID],Table1[[#This Row],[Product ID]],Table1[Sales],Table1[[#This Row],[Sales]])</f>
        <v>1</v>
      </c>
    </row>
    <row r="9392" spans="1:19" x14ac:dyDescent="0.3">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c r="S9392">
        <f>COUNTIFS(Table1[Order ID],Table1[[#This Row],[Order ID]],Table1[Product ID],Table1[[#This Row],[Product ID]],Table1[Sales],Table1[[#This Row],[Sales]])</f>
        <v>1</v>
      </c>
    </row>
    <row r="9393" spans="1:19" x14ac:dyDescent="0.3">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c r="S9393">
        <f>COUNTIFS(Table1[Order ID],Table1[[#This Row],[Order ID]],Table1[Product ID],Table1[[#This Row],[Product ID]],Table1[Sales],Table1[[#This Row],[Sales]])</f>
        <v>1</v>
      </c>
    </row>
    <row r="9394" spans="1:19" x14ac:dyDescent="0.3">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c r="S9394">
        <f>COUNTIFS(Table1[Order ID],Table1[[#This Row],[Order ID]],Table1[Product ID],Table1[[#This Row],[Product ID]],Table1[Sales],Table1[[#This Row],[Sales]])</f>
        <v>1</v>
      </c>
    </row>
    <row r="9395" spans="1:19" x14ac:dyDescent="0.3">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c r="S9395">
        <f>COUNTIFS(Table1[Order ID],Table1[[#This Row],[Order ID]],Table1[Product ID],Table1[[#This Row],[Product ID]],Table1[Sales],Table1[[#This Row],[Sales]])</f>
        <v>1</v>
      </c>
    </row>
    <row r="9396" spans="1:19" x14ac:dyDescent="0.3">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c r="S9396">
        <f>COUNTIFS(Table1[Order ID],Table1[[#This Row],[Order ID]],Table1[Product ID],Table1[[#This Row],[Product ID]],Table1[Sales],Table1[[#This Row],[Sales]])</f>
        <v>1</v>
      </c>
    </row>
    <row r="9397" spans="1:19" x14ac:dyDescent="0.3">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c r="S9397">
        <f>COUNTIFS(Table1[Order ID],Table1[[#This Row],[Order ID]],Table1[Product ID],Table1[[#This Row],[Product ID]],Table1[Sales],Table1[[#This Row],[Sales]])</f>
        <v>1</v>
      </c>
    </row>
    <row r="9398" spans="1:19" x14ac:dyDescent="0.3">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c r="S9398">
        <f>COUNTIFS(Table1[Order ID],Table1[[#This Row],[Order ID]],Table1[Product ID],Table1[[#This Row],[Product ID]],Table1[Sales],Table1[[#This Row],[Sales]])</f>
        <v>1</v>
      </c>
    </row>
    <row r="9399" spans="1:19" x14ac:dyDescent="0.3">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c r="S9399">
        <f>COUNTIFS(Table1[Order ID],Table1[[#This Row],[Order ID]],Table1[Product ID],Table1[[#This Row],[Product ID]],Table1[Sales],Table1[[#This Row],[Sales]])</f>
        <v>1</v>
      </c>
    </row>
    <row r="9400" spans="1:19" x14ac:dyDescent="0.3">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c r="S9400">
        <f>COUNTIFS(Table1[Order ID],Table1[[#This Row],[Order ID]],Table1[Product ID],Table1[[#This Row],[Product ID]],Table1[Sales],Table1[[#This Row],[Sales]])</f>
        <v>1</v>
      </c>
    </row>
    <row r="9401" spans="1:19" x14ac:dyDescent="0.3">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c r="S9401">
        <f>COUNTIFS(Table1[Order ID],Table1[[#This Row],[Order ID]],Table1[Product ID],Table1[[#This Row],[Product ID]],Table1[Sales],Table1[[#This Row],[Sales]])</f>
        <v>1</v>
      </c>
    </row>
    <row r="9402" spans="1:19" x14ac:dyDescent="0.3">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c r="S9402">
        <f>COUNTIFS(Table1[Order ID],Table1[[#This Row],[Order ID]],Table1[Product ID],Table1[[#This Row],[Product ID]],Table1[Sales],Table1[[#This Row],[Sales]])</f>
        <v>1</v>
      </c>
    </row>
    <row r="9403" spans="1:19" x14ac:dyDescent="0.3">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c r="S9403">
        <f>COUNTIFS(Table1[Order ID],Table1[[#This Row],[Order ID]],Table1[Product ID],Table1[[#This Row],[Product ID]],Table1[Sales],Table1[[#This Row],[Sales]])</f>
        <v>1</v>
      </c>
    </row>
    <row r="9404" spans="1:19" x14ac:dyDescent="0.3">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c r="S9404">
        <f>COUNTIFS(Table1[Order ID],Table1[[#This Row],[Order ID]],Table1[Product ID],Table1[[#This Row],[Product ID]],Table1[Sales],Table1[[#This Row],[Sales]])</f>
        <v>1</v>
      </c>
    </row>
    <row r="9405" spans="1:19" x14ac:dyDescent="0.3">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c r="S9405">
        <f>COUNTIFS(Table1[Order ID],Table1[[#This Row],[Order ID]],Table1[Product ID],Table1[[#This Row],[Product ID]],Table1[Sales],Table1[[#This Row],[Sales]])</f>
        <v>1</v>
      </c>
    </row>
    <row r="9406" spans="1:19" x14ac:dyDescent="0.3">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c r="S9406">
        <f>COUNTIFS(Table1[Order ID],Table1[[#This Row],[Order ID]],Table1[Product ID],Table1[[#This Row],[Product ID]],Table1[Sales],Table1[[#This Row],[Sales]])</f>
        <v>1</v>
      </c>
    </row>
    <row r="9407" spans="1:19" x14ac:dyDescent="0.3">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c r="S9407">
        <f>COUNTIFS(Table1[Order ID],Table1[[#This Row],[Order ID]],Table1[Product ID],Table1[[#This Row],[Product ID]],Table1[Sales],Table1[[#This Row],[Sales]])</f>
        <v>1</v>
      </c>
    </row>
    <row r="9408" spans="1:19" x14ac:dyDescent="0.3">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c r="S9408">
        <f>COUNTIFS(Table1[Order ID],Table1[[#This Row],[Order ID]],Table1[Product ID],Table1[[#This Row],[Product ID]],Table1[Sales],Table1[[#This Row],[Sales]])</f>
        <v>1</v>
      </c>
    </row>
    <row r="9409" spans="1:19" x14ac:dyDescent="0.3">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c r="S9409">
        <f>COUNTIFS(Table1[Order ID],Table1[[#This Row],[Order ID]],Table1[Product ID],Table1[[#This Row],[Product ID]],Table1[Sales],Table1[[#This Row],[Sales]])</f>
        <v>1</v>
      </c>
    </row>
    <row r="9410" spans="1:19" x14ac:dyDescent="0.3">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c r="S9410">
        <f>COUNTIFS(Table1[Order ID],Table1[[#This Row],[Order ID]],Table1[Product ID],Table1[[#This Row],[Product ID]],Table1[Sales],Table1[[#This Row],[Sales]])</f>
        <v>1</v>
      </c>
    </row>
    <row r="9411" spans="1:19" x14ac:dyDescent="0.3">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c r="S9411">
        <f>COUNTIFS(Table1[Order ID],Table1[[#This Row],[Order ID]],Table1[Product ID],Table1[[#This Row],[Product ID]],Table1[Sales],Table1[[#This Row],[Sales]])</f>
        <v>1</v>
      </c>
    </row>
    <row r="9412" spans="1:19" x14ac:dyDescent="0.3">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c r="S9412">
        <f>COUNTIFS(Table1[Order ID],Table1[[#This Row],[Order ID]],Table1[Product ID],Table1[[#This Row],[Product ID]],Table1[Sales],Table1[[#This Row],[Sales]])</f>
        <v>1</v>
      </c>
    </row>
    <row r="9413" spans="1:19" x14ac:dyDescent="0.3">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c r="S9413">
        <f>COUNTIFS(Table1[Order ID],Table1[[#This Row],[Order ID]],Table1[Product ID],Table1[[#This Row],[Product ID]],Table1[Sales],Table1[[#This Row],[Sales]])</f>
        <v>1</v>
      </c>
    </row>
    <row r="9414" spans="1:19" x14ac:dyDescent="0.3">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c r="S9414">
        <f>COUNTIFS(Table1[Order ID],Table1[[#This Row],[Order ID]],Table1[Product ID],Table1[[#This Row],[Product ID]],Table1[Sales],Table1[[#This Row],[Sales]])</f>
        <v>1</v>
      </c>
    </row>
    <row r="9415" spans="1:19" x14ac:dyDescent="0.3">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c r="S9415">
        <f>COUNTIFS(Table1[Order ID],Table1[[#This Row],[Order ID]],Table1[Product ID],Table1[[#This Row],[Product ID]],Table1[Sales],Table1[[#This Row],[Sales]])</f>
        <v>1</v>
      </c>
    </row>
    <row r="9416" spans="1:19" x14ac:dyDescent="0.3">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c r="S9416">
        <f>COUNTIFS(Table1[Order ID],Table1[[#This Row],[Order ID]],Table1[Product ID],Table1[[#This Row],[Product ID]],Table1[Sales],Table1[[#This Row],[Sales]])</f>
        <v>1</v>
      </c>
    </row>
    <row r="9417" spans="1:19" x14ac:dyDescent="0.3">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c r="S9417">
        <f>COUNTIFS(Table1[Order ID],Table1[[#This Row],[Order ID]],Table1[Product ID],Table1[[#This Row],[Product ID]],Table1[Sales],Table1[[#This Row],[Sales]])</f>
        <v>1</v>
      </c>
    </row>
    <row r="9418" spans="1:19" x14ac:dyDescent="0.3">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c r="S9418">
        <f>COUNTIFS(Table1[Order ID],Table1[[#This Row],[Order ID]],Table1[Product ID],Table1[[#This Row],[Product ID]],Table1[Sales],Table1[[#This Row],[Sales]])</f>
        <v>1</v>
      </c>
    </row>
    <row r="9419" spans="1:19" x14ac:dyDescent="0.3">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c r="S9419">
        <f>COUNTIFS(Table1[Order ID],Table1[[#This Row],[Order ID]],Table1[Product ID],Table1[[#This Row],[Product ID]],Table1[Sales],Table1[[#This Row],[Sales]])</f>
        <v>1</v>
      </c>
    </row>
    <row r="9420" spans="1:19" x14ac:dyDescent="0.3">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c r="S9420">
        <f>COUNTIFS(Table1[Order ID],Table1[[#This Row],[Order ID]],Table1[Product ID],Table1[[#This Row],[Product ID]],Table1[Sales],Table1[[#This Row],[Sales]])</f>
        <v>1</v>
      </c>
    </row>
    <row r="9421" spans="1:19" x14ac:dyDescent="0.3">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c r="S9421">
        <f>COUNTIFS(Table1[Order ID],Table1[[#This Row],[Order ID]],Table1[Product ID],Table1[[#This Row],[Product ID]],Table1[Sales],Table1[[#This Row],[Sales]])</f>
        <v>1</v>
      </c>
    </row>
    <row r="9422" spans="1:19" x14ac:dyDescent="0.3">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c r="S9422">
        <f>COUNTIFS(Table1[Order ID],Table1[[#This Row],[Order ID]],Table1[Product ID],Table1[[#This Row],[Product ID]],Table1[Sales],Table1[[#This Row],[Sales]])</f>
        <v>1</v>
      </c>
    </row>
    <row r="9423" spans="1:19" x14ac:dyDescent="0.3">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c r="S9423">
        <f>COUNTIFS(Table1[Order ID],Table1[[#This Row],[Order ID]],Table1[Product ID],Table1[[#This Row],[Product ID]],Table1[Sales],Table1[[#This Row],[Sales]])</f>
        <v>1</v>
      </c>
    </row>
    <row r="9424" spans="1:19" x14ac:dyDescent="0.3">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c r="S9424">
        <f>COUNTIFS(Table1[Order ID],Table1[[#This Row],[Order ID]],Table1[Product ID],Table1[[#This Row],[Product ID]],Table1[Sales],Table1[[#This Row],[Sales]])</f>
        <v>1</v>
      </c>
    </row>
    <row r="9425" spans="1:19" x14ac:dyDescent="0.3">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c r="S9425">
        <f>COUNTIFS(Table1[Order ID],Table1[[#This Row],[Order ID]],Table1[Product ID],Table1[[#This Row],[Product ID]],Table1[Sales],Table1[[#This Row],[Sales]])</f>
        <v>1</v>
      </c>
    </row>
    <row r="9426" spans="1:19" x14ac:dyDescent="0.3">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c r="S9426">
        <f>COUNTIFS(Table1[Order ID],Table1[[#This Row],[Order ID]],Table1[Product ID],Table1[[#This Row],[Product ID]],Table1[Sales],Table1[[#This Row],[Sales]])</f>
        <v>1</v>
      </c>
    </row>
    <row r="9427" spans="1:19" x14ac:dyDescent="0.3">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c r="S9427">
        <f>COUNTIFS(Table1[Order ID],Table1[[#This Row],[Order ID]],Table1[Product ID],Table1[[#This Row],[Product ID]],Table1[Sales],Table1[[#This Row],[Sales]])</f>
        <v>1</v>
      </c>
    </row>
    <row r="9428" spans="1:19" x14ac:dyDescent="0.3">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c r="S9428">
        <f>COUNTIFS(Table1[Order ID],Table1[[#This Row],[Order ID]],Table1[Product ID],Table1[[#This Row],[Product ID]],Table1[Sales],Table1[[#This Row],[Sales]])</f>
        <v>1</v>
      </c>
    </row>
    <row r="9429" spans="1:19" x14ac:dyDescent="0.3">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c r="S9429">
        <f>COUNTIFS(Table1[Order ID],Table1[[#This Row],[Order ID]],Table1[Product ID],Table1[[#This Row],[Product ID]],Table1[Sales],Table1[[#This Row],[Sales]])</f>
        <v>1</v>
      </c>
    </row>
    <row r="9430" spans="1:19" x14ac:dyDescent="0.3">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c r="S9430">
        <f>COUNTIFS(Table1[Order ID],Table1[[#This Row],[Order ID]],Table1[Product ID],Table1[[#This Row],[Product ID]],Table1[Sales],Table1[[#This Row],[Sales]])</f>
        <v>1</v>
      </c>
    </row>
    <row r="9431" spans="1:19" x14ac:dyDescent="0.3">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c r="S9431">
        <f>COUNTIFS(Table1[Order ID],Table1[[#This Row],[Order ID]],Table1[Product ID],Table1[[#This Row],[Product ID]],Table1[Sales],Table1[[#This Row],[Sales]])</f>
        <v>1</v>
      </c>
    </row>
    <row r="9432" spans="1:19" x14ac:dyDescent="0.3">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c r="S9432">
        <f>COUNTIFS(Table1[Order ID],Table1[[#This Row],[Order ID]],Table1[Product ID],Table1[[#This Row],[Product ID]],Table1[Sales],Table1[[#This Row],[Sales]])</f>
        <v>1</v>
      </c>
    </row>
    <row r="9433" spans="1:19" x14ac:dyDescent="0.3">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c r="S9433">
        <f>COUNTIFS(Table1[Order ID],Table1[[#This Row],[Order ID]],Table1[Product ID],Table1[[#This Row],[Product ID]],Table1[Sales],Table1[[#This Row],[Sales]])</f>
        <v>1</v>
      </c>
    </row>
    <row r="9434" spans="1:19" x14ac:dyDescent="0.3">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c r="S9434">
        <f>COUNTIFS(Table1[Order ID],Table1[[#This Row],[Order ID]],Table1[Product ID],Table1[[#This Row],[Product ID]],Table1[Sales],Table1[[#This Row],[Sales]])</f>
        <v>1</v>
      </c>
    </row>
    <row r="9435" spans="1:19" x14ac:dyDescent="0.3">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c r="S9435">
        <f>COUNTIFS(Table1[Order ID],Table1[[#This Row],[Order ID]],Table1[Product ID],Table1[[#This Row],[Product ID]],Table1[Sales],Table1[[#This Row],[Sales]])</f>
        <v>1</v>
      </c>
    </row>
    <row r="9436" spans="1:19" x14ac:dyDescent="0.3">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c r="S9436">
        <f>COUNTIFS(Table1[Order ID],Table1[[#This Row],[Order ID]],Table1[Product ID],Table1[[#This Row],[Product ID]],Table1[Sales],Table1[[#This Row],[Sales]])</f>
        <v>1</v>
      </c>
    </row>
    <row r="9437" spans="1:19" x14ac:dyDescent="0.3">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c r="S9437">
        <f>COUNTIFS(Table1[Order ID],Table1[[#This Row],[Order ID]],Table1[Product ID],Table1[[#This Row],[Product ID]],Table1[Sales],Table1[[#This Row],[Sales]])</f>
        <v>1</v>
      </c>
    </row>
    <row r="9438" spans="1:19" x14ac:dyDescent="0.3">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c r="S9438">
        <f>COUNTIFS(Table1[Order ID],Table1[[#This Row],[Order ID]],Table1[Product ID],Table1[[#This Row],[Product ID]],Table1[Sales],Table1[[#This Row],[Sales]])</f>
        <v>1</v>
      </c>
    </row>
    <row r="9439" spans="1:19" x14ac:dyDescent="0.3">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c r="S9439">
        <f>COUNTIFS(Table1[Order ID],Table1[[#This Row],[Order ID]],Table1[Product ID],Table1[[#This Row],[Product ID]],Table1[Sales],Table1[[#This Row],[Sales]])</f>
        <v>1</v>
      </c>
    </row>
    <row r="9440" spans="1:19" x14ac:dyDescent="0.3">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c r="S9440">
        <f>COUNTIFS(Table1[Order ID],Table1[[#This Row],[Order ID]],Table1[Product ID],Table1[[#This Row],[Product ID]],Table1[Sales],Table1[[#This Row],[Sales]])</f>
        <v>1</v>
      </c>
    </row>
    <row r="9441" spans="1:19" x14ac:dyDescent="0.3">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c r="S9441">
        <f>COUNTIFS(Table1[Order ID],Table1[[#This Row],[Order ID]],Table1[Product ID],Table1[[#This Row],[Product ID]],Table1[Sales],Table1[[#This Row],[Sales]])</f>
        <v>1</v>
      </c>
    </row>
    <row r="9442" spans="1:19" x14ac:dyDescent="0.3">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c r="S9442">
        <f>COUNTIFS(Table1[Order ID],Table1[[#This Row],[Order ID]],Table1[Product ID],Table1[[#This Row],[Product ID]],Table1[Sales],Table1[[#This Row],[Sales]])</f>
        <v>1</v>
      </c>
    </row>
    <row r="9443" spans="1:19" x14ac:dyDescent="0.3">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c r="S9443">
        <f>COUNTIFS(Table1[Order ID],Table1[[#This Row],[Order ID]],Table1[Product ID],Table1[[#This Row],[Product ID]],Table1[Sales],Table1[[#This Row],[Sales]])</f>
        <v>1</v>
      </c>
    </row>
    <row r="9444" spans="1:19" x14ac:dyDescent="0.3">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c r="S9444">
        <f>COUNTIFS(Table1[Order ID],Table1[[#This Row],[Order ID]],Table1[Product ID],Table1[[#This Row],[Product ID]],Table1[Sales],Table1[[#This Row],[Sales]])</f>
        <v>1</v>
      </c>
    </row>
    <row r="9445" spans="1:19" x14ac:dyDescent="0.3">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c r="S9445">
        <f>COUNTIFS(Table1[Order ID],Table1[[#This Row],[Order ID]],Table1[Product ID],Table1[[#This Row],[Product ID]],Table1[Sales],Table1[[#This Row],[Sales]])</f>
        <v>1</v>
      </c>
    </row>
    <row r="9446" spans="1:19" x14ac:dyDescent="0.3">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c r="S9446">
        <f>COUNTIFS(Table1[Order ID],Table1[[#This Row],[Order ID]],Table1[Product ID],Table1[[#This Row],[Product ID]],Table1[Sales],Table1[[#This Row],[Sales]])</f>
        <v>1</v>
      </c>
    </row>
    <row r="9447" spans="1:19" x14ac:dyDescent="0.3">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c r="S9447">
        <f>COUNTIFS(Table1[Order ID],Table1[[#This Row],[Order ID]],Table1[Product ID],Table1[[#This Row],[Product ID]],Table1[Sales],Table1[[#This Row],[Sales]])</f>
        <v>1</v>
      </c>
    </row>
    <row r="9448" spans="1:19" x14ac:dyDescent="0.3">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c r="S9448">
        <f>COUNTIFS(Table1[Order ID],Table1[[#This Row],[Order ID]],Table1[Product ID],Table1[[#This Row],[Product ID]],Table1[Sales],Table1[[#This Row],[Sales]])</f>
        <v>1</v>
      </c>
    </row>
    <row r="9449" spans="1:19" x14ac:dyDescent="0.3">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c r="S9449">
        <f>COUNTIFS(Table1[Order ID],Table1[[#This Row],[Order ID]],Table1[Product ID],Table1[[#This Row],[Product ID]],Table1[Sales],Table1[[#This Row],[Sales]])</f>
        <v>1</v>
      </c>
    </row>
    <row r="9450" spans="1:19" x14ac:dyDescent="0.3">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c r="S9450">
        <f>COUNTIFS(Table1[Order ID],Table1[[#This Row],[Order ID]],Table1[Product ID],Table1[[#This Row],[Product ID]],Table1[Sales],Table1[[#This Row],[Sales]])</f>
        <v>1</v>
      </c>
    </row>
    <row r="9451" spans="1:19" x14ac:dyDescent="0.3">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c r="S9451">
        <f>COUNTIFS(Table1[Order ID],Table1[[#This Row],[Order ID]],Table1[Product ID],Table1[[#This Row],[Product ID]],Table1[Sales],Table1[[#This Row],[Sales]])</f>
        <v>1</v>
      </c>
    </row>
    <row r="9452" spans="1:19" x14ac:dyDescent="0.3">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c r="S9452">
        <f>COUNTIFS(Table1[Order ID],Table1[[#This Row],[Order ID]],Table1[Product ID],Table1[[#This Row],[Product ID]],Table1[Sales],Table1[[#This Row],[Sales]])</f>
        <v>1</v>
      </c>
    </row>
    <row r="9453" spans="1:19" x14ac:dyDescent="0.3">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c r="S9453">
        <f>COUNTIFS(Table1[Order ID],Table1[[#This Row],[Order ID]],Table1[Product ID],Table1[[#This Row],[Product ID]],Table1[Sales],Table1[[#This Row],[Sales]])</f>
        <v>1</v>
      </c>
    </row>
    <row r="9454" spans="1:19" x14ac:dyDescent="0.3">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c r="S9454">
        <f>COUNTIFS(Table1[Order ID],Table1[[#This Row],[Order ID]],Table1[Product ID],Table1[[#This Row],[Product ID]],Table1[Sales],Table1[[#This Row],[Sales]])</f>
        <v>1</v>
      </c>
    </row>
    <row r="9455" spans="1:19" x14ac:dyDescent="0.3">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c r="S9455">
        <f>COUNTIFS(Table1[Order ID],Table1[[#This Row],[Order ID]],Table1[Product ID],Table1[[#This Row],[Product ID]],Table1[Sales],Table1[[#This Row],[Sales]])</f>
        <v>1</v>
      </c>
    </row>
    <row r="9456" spans="1:19" x14ac:dyDescent="0.3">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c r="S9456">
        <f>COUNTIFS(Table1[Order ID],Table1[[#This Row],[Order ID]],Table1[Product ID],Table1[[#This Row],[Product ID]],Table1[Sales],Table1[[#This Row],[Sales]])</f>
        <v>1</v>
      </c>
    </row>
    <row r="9457" spans="1:19" x14ac:dyDescent="0.3">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c r="S9457">
        <f>COUNTIFS(Table1[Order ID],Table1[[#This Row],[Order ID]],Table1[Product ID],Table1[[#This Row],[Product ID]],Table1[Sales],Table1[[#This Row],[Sales]])</f>
        <v>1</v>
      </c>
    </row>
    <row r="9458" spans="1:19" x14ac:dyDescent="0.3">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c r="S9458">
        <f>COUNTIFS(Table1[Order ID],Table1[[#This Row],[Order ID]],Table1[Product ID],Table1[[#This Row],[Product ID]],Table1[Sales],Table1[[#This Row],[Sales]])</f>
        <v>1</v>
      </c>
    </row>
    <row r="9459" spans="1:19" x14ac:dyDescent="0.3">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c r="S9459">
        <f>COUNTIFS(Table1[Order ID],Table1[[#This Row],[Order ID]],Table1[Product ID],Table1[[#This Row],[Product ID]],Table1[Sales],Table1[[#This Row],[Sales]])</f>
        <v>1</v>
      </c>
    </row>
    <row r="9460" spans="1:19" x14ac:dyDescent="0.3">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c r="S9460">
        <f>COUNTIFS(Table1[Order ID],Table1[[#This Row],[Order ID]],Table1[Product ID],Table1[[#This Row],[Product ID]],Table1[Sales],Table1[[#This Row],[Sales]])</f>
        <v>1</v>
      </c>
    </row>
    <row r="9461" spans="1:19" x14ac:dyDescent="0.3">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c r="S9461">
        <f>COUNTIFS(Table1[Order ID],Table1[[#This Row],[Order ID]],Table1[Product ID],Table1[[#This Row],[Product ID]],Table1[Sales],Table1[[#This Row],[Sales]])</f>
        <v>1</v>
      </c>
    </row>
    <row r="9462" spans="1:19" x14ac:dyDescent="0.3">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c r="S9462">
        <f>COUNTIFS(Table1[Order ID],Table1[[#This Row],[Order ID]],Table1[Product ID],Table1[[#This Row],[Product ID]],Table1[Sales],Table1[[#This Row],[Sales]])</f>
        <v>1</v>
      </c>
    </row>
    <row r="9463" spans="1:19" x14ac:dyDescent="0.3">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c r="S9463">
        <f>COUNTIFS(Table1[Order ID],Table1[[#This Row],[Order ID]],Table1[Product ID],Table1[[#This Row],[Product ID]],Table1[Sales],Table1[[#This Row],[Sales]])</f>
        <v>1</v>
      </c>
    </row>
    <row r="9464" spans="1:19" x14ac:dyDescent="0.3">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c r="S9464">
        <f>COUNTIFS(Table1[Order ID],Table1[[#This Row],[Order ID]],Table1[Product ID],Table1[[#This Row],[Product ID]],Table1[Sales],Table1[[#This Row],[Sales]])</f>
        <v>1</v>
      </c>
    </row>
    <row r="9465" spans="1:19" x14ac:dyDescent="0.3">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c r="S9465">
        <f>COUNTIFS(Table1[Order ID],Table1[[#This Row],[Order ID]],Table1[Product ID],Table1[[#This Row],[Product ID]],Table1[Sales],Table1[[#This Row],[Sales]])</f>
        <v>1</v>
      </c>
    </row>
    <row r="9466" spans="1:19" x14ac:dyDescent="0.3">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c r="S9466">
        <f>COUNTIFS(Table1[Order ID],Table1[[#This Row],[Order ID]],Table1[Product ID],Table1[[#This Row],[Product ID]],Table1[Sales],Table1[[#This Row],[Sales]])</f>
        <v>1</v>
      </c>
    </row>
    <row r="9467" spans="1:19" x14ac:dyDescent="0.3">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c r="S9467">
        <f>COUNTIFS(Table1[Order ID],Table1[[#This Row],[Order ID]],Table1[Product ID],Table1[[#This Row],[Product ID]],Table1[Sales],Table1[[#This Row],[Sales]])</f>
        <v>1</v>
      </c>
    </row>
    <row r="9468" spans="1:19" x14ac:dyDescent="0.3">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c r="S9468">
        <f>COUNTIFS(Table1[Order ID],Table1[[#This Row],[Order ID]],Table1[Product ID],Table1[[#This Row],[Product ID]],Table1[Sales],Table1[[#This Row],[Sales]])</f>
        <v>1</v>
      </c>
    </row>
    <row r="9469" spans="1:19" x14ac:dyDescent="0.3">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c r="S9469">
        <f>COUNTIFS(Table1[Order ID],Table1[[#This Row],[Order ID]],Table1[Product ID],Table1[[#This Row],[Product ID]],Table1[Sales],Table1[[#This Row],[Sales]])</f>
        <v>1</v>
      </c>
    </row>
    <row r="9470" spans="1:19" x14ac:dyDescent="0.3">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c r="S9470">
        <f>COUNTIFS(Table1[Order ID],Table1[[#This Row],[Order ID]],Table1[Product ID],Table1[[#This Row],[Product ID]],Table1[Sales],Table1[[#This Row],[Sales]])</f>
        <v>1</v>
      </c>
    </row>
    <row r="9471" spans="1:19" x14ac:dyDescent="0.3">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c r="S9471">
        <f>COUNTIFS(Table1[Order ID],Table1[[#This Row],[Order ID]],Table1[Product ID],Table1[[#This Row],[Product ID]],Table1[Sales],Table1[[#This Row],[Sales]])</f>
        <v>1</v>
      </c>
    </row>
    <row r="9472" spans="1:19" x14ac:dyDescent="0.3">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c r="S9472">
        <f>COUNTIFS(Table1[Order ID],Table1[[#This Row],[Order ID]],Table1[Product ID],Table1[[#This Row],[Product ID]],Table1[Sales],Table1[[#This Row],[Sales]])</f>
        <v>1</v>
      </c>
    </row>
    <row r="9473" spans="1:19" x14ac:dyDescent="0.3">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c r="S9473">
        <f>COUNTIFS(Table1[Order ID],Table1[[#This Row],[Order ID]],Table1[Product ID],Table1[[#This Row],[Product ID]],Table1[Sales],Table1[[#This Row],[Sales]])</f>
        <v>1</v>
      </c>
    </row>
    <row r="9474" spans="1:19" x14ac:dyDescent="0.3">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c r="S9474">
        <f>COUNTIFS(Table1[Order ID],Table1[[#This Row],[Order ID]],Table1[Product ID],Table1[[#This Row],[Product ID]],Table1[Sales],Table1[[#This Row],[Sales]])</f>
        <v>1</v>
      </c>
    </row>
    <row r="9475" spans="1:19" x14ac:dyDescent="0.3">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c r="S9475">
        <f>COUNTIFS(Table1[Order ID],Table1[[#This Row],[Order ID]],Table1[Product ID],Table1[[#This Row],[Product ID]],Table1[Sales],Table1[[#This Row],[Sales]])</f>
        <v>1</v>
      </c>
    </row>
    <row r="9476" spans="1:19" x14ac:dyDescent="0.3">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c r="S9476">
        <f>COUNTIFS(Table1[Order ID],Table1[[#This Row],[Order ID]],Table1[Product ID],Table1[[#This Row],[Product ID]],Table1[Sales],Table1[[#This Row],[Sales]])</f>
        <v>1</v>
      </c>
    </row>
    <row r="9477" spans="1:19" x14ac:dyDescent="0.3">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c r="S9477">
        <f>COUNTIFS(Table1[Order ID],Table1[[#This Row],[Order ID]],Table1[Product ID],Table1[[#This Row],[Product ID]],Table1[Sales],Table1[[#This Row],[Sales]])</f>
        <v>1</v>
      </c>
    </row>
    <row r="9478" spans="1:19" x14ac:dyDescent="0.3">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c r="S9478">
        <f>COUNTIFS(Table1[Order ID],Table1[[#This Row],[Order ID]],Table1[Product ID],Table1[[#This Row],[Product ID]],Table1[Sales],Table1[[#This Row],[Sales]])</f>
        <v>1</v>
      </c>
    </row>
    <row r="9479" spans="1:19" x14ac:dyDescent="0.3">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c r="S9479">
        <f>COUNTIFS(Table1[Order ID],Table1[[#This Row],[Order ID]],Table1[Product ID],Table1[[#This Row],[Product ID]],Table1[Sales],Table1[[#This Row],[Sales]])</f>
        <v>1</v>
      </c>
    </row>
    <row r="9480" spans="1:19" x14ac:dyDescent="0.3">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c r="S9480">
        <f>COUNTIFS(Table1[Order ID],Table1[[#This Row],[Order ID]],Table1[Product ID],Table1[[#This Row],[Product ID]],Table1[Sales],Table1[[#This Row],[Sales]])</f>
        <v>1</v>
      </c>
    </row>
    <row r="9481" spans="1:19" x14ac:dyDescent="0.3">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c r="S9481">
        <f>COUNTIFS(Table1[Order ID],Table1[[#This Row],[Order ID]],Table1[Product ID],Table1[[#This Row],[Product ID]],Table1[Sales],Table1[[#This Row],[Sales]])</f>
        <v>1</v>
      </c>
    </row>
    <row r="9482" spans="1:19" x14ac:dyDescent="0.3">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c r="S9482">
        <f>COUNTIFS(Table1[Order ID],Table1[[#This Row],[Order ID]],Table1[Product ID],Table1[[#This Row],[Product ID]],Table1[Sales],Table1[[#This Row],[Sales]])</f>
        <v>1</v>
      </c>
    </row>
    <row r="9483" spans="1:19" x14ac:dyDescent="0.3">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c r="S9483">
        <f>COUNTIFS(Table1[Order ID],Table1[[#This Row],[Order ID]],Table1[Product ID],Table1[[#This Row],[Product ID]],Table1[Sales],Table1[[#This Row],[Sales]])</f>
        <v>1</v>
      </c>
    </row>
    <row r="9484" spans="1:19" x14ac:dyDescent="0.3">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c r="S9484">
        <f>COUNTIFS(Table1[Order ID],Table1[[#This Row],[Order ID]],Table1[Product ID],Table1[[#This Row],[Product ID]],Table1[Sales],Table1[[#This Row],[Sales]])</f>
        <v>1</v>
      </c>
    </row>
    <row r="9485" spans="1:19" x14ac:dyDescent="0.3">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c r="S9485">
        <f>COUNTIFS(Table1[Order ID],Table1[[#This Row],[Order ID]],Table1[Product ID],Table1[[#This Row],[Product ID]],Table1[Sales],Table1[[#This Row],[Sales]])</f>
        <v>1</v>
      </c>
    </row>
    <row r="9486" spans="1:19" x14ac:dyDescent="0.3">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c r="S9486">
        <f>COUNTIFS(Table1[Order ID],Table1[[#This Row],[Order ID]],Table1[Product ID],Table1[[#This Row],[Product ID]],Table1[Sales],Table1[[#This Row],[Sales]])</f>
        <v>1</v>
      </c>
    </row>
    <row r="9487" spans="1:19" x14ac:dyDescent="0.3">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c r="S9487">
        <f>COUNTIFS(Table1[Order ID],Table1[[#This Row],[Order ID]],Table1[Product ID],Table1[[#This Row],[Product ID]],Table1[Sales],Table1[[#This Row],[Sales]])</f>
        <v>1</v>
      </c>
    </row>
    <row r="9488" spans="1:19" x14ac:dyDescent="0.3">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c r="S9488">
        <f>COUNTIFS(Table1[Order ID],Table1[[#This Row],[Order ID]],Table1[Product ID],Table1[[#This Row],[Product ID]],Table1[Sales],Table1[[#This Row],[Sales]])</f>
        <v>1</v>
      </c>
    </row>
    <row r="9489" spans="1:19" x14ac:dyDescent="0.3">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c r="S9489">
        <f>COUNTIFS(Table1[Order ID],Table1[[#This Row],[Order ID]],Table1[Product ID],Table1[[#This Row],[Product ID]],Table1[Sales],Table1[[#This Row],[Sales]])</f>
        <v>1</v>
      </c>
    </row>
    <row r="9490" spans="1:19" x14ac:dyDescent="0.3">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c r="S9490">
        <f>COUNTIFS(Table1[Order ID],Table1[[#This Row],[Order ID]],Table1[Product ID],Table1[[#This Row],[Product ID]],Table1[Sales],Table1[[#This Row],[Sales]])</f>
        <v>1</v>
      </c>
    </row>
    <row r="9491" spans="1:19" x14ac:dyDescent="0.3">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c r="S9491">
        <f>COUNTIFS(Table1[Order ID],Table1[[#This Row],[Order ID]],Table1[Product ID],Table1[[#This Row],[Product ID]],Table1[Sales],Table1[[#This Row],[Sales]])</f>
        <v>1</v>
      </c>
    </row>
    <row r="9492" spans="1:19" x14ac:dyDescent="0.3">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c r="S9492">
        <f>COUNTIFS(Table1[Order ID],Table1[[#This Row],[Order ID]],Table1[Product ID],Table1[[#This Row],[Product ID]],Table1[Sales],Table1[[#This Row],[Sales]])</f>
        <v>1</v>
      </c>
    </row>
    <row r="9493" spans="1:19" x14ac:dyDescent="0.3">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c r="S9493">
        <f>COUNTIFS(Table1[Order ID],Table1[[#This Row],[Order ID]],Table1[Product ID],Table1[[#This Row],[Product ID]],Table1[Sales],Table1[[#This Row],[Sales]])</f>
        <v>1</v>
      </c>
    </row>
    <row r="9494" spans="1:19" x14ac:dyDescent="0.3">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c r="S9494">
        <f>COUNTIFS(Table1[Order ID],Table1[[#This Row],[Order ID]],Table1[Product ID],Table1[[#This Row],[Product ID]],Table1[Sales],Table1[[#This Row],[Sales]])</f>
        <v>1</v>
      </c>
    </row>
    <row r="9495" spans="1:19" x14ac:dyDescent="0.3">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c r="S9495">
        <f>COUNTIFS(Table1[Order ID],Table1[[#This Row],[Order ID]],Table1[Product ID],Table1[[#This Row],[Product ID]],Table1[Sales],Table1[[#This Row],[Sales]])</f>
        <v>1</v>
      </c>
    </row>
    <row r="9496" spans="1:19" x14ac:dyDescent="0.3">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c r="S9496">
        <f>COUNTIFS(Table1[Order ID],Table1[[#This Row],[Order ID]],Table1[Product ID],Table1[[#This Row],[Product ID]],Table1[Sales],Table1[[#This Row],[Sales]])</f>
        <v>1</v>
      </c>
    </row>
    <row r="9497" spans="1:19" x14ac:dyDescent="0.3">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c r="S9497">
        <f>COUNTIFS(Table1[Order ID],Table1[[#This Row],[Order ID]],Table1[Product ID],Table1[[#This Row],[Product ID]],Table1[Sales],Table1[[#This Row],[Sales]])</f>
        <v>1</v>
      </c>
    </row>
    <row r="9498" spans="1:19" x14ac:dyDescent="0.3">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c r="S9498">
        <f>COUNTIFS(Table1[Order ID],Table1[[#This Row],[Order ID]],Table1[Product ID],Table1[[#This Row],[Product ID]],Table1[Sales],Table1[[#This Row],[Sales]])</f>
        <v>1</v>
      </c>
    </row>
    <row r="9499" spans="1:19" x14ac:dyDescent="0.3">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c r="S9499">
        <f>COUNTIFS(Table1[Order ID],Table1[[#This Row],[Order ID]],Table1[Product ID],Table1[[#This Row],[Product ID]],Table1[Sales],Table1[[#This Row],[Sales]])</f>
        <v>1</v>
      </c>
    </row>
    <row r="9500" spans="1:19" x14ac:dyDescent="0.3">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c r="S9500">
        <f>COUNTIFS(Table1[Order ID],Table1[[#This Row],[Order ID]],Table1[Product ID],Table1[[#This Row],[Product ID]],Table1[Sales],Table1[[#This Row],[Sales]])</f>
        <v>1</v>
      </c>
    </row>
    <row r="9501" spans="1:19" x14ac:dyDescent="0.3">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c r="S9501">
        <f>COUNTIFS(Table1[Order ID],Table1[[#This Row],[Order ID]],Table1[Product ID],Table1[[#This Row],[Product ID]],Table1[Sales],Table1[[#This Row],[Sales]])</f>
        <v>1</v>
      </c>
    </row>
    <row r="9502" spans="1:19" x14ac:dyDescent="0.3">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c r="S9502">
        <f>COUNTIFS(Table1[Order ID],Table1[[#This Row],[Order ID]],Table1[Product ID],Table1[[#This Row],[Product ID]],Table1[Sales],Table1[[#This Row],[Sales]])</f>
        <v>1</v>
      </c>
    </row>
    <row r="9503" spans="1:19" x14ac:dyDescent="0.3">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c r="S9503">
        <f>COUNTIFS(Table1[Order ID],Table1[[#This Row],[Order ID]],Table1[Product ID],Table1[[#This Row],[Product ID]],Table1[Sales],Table1[[#This Row],[Sales]])</f>
        <v>1</v>
      </c>
    </row>
    <row r="9504" spans="1:19" x14ac:dyDescent="0.3">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c r="S9504">
        <f>COUNTIFS(Table1[Order ID],Table1[[#This Row],[Order ID]],Table1[Product ID],Table1[[#This Row],[Product ID]],Table1[Sales],Table1[[#This Row],[Sales]])</f>
        <v>1</v>
      </c>
    </row>
    <row r="9505" spans="1:19" x14ac:dyDescent="0.3">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c r="S9505">
        <f>COUNTIFS(Table1[Order ID],Table1[[#This Row],[Order ID]],Table1[Product ID],Table1[[#This Row],[Product ID]],Table1[Sales],Table1[[#This Row],[Sales]])</f>
        <v>1</v>
      </c>
    </row>
    <row r="9506" spans="1:19" x14ac:dyDescent="0.3">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c r="S9506">
        <f>COUNTIFS(Table1[Order ID],Table1[[#This Row],[Order ID]],Table1[Product ID],Table1[[#This Row],[Product ID]],Table1[Sales],Table1[[#This Row],[Sales]])</f>
        <v>1</v>
      </c>
    </row>
    <row r="9507" spans="1:19" x14ac:dyDescent="0.3">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c r="S9507">
        <f>COUNTIFS(Table1[Order ID],Table1[[#This Row],[Order ID]],Table1[Product ID],Table1[[#This Row],[Product ID]],Table1[Sales],Table1[[#This Row],[Sales]])</f>
        <v>1</v>
      </c>
    </row>
    <row r="9508" spans="1:19" x14ac:dyDescent="0.3">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c r="S9508">
        <f>COUNTIFS(Table1[Order ID],Table1[[#This Row],[Order ID]],Table1[Product ID],Table1[[#This Row],[Product ID]],Table1[Sales],Table1[[#This Row],[Sales]])</f>
        <v>1</v>
      </c>
    </row>
    <row r="9509" spans="1:19" x14ac:dyDescent="0.3">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c r="S9509">
        <f>COUNTIFS(Table1[Order ID],Table1[[#This Row],[Order ID]],Table1[Product ID],Table1[[#This Row],[Product ID]],Table1[Sales],Table1[[#This Row],[Sales]])</f>
        <v>1</v>
      </c>
    </row>
    <row r="9510" spans="1:19" x14ac:dyDescent="0.3">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c r="S9510">
        <f>COUNTIFS(Table1[Order ID],Table1[[#This Row],[Order ID]],Table1[Product ID],Table1[[#This Row],[Product ID]],Table1[Sales],Table1[[#This Row],[Sales]])</f>
        <v>1</v>
      </c>
    </row>
    <row r="9511" spans="1:19" x14ac:dyDescent="0.3">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c r="S9511">
        <f>COUNTIFS(Table1[Order ID],Table1[[#This Row],[Order ID]],Table1[Product ID],Table1[[#This Row],[Product ID]],Table1[Sales],Table1[[#This Row],[Sales]])</f>
        <v>1</v>
      </c>
    </row>
    <row r="9512" spans="1:19" x14ac:dyDescent="0.3">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c r="S9512">
        <f>COUNTIFS(Table1[Order ID],Table1[[#This Row],[Order ID]],Table1[Product ID],Table1[[#This Row],[Product ID]],Table1[Sales],Table1[[#This Row],[Sales]])</f>
        <v>1</v>
      </c>
    </row>
    <row r="9513" spans="1:19" x14ac:dyDescent="0.3">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c r="S9513">
        <f>COUNTIFS(Table1[Order ID],Table1[[#This Row],[Order ID]],Table1[Product ID],Table1[[#This Row],[Product ID]],Table1[Sales],Table1[[#This Row],[Sales]])</f>
        <v>1</v>
      </c>
    </row>
    <row r="9514" spans="1:19" x14ac:dyDescent="0.3">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c r="S9514">
        <f>COUNTIFS(Table1[Order ID],Table1[[#This Row],[Order ID]],Table1[Product ID],Table1[[#This Row],[Product ID]],Table1[Sales],Table1[[#This Row],[Sales]])</f>
        <v>1</v>
      </c>
    </row>
    <row r="9515" spans="1:19" x14ac:dyDescent="0.3">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c r="S9515">
        <f>COUNTIFS(Table1[Order ID],Table1[[#This Row],[Order ID]],Table1[Product ID],Table1[[#This Row],[Product ID]],Table1[Sales],Table1[[#This Row],[Sales]])</f>
        <v>1</v>
      </c>
    </row>
    <row r="9516" spans="1:19" x14ac:dyDescent="0.3">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c r="S9516">
        <f>COUNTIFS(Table1[Order ID],Table1[[#This Row],[Order ID]],Table1[Product ID],Table1[[#This Row],[Product ID]],Table1[Sales],Table1[[#This Row],[Sales]])</f>
        <v>1</v>
      </c>
    </row>
    <row r="9517" spans="1:19" x14ac:dyDescent="0.3">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c r="S9517">
        <f>COUNTIFS(Table1[Order ID],Table1[[#This Row],[Order ID]],Table1[Product ID],Table1[[#This Row],[Product ID]],Table1[Sales],Table1[[#This Row],[Sales]])</f>
        <v>1</v>
      </c>
    </row>
    <row r="9518" spans="1:19" x14ac:dyDescent="0.3">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c r="S9518">
        <f>COUNTIFS(Table1[Order ID],Table1[[#This Row],[Order ID]],Table1[Product ID],Table1[[#This Row],[Product ID]],Table1[Sales],Table1[[#This Row],[Sales]])</f>
        <v>1</v>
      </c>
    </row>
    <row r="9519" spans="1:19" x14ac:dyDescent="0.3">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c r="S9519">
        <f>COUNTIFS(Table1[Order ID],Table1[[#This Row],[Order ID]],Table1[Product ID],Table1[[#This Row],[Product ID]],Table1[Sales],Table1[[#This Row],[Sales]])</f>
        <v>1</v>
      </c>
    </row>
    <row r="9520" spans="1:19" x14ac:dyDescent="0.3">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c r="S9520">
        <f>COUNTIFS(Table1[Order ID],Table1[[#This Row],[Order ID]],Table1[Product ID],Table1[[#This Row],[Product ID]],Table1[Sales],Table1[[#This Row],[Sales]])</f>
        <v>1</v>
      </c>
    </row>
    <row r="9521" spans="1:19" x14ac:dyDescent="0.3">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c r="S9521">
        <f>COUNTIFS(Table1[Order ID],Table1[[#This Row],[Order ID]],Table1[Product ID],Table1[[#This Row],[Product ID]],Table1[Sales],Table1[[#This Row],[Sales]])</f>
        <v>1</v>
      </c>
    </row>
    <row r="9522" spans="1:19" x14ac:dyDescent="0.3">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c r="S9522">
        <f>COUNTIFS(Table1[Order ID],Table1[[#This Row],[Order ID]],Table1[Product ID],Table1[[#This Row],[Product ID]],Table1[Sales],Table1[[#This Row],[Sales]])</f>
        <v>1</v>
      </c>
    </row>
    <row r="9523" spans="1:19" x14ac:dyDescent="0.3">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c r="S9523">
        <f>COUNTIFS(Table1[Order ID],Table1[[#This Row],[Order ID]],Table1[Product ID],Table1[[#This Row],[Product ID]],Table1[Sales],Table1[[#This Row],[Sales]])</f>
        <v>1</v>
      </c>
    </row>
    <row r="9524" spans="1:19" x14ac:dyDescent="0.3">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c r="S9524">
        <f>COUNTIFS(Table1[Order ID],Table1[[#This Row],[Order ID]],Table1[Product ID],Table1[[#This Row],[Product ID]],Table1[Sales],Table1[[#This Row],[Sales]])</f>
        <v>1</v>
      </c>
    </row>
    <row r="9525" spans="1:19" x14ac:dyDescent="0.3">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c r="S9525">
        <f>COUNTIFS(Table1[Order ID],Table1[[#This Row],[Order ID]],Table1[Product ID],Table1[[#This Row],[Product ID]],Table1[Sales],Table1[[#This Row],[Sales]])</f>
        <v>1</v>
      </c>
    </row>
    <row r="9526" spans="1:19" x14ac:dyDescent="0.3">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c r="S9526">
        <f>COUNTIFS(Table1[Order ID],Table1[[#This Row],[Order ID]],Table1[Product ID],Table1[[#This Row],[Product ID]],Table1[Sales],Table1[[#This Row],[Sales]])</f>
        <v>1</v>
      </c>
    </row>
    <row r="9527" spans="1:19" x14ac:dyDescent="0.3">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c r="S9527">
        <f>COUNTIFS(Table1[Order ID],Table1[[#This Row],[Order ID]],Table1[Product ID],Table1[[#This Row],[Product ID]],Table1[Sales],Table1[[#This Row],[Sales]])</f>
        <v>1</v>
      </c>
    </row>
    <row r="9528" spans="1:19" x14ac:dyDescent="0.3">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c r="S9528">
        <f>COUNTIFS(Table1[Order ID],Table1[[#This Row],[Order ID]],Table1[Product ID],Table1[[#This Row],[Product ID]],Table1[Sales],Table1[[#This Row],[Sales]])</f>
        <v>1</v>
      </c>
    </row>
    <row r="9529" spans="1:19" x14ac:dyDescent="0.3">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c r="S9529">
        <f>COUNTIFS(Table1[Order ID],Table1[[#This Row],[Order ID]],Table1[Product ID],Table1[[#This Row],[Product ID]],Table1[Sales],Table1[[#This Row],[Sales]])</f>
        <v>1</v>
      </c>
    </row>
    <row r="9530" spans="1:19" x14ac:dyDescent="0.3">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c r="S9530">
        <f>COUNTIFS(Table1[Order ID],Table1[[#This Row],[Order ID]],Table1[Product ID],Table1[[#This Row],[Product ID]],Table1[Sales],Table1[[#This Row],[Sales]])</f>
        <v>1</v>
      </c>
    </row>
    <row r="9531" spans="1:19" x14ac:dyDescent="0.3">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c r="S9531">
        <f>COUNTIFS(Table1[Order ID],Table1[[#This Row],[Order ID]],Table1[Product ID],Table1[[#This Row],[Product ID]],Table1[Sales],Table1[[#This Row],[Sales]])</f>
        <v>1</v>
      </c>
    </row>
    <row r="9532" spans="1:19" x14ac:dyDescent="0.3">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c r="S9532">
        <f>COUNTIFS(Table1[Order ID],Table1[[#This Row],[Order ID]],Table1[Product ID],Table1[[#This Row],[Product ID]],Table1[Sales],Table1[[#This Row],[Sales]])</f>
        <v>1</v>
      </c>
    </row>
    <row r="9533" spans="1:19" x14ac:dyDescent="0.3">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c r="S9533">
        <f>COUNTIFS(Table1[Order ID],Table1[[#This Row],[Order ID]],Table1[Product ID],Table1[[#This Row],[Product ID]],Table1[Sales],Table1[[#This Row],[Sales]])</f>
        <v>1</v>
      </c>
    </row>
    <row r="9534" spans="1:19" x14ac:dyDescent="0.3">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c r="S9534">
        <f>COUNTIFS(Table1[Order ID],Table1[[#This Row],[Order ID]],Table1[Product ID],Table1[[#This Row],[Product ID]],Table1[Sales],Table1[[#This Row],[Sales]])</f>
        <v>1</v>
      </c>
    </row>
    <row r="9535" spans="1:19" x14ac:dyDescent="0.3">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c r="S9535">
        <f>COUNTIFS(Table1[Order ID],Table1[[#This Row],[Order ID]],Table1[Product ID],Table1[[#This Row],[Product ID]],Table1[Sales],Table1[[#This Row],[Sales]])</f>
        <v>1</v>
      </c>
    </row>
    <row r="9536" spans="1:19" x14ac:dyDescent="0.3">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c r="S9536">
        <f>COUNTIFS(Table1[Order ID],Table1[[#This Row],[Order ID]],Table1[Product ID],Table1[[#This Row],[Product ID]],Table1[Sales],Table1[[#This Row],[Sales]])</f>
        <v>1</v>
      </c>
    </row>
    <row r="9537" spans="1:19" x14ac:dyDescent="0.3">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c r="S9537">
        <f>COUNTIFS(Table1[Order ID],Table1[[#This Row],[Order ID]],Table1[Product ID],Table1[[#This Row],[Product ID]],Table1[Sales],Table1[[#This Row],[Sales]])</f>
        <v>1</v>
      </c>
    </row>
    <row r="9538" spans="1:19" x14ac:dyDescent="0.3">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c r="S9538">
        <f>COUNTIFS(Table1[Order ID],Table1[[#This Row],[Order ID]],Table1[Product ID],Table1[[#This Row],[Product ID]],Table1[Sales],Table1[[#This Row],[Sales]])</f>
        <v>1</v>
      </c>
    </row>
    <row r="9539" spans="1:19" x14ac:dyDescent="0.3">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c r="S9539">
        <f>COUNTIFS(Table1[Order ID],Table1[[#This Row],[Order ID]],Table1[Product ID],Table1[[#This Row],[Product ID]],Table1[Sales],Table1[[#This Row],[Sales]])</f>
        <v>1</v>
      </c>
    </row>
    <row r="9540" spans="1:19" x14ac:dyDescent="0.3">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c r="S9540">
        <f>COUNTIFS(Table1[Order ID],Table1[[#This Row],[Order ID]],Table1[Product ID],Table1[[#This Row],[Product ID]],Table1[Sales],Table1[[#This Row],[Sales]])</f>
        <v>1</v>
      </c>
    </row>
    <row r="9541" spans="1:19" x14ac:dyDescent="0.3">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c r="S9541">
        <f>COUNTIFS(Table1[Order ID],Table1[[#This Row],[Order ID]],Table1[Product ID],Table1[[#This Row],[Product ID]],Table1[Sales],Table1[[#This Row],[Sales]])</f>
        <v>1</v>
      </c>
    </row>
    <row r="9542" spans="1:19" x14ac:dyDescent="0.3">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c r="S9542">
        <f>COUNTIFS(Table1[Order ID],Table1[[#This Row],[Order ID]],Table1[Product ID],Table1[[#This Row],[Product ID]],Table1[Sales],Table1[[#This Row],[Sales]])</f>
        <v>1</v>
      </c>
    </row>
    <row r="9543" spans="1:19" x14ac:dyDescent="0.3">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c r="S9543">
        <f>COUNTIFS(Table1[Order ID],Table1[[#This Row],[Order ID]],Table1[Product ID],Table1[[#This Row],[Product ID]],Table1[Sales],Table1[[#This Row],[Sales]])</f>
        <v>1</v>
      </c>
    </row>
    <row r="9544" spans="1:19" x14ac:dyDescent="0.3">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c r="S9544">
        <f>COUNTIFS(Table1[Order ID],Table1[[#This Row],[Order ID]],Table1[Product ID],Table1[[#This Row],[Product ID]],Table1[Sales],Table1[[#This Row],[Sales]])</f>
        <v>1</v>
      </c>
    </row>
    <row r="9545" spans="1:19" x14ac:dyDescent="0.3">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c r="S9545">
        <f>COUNTIFS(Table1[Order ID],Table1[[#This Row],[Order ID]],Table1[Product ID],Table1[[#This Row],[Product ID]],Table1[Sales],Table1[[#This Row],[Sales]])</f>
        <v>1</v>
      </c>
    </row>
    <row r="9546" spans="1:19" x14ac:dyDescent="0.3">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c r="S9546">
        <f>COUNTIFS(Table1[Order ID],Table1[[#This Row],[Order ID]],Table1[Product ID],Table1[[#This Row],[Product ID]],Table1[Sales],Table1[[#This Row],[Sales]])</f>
        <v>1</v>
      </c>
    </row>
    <row r="9547" spans="1:19" x14ac:dyDescent="0.3">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c r="S9547">
        <f>COUNTIFS(Table1[Order ID],Table1[[#This Row],[Order ID]],Table1[Product ID],Table1[[#This Row],[Product ID]],Table1[Sales],Table1[[#This Row],[Sales]])</f>
        <v>1</v>
      </c>
    </row>
    <row r="9548" spans="1:19" x14ac:dyDescent="0.3">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c r="S9548">
        <f>COUNTIFS(Table1[Order ID],Table1[[#This Row],[Order ID]],Table1[Product ID],Table1[[#This Row],[Product ID]],Table1[Sales],Table1[[#This Row],[Sales]])</f>
        <v>1</v>
      </c>
    </row>
    <row r="9549" spans="1:19" x14ac:dyDescent="0.3">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c r="S9549">
        <f>COUNTIFS(Table1[Order ID],Table1[[#This Row],[Order ID]],Table1[Product ID],Table1[[#This Row],[Product ID]],Table1[Sales],Table1[[#This Row],[Sales]])</f>
        <v>1</v>
      </c>
    </row>
    <row r="9550" spans="1:19" x14ac:dyDescent="0.3">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c r="S9550">
        <f>COUNTIFS(Table1[Order ID],Table1[[#This Row],[Order ID]],Table1[Product ID],Table1[[#This Row],[Product ID]],Table1[Sales],Table1[[#This Row],[Sales]])</f>
        <v>1</v>
      </c>
    </row>
    <row r="9551" spans="1:19" x14ac:dyDescent="0.3">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c r="S9551">
        <f>COUNTIFS(Table1[Order ID],Table1[[#This Row],[Order ID]],Table1[Product ID],Table1[[#This Row],[Product ID]],Table1[Sales],Table1[[#This Row],[Sales]])</f>
        <v>1</v>
      </c>
    </row>
    <row r="9552" spans="1:19" x14ac:dyDescent="0.3">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c r="S9552">
        <f>COUNTIFS(Table1[Order ID],Table1[[#This Row],[Order ID]],Table1[Product ID],Table1[[#This Row],[Product ID]],Table1[Sales],Table1[[#This Row],[Sales]])</f>
        <v>1</v>
      </c>
    </row>
    <row r="9553" spans="1:19" x14ac:dyDescent="0.3">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c r="S9553">
        <f>COUNTIFS(Table1[Order ID],Table1[[#This Row],[Order ID]],Table1[Product ID],Table1[[#This Row],[Product ID]],Table1[Sales],Table1[[#This Row],[Sales]])</f>
        <v>1</v>
      </c>
    </row>
    <row r="9554" spans="1:19" x14ac:dyDescent="0.3">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c r="S9554">
        <f>COUNTIFS(Table1[Order ID],Table1[[#This Row],[Order ID]],Table1[Product ID],Table1[[#This Row],[Product ID]],Table1[Sales],Table1[[#This Row],[Sales]])</f>
        <v>1</v>
      </c>
    </row>
    <row r="9555" spans="1:19" x14ac:dyDescent="0.3">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c r="S9555">
        <f>COUNTIFS(Table1[Order ID],Table1[[#This Row],[Order ID]],Table1[Product ID],Table1[[#This Row],[Product ID]],Table1[Sales],Table1[[#This Row],[Sales]])</f>
        <v>1</v>
      </c>
    </row>
    <row r="9556" spans="1:19" x14ac:dyDescent="0.3">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c r="S9556">
        <f>COUNTIFS(Table1[Order ID],Table1[[#This Row],[Order ID]],Table1[Product ID],Table1[[#This Row],[Product ID]],Table1[Sales],Table1[[#This Row],[Sales]])</f>
        <v>1</v>
      </c>
    </row>
    <row r="9557" spans="1:19" x14ac:dyDescent="0.3">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c r="S9557">
        <f>COUNTIFS(Table1[Order ID],Table1[[#This Row],[Order ID]],Table1[Product ID],Table1[[#This Row],[Product ID]],Table1[Sales],Table1[[#This Row],[Sales]])</f>
        <v>1</v>
      </c>
    </row>
    <row r="9558" spans="1:19" x14ac:dyDescent="0.3">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c r="S9558">
        <f>COUNTIFS(Table1[Order ID],Table1[[#This Row],[Order ID]],Table1[Product ID],Table1[[#This Row],[Product ID]],Table1[Sales],Table1[[#This Row],[Sales]])</f>
        <v>1</v>
      </c>
    </row>
    <row r="9559" spans="1:19" x14ac:dyDescent="0.3">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c r="S9559">
        <f>COUNTIFS(Table1[Order ID],Table1[[#This Row],[Order ID]],Table1[Product ID],Table1[[#This Row],[Product ID]],Table1[Sales],Table1[[#This Row],[Sales]])</f>
        <v>1</v>
      </c>
    </row>
    <row r="9560" spans="1:19" x14ac:dyDescent="0.3">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c r="S9560">
        <f>COUNTIFS(Table1[Order ID],Table1[[#This Row],[Order ID]],Table1[Product ID],Table1[[#This Row],[Product ID]],Table1[Sales],Table1[[#This Row],[Sales]])</f>
        <v>1</v>
      </c>
    </row>
    <row r="9561" spans="1:19" x14ac:dyDescent="0.3">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c r="S9561">
        <f>COUNTIFS(Table1[Order ID],Table1[[#This Row],[Order ID]],Table1[Product ID],Table1[[#This Row],[Product ID]],Table1[Sales],Table1[[#This Row],[Sales]])</f>
        <v>1</v>
      </c>
    </row>
    <row r="9562" spans="1:19" x14ac:dyDescent="0.3">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c r="S9562">
        <f>COUNTIFS(Table1[Order ID],Table1[[#This Row],[Order ID]],Table1[Product ID],Table1[[#This Row],[Product ID]],Table1[Sales],Table1[[#This Row],[Sales]])</f>
        <v>1</v>
      </c>
    </row>
    <row r="9563" spans="1:19" x14ac:dyDescent="0.3">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c r="S9563">
        <f>COUNTIFS(Table1[Order ID],Table1[[#This Row],[Order ID]],Table1[Product ID],Table1[[#This Row],[Product ID]],Table1[Sales],Table1[[#This Row],[Sales]])</f>
        <v>1</v>
      </c>
    </row>
    <row r="9564" spans="1:19" x14ac:dyDescent="0.3">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c r="S9564">
        <f>COUNTIFS(Table1[Order ID],Table1[[#This Row],[Order ID]],Table1[Product ID],Table1[[#This Row],[Product ID]],Table1[Sales],Table1[[#This Row],[Sales]])</f>
        <v>1</v>
      </c>
    </row>
    <row r="9565" spans="1:19" x14ac:dyDescent="0.3">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c r="S9565">
        <f>COUNTIFS(Table1[Order ID],Table1[[#This Row],[Order ID]],Table1[Product ID],Table1[[#This Row],[Product ID]],Table1[Sales],Table1[[#This Row],[Sales]])</f>
        <v>1</v>
      </c>
    </row>
    <row r="9566" spans="1:19" x14ac:dyDescent="0.3">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c r="S9566">
        <f>COUNTIFS(Table1[Order ID],Table1[[#This Row],[Order ID]],Table1[Product ID],Table1[[#This Row],[Product ID]],Table1[Sales],Table1[[#This Row],[Sales]])</f>
        <v>1</v>
      </c>
    </row>
    <row r="9567" spans="1:19" x14ac:dyDescent="0.3">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c r="S9567">
        <f>COUNTIFS(Table1[Order ID],Table1[[#This Row],[Order ID]],Table1[Product ID],Table1[[#This Row],[Product ID]],Table1[Sales],Table1[[#This Row],[Sales]])</f>
        <v>1</v>
      </c>
    </row>
    <row r="9568" spans="1:19" x14ac:dyDescent="0.3">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c r="S9568">
        <f>COUNTIFS(Table1[Order ID],Table1[[#This Row],[Order ID]],Table1[Product ID],Table1[[#This Row],[Product ID]],Table1[Sales],Table1[[#This Row],[Sales]])</f>
        <v>1</v>
      </c>
    </row>
    <row r="9569" spans="1:19" x14ac:dyDescent="0.3">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c r="S9569">
        <f>COUNTIFS(Table1[Order ID],Table1[[#This Row],[Order ID]],Table1[Product ID],Table1[[#This Row],[Product ID]],Table1[Sales],Table1[[#This Row],[Sales]])</f>
        <v>1</v>
      </c>
    </row>
    <row r="9570" spans="1:19" x14ac:dyDescent="0.3">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c r="S9570">
        <f>COUNTIFS(Table1[Order ID],Table1[[#This Row],[Order ID]],Table1[Product ID],Table1[[#This Row],[Product ID]],Table1[Sales],Table1[[#This Row],[Sales]])</f>
        <v>1</v>
      </c>
    </row>
    <row r="9571" spans="1:19" x14ac:dyDescent="0.3">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c r="S9571">
        <f>COUNTIFS(Table1[Order ID],Table1[[#This Row],[Order ID]],Table1[Product ID],Table1[[#This Row],[Product ID]],Table1[Sales],Table1[[#This Row],[Sales]])</f>
        <v>1</v>
      </c>
    </row>
    <row r="9572" spans="1:19" x14ac:dyDescent="0.3">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c r="S9572">
        <f>COUNTIFS(Table1[Order ID],Table1[[#This Row],[Order ID]],Table1[Product ID],Table1[[#This Row],[Product ID]],Table1[Sales],Table1[[#This Row],[Sales]])</f>
        <v>1</v>
      </c>
    </row>
    <row r="9573" spans="1:19" x14ac:dyDescent="0.3">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c r="S9573">
        <f>COUNTIFS(Table1[Order ID],Table1[[#This Row],[Order ID]],Table1[Product ID],Table1[[#This Row],[Product ID]],Table1[Sales],Table1[[#This Row],[Sales]])</f>
        <v>1</v>
      </c>
    </row>
    <row r="9574" spans="1:19" x14ac:dyDescent="0.3">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c r="S9574">
        <f>COUNTIFS(Table1[Order ID],Table1[[#This Row],[Order ID]],Table1[Product ID],Table1[[#This Row],[Product ID]],Table1[Sales],Table1[[#This Row],[Sales]])</f>
        <v>1</v>
      </c>
    </row>
    <row r="9575" spans="1:19" x14ac:dyDescent="0.3">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c r="S9575">
        <f>COUNTIFS(Table1[Order ID],Table1[[#This Row],[Order ID]],Table1[Product ID],Table1[[#This Row],[Product ID]],Table1[Sales],Table1[[#This Row],[Sales]])</f>
        <v>1</v>
      </c>
    </row>
    <row r="9576" spans="1:19" x14ac:dyDescent="0.3">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c r="S9576">
        <f>COUNTIFS(Table1[Order ID],Table1[[#This Row],[Order ID]],Table1[Product ID],Table1[[#This Row],[Product ID]],Table1[Sales],Table1[[#This Row],[Sales]])</f>
        <v>1</v>
      </c>
    </row>
    <row r="9577" spans="1:19" x14ac:dyDescent="0.3">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c r="S9577">
        <f>COUNTIFS(Table1[Order ID],Table1[[#This Row],[Order ID]],Table1[Product ID],Table1[[#This Row],[Product ID]],Table1[Sales],Table1[[#This Row],[Sales]])</f>
        <v>1</v>
      </c>
    </row>
    <row r="9578" spans="1:19" x14ac:dyDescent="0.3">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c r="S9578">
        <f>COUNTIFS(Table1[Order ID],Table1[[#This Row],[Order ID]],Table1[Product ID],Table1[[#This Row],[Product ID]],Table1[Sales],Table1[[#This Row],[Sales]])</f>
        <v>1</v>
      </c>
    </row>
    <row r="9579" spans="1:19" x14ac:dyDescent="0.3">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c r="S9579">
        <f>COUNTIFS(Table1[Order ID],Table1[[#This Row],[Order ID]],Table1[Product ID],Table1[[#This Row],[Product ID]],Table1[Sales],Table1[[#This Row],[Sales]])</f>
        <v>1</v>
      </c>
    </row>
    <row r="9580" spans="1:19" x14ac:dyDescent="0.3">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c r="S9580">
        <f>COUNTIFS(Table1[Order ID],Table1[[#This Row],[Order ID]],Table1[Product ID],Table1[[#This Row],[Product ID]],Table1[Sales],Table1[[#This Row],[Sales]])</f>
        <v>1</v>
      </c>
    </row>
    <row r="9581" spans="1:19" x14ac:dyDescent="0.3">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c r="S9581">
        <f>COUNTIFS(Table1[Order ID],Table1[[#This Row],[Order ID]],Table1[Product ID],Table1[[#This Row],[Product ID]],Table1[Sales],Table1[[#This Row],[Sales]])</f>
        <v>1</v>
      </c>
    </row>
    <row r="9582" spans="1:19" x14ac:dyDescent="0.3">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c r="S9582">
        <f>COUNTIFS(Table1[Order ID],Table1[[#This Row],[Order ID]],Table1[Product ID],Table1[[#This Row],[Product ID]],Table1[Sales],Table1[[#This Row],[Sales]])</f>
        <v>1</v>
      </c>
    </row>
    <row r="9583" spans="1:19" x14ac:dyDescent="0.3">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c r="S9583">
        <f>COUNTIFS(Table1[Order ID],Table1[[#This Row],[Order ID]],Table1[Product ID],Table1[[#This Row],[Product ID]],Table1[Sales],Table1[[#This Row],[Sales]])</f>
        <v>1</v>
      </c>
    </row>
    <row r="9584" spans="1:19" x14ac:dyDescent="0.3">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c r="S9584">
        <f>COUNTIFS(Table1[Order ID],Table1[[#This Row],[Order ID]],Table1[Product ID],Table1[[#This Row],[Product ID]],Table1[Sales],Table1[[#This Row],[Sales]])</f>
        <v>1</v>
      </c>
    </row>
    <row r="9585" spans="1:19" x14ac:dyDescent="0.3">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c r="S9585">
        <f>COUNTIFS(Table1[Order ID],Table1[[#This Row],[Order ID]],Table1[Product ID],Table1[[#This Row],[Product ID]],Table1[Sales],Table1[[#This Row],[Sales]])</f>
        <v>1</v>
      </c>
    </row>
    <row r="9586" spans="1:19" x14ac:dyDescent="0.3">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c r="S9586">
        <f>COUNTIFS(Table1[Order ID],Table1[[#This Row],[Order ID]],Table1[Product ID],Table1[[#This Row],[Product ID]],Table1[Sales],Table1[[#This Row],[Sales]])</f>
        <v>1</v>
      </c>
    </row>
    <row r="9587" spans="1:19" x14ac:dyDescent="0.3">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c r="S9587">
        <f>COUNTIFS(Table1[Order ID],Table1[[#This Row],[Order ID]],Table1[Product ID],Table1[[#This Row],[Product ID]],Table1[Sales],Table1[[#This Row],[Sales]])</f>
        <v>1</v>
      </c>
    </row>
    <row r="9588" spans="1:19" x14ac:dyDescent="0.3">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c r="S9588">
        <f>COUNTIFS(Table1[Order ID],Table1[[#This Row],[Order ID]],Table1[Product ID],Table1[[#This Row],[Product ID]],Table1[Sales],Table1[[#This Row],[Sales]])</f>
        <v>1</v>
      </c>
    </row>
    <row r="9589" spans="1:19" x14ac:dyDescent="0.3">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c r="S9589">
        <f>COUNTIFS(Table1[Order ID],Table1[[#This Row],[Order ID]],Table1[Product ID],Table1[[#This Row],[Product ID]],Table1[Sales],Table1[[#This Row],[Sales]])</f>
        <v>1</v>
      </c>
    </row>
    <row r="9590" spans="1:19" x14ac:dyDescent="0.3">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c r="S9590">
        <f>COUNTIFS(Table1[Order ID],Table1[[#This Row],[Order ID]],Table1[Product ID],Table1[[#This Row],[Product ID]],Table1[Sales],Table1[[#This Row],[Sales]])</f>
        <v>1</v>
      </c>
    </row>
    <row r="9591" spans="1:19" x14ac:dyDescent="0.3">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c r="S9591">
        <f>COUNTIFS(Table1[Order ID],Table1[[#This Row],[Order ID]],Table1[Product ID],Table1[[#This Row],[Product ID]],Table1[Sales],Table1[[#This Row],[Sales]])</f>
        <v>1</v>
      </c>
    </row>
    <row r="9592" spans="1:19" x14ac:dyDescent="0.3">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c r="S9592">
        <f>COUNTIFS(Table1[Order ID],Table1[[#This Row],[Order ID]],Table1[Product ID],Table1[[#This Row],[Product ID]],Table1[Sales],Table1[[#This Row],[Sales]])</f>
        <v>1</v>
      </c>
    </row>
    <row r="9593" spans="1:19" x14ac:dyDescent="0.3">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c r="S9593">
        <f>COUNTIFS(Table1[Order ID],Table1[[#This Row],[Order ID]],Table1[Product ID],Table1[[#This Row],[Product ID]],Table1[Sales],Table1[[#This Row],[Sales]])</f>
        <v>1</v>
      </c>
    </row>
    <row r="9594" spans="1:19" x14ac:dyDescent="0.3">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c r="S9594">
        <f>COUNTIFS(Table1[Order ID],Table1[[#This Row],[Order ID]],Table1[Product ID],Table1[[#This Row],[Product ID]],Table1[Sales],Table1[[#This Row],[Sales]])</f>
        <v>1</v>
      </c>
    </row>
    <row r="9595" spans="1:19" x14ac:dyDescent="0.3">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c r="S9595">
        <f>COUNTIFS(Table1[Order ID],Table1[[#This Row],[Order ID]],Table1[Product ID],Table1[[#This Row],[Product ID]],Table1[Sales],Table1[[#This Row],[Sales]])</f>
        <v>1</v>
      </c>
    </row>
    <row r="9596" spans="1:19" x14ac:dyDescent="0.3">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c r="S9596">
        <f>COUNTIFS(Table1[Order ID],Table1[[#This Row],[Order ID]],Table1[Product ID],Table1[[#This Row],[Product ID]],Table1[Sales],Table1[[#This Row],[Sales]])</f>
        <v>1</v>
      </c>
    </row>
    <row r="9597" spans="1:19" x14ac:dyDescent="0.3">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c r="S9597">
        <f>COUNTIFS(Table1[Order ID],Table1[[#This Row],[Order ID]],Table1[Product ID],Table1[[#This Row],[Product ID]],Table1[Sales],Table1[[#This Row],[Sales]])</f>
        <v>1</v>
      </c>
    </row>
    <row r="9598" spans="1:19" x14ac:dyDescent="0.3">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c r="S9598">
        <f>COUNTIFS(Table1[Order ID],Table1[[#This Row],[Order ID]],Table1[Product ID],Table1[[#This Row],[Product ID]],Table1[Sales],Table1[[#This Row],[Sales]])</f>
        <v>1</v>
      </c>
    </row>
    <row r="9599" spans="1:19" x14ac:dyDescent="0.3">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c r="S9599">
        <f>COUNTIFS(Table1[Order ID],Table1[[#This Row],[Order ID]],Table1[Product ID],Table1[[#This Row],[Product ID]],Table1[Sales],Table1[[#This Row],[Sales]])</f>
        <v>1</v>
      </c>
    </row>
    <row r="9600" spans="1:19" x14ac:dyDescent="0.3">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c r="S9600">
        <f>COUNTIFS(Table1[Order ID],Table1[[#This Row],[Order ID]],Table1[Product ID],Table1[[#This Row],[Product ID]],Table1[Sales],Table1[[#This Row],[Sales]])</f>
        <v>1</v>
      </c>
    </row>
    <row r="9601" spans="1:19" x14ac:dyDescent="0.3">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c r="S9601">
        <f>COUNTIFS(Table1[Order ID],Table1[[#This Row],[Order ID]],Table1[Product ID],Table1[[#This Row],[Product ID]],Table1[Sales],Table1[[#This Row],[Sales]])</f>
        <v>1</v>
      </c>
    </row>
    <row r="9602" spans="1:19" x14ac:dyDescent="0.3">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c r="S9602">
        <f>COUNTIFS(Table1[Order ID],Table1[[#This Row],[Order ID]],Table1[Product ID],Table1[[#This Row],[Product ID]],Table1[Sales],Table1[[#This Row],[Sales]])</f>
        <v>1</v>
      </c>
    </row>
    <row r="9603" spans="1:19" x14ac:dyDescent="0.3">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c r="S9603">
        <f>COUNTIFS(Table1[Order ID],Table1[[#This Row],[Order ID]],Table1[Product ID],Table1[[#This Row],[Product ID]],Table1[Sales],Table1[[#This Row],[Sales]])</f>
        <v>1</v>
      </c>
    </row>
    <row r="9604" spans="1:19" x14ac:dyDescent="0.3">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c r="S9604">
        <f>COUNTIFS(Table1[Order ID],Table1[[#This Row],[Order ID]],Table1[Product ID],Table1[[#This Row],[Product ID]],Table1[Sales],Table1[[#This Row],[Sales]])</f>
        <v>1</v>
      </c>
    </row>
    <row r="9605" spans="1:19" x14ac:dyDescent="0.3">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c r="S9605">
        <f>COUNTIFS(Table1[Order ID],Table1[[#This Row],[Order ID]],Table1[Product ID],Table1[[#This Row],[Product ID]],Table1[Sales],Table1[[#This Row],[Sales]])</f>
        <v>1</v>
      </c>
    </row>
    <row r="9606" spans="1:19" x14ac:dyDescent="0.3">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c r="S9606">
        <f>COUNTIFS(Table1[Order ID],Table1[[#This Row],[Order ID]],Table1[Product ID],Table1[[#This Row],[Product ID]],Table1[Sales],Table1[[#This Row],[Sales]])</f>
        <v>1</v>
      </c>
    </row>
    <row r="9607" spans="1:19" x14ac:dyDescent="0.3">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c r="S9607">
        <f>COUNTIFS(Table1[Order ID],Table1[[#This Row],[Order ID]],Table1[Product ID],Table1[[#This Row],[Product ID]],Table1[Sales],Table1[[#This Row],[Sales]])</f>
        <v>1</v>
      </c>
    </row>
    <row r="9608" spans="1:19" x14ac:dyDescent="0.3">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c r="S9608">
        <f>COUNTIFS(Table1[Order ID],Table1[[#This Row],[Order ID]],Table1[Product ID],Table1[[#This Row],[Product ID]],Table1[Sales],Table1[[#This Row],[Sales]])</f>
        <v>1</v>
      </c>
    </row>
    <row r="9609" spans="1:19" x14ac:dyDescent="0.3">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c r="S9609">
        <f>COUNTIFS(Table1[Order ID],Table1[[#This Row],[Order ID]],Table1[Product ID],Table1[[#This Row],[Product ID]],Table1[Sales],Table1[[#This Row],[Sales]])</f>
        <v>1</v>
      </c>
    </row>
    <row r="9610" spans="1:19" x14ac:dyDescent="0.3">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c r="S9610">
        <f>COUNTIFS(Table1[Order ID],Table1[[#This Row],[Order ID]],Table1[Product ID],Table1[[#This Row],[Product ID]],Table1[Sales],Table1[[#This Row],[Sales]])</f>
        <v>1</v>
      </c>
    </row>
    <row r="9611" spans="1:19" x14ac:dyDescent="0.3">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c r="S9611">
        <f>COUNTIFS(Table1[Order ID],Table1[[#This Row],[Order ID]],Table1[Product ID],Table1[[#This Row],[Product ID]],Table1[Sales],Table1[[#This Row],[Sales]])</f>
        <v>1</v>
      </c>
    </row>
    <row r="9612" spans="1:19" x14ac:dyDescent="0.3">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c r="S9612">
        <f>COUNTIFS(Table1[Order ID],Table1[[#This Row],[Order ID]],Table1[Product ID],Table1[[#This Row],[Product ID]],Table1[Sales],Table1[[#This Row],[Sales]])</f>
        <v>1</v>
      </c>
    </row>
    <row r="9613" spans="1:19" x14ac:dyDescent="0.3">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c r="S9613">
        <f>COUNTIFS(Table1[Order ID],Table1[[#This Row],[Order ID]],Table1[Product ID],Table1[[#This Row],[Product ID]],Table1[Sales],Table1[[#This Row],[Sales]])</f>
        <v>1</v>
      </c>
    </row>
    <row r="9614" spans="1:19" x14ac:dyDescent="0.3">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c r="S9614">
        <f>COUNTIFS(Table1[Order ID],Table1[[#This Row],[Order ID]],Table1[Product ID],Table1[[#This Row],[Product ID]],Table1[Sales],Table1[[#This Row],[Sales]])</f>
        <v>1</v>
      </c>
    </row>
    <row r="9615" spans="1:19" x14ac:dyDescent="0.3">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c r="S9615">
        <f>COUNTIFS(Table1[Order ID],Table1[[#This Row],[Order ID]],Table1[Product ID],Table1[[#This Row],[Product ID]],Table1[Sales],Table1[[#This Row],[Sales]])</f>
        <v>1</v>
      </c>
    </row>
    <row r="9616" spans="1:19" x14ac:dyDescent="0.3">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c r="S9616">
        <f>COUNTIFS(Table1[Order ID],Table1[[#This Row],[Order ID]],Table1[Product ID],Table1[[#This Row],[Product ID]],Table1[Sales],Table1[[#This Row],[Sales]])</f>
        <v>1</v>
      </c>
    </row>
    <row r="9617" spans="1:19" x14ac:dyDescent="0.3">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c r="S9617">
        <f>COUNTIFS(Table1[Order ID],Table1[[#This Row],[Order ID]],Table1[Product ID],Table1[[#This Row],[Product ID]],Table1[Sales],Table1[[#This Row],[Sales]])</f>
        <v>1</v>
      </c>
    </row>
    <row r="9618" spans="1:19" x14ac:dyDescent="0.3">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c r="S9618">
        <f>COUNTIFS(Table1[Order ID],Table1[[#This Row],[Order ID]],Table1[Product ID],Table1[[#This Row],[Product ID]],Table1[Sales],Table1[[#This Row],[Sales]])</f>
        <v>1</v>
      </c>
    </row>
    <row r="9619" spans="1:19" x14ac:dyDescent="0.3">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c r="S9619">
        <f>COUNTIFS(Table1[Order ID],Table1[[#This Row],[Order ID]],Table1[Product ID],Table1[[#This Row],[Product ID]],Table1[Sales],Table1[[#This Row],[Sales]])</f>
        <v>1</v>
      </c>
    </row>
    <row r="9620" spans="1:19" x14ac:dyDescent="0.3">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c r="S9620">
        <f>COUNTIFS(Table1[Order ID],Table1[[#This Row],[Order ID]],Table1[Product ID],Table1[[#This Row],[Product ID]],Table1[Sales],Table1[[#This Row],[Sales]])</f>
        <v>1</v>
      </c>
    </row>
    <row r="9621" spans="1:19" x14ac:dyDescent="0.3">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c r="S9621">
        <f>COUNTIFS(Table1[Order ID],Table1[[#This Row],[Order ID]],Table1[Product ID],Table1[[#This Row],[Product ID]],Table1[Sales],Table1[[#This Row],[Sales]])</f>
        <v>1</v>
      </c>
    </row>
    <row r="9622" spans="1:19" x14ac:dyDescent="0.3">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c r="S9622">
        <f>COUNTIFS(Table1[Order ID],Table1[[#This Row],[Order ID]],Table1[Product ID],Table1[[#This Row],[Product ID]],Table1[Sales],Table1[[#This Row],[Sales]])</f>
        <v>1</v>
      </c>
    </row>
    <row r="9623" spans="1:19" x14ac:dyDescent="0.3">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c r="S9623">
        <f>COUNTIFS(Table1[Order ID],Table1[[#This Row],[Order ID]],Table1[Product ID],Table1[[#This Row],[Product ID]],Table1[Sales],Table1[[#This Row],[Sales]])</f>
        <v>1</v>
      </c>
    </row>
    <row r="9624" spans="1:19" x14ac:dyDescent="0.3">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c r="S9624">
        <f>COUNTIFS(Table1[Order ID],Table1[[#This Row],[Order ID]],Table1[Product ID],Table1[[#This Row],[Product ID]],Table1[Sales],Table1[[#This Row],[Sales]])</f>
        <v>1</v>
      </c>
    </row>
    <row r="9625" spans="1:19" x14ac:dyDescent="0.3">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c r="S9625">
        <f>COUNTIFS(Table1[Order ID],Table1[[#This Row],[Order ID]],Table1[Product ID],Table1[[#This Row],[Product ID]],Table1[Sales],Table1[[#This Row],[Sales]])</f>
        <v>1</v>
      </c>
    </row>
    <row r="9626" spans="1:19" x14ac:dyDescent="0.3">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c r="S9626">
        <f>COUNTIFS(Table1[Order ID],Table1[[#This Row],[Order ID]],Table1[Product ID],Table1[[#This Row],[Product ID]],Table1[Sales],Table1[[#This Row],[Sales]])</f>
        <v>1</v>
      </c>
    </row>
    <row r="9627" spans="1:19" x14ac:dyDescent="0.3">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c r="S9627">
        <f>COUNTIFS(Table1[Order ID],Table1[[#This Row],[Order ID]],Table1[Product ID],Table1[[#This Row],[Product ID]],Table1[Sales],Table1[[#This Row],[Sales]])</f>
        <v>1</v>
      </c>
    </row>
    <row r="9628" spans="1:19" x14ac:dyDescent="0.3">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c r="S9628">
        <f>COUNTIFS(Table1[Order ID],Table1[[#This Row],[Order ID]],Table1[Product ID],Table1[[#This Row],[Product ID]],Table1[Sales],Table1[[#This Row],[Sales]])</f>
        <v>1</v>
      </c>
    </row>
    <row r="9629" spans="1:19" x14ac:dyDescent="0.3">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c r="S9629">
        <f>COUNTIFS(Table1[Order ID],Table1[[#This Row],[Order ID]],Table1[Product ID],Table1[[#This Row],[Product ID]],Table1[Sales],Table1[[#This Row],[Sales]])</f>
        <v>1</v>
      </c>
    </row>
    <row r="9630" spans="1:19" x14ac:dyDescent="0.3">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c r="S9630">
        <f>COUNTIFS(Table1[Order ID],Table1[[#This Row],[Order ID]],Table1[Product ID],Table1[[#This Row],[Product ID]],Table1[Sales],Table1[[#This Row],[Sales]])</f>
        <v>1</v>
      </c>
    </row>
    <row r="9631" spans="1:19" x14ac:dyDescent="0.3">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c r="S9631">
        <f>COUNTIFS(Table1[Order ID],Table1[[#This Row],[Order ID]],Table1[Product ID],Table1[[#This Row],[Product ID]],Table1[Sales],Table1[[#This Row],[Sales]])</f>
        <v>1</v>
      </c>
    </row>
    <row r="9632" spans="1:19" x14ac:dyDescent="0.3">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c r="S9632">
        <f>COUNTIFS(Table1[Order ID],Table1[[#This Row],[Order ID]],Table1[Product ID],Table1[[#This Row],[Product ID]],Table1[Sales],Table1[[#This Row],[Sales]])</f>
        <v>1</v>
      </c>
    </row>
    <row r="9633" spans="1:19" x14ac:dyDescent="0.3">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c r="S9633">
        <f>COUNTIFS(Table1[Order ID],Table1[[#This Row],[Order ID]],Table1[Product ID],Table1[[#This Row],[Product ID]],Table1[Sales],Table1[[#This Row],[Sales]])</f>
        <v>1</v>
      </c>
    </row>
    <row r="9634" spans="1:19" x14ac:dyDescent="0.3">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c r="S9634">
        <f>COUNTIFS(Table1[Order ID],Table1[[#This Row],[Order ID]],Table1[Product ID],Table1[[#This Row],[Product ID]],Table1[Sales],Table1[[#This Row],[Sales]])</f>
        <v>1</v>
      </c>
    </row>
    <row r="9635" spans="1:19" x14ac:dyDescent="0.3">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c r="S9635">
        <f>COUNTIFS(Table1[Order ID],Table1[[#This Row],[Order ID]],Table1[Product ID],Table1[[#This Row],[Product ID]],Table1[Sales],Table1[[#This Row],[Sales]])</f>
        <v>1</v>
      </c>
    </row>
    <row r="9636" spans="1:19" x14ac:dyDescent="0.3">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c r="S9636">
        <f>COUNTIFS(Table1[Order ID],Table1[[#This Row],[Order ID]],Table1[Product ID],Table1[[#This Row],[Product ID]],Table1[Sales],Table1[[#This Row],[Sales]])</f>
        <v>1</v>
      </c>
    </row>
    <row r="9637" spans="1:19" x14ac:dyDescent="0.3">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c r="S9637">
        <f>COUNTIFS(Table1[Order ID],Table1[[#This Row],[Order ID]],Table1[Product ID],Table1[[#This Row],[Product ID]],Table1[Sales],Table1[[#This Row],[Sales]])</f>
        <v>1</v>
      </c>
    </row>
    <row r="9638" spans="1:19" x14ac:dyDescent="0.3">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c r="S9638">
        <f>COUNTIFS(Table1[Order ID],Table1[[#This Row],[Order ID]],Table1[Product ID],Table1[[#This Row],[Product ID]],Table1[Sales],Table1[[#This Row],[Sales]])</f>
        <v>1</v>
      </c>
    </row>
    <row r="9639" spans="1:19" x14ac:dyDescent="0.3">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c r="S9639">
        <f>COUNTIFS(Table1[Order ID],Table1[[#This Row],[Order ID]],Table1[Product ID],Table1[[#This Row],[Product ID]],Table1[Sales],Table1[[#This Row],[Sales]])</f>
        <v>1</v>
      </c>
    </row>
    <row r="9640" spans="1:19" x14ac:dyDescent="0.3">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c r="S9640">
        <f>COUNTIFS(Table1[Order ID],Table1[[#This Row],[Order ID]],Table1[Product ID],Table1[[#This Row],[Product ID]],Table1[Sales],Table1[[#This Row],[Sales]])</f>
        <v>1</v>
      </c>
    </row>
    <row r="9641" spans="1:19" x14ac:dyDescent="0.3">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c r="S9641">
        <f>COUNTIFS(Table1[Order ID],Table1[[#This Row],[Order ID]],Table1[Product ID],Table1[[#This Row],[Product ID]],Table1[Sales],Table1[[#This Row],[Sales]])</f>
        <v>1</v>
      </c>
    </row>
    <row r="9642" spans="1:19" x14ac:dyDescent="0.3">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c r="S9642">
        <f>COUNTIFS(Table1[Order ID],Table1[[#This Row],[Order ID]],Table1[Product ID],Table1[[#This Row],[Product ID]],Table1[Sales],Table1[[#This Row],[Sales]])</f>
        <v>1</v>
      </c>
    </row>
    <row r="9643" spans="1:19" x14ac:dyDescent="0.3">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c r="S9643">
        <f>COUNTIFS(Table1[Order ID],Table1[[#This Row],[Order ID]],Table1[Product ID],Table1[[#This Row],[Product ID]],Table1[Sales],Table1[[#This Row],[Sales]])</f>
        <v>1</v>
      </c>
    </row>
    <row r="9644" spans="1:19" x14ac:dyDescent="0.3">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c r="S9644">
        <f>COUNTIFS(Table1[Order ID],Table1[[#This Row],[Order ID]],Table1[Product ID],Table1[[#This Row],[Product ID]],Table1[Sales],Table1[[#This Row],[Sales]])</f>
        <v>1</v>
      </c>
    </row>
    <row r="9645" spans="1:19" x14ac:dyDescent="0.3">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c r="S9645">
        <f>COUNTIFS(Table1[Order ID],Table1[[#This Row],[Order ID]],Table1[Product ID],Table1[[#This Row],[Product ID]],Table1[Sales],Table1[[#This Row],[Sales]])</f>
        <v>1</v>
      </c>
    </row>
    <row r="9646" spans="1:19" x14ac:dyDescent="0.3">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c r="S9646">
        <f>COUNTIFS(Table1[Order ID],Table1[[#This Row],[Order ID]],Table1[Product ID],Table1[[#This Row],[Product ID]],Table1[Sales],Table1[[#This Row],[Sales]])</f>
        <v>1</v>
      </c>
    </row>
    <row r="9647" spans="1:19" x14ac:dyDescent="0.3">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c r="S9647">
        <f>COUNTIFS(Table1[Order ID],Table1[[#This Row],[Order ID]],Table1[Product ID],Table1[[#This Row],[Product ID]],Table1[Sales],Table1[[#This Row],[Sales]])</f>
        <v>1</v>
      </c>
    </row>
    <row r="9648" spans="1:19" x14ac:dyDescent="0.3">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c r="S9648">
        <f>COUNTIFS(Table1[Order ID],Table1[[#This Row],[Order ID]],Table1[Product ID],Table1[[#This Row],[Product ID]],Table1[Sales],Table1[[#This Row],[Sales]])</f>
        <v>1</v>
      </c>
    </row>
    <row r="9649" spans="1:19" x14ac:dyDescent="0.3">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c r="S9649">
        <f>COUNTIFS(Table1[Order ID],Table1[[#This Row],[Order ID]],Table1[Product ID],Table1[[#This Row],[Product ID]],Table1[Sales],Table1[[#This Row],[Sales]])</f>
        <v>1</v>
      </c>
    </row>
    <row r="9650" spans="1:19" x14ac:dyDescent="0.3">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c r="S9650">
        <f>COUNTIFS(Table1[Order ID],Table1[[#This Row],[Order ID]],Table1[Product ID],Table1[[#This Row],[Product ID]],Table1[Sales],Table1[[#This Row],[Sales]])</f>
        <v>1</v>
      </c>
    </row>
    <row r="9651" spans="1:19" x14ac:dyDescent="0.3">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c r="S9651">
        <f>COUNTIFS(Table1[Order ID],Table1[[#This Row],[Order ID]],Table1[Product ID],Table1[[#This Row],[Product ID]],Table1[Sales],Table1[[#This Row],[Sales]])</f>
        <v>1</v>
      </c>
    </row>
    <row r="9652" spans="1:19" x14ac:dyDescent="0.3">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c r="S9652">
        <f>COUNTIFS(Table1[Order ID],Table1[[#This Row],[Order ID]],Table1[Product ID],Table1[[#This Row],[Product ID]],Table1[Sales],Table1[[#This Row],[Sales]])</f>
        <v>1</v>
      </c>
    </row>
    <row r="9653" spans="1:19" x14ac:dyDescent="0.3">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c r="S9653">
        <f>COUNTIFS(Table1[Order ID],Table1[[#This Row],[Order ID]],Table1[Product ID],Table1[[#This Row],[Product ID]],Table1[Sales],Table1[[#This Row],[Sales]])</f>
        <v>1</v>
      </c>
    </row>
    <row r="9654" spans="1:19" x14ac:dyDescent="0.3">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c r="S9654">
        <f>COUNTIFS(Table1[Order ID],Table1[[#This Row],[Order ID]],Table1[Product ID],Table1[[#This Row],[Product ID]],Table1[Sales],Table1[[#This Row],[Sales]])</f>
        <v>1</v>
      </c>
    </row>
    <row r="9655" spans="1:19" x14ac:dyDescent="0.3">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c r="S9655">
        <f>COUNTIFS(Table1[Order ID],Table1[[#This Row],[Order ID]],Table1[Product ID],Table1[[#This Row],[Product ID]],Table1[Sales],Table1[[#This Row],[Sales]])</f>
        <v>1</v>
      </c>
    </row>
    <row r="9656" spans="1:19" x14ac:dyDescent="0.3">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c r="S9656">
        <f>COUNTIFS(Table1[Order ID],Table1[[#This Row],[Order ID]],Table1[Product ID],Table1[[#This Row],[Product ID]],Table1[Sales],Table1[[#This Row],[Sales]])</f>
        <v>1</v>
      </c>
    </row>
    <row r="9657" spans="1:19" x14ac:dyDescent="0.3">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c r="S9657">
        <f>COUNTIFS(Table1[Order ID],Table1[[#This Row],[Order ID]],Table1[Product ID],Table1[[#This Row],[Product ID]],Table1[Sales],Table1[[#This Row],[Sales]])</f>
        <v>1</v>
      </c>
    </row>
    <row r="9658" spans="1:19" x14ac:dyDescent="0.3">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c r="S9658">
        <f>COUNTIFS(Table1[Order ID],Table1[[#This Row],[Order ID]],Table1[Product ID],Table1[[#This Row],[Product ID]],Table1[Sales],Table1[[#This Row],[Sales]])</f>
        <v>1</v>
      </c>
    </row>
    <row r="9659" spans="1:19" x14ac:dyDescent="0.3">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c r="S9659">
        <f>COUNTIFS(Table1[Order ID],Table1[[#This Row],[Order ID]],Table1[Product ID],Table1[[#This Row],[Product ID]],Table1[Sales],Table1[[#This Row],[Sales]])</f>
        <v>1</v>
      </c>
    </row>
    <row r="9660" spans="1:19" x14ac:dyDescent="0.3">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c r="S9660">
        <f>COUNTIFS(Table1[Order ID],Table1[[#This Row],[Order ID]],Table1[Product ID],Table1[[#This Row],[Product ID]],Table1[Sales],Table1[[#This Row],[Sales]])</f>
        <v>1</v>
      </c>
    </row>
    <row r="9661" spans="1:19" x14ac:dyDescent="0.3">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c r="S9661">
        <f>COUNTIFS(Table1[Order ID],Table1[[#This Row],[Order ID]],Table1[Product ID],Table1[[#This Row],[Product ID]],Table1[Sales],Table1[[#This Row],[Sales]])</f>
        <v>1</v>
      </c>
    </row>
    <row r="9662" spans="1:19" x14ac:dyDescent="0.3">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c r="S9662">
        <f>COUNTIFS(Table1[Order ID],Table1[[#This Row],[Order ID]],Table1[Product ID],Table1[[#This Row],[Product ID]],Table1[Sales],Table1[[#This Row],[Sales]])</f>
        <v>1</v>
      </c>
    </row>
    <row r="9663" spans="1:19" x14ac:dyDescent="0.3">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c r="S9663">
        <f>COUNTIFS(Table1[Order ID],Table1[[#This Row],[Order ID]],Table1[Product ID],Table1[[#This Row],[Product ID]],Table1[Sales],Table1[[#This Row],[Sales]])</f>
        <v>1</v>
      </c>
    </row>
    <row r="9664" spans="1:19" x14ac:dyDescent="0.3">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c r="S9664">
        <f>COUNTIFS(Table1[Order ID],Table1[[#This Row],[Order ID]],Table1[Product ID],Table1[[#This Row],[Product ID]],Table1[Sales],Table1[[#This Row],[Sales]])</f>
        <v>1</v>
      </c>
    </row>
    <row r="9665" spans="1:19" x14ac:dyDescent="0.3">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c r="S9665">
        <f>COUNTIFS(Table1[Order ID],Table1[[#This Row],[Order ID]],Table1[Product ID],Table1[[#This Row],[Product ID]],Table1[Sales],Table1[[#This Row],[Sales]])</f>
        <v>1</v>
      </c>
    </row>
    <row r="9666" spans="1:19" x14ac:dyDescent="0.3">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c r="S9666">
        <f>COUNTIFS(Table1[Order ID],Table1[[#This Row],[Order ID]],Table1[Product ID],Table1[[#This Row],[Product ID]],Table1[Sales],Table1[[#This Row],[Sales]])</f>
        <v>1</v>
      </c>
    </row>
    <row r="9667" spans="1:19" x14ac:dyDescent="0.3">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c r="S9667">
        <f>COUNTIFS(Table1[Order ID],Table1[[#This Row],[Order ID]],Table1[Product ID],Table1[[#This Row],[Product ID]],Table1[Sales],Table1[[#This Row],[Sales]])</f>
        <v>1</v>
      </c>
    </row>
    <row r="9668" spans="1:19" x14ac:dyDescent="0.3">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c r="S9668">
        <f>COUNTIFS(Table1[Order ID],Table1[[#This Row],[Order ID]],Table1[Product ID],Table1[[#This Row],[Product ID]],Table1[Sales],Table1[[#This Row],[Sales]])</f>
        <v>1</v>
      </c>
    </row>
    <row r="9669" spans="1:19" x14ac:dyDescent="0.3">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c r="S9669">
        <f>COUNTIFS(Table1[Order ID],Table1[[#This Row],[Order ID]],Table1[Product ID],Table1[[#This Row],[Product ID]],Table1[Sales],Table1[[#This Row],[Sales]])</f>
        <v>1</v>
      </c>
    </row>
    <row r="9670" spans="1:19" x14ac:dyDescent="0.3">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c r="S9670">
        <f>COUNTIFS(Table1[Order ID],Table1[[#This Row],[Order ID]],Table1[Product ID],Table1[[#This Row],[Product ID]],Table1[Sales],Table1[[#This Row],[Sales]])</f>
        <v>1</v>
      </c>
    </row>
    <row r="9671" spans="1:19" x14ac:dyDescent="0.3">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c r="S9671">
        <f>COUNTIFS(Table1[Order ID],Table1[[#This Row],[Order ID]],Table1[Product ID],Table1[[#This Row],[Product ID]],Table1[Sales],Table1[[#This Row],[Sales]])</f>
        <v>1</v>
      </c>
    </row>
    <row r="9672" spans="1:19" x14ac:dyDescent="0.3">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c r="S9672">
        <f>COUNTIFS(Table1[Order ID],Table1[[#This Row],[Order ID]],Table1[Product ID],Table1[[#This Row],[Product ID]],Table1[Sales],Table1[[#This Row],[Sales]])</f>
        <v>1</v>
      </c>
    </row>
    <row r="9673" spans="1:19" x14ac:dyDescent="0.3">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c r="S9673">
        <f>COUNTIFS(Table1[Order ID],Table1[[#This Row],[Order ID]],Table1[Product ID],Table1[[#This Row],[Product ID]],Table1[Sales],Table1[[#This Row],[Sales]])</f>
        <v>1</v>
      </c>
    </row>
    <row r="9674" spans="1:19" x14ac:dyDescent="0.3">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c r="S9674">
        <f>COUNTIFS(Table1[Order ID],Table1[[#This Row],[Order ID]],Table1[Product ID],Table1[[#This Row],[Product ID]],Table1[Sales],Table1[[#This Row],[Sales]])</f>
        <v>1</v>
      </c>
    </row>
    <row r="9675" spans="1:19" x14ac:dyDescent="0.3">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c r="S9675">
        <f>COUNTIFS(Table1[Order ID],Table1[[#This Row],[Order ID]],Table1[Product ID],Table1[[#This Row],[Product ID]],Table1[Sales],Table1[[#This Row],[Sales]])</f>
        <v>1</v>
      </c>
    </row>
    <row r="9676" spans="1:19" x14ac:dyDescent="0.3">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c r="S9676">
        <f>COUNTIFS(Table1[Order ID],Table1[[#This Row],[Order ID]],Table1[Product ID],Table1[[#This Row],[Product ID]],Table1[Sales],Table1[[#This Row],[Sales]])</f>
        <v>1</v>
      </c>
    </row>
    <row r="9677" spans="1:19" x14ac:dyDescent="0.3">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c r="S9677">
        <f>COUNTIFS(Table1[Order ID],Table1[[#This Row],[Order ID]],Table1[Product ID],Table1[[#This Row],[Product ID]],Table1[Sales],Table1[[#This Row],[Sales]])</f>
        <v>1</v>
      </c>
    </row>
    <row r="9678" spans="1:19" x14ac:dyDescent="0.3">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c r="S9678">
        <f>COUNTIFS(Table1[Order ID],Table1[[#This Row],[Order ID]],Table1[Product ID],Table1[[#This Row],[Product ID]],Table1[Sales],Table1[[#This Row],[Sales]])</f>
        <v>1</v>
      </c>
    </row>
    <row r="9679" spans="1:19" x14ac:dyDescent="0.3">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c r="S9679">
        <f>COUNTIFS(Table1[Order ID],Table1[[#This Row],[Order ID]],Table1[Product ID],Table1[[#This Row],[Product ID]],Table1[Sales],Table1[[#This Row],[Sales]])</f>
        <v>1</v>
      </c>
    </row>
    <row r="9680" spans="1:19" x14ac:dyDescent="0.3">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c r="S9680">
        <f>COUNTIFS(Table1[Order ID],Table1[[#This Row],[Order ID]],Table1[Product ID],Table1[[#This Row],[Product ID]],Table1[Sales],Table1[[#This Row],[Sales]])</f>
        <v>1</v>
      </c>
    </row>
    <row r="9681" spans="1:19" x14ac:dyDescent="0.3">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c r="S9681">
        <f>COUNTIFS(Table1[Order ID],Table1[[#This Row],[Order ID]],Table1[Product ID],Table1[[#This Row],[Product ID]],Table1[Sales],Table1[[#This Row],[Sales]])</f>
        <v>1</v>
      </c>
    </row>
    <row r="9682" spans="1:19" x14ac:dyDescent="0.3">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c r="S9682">
        <f>COUNTIFS(Table1[Order ID],Table1[[#This Row],[Order ID]],Table1[Product ID],Table1[[#This Row],[Product ID]],Table1[Sales],Table1[[#This Row],[Sales]])</f>
        <v>1</v>
      </c>
    </row>
    <row r="9683" spans="1:19" x14ac:dyDescent="0.3">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c r="S9683">
        <f>COUNTIFS(Table1[Order ID],Table1[[#This Row],[Order ID]],Table1[Product ID],Table1[[#This Row],[Product ID]],Table1[Sales],Table1[[#This Row],[Sales]])</f>
        <v>1</v>
      </c>
    </row>
    <row r="9684" spans="1:19" x14ac:dyDescent="0.3">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c r="S9684">
        <f>COUNTIFS(Table1[Order ID],Table1[[#This Row],[Order ID]],Table1[Product ID],Table1[[#This Row],[Product ID]],Table1[Sales],Table1[[#This Row],[Sales]])</f>
        <v>1</v>
      </c>
    </row>
    <row r="9685" spans="1:19" x14ac:dyDescent="0.3">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c r="S9685">
        <f>COUNTIFS(Table1[Order ID],Table1[[#This Row],[Order ID]],Table1[Product ID],Table1[[#This Row],[Product ID]],Table1[Sales],Table1[[#This Row],[Sales]])</f>
        <v>1</v>
      </c>
    </row>
    <row r="9686" spans="1:19" x14ac:dyDescent="0.3">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c r="S9686">
        <f>COUNTIFS(Table1[Order ID],Table1[[#This Row],[Order ID]],Table1[Product ID],Table1[[#This Row],[Product ID]],Table1[Sales],Table1[[#This Row],[Sales]])</f>
        <v>1</v>
      </c>
    </row>
    <row r="9687" spans="1:19" x14ac:dyDescent="0.3">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c r="S9687">
        <f>COUNTIFS(Table1[Order ID],Table1[[#This Row],[Order ID]],Table1[Product ID],Table1[[#This Row],[Product ID]],Table1[Sales],Table1[[#This Row],[Sales]])</f>
        <v>1</v>
      </c>
    </row>
    <row r="9688" spans="1:19" x14ac:dyDescent="0.3">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c r="S9688">
        <f>COUNTIFS(Table1[Order ID],Table1[[#This Row],[Order ID]],Table1[Product ID],Table1[[#This Row],[Product ID]],Table1[Sales],Table1[[#This Row],[Sales]])</f>
        <v>1</v>
      </c>
    </row>
    <row r="9689" spans="1:19" x14ac:dyDescent="0.3">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c r="S9689">
        <f>COUNTIFS(Table1[Order ID],Table1[[#This Row],[Order ID]],Table1[Product ID],Table1[[#This Row],[Product ID]],Table1[Sales],Table1[[#This Row],[Sales]])</f>
        <v>1</v>
      </c>
    </row>
    <row r="9690" spans="1:19" x14ac:dyDescent="0.3">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c r="S9690">
        <f>COUNTIFS(Table1[Order ID],Table1[[#This Row],[Order ID]],Table1[Product ID],Table1[[#This Row],[Product ID]],Table1[Sales],Table1[[#This Row],[Sales]])</f>
        <v>1</v>
      </c>
    </row>
    <row r="9691" spans="1:19" x14ac:dyDescent="0.3">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c r="S9691">
        <f>COUNTIFS(Table1[Order ID],Table1[[#This Row],[Order ID]],Table1[Product ID],Table1[[#This Row],[Product ID]],Table1[Sales],Table1[[#This Row],[Sales]])</f>
        <v>1</v>
      </c>
    </row>
    <row r="9692" spans="1:19" x14ac:dyDescent="0.3">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c r="S9692">
        <f>COUNTIFS(Table1[Order ID],Table1[[#This Row],[Order ID]],Table1[Product ID],Table1[[#This Row],[Product ID]],Table1[Sales],Table1[[#This Row],[Sales]])</f>
        <v>1</v>
      </c>
    </row>
    <row r="9693" spans="1:19" x14ac:dyDescent="0.3">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c r="S9693">
        <f>COUNTIFS(Table1[Order ID],Table1[[#This Row],[Order ID]],Table1[Product ID],Table1[[#This Row],[Product ID]],Table1[Sales],Table1[[#This Row],[Sales]])</f>
        <v>1</v>
      </c>
    </row>
    <row r="9694" spans="1:19" x14ac:dyDescent="0.3">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c r="S9694">
        <f>COUNTIFS(Table1[Order ID],Table1[[#This Row],[Order ID]],Table1[Product ID],Table1[[#This Row],[Product ID]],Table1[Sales],Table1[[#This Row],[Sales]])</f>
        <v>1</v>
      </c>
    </row>
    <row r="9695" spans="1:19" x14ac:dyDescent="0.3">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c r="S9695">
        <f>COUNTIFS(Table1[Order ID],Table1[[#This Row],[Order ID]],Table1[Product ID],Table1[[#This Row],[Product ID]],Table1[Sales],Table1[[#This Row],[Sales]])</f>
        <v>1</v>
      </c>
    </row>
    <row r="9696" spans="1:19" x14ac:dyDescent="0.3">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c r="S9696">
        <f>COUNTIFS(Table1[Order ID],Table1[[#This Row],[Order ID]],Table1[Product ID],Table1[[#This Row],[Product ID]],Table1[Sales],Table1[[#This Row],[Sales]])</f>
        <v>1</v>
      </c>
    </row>
    <row r="9697" spans="1:19" x14ac:dyDescent="0.3">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c r="S9697">
        <f>COUNTIFS(Table1[Order ID],Table1[[#This Row],[Order ID]],Table1[Product ID],Table1[[#This Row],[Product ID]],Table1[Sales],Table1[[#This Row],[Sales]])</f>
        <v>1</v>
      </c>
    </row>
    <row r="9698" spans="1:19" x14ac:dyDescent="0.3">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c r="S9698">
        <f>COUNTIFS(Table1[Order ID],Table1[[#This Row],[Order ID]],Table1[Product ID],Table1[[#This Row],[Product ID]],Table1[Sales],Table1[[#This Row],[Sales]])</f>
        <v>1</v>
      </c>
    </row>
    <row r="9699" spans="1:19" x14ac:dyDescent="0.3">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c r="S9699">
        <f>COUNTIFS(Table1[Order ID],Table1[[#This Row],[Order ID]],Table1[Product ID],Table1[[#This Row],[Product ID]],Table1[Sales],Table1[[#This Row],[Sales]])</f>
        <v>1</v>
      </c>
    </row>
    <row r="9700" spans="1:19" x14ac:dyDescent="0.3">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c r="S9700">
        <f>COUNTIFS(Table1[Order ID],Table1[[#This Row],[Order ID]],Table1[Product ID],Table1[[#This Row],[Product ID]],Table1[Sales],Table1[[#This Row],[Sales]])</f>
        <v>1</v>
      </c>
    </row>
    <row r="9701" spans="1:19" x14ac:dyDescent="0.3">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c r="S9701">
        <f>COUNTIFS(Table1[Order ID],Table1[[#This Row],[Order ID]],Table1[Product ID],Table1[[#This Row],[Product ID]],Table1[Sales],Table1[[#This Row],[Sales]])</f>
        <v>1</v>
      </c>
    </row>
    <row r="9702" spans="1:19" x14ac:dyDescent="0.3">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c r="S9702">
        <f>COUNTIFS(Table1[Order ID],Table1[[#This Row],[Order ID]],Table1[Product ID],Table1[[#This Row],[Product ID]],Table1[Sales],Table1[[#This Row],[Sales]])</f>
        <v>1</v>
      </c>
    </row>
    <row r="9703" spans="1:19" x14ac:dyDescent="0.3">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c r="S9703">
        <f>COUNTIFS(Table1[Order ID],Table1[[#This Row],[Order ID]],Table1[Product ID],Table1[[#This Row],[Product ID]],Table1[Sales],Table1[[#This Row],[Sales]])</f>
        <v>1</v>
      </c>
    </row>
    <row r="9704" spans="1:19" x14ac:dyDescent="0.3">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c r="S9704">
        <f>COUNTIFS(Table1[Order ID],Table1[[#This Row],[Order ID]],Table1[Product ID],Table1[[#This Row],[Product ID]],Table1[Sales],Table1[[#This Row],[Sales]])</f>
        <v>1</v>
      </c>
    </row>
    <row r="9705" spans="1:19" x14ac:dyDescent="0.3">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c r="S9705">
        <f>COUNTIFS(Table1[Order ID],Table1[[#This Row],[Order ID]],Table1[Product ID],Table1[[#This Row],[Product ID]],Table1[Sales],Table1[[#This Row],[Sales]])</f>
        <v>1</v>
      </c>
    </row>
    <row r="9706" spans="1:19" x14ac:dyDescent="0.3">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c r="S9706">
        <f>COUNTIFS(Table1[Order ID],Table1[[#This Row],[Order ID]],Table1[Product ID],Table1[[#This Row],[Product ID]],Table1[Sales],Table1[[#This Row],[Sales]])</f>
        <v>1</v>
      </c>
    </row>
    <row r="9707" spans="1:19" x14ac:dyDescent="0.3">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c r="S9707">
        <f>COUNTIFS(Table1[Order ID],Table1[[#This Row],[Order ID]],Table1[Product ID],Table1[[#This Row],[Product ID]],Table1[Sales],Table1[[#This Row],[Sales]])</f>
        <v>1</v>
      </c>
    </row>
    <row r="9708" spans="1:19" x14ac:dyDescent="0.3">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c r="S9708">
        <f>COUNTIFS(Table1[Order ID],Table1[[#This Row],[Order ID]],Table1[Product ID],Table1[[#This Row],[Product ID]],Table1[Sales],Table1[[#This Row],[Sales]])</f>
        <v>1</v>
      </c>
    </row>
    <row r="9709" spans="1:19" x14ac:dyDescent="0.3">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c r="S9709">
        <f>COUNTIFS(Table1[Order ID],Table1[[#This Row],[Order ID]],Table1[Product ID],Table1[[#This Row],[Product ID]],Table1[Sales],Table1[[#This Row],[Sales]])</f>
        <v>1</v>
      </c>
    </row>
    <row r="9710" spans="1:19" x14ac:dyDescent="0.3">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c r="S9710">
        <f>COUNTIFS(Table1[Order ID],Table1[[#This Row],[Order ID]],Table1[Product ID],Table1[[#This Row],[Product ID]],Table1[Sales],Table1[[#This Row],[Sales]])</f>
        <v>1</v>
      </c>
    </row>
    <row r="9711" spans="1:19" x14ac:dyDescent="0.3">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c r="S9711">
        <f>COUNTIFS(Table1[Order ID],Table1[[#This Row],[Order ID]],Table1[Product ID],Table1[[#This Row],[Product ID]],Table1[Sales],Table1[[#This Row],[Sales]])</f>
        <v>1</v>
      </c>
    </row>
    <row r="9712" spans="1:19" x14ac:dyDescent="0.3">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c r="S9712">
        <f>COUNTIFS(Table1[Order ID],Table1[[#This Row],[Order ID]],Table1[Product ID],Table1[[#This Row],[Product ID]],Table1[Sales],Table1[[#This Row],[Sales]])</f>
        <v>1</v>
      </c>
    </row>
    <row r="9713" spans="1:19" x14ac:dyDescent="0.3">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c r="S9713">
        <f>COUNTIFS(Table1[Order ID],Table1[[#This Row],[Order ID]],Table1[Product ID],Table1[[#This Row],[Product ID]],Table1[Sales],Table1[[#This Row],[Sales]])</f>
        <v>1</v>
      </c>
    </row>
    <row r="9714" spans="1:19" x14ac:dyDescent="0.3">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c r="S9714">
        <f>COUNTIFS(Table1[Order ID],Table1[[#This Row],[Order ID]],Table1[Product ID],Table1[[#This Row],[Product ID]],Table1[Sales],Table1[[#This Row],[Sales]])</f>
        <v>1</v>
      </c>
    </row>
    <row r="9715" spans="1:19" x14ac:dyDescent="0.3">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c r="S9715">
        <f>COUNTIFS(Table1[Order ID],Table1[[#This Row],[Order ID]],Table1[Product ID],Table1[[#This Row],[Product ID]],Table1[Sales],Table1[[#This Row],[Sales]])</f>
        <v>1</v>
      </c>
    </row>
    <row r="9716" spans="1:19" x14ac:dyDescent="0.3">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c r="S9716">
        <f>COUNTIFS(Table1[Order ID],Table1[[#This Row],[Order ID]],Table1[Product ID],Table1[[#This Row],[Product ID]],Table1[Sales],Table1[[#This Row],[Sales]])</f>
        <v>1</v>
      </c>
    </row>
    <row r="9717" spans="1:19" x14ac:dyDescent="0.3">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c r="S9717">
        <f>COUNTIFS(Table1[Order ID],Table1[[#This Row],[Order ID]],Table1[Product ID],Table1[[#This Row],[Product ID]],Table1[Sales],Table1[[#This Row],[Sales]])</f>
        <v>1</v>
      </c>
    </row>
    <row r="9718" spans="1:19" x14ac:dyDescent="0.3">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c r="S9718">
        <f>COUNTIFS(Table1[Order ID],Table1[[#This Row],[Order ID]],Table1[Product ID],Table1[[#This Row],[Product ID]],Table1[Sales],Table1[[#This Row],[Sales]])</f>
        <v>1</v>
      </c>
    </row>
    <row r="9719" spans="1:19" x14ac:dyDescent="0.3">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c r="S9719">
        <f>COUNTIFS(Table1[Order ID],Table1[[#This Row],[Order ID]],Table1[Product ID],Table1[[#This Row],[Product ID]],Table1[Sales],Table1[[#This Row],[Sales]])</f>
        <v>1</v>
      </c>
    </row>
    <row r="9720" spans="1:19" x14ac:dyDescent="0.3">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c r="S9720">
        <f>COUNTIFS(Table1[Order ID],Table1[[#This Row],[Order ID]],Table1[Product ID],Table1[[#This Row],[Product ID]],Table1[Sales],Table1[[#This Row],[Sales]])</f>
        <v>1</v>
      </c>
    </row>
    <row r="9721" spans="1:19" x14ac:dyDescent="0.3">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c r="S9721">
        <f>COUNTIFS(Table1[Order ID],Table1[[#This Row],[Order ID]],Table1[Product ID],Table1[[#This Row],[Product ID]],Table1[Sales],Table1[[#This Row],[Sales]])</f>
        <v>1</v>
      </c>
    </row>
    <row r="9722" spans="1:19" x14ac:dyDescent="0.3">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c r="S9722">
        <f>COUNTIFS(Table1[Order ID],Table1[[#This Row],[Order ID]],Table1[Product ID],Table1[[#This Row],[Product ID]],Table1[Sales],Table1[[#This Row],[Sales]])</f>
        <v>1</v>
      </c>
    </row>
    <row r="9723" spans="1:19" x14ac:dyDescent="0.3">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c r="S9723">
        <f>COUNTIFS(Table1[Order ID],Table1[[#This Row],[Order ID]],Table1[Product ID],Table1[[#This Row],[Product ID]],Table1[Sales],Table1[[#This Row],[Sales]])</f>
        <v>1</v>
      </c>
    </row>
    <row r="9724" spans="1:19" x14ac:dyDescent="0.3">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c r="S9724">
        <f>COUNTIFS(Table1[Order ID],Table1[[#This Row],[Order ID]],Table1[Product ID],Table1[[#This Row],[Product ID]],Table1[Sales],Table1[[#This Row],[Sales]])</f>
        <v>1</v>
      </c>
    </row>
    <row r="9725" spans="1:19" x14ac:dyDescent="0.3">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c r="S9725">
        <f>COUNTIFS(Table1[Order ID],Table1[[#This Row],[Order ID]],Table1[Product ID],Table1[[#This Row],[Product ID]],Table1[Sales],Table1[[#This Row],[Sales]])</f>
        <v>1</v>
      </c>
    </row>
    <row r="9726" spans="1:19" x14ac:dyDescent="0.3">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c r="S9726">
        <f>COUNTIFS(Table1[Order ID],Table1[[#This Row],[Order ID]],Table1[Product ID],Table1[[#This Row],[Product ID]],Table1[Sales],Table1[[#This Row],[Sales]])</f>
        <v>1</v>
      </c>
    </row>
    <row r="9727" spans="1:19" x14ac:dyDescent="0.3">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c r="S9727">
        <f>COUNTIFS(Table1[Order ID],Table1[[#This Row],[Order ID]],Table1[Product ID],Table1[[#This Row],[Product ID]],Table1[Sales],Table1[[#This Row],[Sales]])</f>
        <v>1</v>
      </c>
    </row>
    <row r="9728" spans="1:19" x14ac:dyDescent="0.3">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c r="S9728">
        <f>COUNTIFS(Table1[Order ID],Table1[[#This Row],[Order ID]],Table1[Product ID],Table1[[#This Row],[Product ID]],Table1[Sales],Table1[[#This Row],[Sales]])</f>
        <v>1</v>
      </c>
    </row>
    <row r="9729" spans="1:19" x14ac:dyDescent="0.3">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c r="S9729">
        <f>COUNTIFS(Table1[Order ID],Table1[[#This Row],[Order ID]],Table1[Product ID],Table1[[#This Row],[Product ID]],Table1[Sales],Table1[[#This Row],[Sales]])</f>
        <v>1</v>
      </c>
    </row>
    <row r="9730" spans="1:19" x14ac:dyDescent="0.3">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c r="S9730">
        <f>COUNTIFS(Table1[Order ID],Table1[[#This Row],[Order ID]],Table1[Product ID],Table1[[#This Row],[Product ID]],Table1[Sales],Table1[[#This Row],[Sales]])</f>
        <v>1</v>
      </c>
    </row>
    <row r="9731" spans="1:19" x14ac:dyDescent="0.3">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c r="S9731">
        <f>COUNTIFS(Table1[Order ID],Table1[[#This Row],[Order ID]],Table1[Product ID],Table1[[#This Row],[Product ID]],Table1[Sales],Table1[[#This Row],[Sales]])</f>
        <v>1</v>
      </c>
    </row>
    <row r="9732" spans="1:19" x14ac:dyDescent="0.3">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c r="S9732">
        <f>COUNTIFS(Table1[Order ID],Table1[[#This Row],[Order ID]],Table1[Product ID],Table1[[#This Row],[Product ID]],Table1[Sales],Table1[[#This Row],[Sales]])</f>
        <v>1</v>
      </c>
    </row>
    <row r="9733" spans="1:19" x14ac:dyDescent="0.3">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c r="S9733">
        <f>COUNTIFS(Table1[Order ID],Table1[[#This Row],[Order ID]],Table1[Product ID],Table1[[#This Row],[Product ID]],Table1[Sales],Table1[[#This Row],[Sales]])</f>
        <v>1</v>
      </c>
    </row>
    <row r="9734" spans="1:19" x14ac:dyDescent="0.3">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c r="S9734">
        <f>COUNTIFS(Table1[Order ID],Table1[[#This Row],[Order ID]],Table1[Product ID],Table1[[#This Row],[Product ID]],Table1[Sales],Table1[[#This Row],[Sales]])</f>
        <v>1</v>
      </c>
    </row>
    <row r="9735" spans="1:19" x14ac:dyDescent="0.3">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c r="S9735">
        <f>COUNTIFS(Table1[Order ID],Table1[[#This Row],[Order ID]],Table1[Product ID],Table1[[#This Row],[Product ID]],Table1[Sales],Table1[[#This Row],[Sales]])</f>
        <v>1</v>
      </c>
    </row>
    <row r="9736" spans="1:19" x14ac:dyDescent="0.3">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c r="S9736">
        <f>COUNTIFS(Table1[Order ID],Table1[[#This Row],[Order ID]],Table1[Product ID],Table1[[#This Row],[Product ID]],Table1[Sales],Table1[[#This Row],[Sales]])</f>
        <v>1</v>
      </c>
    </row>
    <row r="9737" spans="1:19" x14ac:dyDescent="0.3">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c r="S9737">
        <f>COUNTIFS(Table1[Order ID],Table1[[#This Row],[Order ID]],Table1[Product ID],Table1[[#This Row],[Product ID]],Table1[Sales],Table1[[#This Row],[Sales]])</f>
        <v>1</v>
      </c>
    </row>
    <row r="9738" spans="1:19" x14ac:dyDescent="0.3">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c r="S9738">
        <f>COUNTIFS(Table1[Order ID],Table1[[#This Row],[Order ID]],Table1[Product ID],Table1[[#This Row],[Product ID]],Table1[Sales],Table1[[#This Row],[Sales]])</f>
        <v>1</v>
      </c>
    </row>
    <row r="9739" spans="1:19" x14ac:dyDescent="0.3">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c r="S9739">
        <f>COUNTIFS(Table1[Order ID],Table1[[#This Row],[Order ID]],Table1[Product ID],Table1[[#This Row],[Product ID]],Table1[Sales],Table1[[#This Row],[Sales]])</f>
        <v>1</v>
      </c>
    </row>
    <row r="9740" spans="1:19" x14ac:dyDescent="0.3">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c r="S9740">
        <f>COUNTIFS(Table1[Order ID],Table1[[#This Row],[Order ID]],Table1[Product ID],Table1[[#This Row],[Product ID]],Table1[Sales],Table1[[#This Row],[Sales]])</f>
        <v>1</v>
      </c>
    </row>
    <row r="9741" spans="1:19" x14ac:dyDescent="0.3">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c r="S9741">
        <f>COUNTIFS(Table1[Order ID],Table1[[#This Row],[Order ID]],Table1[Product ID],Table1[[#This Row],[Product ID]],Table1[Sales],Table1[[#This Row],[Sales]])</f>
        <v>1</v>
      </c>
    </row>
    <row r="9742" spans="1:19" x14ac:dyDescent="0.3">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c r="S9742">
        <f>COUNTIFS(Table1[Order ID],Table1[[#This Row],[Order ID]],Table1[Product ID],Table1[[#This Row],[Product ID]],Table1[Sales],Table1[[#This Row],[Sales]])</f>
        <v>1</v>
      </c>
    </row>
    <row r="9743" spans="1:19" x14ac:dyDescent="0.3">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c r="S9743">
        <f>COUNTIFS(Table1[Order ID],Table1[[#This Row],[Order ID]],Table1[Product ID],Table1[[#This Row],[Product ID]],Table1[Sales],Table1[[#This Row],[Sales]])</f>
        <v>1</v>
      </c>
    </row>
    <row r="9744" spans="1:19" x14ac:dyDescent="0.3">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c r="S9744">
        <f>COUNTIFS(Table1[Order ID],Table1[[#This Row],[Order ID]],Table1[Product ID],Table1[[#This Row],[Product ID]],Table1[Sales],Table1[[#This Row],[Sales]])</f>
        <v>1</v>
      </c>
    </row>
    <row r="9745" spans="1:19" x14ac:dyDescent="0.3">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c r="S9745">
        <f>COUNTIFS(Table1[Order ID],Table1[[#This Row],[Order ID]],Table1[Product ID],Table1[[#This Row],[Product ID]],Table1[Sales],Table1[[#This Row],[Sales]])</f>
        <v>1</v>
      </c>
    </row>
    <row r="9746" spans="1:19" x14ac:dyDescent="0.3">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c r="S9746">
        <f>COUNTIFS(Table1[Order ID],Table1[[#This Row],[Order ID]],Table1[Product ID],Table1[[#This Row],[Product ID]],Table1[Sales],Table1[[#This Row],[Sales]])</f>
        <v>1</v>
      </c>
    </row>
    <row r="9747" spans="1:19" x14ac:dyDescent="0.3">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c r="S9747">
        <f>COUNTIFS(Table1[Order ID],Table1[[#This Row],[Order ID]],Table1[Product ID],Table1[[#This Row],[Product ID]],Table1[Sales],Table1[[#This Row],[Sales]])</f>
        <v>1</v>
      </c>
    </row>
    <row r="9748" spans="1:19" x14ac:dyDescent="0.3">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c r="S9748">
        <f>COUNTIFS(Table1[Order ID],Table1[[#This Row],[Order ID]],Table1[Product ID],Table1[[#This Row],[Product ID]],Table1[Sales],Table1[[#This Row],[Sales]])</f>
        <v>1</v>
      </c>
    </row>
    <row r="9749" spans="1:19" x14ac:dyDescent="0.3">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c r="S9749">
        <f>COUNTIFS(Table1[Order ID],Table1[[#This Row],[Order ID]],Table1[Product ID],Table1[[#This Row],[Product ID]],Table1[Sales],Table1[[#This Row],[Sales]])</f>
        <v>1</v>
      </c>
    </row>
    <row r="9750" spans="1:19" x14ac:dyDescent="0.3">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c r="S9750">
        <f>COUNTIFS(Table1[Order ID],Table1[[#This Row],[Order ID]],Table1[Product ID],Table1[[#This Row],[Product ID]],Table1[Sales],Table1[[#This Row],[Sales]])</f>
        <v>1</v>
      </c>
    </row>
    <row r="9751" spans="1:19" x14ac:dyDescent="0.3">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c r="S9751">
        <f>COUNTIFS(Table1[Order ID],Table1[[#This Row],[Order ID]],Table1[Product ID],Table1[[#This Row],[Product ID]],Table1[Sales],Table1[[#This Row],[Sales]])</f>
        <v>1</v>
      </c>
    </row>
    <row r="9752" spans="1:19" x14ac:dyDescent="0.3">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c r="S9752">
        <f>COUNTIFS(Table1[Order ID],Table1[[#This Row],[Order ID]],Table1[Product ID],Table1[[#This Row],[Product ID]],Table1[Sales],Table1[[#This Row],[Sales]])</f>
        <v>1</v>
      </c>
    </row>
    <row r="9753" spans="1:19" x14ac:dyDescent="0.3">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c r="S9753">
        <f>COUNTIFS(Table1[Order ID],Table1[[#This Row],[Order ID]],Table1[Product ID],Table1[[#This Row],[Product ID]],Table1[Sales],Table1[[#This Row],[Sales]])</f>
        <v>1</v>
      </c>
    </row>
    <row r="9754" spans="1:19" x14ac:dyDescent="0.3">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c r="S9754">
        <f>COUNTIFS(Table1[Order ID],Table1[[#This Row],[Order ID]],Table1[Product ID],Table1[[#This Row],[Product ID]],Table1[Sales],Table1[[#This Row],[Sales]])</f>
        <v>1</v>
      </c>
    </row>
    <row r="9755" spans="1:19" x14ac:dyDescent="0.3">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c r="S9755">
        <f>COUNTIFS(Table1[Order ID],Table1[[#This Row],[Order ID]],Table1[Product ID],Table1[[#This Row],[Product ID]],Table1[Sales],Table1[[#This Row],[Sales]])</f>
        <v>1</v>
      </c>
    </row>
    <row r="9756" spans="1:19" x14ac:dyDescent="0.3">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c r="S9756">
        <f>COUNTIFS(Table1[Order ID],Table1[[#This Row],[Order ID]],Table1[Product ID],Table1[[#This Row],[Product ID]],Table1[Sales],Table1[[#This Row],[Sales]])</f>
        <v>1</v>
      </c>
    </row>
    <row r="9757" spans="1:19" x14ac:dyDescent="0.3">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c r="S9757">
        <f>COUNTIFS(Table1[Order ID],Table1[[#This Row],[Order ID]],Table1[Product ID],Table1[[#This Row],[Product ID]],Table1[Sales],Table1[[#This Row],[Sales]])</f>
        <v>1</v>
      </c>
    </row>
    <row r="9758" spans="1:19" x14ac:dyDescent="0.3">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c r="S9758">
        <f>COUNTIFS(Table1[Order ID],Table1[[#This Row],[Order ID]],Table1[Product ID],Table1[[#This Row],[Product ID]],Table1[Sales],Table1[[#This Row],[Sales]])</f>
        <v>1</v>
      </c>
    </row>
    <row r="9759" spans="1:19" x14ac:dyDescent="0.3">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c r="S9759">
        <f>COUNTIFS(Table1[Order ID],Table1[[#This Row],[Order ID]],Table1[Product ID],Table1[[#This Row],[Product ID]],Table1[Sales],Table1[[#This Row],[Sales]])</f>
        <v>1</v>
      </c>
    </row>
    <row r="9760" spans="1:19" x14ac:dyDescent="0.3">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c r="S9760">
        <f>COUNTIFS(Table1[Order ID],Table1[[#This Row],[Order ID]],Table1[Product ID],Table1[[#This Row],[Product ID]],Table1[Sales],Table1[[#This Row],[Sales]])</f>
        <v>1</v>
      </c>
    </row>
    <row r="9761" spans="1:19" x14ac:dyDescent="0.3">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c r="S9761">
        <f>COUNTIFS(Table1[Order ID],Table1[[#This Row],[Order ID]],Table1[Product ID],Table1[[#This Row],[Product ID]],Table1[Sales],Table1[[#This Row],[Sales]])</f>
        <v>1</v>
      </c>
    </row>
    <row r="9762" spans="1:19" x14ac:dyDescent="0.3">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c r="S9762">
        <f>COUNTIFS(Table1[Order ID],Table1[[#This Row],[Order ID]],Table1[Product ID],Table1[[#This Row],[Product ID]],Table1[Sales],Table1[[#This Row],[Sales]])</f>
        <v>1</v>
      </c>
    </row>
    <row r="9763" spans="1:19" x14ac:dyDescent="0.3">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c r="S9763">
        <f>COUNTIFS(Table1[Order ID],Table1[[#This Row],[Order ID]],Table1[Product ID],Table1[[#This Row],[Product ID]],Table1[Sales],Table1[[#This Row],[Sales]])</f>
        <v>1</v>
      </c>
    </row>
    <row r="9764" spans="1:19" x14ac:dyDescent="0.3">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c r="S9764">
        <f>COUNTIFS(Table1[Order ID],Table1[[#This Row],[Order ID]],Table1[Product ID],Table1[[#This Row],[Product ID]],Table1[Sales],Table1[[#This Row],[Sales]])</f>
        <v>1</v>
      </c>
    </row>
    <row r="9765" spans="1:19" x14ac:dyDescent="0.3">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c r="S9765">
        <f>COUNTIFS(Table1[Order ID],Table1[[#This Row],[Order ID]],Table1[Product ID],Table1[[#This Row],[Product ID]],Table1[Sales],Table1[[#This Row],[Sales]])</f>
        <v>1</v>
      </c>
    </row>
    <row r="9766" spans="1:19" x14ac:dyDescent="0.3">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c r="S9766">
        <f>COUNTIFS(Table1[Order ID],Table1[[#This Row],[Order ID]],Table1[Product ID],Table1[[#This Row],[Product ID]],Table1[Sales],Table1[[#This Row],[Sales]])</f>
        <v>1</v>
      </c>
    </row>
    <row r="9767" spans="1:19" x14ac:dyDescent="0.3">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c r="S9767">
        <f>COUNTIFS(Table1[Order ID],Table1[[#This Row],[Order ID]],Table1[Product ID],Table1[[#This Row],[Product ID]],Table1[Sales],Table1[[#This Row],[Sales]])</f>
        <v>1</v>
      </c>
    </row>
    <row r="9768" spans="1:19" x14ac:dyDescent="0.3">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c r="S9768">
        <f>COUNTIFS(Table1[Order ID],Table1[[#This Row],[Order ID]],Table1[Product ID],Table1[[#This Row],[Product ID]],Table1[Sales],Table1[[#This Row],[Sales]])</f>
        <v>1</v>
      </c>
    </row>
    <row r="9769" spans="1:19" x14ac:dyDescent="0.3">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c r="S9769">
        <f>COUNTIFS(Table1[Order ID],Table1[[#This Row],[Order ID]],Table1[Product ID],Table1[[#This Row],[Product ID]],Table1[Sales],Table1[[#This Row],[Sales]])</f>
        <v>1</v>
      </c>
    </row>
    <row r="9770" spans="1:19" x14ac:dyDescent="0.3">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c r="S9770">
        <f>COUNTIFS(Table1[Order ID],Table1[[#This Row],[Order ID]],Table1[Product ID],Table1[[#This Row],[Product ID]],Table1[Sales],Table1[[#This Row],[Sales]])</f>
        <v>1</v>
      </c>
    </row>
    <row r="9771" spans="1:19" x14ac:dyDescent="0.3">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c r="S9771">
        <f>COUNTIFS(Table1[Order ID],Table1[[#This Row],[Order ID]],Table1[Product ID],Table1[[#This Row],[Product ID]],Table1[Sales],Table1[[#This Row],[Sales]])</f>
        <v>1</v>
      </c>
    </row>
    <row r="9772" spans="1:19" x14ac:dyDescent="0.3">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c r="S9772">
        <f>COUNTIFS(Table1[Order ID],Table1[[#This Row],[Order ID]],Table1[Product ID],Table1[[#This Row],[Product ID]],Table1[Sales],Table1[[#This Row],[Sales]])</f>
        <v>1</v>
      </c>
    </row>
    <row r="9773" spans="1:19" x14ac:dyDescent="0.3">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c r="S9773">
        <f>COUNTIFS(Table1[Order ID],Table1[[#This Row],[Order ID]],Table1[Product ID],Table1[[#This Row],[Product ID]],Table1[Sales],Table1[[#This Row],[Sales]])</f>
        <v>1</v>
      </c>
    </row>
    <row r="9774" spans="1:19" x14ac:dyDescent="0.3">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c r="S9774">
        <f>COUNTIFS(Table1[Order ID],Table1[[#This Row],[Order ID]],Table1[Product ID],Table1[[#This Row],[Product ID]],Table1[Sales],Table1[[#This Row],[Sales]])</f>
        <v>1</v>
      </c>
    </row>
    <row r="9775" spans="1:19" x14ac:dyDescent="0.3">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c r="S9775">
        <f>COUNTIFS(Table1[Order ID],Table1[[#This Row],[Order ID]],Table1[Product ID],Table1[[#This Row],[Product ID]],Table1[Sales],Table1[[#This Row],[Sales]])</f>
        <v>1</v>
      </c>
    </row>
    <row r="9776" spans="1:19" x14ac:dyDescent="0.3">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c r="S9776">
        <f>COUNTIFS(Table1[Order ID],Table1[[#This Row],[Order ID]],Table1[Product ID],Table1[[#This Row],[Product ID]],Table1[Sales],Table1[[#This Row],[Sales]])</f>
        <v>1</v>
      </c>
    </row>
    <row r="9777" spans="1:19" x14ac:dyDescent="0.3">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c r="S9777">
        <f>COUNTIFS(Table1[Order ID],Table1[[#This Row],[Order ID]],Table1[Product ID],Table1[[#This Row],[Product ID]],Table1[Sales],Table1[[#This Row],[Sales]])</f>
        <v>1</v>
      </c>
    </row>
    <row r="9778" spans="1:19" x14ac:dyDescent="0.3">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c r="S9778">
        <f>COUNTIFS(Table1[Order ID],Table1[[#This Row],[Order ID]],Table1[Product ID],Table1[[#This Row],[Product ID]],Table1[Sales],Table1[[#This Row],[Sales]])</f>
        <v>1</v>
      </c>
    </row>
    <row r="9779" spans="1:19" x14ac:dyDescent="0.3">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c r="S9779">
        <f>COUNTIFS(Table1[Order ID],Table1[[#This Row],[Order ID]],Table1[Product ID],Table1[[#This Row],[Product ID]],Table1[Sales],Table1[[#This Row],[Sales]])</f>
        <v>1</v>
      </c>
    </row>
    <row r="9780" spans="1:19" x14ac:dyDescent="0.3">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c r="S9780">
        <f>COUNTIFS(Table1[Order ID],Table1[[#This Row],[Order ID]],Table1[Product ID],Table1[[#This Row],[Product ID]],Table1[Sales],Table1[[#This Row],[Sales]])</f>
        <v>1</v>
      </c>
    </row>
    <row r="9781" spans="1:19" x14ac:dyDescent="0.3">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c r="S9781">
        <f>COUNTIFS(Table1[Order ID],Table1[[#This Row],[Order ID]],Table1[Product ID],Table1[[#This Row],[Product ID]],Table1[Sales],Table1[[#This Row],[Sales]])</f>
        <v>1</v>
      </c>
    </row>
    <row r="9782" spans="1:19" x14ac:dyDescent="0.3">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c r="S9782">
        <f>COUNTIFS(Table1[Order ID],Table1[[#This Row],[Order ID]],Table1[Product ID],Table1[[#This Row],[Product ID]],Table1[Sales],Table1[[#This Row],[Sales]])</f>
        <v>1</v>
      </c>
    </row>
    <row r="9783" spans="1:19" x14ac:dyDescent="0.3">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c r="S9783">
        <f>COUNTIFS(Table1[Order ID],Table1[[#This Row],[Order ID]],Table1[Product ID],Table1[[#This Row],[Product ID]],Table1[Sales],Table1[[#This Row],[Sales]])</f>
        <v>1</v>
      </c>
    </row>
    <row r="9784" spans="1:19" x14ac:dyDescent="0.3">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c r="S9784">
        <f>COUNTIFS(Table1[Order ID],Table1[[#This Row],[Order ID]],Table1[Product ID],Table1[[#This Row],[Product ID]],Table1[Sales],Table1[[#This Row],[Sales]])</f>
        <v>1</v>
      </c>
    </row>
    <row r="9785" spans="1:19" x14ac:dyDescent="0.3">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c r="S9785">
        <f>COUNTIFS(Table1[Order ID],Table1[[#This Row],[Order ID]],Table1[Product ID],Table1[[#This Row],[Product ID]],Table1[Sales],Table1[[#This Row],[Sales]])</f>
        <v>1</v>
      </c>
    </row>
    <row r="9786" spans="1:19" x14ac:dyDescent="0.3">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c r="S9786">
        <f>COUNTIFS(Table1[Order ID],Table1[[#This Row],[Order ID]],Table1[Product ID],Table1[[#This Row],[Product ID]],Table1[Sales],Table1[[#This Row],[Sales]])</f>
        <v>1</v>
      </c>
    </row>
    <row r="9787" spans="1:19" x14ac:dyDescent="0.3">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c r="S9787">
        <f>COUNTIFS(Table1[Order ID],Table1[[#This Row],[Order ID]],Table1[Product ID],Table1[[#This Row],[Product ID]],Table1[Sales],Table1[[#This Row],[Sales]])</f>
        <v>1</v>
      </c>
    </row>
    <row r="9788" spans="1:19" x14ac:dyDescent="0.3">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c r="S9788">
        <f>COUNTIFS(Table1[Order ID],Table1[[#This Row],[Order ID]],Table1[Product ID],Table1[[#This Row],[Product ID]],Table1[Sales],Table1[[#This Row],[Sales]])</f>
        <v>1</v>
      </c>
    </row>
    <row r="9789" spans="1:19" x14ac:dyDescent="0.3">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c r="S9789">
        <f>COUNTIFS(Table1[Order ID],Table1[[#This Row],[Order ID]],Table1[Product ID],Table1[[#This Row],[Product ID]],Table1[Sales],Table1[[#This Row],[Sales]])</f>
        <v>1</v>
      </c>
    </row>
    <row r="9790" spans="1:19" x14ac:dyDescent="0.3">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c r="S9790">
        <f>COUNTIFS(Table1[Order ID],Table1[[#This Row],[Order ID]],Table1[Product ID],Table1[[#This Row],[Product ID]],Table1[Sales],Table1[[#This Row],[Sales]])</f>
        <v>1</v>
      </c>
    </row>
    <row r="9791" spans="1:19" x14ac:dyDescent="0.3">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c r="S9791">
        <f>COUNTIFS(Table1[Order ID],Table1[[#This Row],[Order ID]],Table1[Product ID],Table1[[#This Row],[Product ID]],Table1[Sales],Table1[[#This Row],[Sales]])</f>
        <v>1</v>
      </c>
    </row>
    <row r="9792" spans="1:19" x14ac:dyDescent="0.3">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c r="S9792">
        <f>COUNTIFS(Table1[Order ID],Table1[[#This Row],[Order ID]],Table1[Product ID],Table1[[#This Row],[Product ID]],Table1[Sales],Table1[[#This Row],[Sales]])</f>
        <v>1</v>
      </c>
    </row>
    <row r="9793" spans="1:19" x14ac:dyDescent="0.3">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c r="S9793">
        <f>COUNTIFS(Table1[Order ID],Table1[[#This Row],[Order ID]],Table1[Product ID],Table1[[#This Row],[Product ID]],Table1[Sales],Table1[[#This Row],[Sales]])</f>
        <v>1</v>
      </c>
    </row>
    <row r="9794" spans="1:19" x14ac:dyDescent="0.3">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c r="S9794">
        <f>COUNTIFS(Table1[Order ID],Table1[[#This Row],[Order ID]],Table1[Product ID],Table1[[#This Row],[Product ID]],Table1[Sales],Table1[[#This Row],[Sales]])</f>
        <v>1</v>
      </c>
    </row>
    <row r="9795" spans="1:19" x14ac:dyDescent="0.3">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c r="S9795">
        <f>COUNTIFS(Table1[Order ID],Table1[[#This Row],[Order ID]],Table1[Product ID],Table1[[#This Row],[Product ID]],Table1[Sales],Table1[[#This Row],[Sales]])</f>
        <v>1</v>
      </c>
    </row>
    <row r="9796" spans="1:19" x14ac:dyDescent="0.3">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c r="S9796">
        <f>COUNTIFS(Table1[Order ID],Table1[[#This Row],[Order ID]],Table1[Product ID],Table1[[#This Row],[Product ID]],Table1[Sales],Table1[[#This Row],[Sales]])</f>
        <v>1</v>
      </c>
    </row>
    <row r="9797" spans="1:19" x14ac:dyDescent="0.3">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c r="S9797">
        <f>COUNTIFS(Table1[Order ID],Table1[[#This Row],[Order ID]],Table1[Product ID],Table1[[#This Row],[Product ID]],Table1[Sales],Table1[[#This Row],[Sales]])</f>
        <v>1</v>
      </c>
    </row>
    <row r="9798" spans="1:19" x14ac:dyDescent="0.3">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c r="S9798">
        <f>COUNTIFS(Table1[Order ID],Table1[[#This Row],[Order ID]],Table1[Product ID],Table1[[#This Row],[Product ID]],Table1[Sales],Table1[[#This Row],[Sales]])</f>
        <v>1</v>
      </c>
    </row>
    <row r="9799" spans="1:19" x14ac:dyDescent="0.3">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c r="S9799">
        <f>COUNTIFS(Table1[Order ID],Table1[[#This Row],[Order ID]],Table1[Product ID],Table1[[#This Row],[Product ID]],Table1[Sales],Table1[[#This Row],[Sales]])</f>
        <v>1</v>
      </c>
    </row>
    <row r="9800" spans="1:19" x14ac:dyDescent="0.3">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c r="S9800">
        <f>COUNTIFS(Table1[Order ID],Table1[[#This Row],[Order ID]],Table1[Product ID],Table1[[#This Row],[Product ID]],Table1[Sales],Table1[[#This Row],[Sales]])</f>
        <v>1</v>
      </c>
    </row>
    <row r="9801" spans="1:19" x14ac:dyDescent="0.3">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c r="S9801">
        <f>COUNTIFS(Table1[Order ID],Table1[[#This Row],[Order ID]],Table1[Product ID],Table1[[#This Row],[Product ID]],Table1[Sales],Table1[[#This Row],[Sales]])</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92AF1-C5E5-4191-9672-935096E17ED1}">
  <dimension ref="A1:I23"/>
  <sheetViews>
    <sheetView topLeftCell="A14" zoomScale="90" zoomScaleNormal="90" workbookViewId="0">
      <selection activeCell="J30" sqref="J30"/>
    </sheetView>
  </sheetViews>
  <sheetFormatPr defaultRowHeight="14.4" x14ac:dyDescent="0.3"/>
  <cols>
    <col min="1" max="1" width="28.6640625" style="6" bestFit="1" customWidth="1"/>
    <col min="2" max="2" width="10.109375" style="6" bestFit="1" customWidth="1"/>
    <col min="3" max="3" width="12.33203125" style="6" bestFit="1" customWidth="1"/>
    <col min="4" max="4" width="8.88671875" style="6"/>
    <col min="5" max="5" width="18.109375" style="6" bestFit="1" customWidth="1"/>
    <col min="6" max="6" width="8.88671875" style="6"/>
    <col min="7" max="7" width="14" style="6" bestFit="1" customWidth="1"/>
    <col min="8" max="8" width="30.109375" style="6" bestFit="1" customWidth="1"/>
    <col min="9" max="9" width="10" style="6" bestFit="1" customWidth="1"/>
    <col min="10" max="16384" width="8.88671875" style="6"/>
  </cols>
  <sheetData>
    <row r="1" spans="1:9" ht="18" x14ac:dyDescent="0.3">
      <c r="A1" s="17" t="s">
        <v>10869</v>
      </c>
      <c r="B1" s="17"/>
      <c r="C1" s="17"/>
      <c r="D1" s="17"/>
      <c r="E1" s="17"/>
      <c r="F1" s="17"/>
    </row>
    <row r="2" spans="1:9" ht="15" thickBot="1" x14ac:dyDescent="0.35"/>
    <row r="3" spans="1:9" ht="16.2" thickBot="1" x14ac:dyDescent="0.35">
      <c r="A3" s="12" t="s">
        <v>10875</v>
      </c>
      <c r="B3" s="12"/>
      <c r="C3" s="12"/>
      <c r="D3" s="12"/>
      <c r="E3" s="12"/>
      <c r="H3" s="12" t="s">
        <v>10876</v>
      </c>
      <c r="I3" s="12"/>
    </row>
    <row r="4" spans="1:9" ht="15" thickBot="1" x14ac:dyDescent="0.35">
      <c r="A4" s="18" t="s">
        <v>10870</v>
      </c>
      <c r="B4" s="18" t="s">
        <v>10850</v>
      </c>
      <c r="C4" s="18" t="s">
        <v>10871</v>
      </c>
      <c r="D4" s="18" t="s">
        <v>10872</v>
      </c>
      <c r="E4" s="18" t="s">
        <v>10873</v>
      </c>
      <c r="H4" s="18" t="s">
        <v>10877</v>
      </c>
      <c r="I4" s="18" t="s">
        <v>10878</v>
      </c>
    </row>
    <row r="5" spans="1:9" ht="15" thickBot="1" x14ac:dyDescent="0.35">
      <c r="A5" s="7" t="s">
        <v>0</v>
      </c>
      <c r="B5" s="7">
        <f>ROWS(Table1[])</f>
        <v>9800</v>
      </c>
      <c r="C5" s="7">
        <f>COUNTBLANK(INDEX(Table1[],0,MATCH(A5,Table1[#Headers],0)))</f>
        <v>0</v>
      </c>
      <c r="D5" s="19">
        <f>C5/B5</f>
        <v>0</v>
      </c>
      <c r="E5" s="7" t="str">
        <f>IF(C5=0,"OK","Missing")</f>
        <v>OK</v>
      </c>
      <c r="H5" s="7" t="s">
        <v>10850</v>
      </c>
      <c r="I5" s="7">
        <f>ROWS(Table1[])</f>
        <v>9800</v>
      </c>
    </row>
    <row r="6" spans="1:9" ht="15" thickBot="1" x14ac:dyDescent="0.35">
      <c r="A6" s="7" t="s">
        <v>1</v>
      </c>
      <c r="B6" s="7">
        <f>ROWS(Table1[])</f>
        <v>9800</v>
      </c>
      <c r="C6" s="7">
        <f>COUNTBLANK(INDEX(Table1[],0,MATCH(A6,Table1[#Headers],0)))</f>
        <v>0</v>
      </c>
      <c r="D6" s="19">
        <f t="shared" ref="D6:D22" si="0">C6/B6</f>
        <v>0</v>
      </c>
      <c r="E6" s="7" t="str">
        <f t="shared" ref="E6:E22" si="1">IF(C6=0,"OK","Missing")</f>
        <v>OK</v>
      </c>
      <c r="H6" s="7" t="s">
        <v>10879</v>
      </c>
      <c r="I6" s="7">
        <f>COUNTIF(Table1[Dup Count],"&gt;1")</f>
        <v>2</v>
      </c>
    </row>
    <row r="7" spans="1:9" ht="15" thickBot="1" x14ac:dyDescent="0.35">
      <c r="A7" s="7" t="s">
        <v>2</v>
      </c>
      <c r="B7" s="7">
        <f>ROWS(Table1[])</f>
        <v>9800</v>
      </c>
      <c r="C7" s="7">
        <f>COUNTBLANK(INDEX(Table1[],0,MATCH(A7,Table1[#Headers],0)))</f>
        <v>0</v>
      </c>
      <c r="D7" s="19">
        <f t="shared" si="0"/>
        <v>0</v>
      </c>
      <c r="E7" s="7" t="str">
        <f t="shared" si="1"/>
        <v>OK</v>
      </c>
      <c r="H7" s="7" t="s">
        <v>10880</v>
      </c>
      <c r="I7" s="7" cm="1">
        <f t="array" ref="I7">SUMPRODUCT((Table1[Dup Count]&gt;1)*(1-1/Table1[Dup Count]))</f>
        <v>1</v>
      </c>
    </row>
    <row r="8" spans="1:9" ht="15" thickBot="1" x14ac:dyDescent="0.35">
      <c r="A8" s="7" t="s">
        <v>3</v>
      </c>
      <c r="B8" s="7">
        <f>ROWS(Table1[])</f>
        <v>9800</v>
      </c>
      <c r="C8" s="7">
        <f>COUNTBLANK(INDEX(Table1[],0,MATCH(A8,Table1[#Headers],0)))</f>
        <v>0</v>
      </c>
      <c r="D8" s="19">
        <f t="shared" si="0"/>
        <v>0</v>
      </c>
      <c r="E8" s="7" t="str">
        <f t="shared" si="1"/>
        <v>OK</v>
      </c>
      <c r="H8" s="7" t="s">
        <v>10881</v>
      </c>
      <c r="I8" s="7">
        <f>I5-I7</f>
        <v>9799</v>
      </c>
    </row>
    <row r="9" spans="1:9" ht="15" thickBot="1" x14ac:dyDescent="0.35">
      <c r="A9" s="7" t="s">
        <v>4</v>
      </c>
      <c r="B9" s="7">
        <f>ROWS(Table1[])</f>
        <v>9800</v>
      </c>
      <c r="C9" s="7">
        <f>COUNTBLANK(INDEX(Table1[],0,MATCH(A9,Table1[#Headers],0)))</f>
        <v>0</v>
      </c>
      <c r="D9" s="19">
        <f t="shared" si="0"/>
        <v>0</v>
      </c>
      <c r="E9" s="7" t="str">
        <f t="shared" si="1"/>
        <v>OK</v>
      </c>
      <c r="H9" s="7" t="s">
        <v>10882</v>
      </c>
      <c r="I9" s="7" cm="1">
        <f t="array" ref="I9">SUMPRODUCT((Table1[Dup Count]&gt;1)*Table1[Sales]*(1-1/Table1[Dup Count]))</f>
        <v>281.37200000000001</v>
      </c>
    </row>
    <row r="10" spans="1:9" ht="15" thickBot="1" x14ac:dyDescent="0.35">
      <c r="A10" s="7" t="s">
        <v>5</v>
      </c>
      <c r="B10" s="7">
        <f>ROWS(Table1[])</f>
        <v>9800</v>
      </c>
      <c r="C10" s="7">
        <f>COUNTBLANK(INDEX(Table1[],0,MATCH(A10,Table1[#Headers],0)))</f>
        <v>0</v>
      </c>
      <c r="D10" s="19">
        <f t="shared" si="0"/>
        <v>0</v>
      </c>
      <c r="E10" s="7" t="str">
        <f t="shared" si="1"/>
        <v>OK</v>
      </c>
      <c r="H10" s="7" t="s">
        <v>10873</v>
      </c>
      <c r="I10" s="7" t="str">
        <f>IF(I7=0,"Clean","Duplicates")</f>
        <v>Duplicates</v>
      </c>
    </row>
    <row r="11" spans="1:9" ht="15" thickBot="1" x14ac:dyDescent="0.35">
      <c r="A11" s="7" t="s">
        <v>6</v>
      </c>
      <c r="B11" s="7">
        <f>ROWS(Table1[])</f>
        <v>9800</v>
      </c>
      <c r="C11" s="7">
        <f>COUNTBLANK(INDEX(Table1[],0,MATCH(A11,Table1[#Headers],0)))</f>
        <v>0</v>
      </c>
      <c r="D11" s="19">
        <f t="shared" si="0"/>
        <v>0</v>
      </c>
      <c r="E11" s="7" t="str">
        <f t="shared" si="1"/>
        <v>OK</v>
      </c>
    </row>
    <row r="12" spans="1:9" ht="16.2" thickBot="1" x14ac:dyDescent="0.35">
      <c r="A12" s="7" t="s">
        <v>7</v>
      </c>
      <c r="B12" s="7">
        <f>ROWS(Table1[])</f>
        <v>9800</v>
      </c>
      <c r="C12" s="7">
        <f>COUNTBLANK(INDEX(Table1[],0,MATCH(A12,Table1[#Headers],0)))</f>
        <v>0</v>
      </c>
      <c r="D12" s="19">
        <f t="shared" si="0"/>
        <v>0</v>
      </c>
      <c r="E12" s="7" t="str">
        <f t="shared" si="1"/>
        <v>OK</v>
      </c>
      <c r="H12" s="16" t="s">
        <v>10883</v>
      </c>
      <c r="I12" s="16"/>
    </row>
    <row r="13" spans="1:9" ht="15" thickBot="1" x14ac:dyDescent="0.35">
      <c r="A13" s="7" t="s">
        <v>8</v>
      </c>
      <c r="B13" s="7">
        <f>ROWS(Table1[])</f>
        <v>9800</v>
      </c>
      <c r="C13" s="7">
        <f>COUNTBLANK(INDEX(Table1[],0,MATCH(A13,Table1[#Headers],0)))</f>
        <v>0</v>
      </c>
      <c r="D13" s="19">
        <f t="shared" si="0"/>
        <v>0</v>
      </c>
      <c r="E13" s="7" t="str">
        <f t="shared" si="1"/>
        <v>OK</v>
      </c>
      <c r="H13" s="7" t="s">
        <v>10884</v>
      </c>
      <c r="I13" s="7">
        <f>J1</f>
        <v>0</v>
      </c>
    </row>
    <row r="14" spans="1:9" ht="15" thickBot="1" x14ac:dyDescent="0.35">
      <c r="A14" s="7" t="s">
        <v>9</v>
      </c>
      <c r="B14" s="7">
        <f>ROWS(Table1[])</f>
        <v>9800</v>
      </c>
      <c r="C14" s="7">
        <f>COUNTBLANK(INDEX(Table1[],0,MATCH(A14,Table1[#Headers],0)))</f>
        <v>0</v>
      </c>
      <c r="D14" s="19">
        <f t="shared" si="0"/>
        <v>0</v>
      </c>
      <c r="E14" s="7" t="str">
        <f t="shared" si="1"/>
        <v>OK</v>
      </c>
      <c r="H14" s="7" t="s">
        <v>10885</v>
      </c>
      <c r="I14" s="7">
        <f>I7</f>
        <v>1</v>
      </c>
    </row>
    <row r="15" spans="1:9" ht="15" thickBot="1" x14ac:dyDescent="0.35">
      <c r="A15" s="7" t="s">
        <v>10</v>
      </c>
      <c r="B15" s="7">
        <f>ROWS(Table1[])</f>
        <v>9800</v>
      </c>
      <c r="C15" s="7">
        <f>COUNTBLANK(INDEX(Table1[],0,MATCH(A15,Table1[#Headers],0)))</f>
        <v>0</v>
      </c>
      <c r="D15" s="19">
        <f t="shared" si="0"/>
        <v>0</v>
      </c>
      <c r="E15" s="7" t="str">
        <f t="shared" si="1"/>
        <v>OK</v>
      </c>
      <c r="H15" s="7" t="s">
        <v>10886</v>
      </c>
      <c r="I15" s="7" t="str">
        <f>IF(AND(I13=0,I14=0),"Clean","Pending")</f>
        <v>Pending</v>
      </c>
    </row>
    <row r="16" spans="1:9" ht="15" thickBot="1" x14ac:dyDescent="0.35">
      <c r="A16" s="7" t="s">
        <v>11</v>
      </c>
      <c r="B16" s="7">
        <f>ROWS(Table1[])</f>
        <v>9800</v>
      </c>
      <c r="C16" s="7">
        <f>COUNTBLANK(INDEX(Table1[],0,MATCH(A16,Table1[#Headers],0)))</f>
        <v>11</v>
      </c>
      <c r="D16" s="19">
        <f t="shared" si="0"/>
        <v>1.1224489795918367E-3</v>
      </c>
      <c r="E16" s="7" t="str">
        <f t="shared" si="1"/>
        <v>Missing</v>
      </c>
    </row>
    <row r="17" spans="1:5" ht="15" thickBot="1" x14ac:dyDescent="0.35">
      <c r="A17" s="7" t="s">
        <v>12</v>
      </c>
      <c r="B17" s="7">
        <f>ROWS(Table1[])</f>
        <v>9800</v>
      </c>
      <c r="C17" s="7">
        <f>COUNTBLANK(INDEX(Table1[],0,MATCH(A17,Table1[#Headers],0)))</f>
        <v>0</v>
      </c>
      <c r="D17" s="19">
        <f t="shared" si="0"/>
        <v>0</v>
      </c>
      <c r="E17" s="7" t="str">
        <f t="shared" si="1"/>
        <v>OK</v>
      </c>
    </row>
    <row r="18" spans="1:5" ht="15" thickBot="1" x14ac:dyDescent="0.35">
      <c r="A18" s="7" t="s">
        <v>13</v>
      </c>
      <c r="B18" s="7">
        <f>ROWS(Table1[])</f>
        <v>9800</v>
      </c>
      <c r="C18" s="7">
        <f>COUNTBLANK(INDEX(Table1[],0,MATCH(A18,Table1[#Headers],0)))</f>
        <v>0</v>
      </c>
      <c r="D18" s="19">
        <f t="shared" si="0"/>
        <v>0</v>
      </c>
      <c r="E18" s="7" t="str">
        <f t="shared" si="1"/>
        <v>OK</v>
      </c>
    </row>
    <row r="19" spans="1:5" ht="15" thickBot="1" x14ac:dyDescent="0.35">
      <c r="A19" s="7" t="s">
        <v>14</v>
      </c>
      <c r="B19" s="7">
        <f>ROWS(Table1[])</f>
        <v>9800</v>
      </c>
      <c r="C19" s="7">
        <f>COUNTBLANK(INDEX(Table1[],0,MATCH(A19,Table1[#Headers],0)))</f>
        <v>0</v>
      </c>
      <c r="D19" s="19">
        <f t="shared" si="0"/>
        <v>0</v>
      </c>
      <c r="E19" s="7" t="str">
        <f t="shared" si="1"/>
        <v>OK</v>
      </c>
    </row>
    <row r="20" spans="1:5" ht="15" thickBot="1" x14ac:dyDescent="0.35">
      <c r="A20" s="7" t="s">
        <v>15</v>
      </c>
      <c r="B20" s="7">
        <f>ROWS(Table1[])</f>
        <v>9800</v>
      </c>
      <c r="C20" s="7">
        <f>COUNTBLANK(INDEX(Table1[],0,MATCH(A20,Table1[#Headers],0)))</f>
        <v>0</v>
      </c>
      <c r="D20" s="19">
        <f t="shared" si="0"/>
        <v>0</v>
      </c>
      <c r="E20" s="7" t="str">
        <f t="shared" si="1"/>
        <v>OK</v>
      </c>
    </row>
    <row r="21" spans="1:5" ht="15" thickBot="1" x14ac:dyDescent="0.35">
      <c r="A21" s="7" t="s">
        <v>16</v>
      </c>
      <c r="B21" s="7">
        <f>ROWS(Table1[])</f>
        <v>9800</v>
      </c>
      <c r="C21" s="7">
        <f>COUNTBLANK(INDEX(Table1[],0,MATCH(A21,Table1[#Headers],0)))</f>
        <v>0</v>
      </c>
      <c r="D21" s="19">
        <f t="shared" si="0"/>
        <v>0</v>
      </c>
      <c r="E21" s="7" t="str">
        <f t="shared" si="1"/>
        <v>OK</v>
      </c>
    </row>
    <row r="22" spans="1:5" ht="15" thickBot="1" x14ac:dyDescent="0.35">
      <c r="A22" s="7" t="s">
        <v>17</v>
      </c>
      <c r="B22" s="7">
        <f>ROWS(Table1[])</f>
        <v>9800</v>
      </c>
      <c r="C22" s="7">
        <f>COUNTBLANK(INDEX(Table1[],0,MATCH(A22,Table1[#Headers],0)))</f>
        <v>0</v>
      </c>
      <c r="D22" s="19">
        <f t="shared" si="0"/>
        <v>0</v>
      </c>
      <c r="E22" s="7" t="str">
        <f t="shared" si="1"/>
        <v>OK</v>
      </c>
    </row>
    <row r="23" spans="1:5" ht="15" thickBot="1" x14ac:dyDescent="0.35">
      <c r="A23" s="7" t="s">
        <v>10874</v>
      </c>
      <c r="B23" s="7"/>
      <c r="C23" s="7">
        <f>SUM(C5:C22)</f>
        <v>11</v>
      </c>
      <c r="D23" s="7"/>
      <c r="E23" s="7"/>
    </row>
  </sheetData>
  <mergeCells count="4">
    <mergeCell ref="H3:I3"/>
    <mergeCell ref="H12:I12"/>
    <mergeCell ref="A3:E3"/>
    <mergeCell ref="A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EFF38-57A5-4830-A927-57F00A119147}">
  <dimension ref="A1:F24"/>
  <sheetViews>
    <sheetView topLeftCell="A8" zoomScaleNormal="100" workbookViewId="0">
      <selection activeCell="B16" sqref="B16"/>
    </sheetView>
  </sheetViews>
  <sheetFormatPr defaultRowHeight="14.4" x14ac:dyDescent="0.3"/>
  <cols>
    <col min="1" max="1" width="17.33203125" style="6" bestFit="1" customWidth="1"/>
    <col min="2" max="2" width="14.88671875" style="6" bestFit="1" customWidth="1"/>
    <col min="3" max="4" width="8.88671875" style="6"/>
    <col min="5" max="5" width="11.88671875" style="6" customWidth="1"/>
    <col min="6" max="6" width="22.5546875" style="6" customWidth="1"/>
    <col min="7" max="16384" width="8.88671875" style="6"/>
  </cols>
  <sheetData>
    <row r="1" spans="1:6" ht="16.2" thickBot="1" x14ac:dyDescent="0.35">
      <c r="A1" s="12" t="s">
        <v>10845</v>
      </c>
      <c r="B1" s="12"/>
      <c r="E1" s="12" t="s">
        <v>10860</v>
      </c>
      <c r="F1" s="12"/>
    </row>
    <row r="2" spans="1:6" ht="15" thickBot="1" x14ac:dyDescent="0.35">
      <c r="A2" s="7" t="s">
        <v>10846</v>
      </c>
      <c r="B2" s="7">
        <f>SUM(Dataset!R2:R9779)</f>
        <v>2257519.5286999531</v>
      </c>
      <c r="E2" s="7" t="s">
        <v>17</v>
      </c>
      <c r="F2" s="7" t="s">
        <v>10859</v>
      </c>
    </row>
    <row r="3" spans="1:6" ht="15" thickBot="1" x14ac:dyDescent="0.35">
      <c r="A3" s="7" t="s">
        <v>10847</v>
      </c>
      <c r="B3" s="7">
        <f>ROUND(AVERAGE(Dataset!R2:R9779),2)</f>
        <v>230.88</v>
      </c>
      <c r="E3" s="7">
        <v>500</v>
      </c>
      <c r="F3" s="7" t="str">
        <f>IF(E3&gt;=10000,"High",IF(E3&gt;=5000,"Medium",IF(E3&gt;=1000,"Low","Very Low")))</f>
        <v>Very Low</v>
      </c>
    </row>
    <row r="4" spans="1:6" ht="15" thickBot="1" x14ac:dyDescent="0.35">
      <c r="A4" s="7" t="s">
        <v>10848</v>
      </c>
      <c r="B4" s="7">
        <f>MAX(Dataset!R2:R9779)</f>
        <v>22638.48</v>
      </c>
      <c r="E4" s="7">
        <v>1500</v>
      </c>
      <c r="F4" s="7" t="str">
        <f t="shared" ref="F4:F7" si="0">IF(E4&gt;=10000,"High",IF(E4&gt;=5000,"Medium",IF(E4&gt;=1000,"Low","Very Low")))</f>
        <v>Low</v>
      </c>
    </row>
    <row r="5" spans="1:6" ht="15" thickBot="1" x14ac:dyDescent="0.35">
      <c r="A5" s="7" t="s">
        <v>10849</v>
      </c>
      <c r="B5" s="7">
        <f>MIN(Dataset!R2:R9779)</f>
        <v>0.44400000000000001</v>
      </c>
      <c r="E5" s="7">
        <v>3000</v>
      </c>
      <c r="F5" s="7" t="str">
        <f t="shared" si="0"/>
        <v>Low</v>
      </c>
    </row>
    <row r="6" spans="1:6" ht="15" thickBot="1" x14ac:dyDescent="0.35">
      <c r="A6" s="7" t="s">
        <v>10850</v>
      </c>
      <c r="B6" s="7">
        <f>COUNT(Dataset!A2:A9779)</f>
        <v>9778</v>
      </c>
      <c r="E6" s="7">
        <v>7000</v>
      </c>
      <c r="F6" s="7" t="str">
        <f t="shared" si="0"/>
        <v>Medium</v>
      </c>
    </row>
    <row r="7" spans="1:6" ht="15" thickBot="1" x14ac:dyDescent="0.35">
      <c r="E7" s="7">
        <v>12000</v>
      </c>
      <c r="F7" s="7" t="str">
        <f t="shared" si="0"/>
        <v>High</v>
      </c>
    </row>
    <row r="8" spans="1:6" ht="15" thickBot="1" x14ac:dyDescent="0.35"/>
    <row r="9" spans="1:6" ht="16.2" thickBot="1" x14ac:dyDescent="0.35">
      <c r="A9" s="12" t="s">
        <v>10851</v>
      </c>
      <c r="B9" s="12"/>
    </row>
    <row r="10" spans="1:6" ht="15" thickBot="1" x14ac:dyDescent="0.35">
      <c r="A10" s="7" t="s">
        <v>10852</v>
      </c>
      <c r="B10" s="7" t="str">
        <f>VLOOKUP(Dataset!N8,Dataset!N:Q,2,FALSE)</f>
        <v>Office Supplies</v>
      </c>
    </row>
    <row r="11" spans="1:6" ht="15" thickBot="1" x14ac:dyDescent="0.35">
      <c r="A11" s="7" t="s">
        <v>10853</v>
      </c>
      <c r="B11" s="7" t="str">
        <f>VLOOKUP(Dataset!F11,Dataset!F:I,2,FALSE)</f>
        <v>Brosina Hoffman</v>
      </c>
    </row>
    <row r="13" spans="1:6" ht="15" thickBot="1" x14ac:dyDescent="0.35"/>
    <row r="14" spans="1:6" ht="16.2" thickBot="1" x14ac:dyDescent="0.35">
      <c r="A14" s="15" t="s">
        <v>10854</v>
      </c>
      <c r="B14" s="15"/>
      <c r="E14" s="13" t="s">
        <v>10857</v>
      </c>
      <c r="F14" s="14"/>
    </row>
    <row r="15" spans="1:6" ht="15" thickBot="1" x14ac:dyDescent="0.35">
      <c r="A15" s="7" t="s">
        <v>6</v>
      </c>
      <c r="B15" s="7" t="s">
        <v>59</v>
      </c>
      <c r="E15" s="7" t="s">
        <v>12</v>
      </c>
      <c r="F15" s="7" t="s">
        <v>10846</v>
      </c>
    </row>
    <row r="16" spans="1:6" ht="15" thickBot="1" x14ac:dyDescent="0.35">
      <c r="A16" s="7" t="s">
        <v>10856</v>
      </c>
      <c r="B16" s="7">
        <f>INDEX(Table1[Sales],MATCH(B15,Table1[Customer Name],0))</f>
        <v>48.86</v>
      </c>
      <c r="E16" s="7" t="s">
        <v>40</v>
      </c>
      <c r="F16" s="7">
        <f>SUMIF(Dataset!$M$2:$M$9779,E16,Dataset!$R$2:$R$9779)</f>
        <v>710219.68450000032</v>
      </c>
    </row>
    <row r="17" spans="1:6" ht="15" thickBot="1" x14ac:dyDescent="0.35">
      <c r="E17" s="7" t="s">
        <v>144</v>
      </c>
      <c r="F17" s="7">
        <f>SUMIF(Dataset!$M$2:$M$9779,E17,Dataset!$R$2:$R$9779)</f>
        <v>667779.73199999833</v>
      </c>
    </row>
    <row r="18" spans="1:6" ht="15" thickBot="1" x14ac:dyDescent="0.35">
      <c r="E18" s="7" t="s">
        <v>101</v>
      </c>
      <c r="F18" s="7">
        <f>SUMIF(Dataset!$M$2:$M$9779,E18,Dataset!$R$2:$R$9779)</f>
        <v>490567.36320000043</v>
      </c>
    </row>
    <row r="19" spans="1:6" ht="15" thickBot="1" x14ac:dyDescent="0.35">
      <c r="E19" s="7" t="s">
        <v>26</v>
      </c>
      <c r="F19" s="7">
        <f>SUMIF(Dataset!$M$2:$M$9779,E19,Dataset!$R$2:$R$9779)</f>
        <v>388952.74900000036</v>
      </c>
    </row>
    <row r="20" spans="1:6" ht="15" thickBot="1" x14ac:dyDescent="0.35">
      <c r="A20" s="20" t="s">
        <v>10867</v>
      </c>
      <c r="B20" s="21"/>
    </row>
    <row r="21" spans="1:6" ht="15" thickBot="1" x14ac:dyDescent="0.35">
      <c r="A21" s="7" t="s">
        <v>10855</v>
      </c>
      <c r="B21" s="7" t="s">
        <v>10846</v>
      </c>
    </row>
    <row r="22" spans="1:6" ht="15" thickBot="1" x14ac:dyDescent="0.35">
      <c r="A22" s="7" t="s">
        <v>42</v>
      </c>
      <c r="B22" s="7">
        <f>SUMIF(Dataset!$O$2:$O$9779,A22,Dataset!$R$2:$R$9779)</f>
        <v>704255.95800000313</v>
      </c>
    </row>
    <row r="23" spans="1:6" ht="15" thickBot="1" x14ac:dyDescent="0.35">
      <c r="A23" s="7" t="s">
        <v>28</v>
      </c>
      <c r="B23" s="7">
        <f>SUMIF(Table1[Category],A23,Table1[Sales])</f>
        <v>728658.5756999997</v>
      </c>
    </row>
    <row r="24" spans="1:6" ht="15" thickBot="1" x14ac:dyDescent="0.35">
      <c r="A24" s="7" t="s">
        <v>67</v>
      </c>
      <c r="B24" s="7">
        <f>SUMIF(Dataset!$O$2:$O$9779,A24,Dataset!$R$2:$R$9779)</f>
        <v>826706.08299999661</v>
      </c>
    </row>
  </sheetData>
  <mergeCells count="6">
    <mergeCell ref="A20:B20"/>
    <mergeCell ref="E1:F1"/>
    <mergeCell ref="E14:F14"/>
    <mergeCell ref="A1:B1"/>
    <mergeCell ref="A9:B9"/>
    <mergeCell ref="A14:B14"/>
  </mergeCells>
  <pageMargins left="0.7" right="0.7" top="0.75" bottom="0.75" header="0.3" footer="0.3"/>
  <ignoredErrors>
    <ignoredError sqref="B2:B6"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64E3E-C153-4F73-9E54-0F13AEAD73CF}">
  <dimension ref="A1:B9801"/>
  <sheetViews>
    <sheetView workbookViewId="0">
      <selection activeCell="G9" sqref="G9"/>
    </sheetView>
  </sheetViews>
  <sheetFormatPr defaultRowHeight="15" thickBottom="1" x14ac:dyDescent="0.35"/>
  <cols>
    <col min="1" max="1" width="10" style="5" bestFit="1" customWidth="1"/>
    <col min="2" max="2" width="15.5546875" bestFit="1" customWidth="1"/>
  </cols>
  <sheetData>
    <row r="1" spans="1:2" thickBot="1" x14ac:dyDescent="0.35">
      <c r="A1" s="8" t="s">
        <v>17</v>
      </c>
      <c r="B1" s="9" t="s">
        <v>10858</v>
      </c>
    </row>
    <row r="2" spans="1:2" thickBot="1" x14ac:dyDescent="0.35">
      <c r="A2" s="5">
        <v>261.95999999999998</v>
      </c>
      <c r="B2" s="10">
        <f>LARGE($A$2:$A$9779,ROWS(B$2:B2))</f>
        <v>22638.48</v>
      </c>
    </row>
    <row r="3" spans="1:2" thickBot="1" x14ac:dyDescent="0.35">
      <c r="A3" s="5">
        <v>731.94</v>
      </c>
      <c r="B3" s="10">
        <f>LARGE($A$2:$A$9779,ROWS(B$2:B3))</f>
        <v>17499.95</v>
      </c>
    </row>
    <row r="4" spans="1:2" thickBot="1" x14ac:dyDescent="0.35">
      <c r="A4" s="5">
        <v>14.62</v>
      </c>
      <c r="B4" s="10">
        <f>LARGE($A$2:$A$9779,ROWS(B$2:B4))</f>
        <v>13999.96</v>
      </c>
    </row>
    <row r="5" spans="1:2" thickBot="1" x14ac:dyDescent="0.35">
      <c r="A5" s="5">
        <v>957.57749999999999</v>
      </c>
      <c r="B5" s="10">
        <f>LARGE($A$2:$A$9779,ROWS(B$2:B5))</f>
        <v>11199.968000000001</v>
      </c>
    </row>
    <row r="6" spans="1:2" thickBot="1" x14ac:dyDescent="0.35">
      <c r="A6" s="5">
        <v>22.367999999999999</v>
      </c>
      <c r="B6" s="10">
        <f>LARGE($A$2:$A$9779,ROWS(B$2:B6))</f>
        <v>10499.97</v>
      </c>
    </row>
    <row r="7" spans="1:2" thickBot="1" x14ac:dyDescent="0.35">
      <c r="A7" s="5">
        <v>48.86</v>
      </c>
      <c r="B7" s="10">
        <f>LARGE($A$2:$A$9779,ROWS(B$2:B7))</f>
        <v>9892.74</v>
      </c>
    </row>
    <row r="8" spans="1:2" thickBot="1" x14ac:dyDescent="0.35">
      <c r="A8" s="5">
        <v>7.28</v>
      </c>
      <c r="B8" s="10">
        <f>LARGE($A$2:$A$9779,ROWS(B$2:B8))</f>
        <v>9449.9500000000007</v>
      </c>
    </row>
    <row r="9" spans="1:2" thickBot="1" x14ac:dyDescent="0.35">
      <c r="A9" s="5">
        <v>907.15200000000004</v>
      </c>
      <c r="B9" s="10">
        <f>LARGE($A$2:$A$9779,ROWS(B$2:B9))</f>
        <v>9099.93</v>
      </c>
    </row>
    <row r="10" spans="1:2" thickBot="1" x14ac:dyDescent="0.35">
      <c r="A10" s="5">
        <v>18.504000000000001</v>
      </c>
      <c r="B10" s="10">
        <f>LARGE($A$2:$A$9779,ROWS(B$2:B10))</f>
        <v>8749.9500000000007</v>
      </c>
    </row>
    <row r="11" spans="1:2" thickBot="1" x14ac:dyDescent="0.35">
      <c r="A11" s="5">
        <v>114.9</v>
      </c>
      <c r="B11" s="10">
        <f>LARGE($A$2:$A$9779,ROWS(B$2:B11))</f>
        <v>8399.9760000000006</v>
      </c>
    </row>
    <row r="12" spans="1:2" thickBot="1" x14ac:dyDescent="0.35">
      <c r="A12" s="5">
        <v>1706.184</v>
      </c>
    </row>
    <row r="13" spans="1:2" thickBot="1" x14ac:dyDescent="0.35">
      <c r="A13" s="5">
        <v>911.42399999999998</v>
      </c>
    </row>
    <row r="14" spans="1:2" thickBot="1" x14ac:dyDescent="0.35">
      <c r="A14" s="5">
        <v>15.552</v>
      </c>
    </row>
    <row r="15" spans="1:2" thickBot="1" x14ac:dyDescent="0.35">
      <c r="A15" s="5">
        <v>407.976</v>
      </c>
    </row>
    <row r="16" spans="1:2" thickBot="1" x14ac:dyDescent="0.35">
      <c r="A16" s="5">
        <v>68.81</v>
      </c>
    </row>
    <row r="17" spans="1:1" thickBot="1" x14ac:dyDescent="0.35">
      <c r="A17" s="5">
        <v>2.544</v>
      </c>
    </row>
    <row r="18" spans="1:1" thickBot="1" x14ac:dyDescent="0.35">
      <c r="A18" s="5">
        <v>665.88</v>
      </c>
    </row>
    <row r="19" spans="1:1" thickBot="1" x14ac:dyDescent="0.35">
      <c r="A19" s="5">
        <v>55.5</v>
      </c>
    </row>
    <row r="20" spans="1:1" thickBot="1" x14ac:dyDescent="0.35">
      <c r="A20" s="5">
        <v>8.56</v>
      </c>
    </row>
    <row r="21" spans="1:1" thickBot="1" x14ac:dyDescent="0.35">
      <c r="A21" s="5">
        <v>213.48</v>
      </c>
    </row>
    <row r="22" spans="1:1" thickBot="1" x14ac:dyDescent="0.35">
      <c r="A22" s="5">
        <v>22.72</v>
      </c>
    </row>
    <row r="23" spans="1:1" thickBot="1" x14ac:dyDescent="0.35">
      <c r="A23" s="5">
        <v>19.46</v>
      </c>
    </row>
    <row r="24" spans="1:1" thickBot="1" x14ac:dyDescent="0.35">
      <c r="A24" s="5">
        <v>60.34</v>
      </c>
    </row>
    <row r="25" spans="1:1" thickBot="1" x14ac:dyDescent="0.35">
      <c r="A25" s="5">
        <v>71.372</v>
      </c>
    </row>
    <row r="26" spans="1:1" thickBot="1" x14ac:dyDescent="0.35">
      <c r="A26" s="5">
        <v>1044.6300000000001</v>
      </c>
    </row>
    <row r="27" spans="1:1" thickBot="1" x14ac:dyDescent="0.35">
      <c r="A27" s="5">
        <v>11.648</v>
      </c>
    </row>
    <row r="28" spans="1:1" thickBot="1" x14ac:dyDescent="0.35">
      <c r="A28" s="5">
        <v>90.57</v>
      </c>
    </row>
    <row r="29" spans="1:1" thickBot="1" x14ac:dyDescent="0.35">
      <c r="A29" s="5">
        <v>3083.43</v>
      </c>
    </row>
    <row r="30" spans="1:1" thickBot="1" x14ac:dyDescent="0.35">
      <c r="A30" s="5">
        <v>9.6180000000000003</v>
      </c>
    </row>
    <row r="31" spans="1:1" thickBot="1" x14ac:dyDescent="0.35">
      <c r="A31" s="5">
        <v>124.2</v>
      </c>
    </row>
    <row r="32" spans="1:1" thickBot="1" x14ac:dyDescent="0.35">
      <c r="A32" s="5">
        <v>3.2639999999999998</v>
      </c>
    </row>
    <row r="33" spans="1:1" thickBot="1" x14ac:dyDescent="0.35">
      <c r="A33" s="5">
        <v>86.304000000000002</v>
      </c>
    </row>
    <row r="34" spans="1:1" thickBot="1" x14ac:dyDescent="0.35">
      <c r="A34" s="5">
        <v>6.8579999999999997</v>
      </c>
    </row>
    <row r="35" spans="1:1" thickBot="1" x14ac:dyDescent="0.35">
      <c r="A35" s="5">
        <v>15.76</v>
      </c>
    </row>
    <row r="36" spans="1:1" thickBot="1" x14ac:dyDescent="0.35">
      <c r="A36" s="5">
        <v>29.472000000000001</v>
      </c>
    </row>
    <row r="37" spans="1:1" thickBot="1" x14ac:dyDescent="0.35">
      <c r="A37" s="5">
        <v>1097.5440000000001</v>
      </c>
    </row>
    <row r="38" spans="1:1" thickBot="1" x14ac:dyDescent="0.35">
      <c r="A38" s="5">
        <v>190.92</v>
      </c>
    </row>
    <row r="39" spans="1:1" thickBot="1" x14ac:dyDescent="0.35">
      <c r="A39" s="5">
        <v>113.328</v>
      </c>
    </row>
    <row r="40" spans="1:1" thickBot="1" x14ac:dyDescent="0.35">
      <c r="A40" s="5">
        <v>532.39919999999995</v>
      </c>
    </row>
    <row r="41" spans="1:1" thickBot="1" x14ac:dyDescent="0.35">
      <c r="A41" s="5">
        <v>212.05799999999999</v>
      </c>
    </row>
    <row r="42" spans="1:1" thickBot="1" x14ac:dyDescent="0.35">
      <c r="A42" s="5">
        <v>371.16800000000001</v>
      </c>
    </row>
    <row r="43" spans="1:1" thickBot="1" x14ac:dyDescent="0.35">
      <c r="A43" s="5">
        <v>147.16800000000001</v>
      </c>
    </row>
    <row r="44" spans="1:1" thickBot="1" x14ac:dyDescent="0.35">
      <c r="A44" s="5">
        <v>77.88</v>
      </c>
    </row>
    <row r="45" spans="1:1" thickBot="1" x14ac:dyDescent="0.35">
      <c r="A45" s="5">
        <v>95.616</v>
      </c>
    </row>
    <row r="46" spans="1:1" thickBot="1" x14ac:dyDescent="0.35">
      <c r="A46" s="5">
        <v>45.98</v>
      </c>
    </row>
    <row r="47" spans="1:1" thickBot="1" x14ac:dyDescent="0.35">
      <c r="A47" s="5">
        <v>17.46</v>
      </c>
    </row>
    <row r="48" spans="1:1" thickBot="1" x14ac:dyDescent="0.35">
      <c r="A48" s="5">
        <v>211.96</v>
      </c>
    </row>
    <row r="49" spans="1:1" thickBot="1" x14ac:dyDescent="0.35">
      <c r="A49" s="5">
        <v>45</v>
      </c>
    </row>
    <row r="50" spans="1:1" thickBot="1" x14ac:dyDescent="0.35">
      <c r="A50" s="5">
        <v>21.8</v>
      </c>
    </row>
    <row r="51" spans="1:1" thickBot="1" x14ac:dyDescent="0.35">
      <c r="A51" s="5">
        <v>38.22</v>
      </c>
    </row>
    <row r="52" spans="1:1" thickBot="1" x14ac:dyDescent="0.35">
      <c r="A52" s="5">
        <v>75.180000000000007</v>
      </c>
    </row>
    <row r="53" spans="1:1" thickBot="1" x14ac:dyDescent="0.35">
      <c r="A53" s="5">
        <v>6.16</v>
      </c>
    </row>
    <row r="54" spans="1:1" thickBot="1" x14ac:dyDescent="0.35">
      <c r="A54" s="5">
        <v>89.99</v>
      </c>
    </row>
    <row r="55" spans="1:1" thickBot="1" x14ac:dyDescent="0.35">
      <c r="A55" s="5">
        <v>15.26</v>
      </c>
    </row>
    <row r="56" spans="1:1" thickBot="1" x14ac:dyDescent="0.35">
      <c r="A56" s="5">
        <v>1029.95</v>
      </c>
    </row>
    <row r="57" spans="1:1" thickBot="1" x14ac:dyDescent="0.35">
      <c r="A57" s="5">
        <v>208.56</v>
      </c>
    </row>
    <row r="58" spans="1:1" thickBot="1" x14ac:dyDescent="0.35">
      <c r="A58" s="5">
        <v>32.4</v>
      </c>
    </row>
    <row r="59" spans="1:1" thickBot="1" x14ac:dyDescent="0.35">
      <c r="A59" s="5">
        <v>319.41000000000003</v>
      </c>
    </row>
    <row r="60" spans="1:1" thickBot="1" x14ac:dyDescent="0.35">
      <c r="A60" s="5">
        <v>14.56</v>
      </c>
    </row>
    <row r="61" spans="1:1" thickBot="1" x14ac:dyDescent="0.35">
      <c r="A61" s="5">
        <v>30</v>
      </c>
    </row>
    <row r="62" spans="1:1" thickBot="1" x14ac:dyDescent="0.35">
      <c r="A62" s="5">
        <v>48.48</v>
      </c>
    </row>
    <row r="63" spans="1:1" thickBot="1" x14ac:dyDescent="0.35">
      <c r="A63" s="5">
        <v>1.68</v>
      </c>
    </row>
    <row r="64" spans="1:1" thickBot="1" x14ac:dyDescent="0.35">
      <c r="A64" s="5">
        <v>13.98</v>
      </c>
    </row>
    <row r="65" spans="1:1" thickBot="1" x14ac:dyDescent="0.35">
      <c r="A65" s="5">
        <v>25.824000000000002</v>
      </c>
    </row>
    <row r="66" spans="1:1" thickBot="1" x14ac:dyDescent="0.35">
      <c r="A66" s="5">
        <v>146.72999999999999</v>
      </c>
    </row>
    <row r="67" spans="1:1" thickBot="1" x14ac:dyDescent="0.35">
      <c r="A67" s="5">
        <v>79.760000000000005</v>
      </c>
    </row>
    <row r="68" spans="1:1" thickBot="1" x14ac:dyDescent="0.35">
      <c r="A68" s="5">
        <v>213.11500000000001</v>
      </c>
    </row>
    <row r="69" spans="1:1" thickBot="1" x14ac:dyDescent="0.35">
      <c r="A69" s="5">
        <v>1113.0239999999999</v>
      </c>
    </row>
    <row r="70" spans="1:1" thickBot="1" x14ac:dyDescent="0.35">
      <c r="A70" s="5">
        <v>167.96799999999999</v>
      </c>
    </row>
    <row r="71" spans="1:1" thickBot="1" x14ac:dyDescent="0.35">
      <c r="A71" s="5">
        <v>75.88</v>
      </c>
    </row>
    <row r="72" spans="1:1" thickBot="1" x14ac:dyDescent="0.35">
      <c r="A72" s="5">
        <v>4.6159999999999997</v>
      </c>
    </row>
    <row r="73" spans="1:1" thickBot="1" x14ac:dyDescent="0.35">
      <c r="A73" s="5">
        <v>19.05</v>
      </c>
    </row>
    <row r="74" spans="1:1" thickBot="1" x14ac:dyDescent="0.35">
      <c r="A74" s="5">
        <v>831.93600000000004</v>
      </c>
    </row>
    <row r="75" spans="1:1" thickBot="1" x14ac:dyDescent="0.35">
      <c r="A75" s="5">
        <v>97.04</v>
      </c>
    </row>
    <row r="76" spans="1:1" thickBot="1" x14ac:dyDescent="0.35">
      <c r="A76" s="5">
        <v>72.784000000000006</v>
      </c>
    </row>
    <row r="77" spans="1:1" thickBot="1" x14ac:dyDescent="0.35">
      <c r="A77" s="5">
        <v>1.248</v>
      </c>
    </row>
    <row r="78" spans="1:1" thickBot="1" x14ac:dyDescent="0.35">
      <c r="A78" s="5">
        <v>9.7080000000000002</v>
      </c>
    </row>
    <row r="79" spans="1:1" thickBot="1" x14ac:dyDescent="0.35">
      <c r="A79" s="5">
        <v>27.24</v>
      </c>
    </row>
    <row r="80" spans="1:1" thickBot="1" x14ac:dyDescent="0.35">
      <c r="A80" s="5">
        <v>19.3</v>
      </c>
    </row>
    <row r="81" spans="1:1" thickBot="1" x14ac:dyDescent="0.35">
      <c r="A81" s="5">
        <v>208.16</v>
      </c>
    </row>
    <row r="82" spans="1:1" thickBot="1" x14ac:dyDescent="0.35">
      <c r="A82" s="5">
        <v>16.739999999999998</v>
      </c>
    </row>
    <row r="83" spans="1:1" thickBot="1" x14ac:dyDescent="0.35">
      <c r="A83" s="5">
        <v>14.9</v>
      </c>
    </row>
    <row r="84" spans="1:1" thickBot="1" x14ac:dyDescent="0.35">
      <c r="A84" s="5">
        <v>21.39</v>
      </c>
    </row>
    <row r="85" spans="1:1" thickBot="1" x14ac:dyDescent="0.35">
      <c r="A85" s="5">
        <v>200.98400000000001</v>
      </c>
    </row>
    <row r="86" spans="1:1" thickBot="1" x14ac:dyDescent="0.35">
      <c r="A86" s="5">
        <v>230.376</v>
      </c>
    </row>
    <row r="87" spans="1:1" thickBot="1" x14ac:dyDescent="0.35">
      <c r="A87" s="5">
        <v>301.95999999999998</v>
      </c>
    </row>
    <row r="88" spans="1:1" thickBot="1" x14ac:dyDescent="0.35">
      <c r="A88" s="5">
        <v>19.989999999999998</v>
      </c>
    </row>
    <row r="89" spans="1:1" thickBot="1" x14ac:dyDescent="0.35">
      <c r="A89" s="5">
        <v>6.16</v>
      </c>
    </row>
    <row r="90" spans="1:1" thickBot="1" x14ac:dyDescent="0.35">
      <c r="A90" s="5">
        <v>158.36799999999999</v>
      </c>
    </row>
    <row r="91" spans="1:1" thickBot="1" x14ac:dyDescent="0.35">
      <c r="A91" s="5">
        <v>20.100000000000001</v>
      </c>
    </row>
    <row r="92" spans="1:1" thickBot="1" x14ac:dyDescent="0.35">
      <c r="A92" s="5">
        <v>73.584000000000003</v>
      </c>
    </row>
    <row r="93" spans="1:1" thickBot="1" x14ac:dyDescent="0.35">
      <c r="A93" s="5">
        <v>6.48</v>
      </c>
    </row>
    <row r="94" spans="1:1" thickBot="1" x14ac:dyDescent="0.35">
      <c r="A94" s="5">
        <v>12.96</v>
      </c>
    </row>
    <row r="95" spans="1:1" thickBot="1" x14ac:dyDescent="0.35">
      <c r="A95" s="5">
        <v>53.34</v>
      </c>
    </row>
    <row r="96" spans="1:1" thickBot="1" x14ac:dyDescent="0.35">
      <c r="A96" s="5">
        <v>32.96</v>
      </c>
    </row>
    <row r="97" spans="1:1" thickBot="1" x14ac:dyDescent="0.35">
      <c r="A97" s="5">
        <v>5.6820000000000004</v>
      </c>
    </row>
    <row r="98" spans="1:1" thickBot="1" x14ac:dyDescent="0.35">
      <c r="A98" s="5">
        <v>96.53</v>
      </c>
    </row>
    <row r="99" spans="1:1" thickBot="1" x14ac:dyDescent="0.35">
      <c r="A99" s="5">
        <v>51.311999999999998</v>
      </c>
    </row>
    <row r="100" spans="1:1" thickBot="1" x14ac:dyDescent="0.35">
      <c r="A100" s="5">
        <v>77.88</v>
      </c>
    </row>
    <row r="101" spans="1:1" thickBot="1" x14ac:dyDescent="0.35">
      <c r="A101" s="5">
        <v>64.623999999999995</v>
      </c>
    </row>
    <row r="102" spans="1:1" thickBot="1" x14ac:dyDescent="0.35">
      <c r="A102" s="5">
        <v>95.975999999999999</v>
      </c>
    </row>
    <row r="103" spans="1:1" thickBot="1" x14ac:dyDescent="0.35">
      <c r="A103" s="5">
        <v>1.788</v>
      </c>
    </row>
    <row r="104" spans="1:1" thickBot="1" x14ac:dyDescent="0.35">
      <c r="A104" s="5">
        <v>23.92</v>
      </c>
    </row>
    <row r="105" spans="1:1" thickBot="1" x14ac:dyDescent="0.35">
      <c r="A105" s="5">
        <v>238.89599999999999</v>
      </c>
    </row>
    <row r="106" spans="1:1" thickBot="1" x14ac:dyDescent="0.35">
      <c r="A106" s="5">
        <v>102.36</v>
      </c>
    </row>
    <row r="107" spans="1:1" thickBot="1" x14ac:dyDescent="0.35">
      <c r="A107" s="5">
        <v>36.881999999999998</v>
      </c>
    </row>
    <row r="108" spans="1:1" thickBot="1" x14ac:dyDescent="0.35">
      <c r="A108" s="5">
        <v>74.111999999999995</v>
      </c>
    </row>
    <row r="109" spans="1:1" thickBot="1" x14ac:dyDescent="0.35">
      <c r="A109" s="5">
        <v>27.992000000000001</v>
      </c>
    </row>
    <row r="110" spans="1:1" thickBot="1" x14ac:dyDescent="0.35">
      <c r="A110" s="5">
        <v>3.3039999999999998</v>
      </c>
    </row>
    <row r="111" spans="1:1" thickBot="1" x14ac:dyDescent="0.35">
      <c r="A111" s="5">
        <v>339.96</v>
      </c>
    </row>
    <row r="112" spans="1:1" thickBot="1" x14ac:dyDescent="0.35">
      <c r="A112" s="5">
        <v>41.96</v>
      </c>
    </row>
    <row r="113" spans="1:1" thickBot="1" x14ac:dyDescent="0.35">
      <c r="A113" s="5">
        <v>75.959999999999994</v>
      </c>
    </row>
    <row r="114" spans="1:1" thickBot="1" x14ac:dyDescent="0.35">
      <c r="A114" s="5">
        <v>27.24</v>
      </c>
    </row>
    <row r="115" spans="1:1" thickBot="1" x14ac:dyDescent="0.35">
      <c r="A115" s="5">
        <v>40.095999999999997</v>
      </c>
    </row>
    <row r="116" spans="1:1" thickBot="1" x14ac:dyDescent="0.35">
      <c r="A116" s="5">
        <v>4.72</v>
      </c>
    </row>
    <row r="117" spans="1:1" thickBot="1" x14ac:dyDescent="0.35">
      <c r="A117" s="5">
        <v>23.975999999999999</v>
      </c>
    </row>
    <row r="118" spans="1:1" thickBot="1" x14ac:dyDescent="0.35">
      <c r="A118" s="5">
        <v>130.464</v>
      </c>
    </row>
    <row r="119" spans="1:1" thickBot="1" x14ac:dyDescent="0.35">
      <c r="A119" s="5">
        <v>787.53</v>
      </c>
    </row>
    <row r="120" spans="1:1" thickBot="1" x14ac:dyDescent="0.35">
      <c r="A120" s="5">
        <v>157.79400000000001</v>
      </c>
    </row>
    <row r="121" spans="1:1" thickBot="1" x14ac:dyDescent="0.35">
      <c r="A121" s="5">
        <v>47.04</v>
      </c>
    </row>
    <row r="122" spans="1:1" thickBot="1" x14ac:dyDescent="0.35">
      <c r="A122" s="5">
        <v>30.84</v>
      </c>
    </row>
    <row r="123" spans="1:1" thickBot="1" x14ac:dyDescent="0.35">
      <c r="A123" s="5">
        <v>226.56</v>
      </c>
    </row>
    <row r="124" spans="1:1" thickBot="1" x14ac:dyDescent="0.35">
      <c r="A124" s="5">
        <v>115.02</v>
      </c>
    </row>
    <row r="125" spans="1:1" thickBot="1" x14ac:dyDescent="0.35">
      <c r="A125" s="5">
        <v>68.040000000000006</v>
      </c>
    </row>
    <row r="126" spans="1:1" thickBot="1" x14ac:dyDescent="0.35">
      <c r="A126" s="5">
        <v>600.55799999999999</v>
      </c>
    </row>
    <row r="127" spans="1:1" thickBot="1" x14ac:dyDescent="0.35">
      <c r="A127" s="5">
        <v>617.70000000000005</v>
      </c>
    </row>
    <row r="128" spans="1:1" thickBot="1" x14ac:dyDescent="0.35">
      <c r="A128" s="5">
        <v>2.3879999999999999</v>
      </c>
    </row>
    <row r="129" spans="1:1" thickBot="1" x14ac:dyDescent="0.35">
      <c r="A129" s="5">
        <v>243.99199999999999</v>
      </c>
    </row>
    <row r="130" spans="1:1" thickBot="1" x14ac:dyDescent="0.35">
      <c r="A130" s="5">
        <v>81.424000000000007</v>
      </c>
    </row>
    <row r="131" spans="1:1" thickBot="1" x14ac:dyDescent="0.35">
      <c r="A131" s="5">
        <v>238.56</v>
      </c>
    </row>
    <row r="132" spans="1:1" thickBot="1" x14ac:dyDescent="0.35">
      <c r="A132" s="5">
        <v>59.97</v>
      </c>
    </row>
    <row r="133" spans="1:1" thickBot="1" x14ac:dyDescent="0.35">
      <c r="A133" s="5">
        <v>78.304000000000002</v>
      </c>
    </row>
    <row r="134" spans="1:1" thickBot="1" x14ac:dyDescent="0.35">
      <c r="A134" s="5">
        <v>21.456</v>
      </c>
    </row>
    <row r="135" spans="1:1" thickBot="1" x14ac:dyDescent="0.35">
      <c r="A135" s="5">
        <v>20.04</v>
      </c>
    </row>
    <row r="136" spans="1:1" thickBot="1" x14ac:dyDescent="0.35">
      <c r="A136" s="5">
        <v>35.44</v>
      </c>
    </row>
    <row r="137" spans="1:1" thickBot="1" x14ac:dyDescent="0.35">
      <c r="A137" s="5">
        <v>11.52</v>
      </c>
    </row>
    <row r="138" spans="1:1" thickBot="1" x14ac:dyDescent="0.35">
      <c r="A138" s="5">
        <v>4.0199999999999996</v>
      </c>
    </row>
    <row r="139" spans="1:1" thickBot="1" x14ac:dyDescent="0.35">
      <c r="A139" s="5">
        <v>76.176000000000002</v>
      </c>
    </row>
    <row r="140" spans="1:1" thickBot="1" x14ac:dyDescent="0.35">
      <c r="A140" s="5">
        <v>65.88</v>
      </c>
    </row>
    <row r="141" spans="1:1" thickBot="1" x14ac:dyDescent="0.35">
      <c r="A141" s="5">
        <v>43.12</v>
      </c>
    </row>
    <row r="142" spans="1:1" thickBot="1" x14ac:dyDescent="0.35">
      <c r="A142" s="5">
        <v>82.8</v>
      </c>
    </row>
    <row r="143" spans="1:1" thickBot="1" x14ac:dyDescent="0.35">
      <c r="A143" s="5">
        <v>8.82</v>
      </c>
    </row>
    <row r="144" spans="1:1" thickBot="1" x14ac:dyDescent="0.35">
      <c r="A144" s="5">
        <v>10.86</v>
      </c>
    </row>
    <row r="145" spans="1:1" thickBot="1" x14ac:dyDescent="0.35">
      <c r="A145" s="5">
        <v>143.69999999999999</v>
      </c>
    </row>
    <row r="146" spans="1:1" thickBot="1" x14ac:dyDescent="0.35">
      <c r="A146" s="5">
        <v>839.43</v>
      </c>
    </row>
    <row r="147" spans="1:1" thickBot="1" x14ac:dyDescent="0.35">
      <c r="A147" s="5">
        <v>671.93</v>
      </c>
    </row>
    <row r="148" spans="1:1" thickBot="1" x14ac:dyDescent="0.35">
      <c r="A148" s="5">
        <v>93.888000000000005</v>
      </c>
    </row>
    <row r="149" spans="1:1" thickBot="1" x14ac:dyDescent="0.35">
      <c r="A149" s="5">
        <v>384.45</v>
      </c>
    </row>
    <row r="150" spans="1:1" thickBot="1" x14ac:dyDescent="0.35">
      <c r="A150" s="5">
        <v>149.97</v>
      </c>
    </row>
    <row r="151" spans="1:1" thickBot="1" x14ac:dyDescent="0.35">
      <c r="A151" s="5">
        <v>1951.84</v>
      </c>
    </row>
    <row r="152" spans="1:1" thickBot="1" x14ac:dyDescent="0.35">
      <c r="A152" s="5">
        <v>171.55</v>
      </c>
    </row>
    <row r="153" spans="1:1" thickBot="1" x14ac:dyDescent="0.35">
      <c r="A153" s="5">
        <v>157.91999999999999</v>
      </c>
    </row>
    <row r="154" spans="1:1" thickBot="1" x14ac:dyDescent="0.35">
      <c r="A154" s="5">
        <v>203.184</v>
      </c>
    </row>
    <row r="155" spans="1:1" thickBot="1" x14ac:dyDescent="0.35">
      <c r="A155" s="5">
        <v>58.38</v>
      </c>
    </row>
    <row r="156" spans="1:1" thickBot="1" x14ac:dyDescent="0.35">
      <c r="A156" s="5">
        <v>105.52</v>
      </c>
    </row>
    <row r="157" spans="1:1" thickBot="1" x14ac:dyDescent="0.35">
      <c r="A157" s="5">
        <v>80.88</v>
      </c>
    </row>
    <row r="158" spans="1:1" thickBot="1" x14ac:dyDescent="0.35">
      <c r="A158" s="5">
        <v>6.63</v>
      </c>
    </row>
    <row r="159" spans="1:1" thickBot="1" x14ac:dyDescent="0.35">
      <c r="A159" s="5">
        <v>457.56799999999998</v>
      </c>
    </row>
    <row r="160" spans="1:1" thickBot="1" x14ac:dyDescent="0.35">
      <c r="A160" s="5">
        <v>14.62</v>
      </c>
    </row>
    <row r="161" spans="1:1" thickBot="1" x14ac:dyDescent="0.35">
      <c r="A161" s="5">
        <v>944.93</v>
      </c>
    </row>
    <row r="162" spans="1:1" thickBot="1" x14ac:dyDescent="0.35">
      <c r="A162" s="5">
        <v>5.98</v>
      </c>
    </row>
    <row r="163" spans="1:1" thickBot="1" x14ac:dyDescent="0.35">
      <c r="A163" s="5">
        <v>54.384</v>
      </c>
    </row>
    <row r="164" spans="1:1" thickBot="1" x14ac:dyDescent="0.35">
      <c r="A164" s="5">
        <v>28.4</v>
      </c>
    </row>
    <row r="165" spans="1:1" thickBot="1" x14ac:dyDescent="0.35">
      <c r="A165" s="5">
        <v>27.68</v>
      </c>
    </row>
    <row r="166" spans="1:1" thickBot="1" x14ac:dyDescent="0.35">
      <c r="A166" s="5">
        <v>9.9359999999999999</v>
      </c>
    </row>
    <row r="167" spans="1:1" thickBot="1" x14ac:dyDescent="0.35">
      <c r="A167" s="5">
        <v>8159.9520000000002</v>
      </c>
    </row>
    <row r="168" spans="1:1" thickBot="1" x14ac:dyDescent="0.35">
      <c r="A168" s="5">
        <v>275.928</v>
      </c>
    </row>
    <row r="169" spans="1:1" thickBot="1" x14ac:dyDescent="0.35">
      <c r="A169" s="5">
        <v>1740.06</v>
      </c>
    </row>
    <row r="170" spans="1:1" thickBot="1" x14ac:dyDescent="0.35">
      <c r="A170" s="5">
        <v>32.064</v>
      </c>
    </row>
    <row r="171" spans="1:1" thickBot="1" x14ac:dyDescent="0.35">
      <c r="A171" s="5">
        <v>177.98</v>
      </c>
    </row>
    <row r="172" spans="1:1" thickBot="1" x14ac:dyDescent="0.35">
      <c r="A172" s="5">
        <v>143.976</v>
      </c>
    </row>
    <row r="173" spans="1:1" thickBot="1" x14ac:dyDescent="0.35">
      <c r="A173" s="5">
        <v>20.94</v>
      </c>
    </row>
    <row r="174" spans="1:1" thickBot="1" x14ac:dyDescent="0.35">
      <c r="A174" s="5">
        <v>110.96</v>
      </c>
    </row>
    <row r="175" spans="1:1" thickBot="1" x14ac:dyDescent="0.35">
      <c r="A175" s="5">
        <v>340.14400000000001</v>
      </c>
    </row>
    <row r="176" spans="1:1" thickBot="1" x14ac:dyDescent="0.35">
      <c r="A176" s="5">
        <v>52.448</v>
      </c>
    </row>
    <row r="177" spans="1:1" thickBot="1" x14ac:dyDescent="0.35">
      <c r="A177" s="5">
        <v>20.16</v>
      </c>
    </row>
    <row r="178" spans="1:1" thickBot="1" x14ac:dyDescent="0.35">
      <c r="A178" s="5">
        <v>97.263999999999996</v>
      </c>
    </row>
    <row r="179" spans="1:1" thickBot="1" x14ac:dyDescent="0.35">
      <c r="A179" s="5">
        <v>396.80200000000002</v>
      </c>
    </row>
    <row r="180" spans="1:1" thickBot="1" x14ac:dyDescent="0.35">
      <c r="A180" s="5">
        <v>15.88</v>
      </c>
    </row>
    <row r="181" spans="1:1" thickBot="1" x14ac:dyDescent="0.35">
      <c r="A181" s="5">
        <v>3.28</v>
      </c>
    </row>
    <row r="182" spans="1:1" thickBot="1" x14ac:dyDescent="0.35">
      <c r="A182" s="5">
        <v>24.815999999999999</v>
      </c>
    </row>
    <row r="183" spans="1:1" thickBot="1" x14ac:dyDescent="0.35">
      <c r="A183" s="5">
        <v>408.74400000000003</v>
      </c>
    </row>
    <row r="184" spans="1:1" thickBot="1" x14ac:dyDescent="0.35">
      <c r="A184" s="5">
        <v>503.96</v>
      </c>
    </row>
    <row r="185" spans="1:1" thickBot="1" x14ac:dyDescent="0.35">
      <c r="A185" s="5">
        <v>149.94999999999999</v>
      </c>
    </row>
    <row r="186" spans="1:1" thickBot="1" x14ac:dyDescent="0.35">
      <c r="A186" s="5">
        <v>29</v>
      </c>
    </row>
    <row r="187" spans="1:1" thickBot="1" x14ac:dyDescent="0.35">
      <c r="A187" s="5">
        <v>7.16</v>
      </c>
    </row>
    <row r="188" spans="1:1" thickBot="1" x14ac:dyDescent="0.35">
      <c r="A188" s="5">
        <v>176.8</v>
      </c>
    </row>
    <row r="189" spans="1:1" thickBot="1" x14ac:dyDescent="0.35">
      <c r="A189" s="5">
        <v>37.223999999999997</v>
      </c>
    </row>
    <row r="190" spans="1:1" thickBot="1" x14ac:dyDescent="0.35">
      <c r="A190" s="5">
        <v>20.015999999999998</v>
      </c>
    </row>
    <row r="191" spans="1:1" thickBot="1" x14ac:dyDescent="0.35">
      <c r="A191" s="5">
        <v>899.13599999999997</v>
      </c>
    </row>
    <row r="192" spans="1:1" thickBot="1" x14ac:dyDescent="0.35">
      <c r="A192" s="5">
        <v>71.760000000000005</v>
      </c>
    </row>
    <row r="193" spans="1:1" thickBot="1" x14ac:dyDescent="0.35">
      <c r="A193" s="5">
        <v>51.84</v>
      </c>
    </row>
    <row r="194" spans="1:1" thickBot="1" x14ac:dyDescent="0.35">
      <c r="A194" s="5">
        <v>626.35199999999998</v>
      </c>
    </row>
    <row r="195" spans="1:1" thickBot="1" x14ac:dyDescent="0.35">
      <c r="A195" s="5">
        <v>19.899999999999999</v>
      </c>
    </row>
    <row r="196" spans="1:1" thickBot="1" x14ac:dyDescent="0.35">
      <c r="A196" s="5">
        <v>14.28</v>
      </c>
    </row>
    <row r="197" spans="1:1" thickBot="1" x14ac:dyDescent="0.35">
      <c r="A197" s="5">
        <v>7.4080000000000004</v>
      </c>
    </row>
    <row r="198" spans="1:1" thickBot="1" x14ac:dyDescent="0.35">
      <c r="A198" s="5">
        <v>6.048</v>
      </c>
    </row>
    <row r="199" spans="1:1" thickBot="1" x14ac:dyDescent="0.35">
      <c r="A199" s="5">
        <v>46.26</v>
      </c>
    </row>
    <row r="200" spans="1:1" thickBot="1" x14ac:dyDescent="0.35">
      <c r="A200" s="5">
        <v>2.9460000000000002</v>
      </c>
    </row>
    <row r="201" spans="1:1" thickBot="1" x14ac:dyDescent="0.35">
      <c r="A201" s="5">
        <v>16.056000000000001</v>
      </c>
    </row>
    <row r="202" spans="1:1" thickBot="1" x14ac:dyDescent="0.35">
      <c r="A202" s="5">
        <v>21.744</v>
      </c>
    </row>
    <row r="203" spans="1:1" thickBot="1" x14ac:dyDescent="0.35">
      <c r="A203" s="5">
        <v>218.75</v>
      </c>
    </row>
    <row r="204" spans="1:1" thickBot="1" x14ac:dyDescent="0.35">
      <c r="A204" s="5">
        <v>2.6</v>
      </c>
    </row>
    <row r="205" spans="1:1" thickBot="1" x14ac:dyDescent="0.35">
      <c r="A205" s="5">
        <v>66.284000000000006</v>
      </c>
    </row>
    <row r="206" spans="1:1" thickBot="1" x14ac:dyDescent="0.35">
      <c r="A206" s="5">
        <v>35.167999999999999</v>
      </c>
    </row>
    <row r="207" spans="1:1" thickBot="1" x14ac:dyDescent="0.35">
      <c r="A207" s="5">
        <v>444.76799999999997</v>
      </c>
    </row>
    <row r="208" spans="1:1" thickBot="1" x14ac:dyDescent="0.35">
      <c r="A208" s="5">
        <v>83.92</v>
      </c>
    </row>
    <row r="209" spans="1:1" thickBot="1" x14ac:dyDescent="0.35">
      <c r="A209" s="5">
        <v>131.97999999999999</v>
      </c>
    </row>
    <row r="210" spans="1:1" thickBot="1" x14ac:dyDescent="0.35">
      <c r="A210" s="5">
        <v>15.92</v>
      </c>
    </row>
    <row r="211" spans="1:1" thickBot="1" x14ac:dyDescent="0.35">
      <c r="A211" s="5">
        <v>52.29</v>
      </c>
    </row>
    <row r="212" spans="1:1" thickBot="1" x14ac:dyDescent="0.35">
      <c r="A212" s="5">
        <v>91.99</v>
      </c>
    </row>
    <row r="213" spans="1:1" thickBot="1" x14ac:dyDescent="0.35">
      <c r="A213" s="5">
        <v>20.8</v>
      </c>
    </row>
    <row r="214" spans="1:1" thickBot="1" x14ac:dyDescent="0.35">
      <c r="A214" s="5">
        <v>23.68</v>
      </c>
    </row>
    <row r="215" spans="1:1" thickBot="1" x14ac:dyDescent="0.35">
      <c r="A215" s="5">
        <v>452.45</v>
      </c>
    </row>
    <row r="216" spans="1:1" thickBot="1" x14ac:dyDescent="0.35">
      <c r="A216" s="5">
        <v>62.981999999999999</v>
      </c>
    </row>
    <row r="217" spans="1:1" thickBot="1" x14ac:dyDescent="0.35">
      <c r="A217" s="5">
        <v>1188</v>
      </c>
    </row>
    <row r="218" spans="1:1" thickBot="1" x14ac:dyDescent="0.35">
      <c r="A218" s="5">
        <v>89.584000000000003</v>
      </c>
    </row>
    <row r="219" spans="1:1" thickBot="1" x14ac:dyDescent="0.35">
      <c r="A219" s="5">
        <v>93.06</v>
      </c>
    </row>
    <row r="220" spans="1:1" thickBot="1" x14ac:dyDescent="0.35">
      <c r="A220" s="5">
        <v>302.37599999999998</v>
      </c>
    </row>
    <row r="221" spans="1:1" thickBot="1" x14ac:dyDescent="0.35">
      <c r="A221" s="5">
        <v>5.5839999999999996</v>
      </c>
    </row>
    <row r="222" spans="1:1" thickBot="1" x14ac:dyDescent="0.35">
      <c r="A222" s="5">
        <v>22.704000000000001</v>
      </c>
    </row>
    <row r="223" spans="1:1" thickBot="1" x14ac:dyDescent="0.35">
      <c r="A223" s="5">
        <v>19.776</v>
      </c>
    </row>
    <row r="224" spans="1:1" thickBot="1" x14ac:dyDescent="0.35">
      <c r="A224" s="5">
        <v>72.703999999999994</v>
      </c>
    </row>
    <row r="225" spans="1:1" thickBot="1" x14ac:dyDescent="0.35">
      <c r="A225" s="5">
        <v>479.988</v>
      </c>
    </row>
    <row r="226" spans="1:1" thickBot="1" x14ac:dyDescent="0.35">
      <c r="A226" s="5">
        <v>27.167999999999999</v>
      </c>
    </row>
    <row r="227" spans="1:1" thickBot="1" x14ac:dyDescent="0.35">
      <c r="A227" s="5">
        <v>2.2000000000000002</v>
      </c>
    </row>
    <row r="228" spans="1:1" thickBot="1" x14ac:dyDescent="0.35">
      <c r="A228" s="5">
        <v>622.45000000000005</v>
      </c>
    </row>
    <row r="229" spans="1:1" thickBot="1" x14ac:dyDescent="0.35">
      <c r="A229" s="5">
        <v>21.98</v>
      </c>
    </row>
    <row r="230" spans="1:1" thickBot="1" x14ac:dyDescent="0.35">
      <c r="A230" s="5">
        <v>161.56800000000001</v>
      </c>
    </row>
    <row r="231" spans="1:1" thickBot="1" x14ac:dyDescent="0.35">
      <c r="A231" s="5">
        <v>389.69600000000003</v>
      </c>
    </row>
    <row r="232" spans="1:1" thickBot="1" x14ac:dyDescent="0.35">
      <c r="A232" s="5">
        <v>18.648</v>
      </c>
    </row>
    <row r="233" spans="1:1" thickBot="1" x14ac:dyDescent="0.35">
      <c r="A233" s="5">
        <v>233.86</v>
      </c>
    </row>
    <row r="234" spans="1:1" thickBot="1" x14ac:dyDescent="0.35">
      <c r="A234" s="5">
        <v>620.61450000000002</v>
      </c>
    </row>
    <row r="235" spans="1:1" thickBot="1" x14ac:dyDescent="0.35">
      <c r="A235" s="5">
        <v>5.3280000000000003</v>
      </c>
    </row>
    <row r="236" spans="1:1" thickBot="1" x14ac:dyDescent="0.35">
      <c r="A236" s="5">
        <v>258.072</v>
      </c>
    </row>
    <row r="237" spans="1:1" thickBot="1" x14ac:dyDescent="0.35">
      <c r="A237" s="5">
        <v>617.976</v>
      </c>
    </row>
    <row r="238" spans="1:1" thickBot="1" x14ac:dyDescent="0.35">
      <c r="A238" s="5">
        <v>10.56</v>
      </c>
    </row>
    <row r="239" spans="1:1" thickBot="1" x14ac:dyDescent="0.35">
      <c r="A239" s="5">
        <v>25.92</v>
      </c>
    </row>
    <row r="240" spans="1:1" thickBot="1" x14ac:dyDescent="0.35">
      <c r="A240" s="5">
        <v>419.68</v>
      </c>
    </row>
    <row r="241" spans="1:1" thickBot="1" x14ac:dyDescent="0.35">
      <c r="A241" s="5">
        <v>11.688000000000001</v>
      </c>
    </row>
    <row r="242" spans="1:1" thickBot="1" x14ac:dyDescent="0.35">
      <c r="A242" s="5">
        <v>31.984000000000002</v>
      </c>
    </row>
    <row r="243" spans="1:1" thickBot="1" x14ac:dyDescent="0.35">
      <c r="A243" s="5">
        <v>177.22499999999999</v>
      </c>
    </row>
    <row r="244" spans="1:1" thickBot="1" x14ac:dyDescent="0.35">
      <c r="A244" s="5">
        <v>4.0439999999999996</v>
      </c>
    </row>
    <row r="245" spans="1:1" thickBot="1" x14ac:dyDescent="0.35">
      <c r="A245" s="5">
        <v>7.4080000000000004</v>
      </c>
    </row>
    <row r="246" spans="1:1" thickBot="1" x14ac:dyDescent="0.35">
      <c r="A246" s="5">
        <v>2001.86</v>
      </c>
    </row>
    <row r="247" spans="1:1" thickBot="1" x14ac:dyDescent="0.35">
      <c r="A247" s="5">
        <v>166.72</v>
      </c>
    </row>
    <row r="248" spans="1:1" thickBot="1" x14ac:dyDescent="0.35">
      <c r="A248" s="5">
        <v>47.88</v>
      </c>
    </row>
    <row r="249" spans="1:1" thickBot="1" x14ac:dyDescent="0.35">
      <c r="A249" s="5">
        <v>1503.25</v>
      </c>
    </row>
    <row r="250" spans="1:1" thickBot="1" x14ac:dyDescent="0.35">
      <c r="A250" s="5">
        <v>25.92</v>
      </c>
    </row>
    <row r="251" spans="1:1" thickBot="1" x14ac:dyDescent="0.35">
      <c r="A251" s="5">
        <v>321.56799999999998</v>
      </c>
    </row>
    <row r="252" spans="1:1" thickBot="1" x14ac:dyDescent="0.35">
      <c r="A252" s="5">
        <v>7.61</v>
      </c>
    </row>
    <row r="253" spans="1:1" thickBot="1" x14ac:dyDescent="0.35">
      <c r="A253" s="5">
        <v>3347.37</v>
      </c>
    </row>
    <row r="254" spans="1:1" thickBot="1" x14ac:dyDescent="0.35">
      <c r="A254" s="5">
        <v>80.58</v>
      </c>
    </row>
    <row r="255" spans="1:1" thickBot="1" x14ac:dyDescent="0.35">
      <c r="A255" s="5">
        <v>361.92</v>
      </c>
    </row>
    <row r="256" spans="1:1" thickBot="1" x14ac:dyDescent="0.35">
      <c r="A256" s="5">
        <v>12.132</v>
      </c>
    </row>
    <row r="257" spans="1:1" thickBot="1" x14ac:dyDescent="0.35">
      <c r="A257" s="5">
        <v>82.367999999999995</v>
      </c>
    </row>
    <row r="258" spans="1:1" thickBot="1" x14ac:dyDescent="0.35">
      <c r="A258" s="5">
        <v>53.92</v>
      </c>
    </row>
    <row r="259" spans="1:1" thickBot="1" x14ac:dyDescent="0.35">
      <c r="A259" s="5">
        <v>647.904</v>
      </c>
    </row>
    <row r="260" spans="1:1" thickBot="1" x14ac:dyDescent="0.35">
      <c r="A260" s="5">
        <v>20.37</v>
      </c>
    </row>
    <row r="261" spans="1:1" thickBot="1" x14ac:dyDescent="0.35">
      <c r="A261" s="5">
        <v>221.55</v>
      </c>
    </row>
    <row r="262" spans="1:1" thickBot="1" x14ac:dyDescent="0.35">
      <c r="A262" s="5">
        <v>17.52</v>
      </c>
    </row>
    <row r="263" spans="1:1" thickBot="1" x14ac:dyDescent="0.35">
      <c r="A263" s="5">
        <v>1.6240000000000001</v>
      </c>
    </row>
    <row r="264" spans="1:1" thickBot="1" x14ac:dyDescent="0.35">
      <c r="A264" s="5">
        <v>3059.982</v>
      </c>
    </row>
    <row r="265" spans="1:1" thickBot="1" x14ac:dyDescent="0.35">
      <c r="A265" s="5">
        <v>2519.9580000000001</v>
      </c>
    </row>
    <row r="266" spans="1:1" thickBot="1" x14ac:dyDescent="0.35">
      <c r="A266" s="5">
        <v>328.22399999999999</v>
      </c>
    </row>
    <row r="267" spans="1:1" thickBot="1" x14ac:dyDescent="0.35">
      <c r="A267" s="5">
        <v>79.900000000000006</v>
      </c>
    </row>
    <row r="268" spans="1:1" thickBot="1" x14ac:dyDescent="0.35">
      <c r="A268" s="5">
        <v>14.016</v>
      </c>
    </row>
    <row r="269" spans="1:1" thickBot="1" x14ac:dyDescent="0.35">
      <c r="A269" s="5">
        <v>7.56</v>
      </c>
    </row>
    <row r="270" spans="1:1" thickBot="1" x14ac:dyDescent="0.35">
      <c r="A270" s="5">
        <v>37.207999999999998</v>
      </c>
    </row>
    <row r="271" spans="1:1" thickBot="1" x14ac:dyDescent="0.35">
      <c r="A271" s="5">
        <v>57.576000000000001</v>
      </c>
    </row>
    <row r="272" spans="1:1" thickBot="1" x14ac:dyDescent="0.35">
      <c r="A272" s="5">
        <v>725.84</v>
      </c>
    </row>
    <row r="273" spans="1:1" thickBot="1" x14ac:dyDescent="0.35">
      <c r="A273" s="5">
        <v>209.93</v>
      </c>
    </row>
    <row r="274" spans="1:1" thickBot="1" x14ac:dyDescent="0.35">
      <c r="A274" s="5">
        <v>5.28</v>
      </c>
    </row>
    <row r="275" spans="1:1" thickBot="1" x14ac:dyDescent="0.35">
      <c r="A275" s="5">
        <v>10.92</v>
      </c>
    </row>
    <row r="276" spans="1:1" thickBot="1" x14ac:dyDescent="0.35">
      <c r="A276" s="5">
        <v>8.82</v>
      </c>
    </row>
    <row r="277" spans="1:1" thickBot="1" x14ac:dyDescent="0.35">
      <c r="A277" s="5">
        <v>5.98</v>
      </c>
    </row>
    <row r="278" spans="1:1" thickBot="1" x14ac:dyDescent="0.35">
      <c r="A278" s="5">
        <v>11.648</v>
      </c>
    </row>
    <row r="279" spans="1:1" thickBot="1" x14ac:dyDescent="0.35">
      <c r="A279" s="5">
        <v>18.175999999999998</v>
      </c>
    </row>
    <row r="280" spans="1:1" thickBot="1" x14ac:dyDescent="0.35">
      <c r="A280" s="5">
        <v>59.712000000000003</v>
      </c>
    </row>
    <row r="281" spans="1:1" thickBot="1" x14ac:dyDescent="0.35">
      <c r="A281" s="5">
        <v>24.84</v>
      </c>
    </row>
    <row r="282" spans="1:1" thickBot="1" x14ac:dyDescent="0.35">
      <c r="A282" s="5">
        <v>2.08</v>
      </c>
    </row>
    <row r="283" spans="1:1" thickBot="1" x14ac:dyDescent="0.35">
      <c r="A283" s="5">
        <v>1114.4000000000001</v>
      </c>
    </row>
    <row r="284" spans="1:1" thickBot="1" x14ac:dyDescent="0.35">
      <c r="A284" s="5">
        <v>1038.8399999999999</v>
      </c>
    </row>
    <row r="285" spans="1:1" thickBot="1" x14ac:dyDescent="0.35">
      <c r="A285" s="5">
        <v>141.76</v>
      </c>
    </row>
    <row r="286" spans="1:1" thickBot="1" x14ac:dyDescent="0.35">
      <c r="A286" s="5">
        <v>239.8</v>
      </c>
    </row>
    <row r="287" spans="1:1" thickBot="1" x14ac:dyDescent="0.35">
      <c r="A287" s="5">
        <v>31.103999999999999</v>
      </c>
    </row>
    <row r="288" spans="1:1" thickBot="1" x14ac:dyDescent="0.35">
      <c r="A288" s="5">
        <v>254.05799999999999</v>
      </c>
    </row>
    <row r="289" spans="1:1" thickBot="1" x14ac:dyDescent="0.35">
      <c r="A289" s="5">
        <v>194.52799999999999</v>
      </c>
    </row>
    <row r="290" spans="1:1" thickBot="1" x14ac:dyDescent="0.35">
      <c r="A290" s="5">
        <v>961.48</v>
      </c>
    </row>
    <row r="291" spans="1:1" thickBot="1" x14ac:dyDescent="0.35">
      <c r="A291" s="5">
        <v>19.096</v>
      </c>
    </row>
    <row r="292" spans="1:1" thickBot="1" x14ac:dyDescent="0.35">
      <c r="A292" s="5">
        <v>18.495999999999999</v>
      </c>
    </row>
    <row r="293" spans="1:1" thickBot="1" x14ac:dyDescent="0.35">
      <c r="A293" s="5">
        <v>255.98400000000001</v>
      </c>
    </row>
    <row r="294" spans="1:1" thickBot="1" x14ac:dyDescent="0.35">
      <c r="A294" s="5">
        <v>86.97</v>
      </c>
    </row>
    <row r="295" spans="1:1" thickBot="1" x14ac:dyDescent="0.35">
      <c r="A295" s="5">
        <v>300.416</v>
      </c>
    </row>
    <row r="296" spans="1:1" thickBot="1" x14ac:dyDescent="0.35">
      <c r="A296" s="5">
        <v>230.352</v>
      </c>
    </row>
    <row r="297" spans="1:1" thickBot="1" x14ac:dyDescent="0.35">
      <c r="A297" s="5">
        <v>218.352</v>
      </c>
    </row>
    <row r="298" spans="1:1" thickBot="1" x14ac:dyDescent="0.35">
      <c r="A298" s="5">
        <v>78.599999999999994</v>
      </c>
    </row>
    <row r="299" spans="1:1" thickBot="1" x14ac:dyDescent="0.35">
      <c r="A299" s="5">
        <v>27.552</v>
      </c>
    </row>
    <row r="300" spans="1:1" thickBot="1" x14ac:dyDescent="0.35">
      <c r="A300" s="5">
        <v>32.4</v>
      </c>
    </row>
    <row r="301" spans="1:1" thickBot="1" x14ac:dyDescent="0.35">
      <c r="A301" s="5">
        <v>1082.48</v>
      </c>
    </row>
    <row r="302" spans="1:1" thickBot="1" x14ac:dyDescent="0.35">
      <c r="A302" s="5">
        <v>56.91</v>
      </c>
    </row>
    <row r="303" spans="1:1" thickBot="1" x14ac:dyDescent="0.35">
      <c r="A303" s="5">
        <v>77.599999999999994</v>
      </c>
    </row>
    <row r="304" spans="1:1" thickBot="1" x14ac:dyDescent="0.35">
      <c r="A304" s="5">
        <v>14.28</v>
      </c>
    </row>
    <row r="305" spans="1:1" thickBot="1" x14ac:dyDescent="0.35">
      <c r="A305" s="5">
        <v>219.07499999999999</v>
      </c>
    </row>
    <row r="306" spans="1:1" thickBot="1" x14ac:dyDescent="0.35">
      <c r="A306" s="5">
        <v>26.8</v>
      </c>
    </row>
    <row r="307" spans="1:1" thickBot="1" x14ac:dyDescent="0.35">
      <c r="A307" s="5">
        <v>9.84</v>
      </c>
    </row>
    <row r="308" spans="1:1" thickBot="1" x14ac:dyDescent="0.35">
      <c r="A308" s="5">
        <v>45.48</v>
      </c>
    </row>
    <row r="309" spans="1:1" thickBot="1" x14ac:dyDescent="0.35">
      <c r="A309" s="5">
        <v>289.2</v>
      </c>
    </row>
    <row r="310" spans="1:1" thickBot="1" x14ac:dyDescent="0.35">
      <c r="A310" s="5">
        <v>4.8899999999999997</v>
      </c>
    </row>
    <row r="311" spans="1:1" thickBot="1" x14ac:dyDescent="0.35">
      <c r="A311" s="5">
        <v>15.135999999999999</v>
      </c>
    </row>
    <row r="312" spans="1:1" thickBot="1" x14ac:dyDescent="0.35">
      <c r="A312" s="5">
        <v>466.76799999999997</v>
      </c>
    </row>
    <row r="313" spans="1:1" thickBot="1" x14ac:dyDescent="0.35">
      <c r="A313" s="5">
        <v>15.231999999999999</v>
      </c>
    </row>
    <row r="314" spans="1:1" thickBot="1" x14ac:dyDescent="0.35">
      <c r="A314" s="5">
        <v>6.2640000000000002</v>
      </c>
    </row>
    <row r="315" spans="1:1" thickBot="1" x14ac:dyDescent="0.35">
      <c r="A315" s="5">
        <v>87.54</v>
      </c>
    </row>
    <row r="316" spans="1:1" thickBot="1" x14ac:dyDescent="0.35">
      <c r="A316" s="5">
        <v>178.38399999999999</v>
      </c>
    </row>
    <row r="317" spans="1:1" thickBot="1" x14ac:dyDescent="0.35">
      <c r="A317" s="5">
        <v>15.552</v>
      </c>
    </row>
    <row r="318" spans="1:1" thickBot="1" x14ac:dyDescent="0.35">
      <c r="A318" s="5">
        <v>99.135999999999996</v>
      </c>
    </row>
    <row r="319" spans="1:1" thickBot="1" x14ac:dyDescent="0.35">
      <c r="A319" s="5">
        <v>135.88200000000001</v>
      </c>
    </row>
    <row r="320" spans="1:1" thickBot="1" x14ac:dyDescent="0.35">
      <c r="A320" s="5">
        <v>3991.98</v>
      </c>
    </row>
    <row r="321" spans="1:1" thickBot="1" x14ac:dyDescent="0.35">
      <c r="A321" s="5">
        <v>275.94</v>
      </c>
    </row>
    <row r="322" spans="1:1" thickBot="1" x14ac:dyDescent="0.35">
      <c r="A322" s="5">
        <v>360</v>
      </c>
    </row>
    <row r="323" spans="1:1" thickBot="1" x14ac:dyDescent="0.35">
      <c r="A323" s="5">
        <v>43.57</v>
      </c>
    </row>
    <row r="324" spans="1:1" thickBot="1" x14ac:dyDescent="0.35">
      <c r="A324" s="5">
        <v>7.16</v>
      </c>
    </row>
    <row r="325" spans="1:1" thickBot="1" x14ac:dyDescent="0.35">
      <c r="A325" s="5">
        <v>251.52</v>
      </c>
    </row>
    <row r="326" spans="1:1" thickBot="1" x14ac:dyDescent="0.35">
      <c r="A326" s="5">
        <v>99.99</v>
      </c>
    </row>
    <row r="327" spans="1:1" thickBot="1" x14ac:dyDescent="0.35">
      <c r="A327" s="5">
        <v>15.992000000000001</v>
      </c>
    </row>
    <row r="328" spans="1:1" thickBot="1" x14ac:dyDescent="0.35">
      <c r="A328" s="5">
        <v>290.89800000000002</v>
      </c>
    </row>
    <row r="329" spans="1:1" thickBot="1" x14ac:dyDescent="0.35">
      <c r="A329" s="5">
        <v>54.223999999999997</v>
      </c>
    </row>
    <row r="330" spans="1:1" thickBot="1" x14ac:dyDescent="0.35">
      <c r="A330" s="5">
        <v>786.74400000000003</v>
      </c>
    </row>
    <row r="331" spans="1:1" thickBot="1" x14ac:dyDescent="0.35">
      <c r="A331" s="5">
        <v>100.24</v>
      </c>
    </row>
    <row r="332" spans="1:1" thickBot="1" x14ac:dyDescent="0.35">
      <c r="A332" s="5">
        <v>37.764000000000003</v>
      </c>
    </row>
    <row r="333" spans="1:1" thickBot="1" x14ac:dyDescent="0.35">
      <c r="A333" s="5">
        <v>82.8</v>
      </c>
    </row>
    <row r="334" spans="1:1" thickBot="1" x14ac:dyDescent="0.35">
      <c r="A334" s="5">
        <v>20.724</v>
      </c>
    </row>
    <row r="335" spans="1:1" thickBot="1" x14ac:dyDescent="0.35">
      <c r="A335" s="5">
        <v>4.8959999999999999</v>
      </c>
    </row>
    <row r="336" spans="1:1" thickBot="1" x14ac:dyDescent="0.35">
      <c r="A336" s="5">
        <v>4.7519999999999998</v>
      </c>
    </row>
    <row r="337" spans="1:1" thickBot="1" x14ac:dyDescent="0.35">
      <c r="A337" s="5">
        <v>959.98400000000004</v>
      </c>
    </row>
    <row r="338" spans="1:1" thickBot="1" x14ac:dyDescent="0.35">
      <c r="A338" s="5">
        <v>14.368</v>
      </c>
    </row>
    <row r="339" spans="1:1" thickBot="1" x14ac:dyDescent="0.35">
      <c r="A339" s="5">
        <v>7.7119999999999997</v>
      </c>
    </row>
    <row r="340" spans="1:1" thickBot="1" x14ac:dyDescent="0.35">
      <c r="A340" s="5">
        <v>698.35199999999998</v>
      </c>
    </row>
    <row r="341" spans="1:1" thickBot="1" x14ac:dyDescent="0.35">
      <c r="A341" s="5">
        <v>4.96</v>
      </c>
    </row>
    <row r="342" spans="1:1" thickBot="1" x14ac:dyDescent="0.35">
      <c r="A342" s="5">
        <v>17.856000000000002</v>
      </c>
    </row>
    <row r="343" spans="1:1" thickBot="1" x14ac:dyDescent="0.35">
      <c r="A343" s="5">
        <v>509.97</v>
      </c>
    </row>
    <row r="344" spans="1:1" thickBot="1" x14ac:dyDescent="0.35">
      <c r="A344" s="5">
        <v>30.992000000000001</v>
      </c>
    </row>
    <row r="345" spans="1:1" thickBot="1" x14ac:dyDescent="0.35">
      <c r="A345" s="5">
        <v>71.927999999999997</v>
      </c>
    </row>
    <row r="346" spans="1:1" thickBot="1" x14ac:dyDescent="0.35">
      <c r="A346" s="5">
        <v>88.8</v>
      </c>
    </row>
    <row r="347" spans="1:1" thickBot="1" x14ac:dyDescent="0.35">
      <c r="A347" s="5">
        <v>47.975999999999999</v>
      </c>
    </row>
    <row r="348" spans="1:1" thickBot="1" x14ac:dyDescent="0.35">
      <c r="A348" s="5">
        <v>7.56</v>
      </c>
    </row>
    <row r="349" spans="1:1" thickBot="1" x14ac:dyDescent="0.35">
      <c r="A349" s="5">
        <v>24.56</v>
      </c>
    </row>
    <row r="350" spans="1:1" thickBot="1" x14ac:dyDescent="0.35">
      <c r="A350" s="5">
        <v>12.96</v>
      </c>
    </row>
    <row r="351" spans="1:1" thickBot="1" x14ac:dyDescent="0.35">
      <c r="A351" s="5">
        <v>6.79</v>
      </c>
    </row>
    <row r="352" spans="1:1" thickBot="1" x14ac:dyDescent="0.35">
      <c r="A352" s="5">
        <v>24.56</v>
      </c>
    </row>
    <row r="353" spans="1:1" thickBot="1" x14ac:dyDescent="0.35">
      <c r="A353" s="5">
        <v>3.048</v>
      </c>
    </row>
    <row r="354" spans="1:1" thickBot="1" x14ac:dyDescent="0.35">
      <c r="A354" s="5">
        <v>49.12</v>
      </c>
    </row>
    <row r="355" spans="1:1" thickBot="1" x14ac:dyDescent="0.35">
      <c r="A355" s="5">
        <v>4355.1679999999997</v>
      </c>
    </row>
    <row r="356" spans="1:1" thickBot="1" x14ac:dyDescent="0.35">
      <c r="A356" s="5">
        <v>388.70400000000001</v>
      </c>
    </row>
    <row r="357" spans="1:1" thickBot="1" x14ac:dyDescent="0.35">
      <c r="A357" s="5">
        <v>8.26</v>
      </c>
    </row>
    <row r="358" spans="1:1" thickBot="1" x14ac:dyDescent="0.35">
      <c r="A358" s="5">
        <v>17.04</v>
      </c>
    </row>
    <row r="359" spans="1:1" thickBot="1" x14ac:dyDescent="0.35">
      <c r="A359" s="5">
        <v>34.4</v>
      </c>
    </row>
    <row r="360" spans="1:1" thickBot="1" x14ac:dyDescent="0.35">
      <c r="A360" s="5">
        <v>36.24</v>
      </c>
    </row>
    <row r="361" spans="1:1" thickBot="1" x14ac:dyDescent="0.35">
      <c r="A361" s="5">
        <v>647.84</v>
      </c>
    </row>
    <row r="362" spans="1:1" thickBot="1" x14ac:dyDescent="0.35">
      <c r="A362" s="5">
        <v>20.7</v>
      </c>
    </row>
    <row r="363" spans="1:1" thickBot="1" x14ac:dyDescent="0.35">
      <c r="A363" s="5">
        <v>20.7</v>
      </c>
    </row>
    <row r="364" spans="1:1" thickBot="1" x14ac:dyDescent="0.35">
      <c r="A364" s="5">
        <v>488.64600000000002</v>
      </c>
    </row>
    <row r="365" spans="1:1" thickBot="1" x14ac:dyDescent="0.35">
      <c r="A365" s="5">
        <v>5.56</v>
      </c>
    </row>
    <row r="366" spans="1:1" thickBot="1" x14ac:dyDescent="0.35">
      <c r="A366" s="5">
        <v>47.12</v>
      </c>
    </row>
    <row r="367" spans="1:1" thickBot="1" x14ac:dyDescent="0.35">
      <c r="A367" s="5">
        <v>211.96</v>
      </c>
    </row>
    <row r="368" spans="1:1" thickBot="1" x14ac:dyDescent="0.35">
      <c r="A368" s="5">
        <v>23.2</v>
      </c>
    </row>
    <row r="369" spans="1:1" thickBot="1" x14ac:dyDescent="0.35">
      <c r="A369" s="5">
        <v>7.36</v>
      </c>
    </row>
    <row r="370" spans="1:1" thickBot="1" x14ac:dyDescent="0.35">
      <c r="A370" s="5">
        <v>104.79</v>
      </c>
    </row>
    <row r="371" spans="1:1" thickBot="1" x14ac:dyDescent="0.35">
      <c r="A371" s="5">
        <v>1043.92</v>
      </c>
    </row>
    <row r="372" spans="1:1" thickBot="1" x14ac:dyDescent="0.35">
      <c r="A372" s="5">
        <v>25.92</v>
      </c>
    </row>
    <row r="373" spans="1:1" thickBot="1" x14ac:dyDescent="0.35">
      <c r="A373" s="5">
        <v>53.423999999999999</v>
      </c>
    </row>
    <row r="374" spans="1:1" thickBot="1" x14ac:dyDescent="0.35">
      <c r="A374" s="5">
        <v>8.16</v>
      </c>
    </row>
    <row r="375" spans="1:1" thickBot="1" x14ac:dyDescent="0.35">
      <c r="A375" s="5">
        <v>1023.936</v>
      </c>
    </row>
    <row r="376" spans="1:1" thickBot="1" x14ac:dyDescent="0.35">
      <c r="A376" s="5">
        <v>9.24</v>
      </c>
    </row>
    <row r="377" spans="1:1" thickBot="1" x14ac:dyDescent="0.35">
      <c r="A377" s="5">
        <v>479.04</v>
      </c>
    </row>
    <row r="378" spans="1:1" thickBot="1" x14ac:dyDescent="0.35">
      <c r="A378" s="5">
        <v>99.135999999999996</v>
      </c>
    </row>
    <row r="379" spans="1:1" thickBot="1" x14ac:dyDescent="0.35">
      <c r="A379" s="5">
        <v>1488.424</v>
      </c>
    </row>
    <row r="380" spans="1:1" thickBot="1" x14ac:dyDescent="0.35">
      <c r="A380" s="5">
        <v>8.6519999999999992</v>
      </c>
    </row>
    <row r="381" spans="1:1" thickBot="1" x14ac:dyDescent="0.35">
      <c r="A381" s="5">
        <v>23.832000000000001</v>
      </c>
    </row>
    <row r="382" spans="1:1" thickBot="1" x14ac:dyDescent="0.35">
      <c r="A382" s="5">
        <v>12.176</v>
      </c>
    </row>
    <row r="383" spans="1:1" thickBot="1" x14ac:dyDescent="0.35">
      <c r="A383" s="5">
        <v>50.96</v>
      </c>
    </row>
    <row r="384" spans="1:1" thickBot="1" x14ac:dyDescent="0.35">
      <c r="A384" s="5">
        <v>49.536000000000001</v>
      </c>
    </row>
    <row r="385" spans="1:1" thickBot="1" x14ac:dyDescent="0.35">
      <c r="A385" s="5">
        <v>41.9</v>
      </c>
    </row>
    <row r="386" spans="1:1" thickBot="1" x14ac:dyDescent="0.35">
      <c r="A386" s="5">
        <v>375.45749999999998</v>
      </c>
    </row>
    <row r="387" spans="1:1" thickBot="1" x14ac:dyDescent="0.35">
      <c r="A387" s="5">
        <v>83.975999999999999</v>
      </c>
    </row>
    <row r="388" spans="1:1" thickBot="1" x14ac:dyDescent="0.35">
      <c r="A388" s="5">
        <v>482.34</v>
      </c>
    </row>
    <row r="389" spans="1:1" thickBot="1" x14ac:dyDescent="0.35">
      <c r="A389" s="5">
        <v>2.96</v>
      </c>
    </row>
    <row r="390" spans="1:1" thickBot="1" x14ac:dyDescent="0.35">
      <c r="A390" s="5">
        <v>2.6240000000000001</v>
      </c>
    </row>
    <row r="391" spans="1:1" thickBot="1" x14ac:dyDescent="0.35">
      <c r="A391" s="5">
        <v>23.36</v>
      </c>
    </row>
    <row r="392" spans="1:1" thickBot="1" x14ac:dyDescent="0.35">
      <c r="A392" s="5">
        <v>39.979999999999997</v>
      </c>
    </row>
    <row r="393" spans="1:1" thickBot="1" x14ac:dyDescent="0.35">
      <c r="A393" s="5">
        <v>246.38399999999999</v>
      </c>
    </row>
    <row r="394" spans="1:1" thickBot="1" x14ac:dyDescent="0.35">
      <c r="A394" s="5">
        <v>1799.97</v>
      </c>
    </row>
    <row r="395" spans="1:1" thickBot="1" x14ac:dyDescent="0.35">
      <c r="A395" s="5">
        <v>12.462</v>
      </c>
    </row>
    <row r="396" spans="1:1" thickBot="1" x14ac:dyDescent="0.35">
      <c r="A396" s="5">
        <v>75.792000000000002</v>
      </c>
    </row>
    <row r="397" spans="1:1" thickBot="1" x14ac:dyDescent="0.35">
      <c r="A397" s="5">
        <v>49.96</v>
      </c>
    </row>
    <row r="398" spans="1:1" thickBot="1" x14ac:dyDescent="0.35">
      <c r="A398" s="5">
        <v>12.96</v>
      </c>
    </row>
    <row r="399" spans="1:1" thickBot="1" x14ac:dyDescent="0.35">
      <c r="A399" s="5">
        <v>70.12</v>
      </c>
    </row>
    <row r="400" spans="1:1" thickBot="1" x14ac:dyDescent="0.35">
      <c r="A400" s="5">
        <v>35.951999999999998</v>
      </c>
    </row>
    <row r="401" spans="1:1" thickBot="1" x14ac:dyDescent="0.35">
      <c r="A401" s="5">
        <v>2396.2656000000002</v>
      </c>
    </row>
    <row r="402" spans="1:1" thickBot="1" x14ac:dyDescent="0.35">
      <c r="A402" s="5">
        <v>131.136</v>
      </c>
    </row>
    <row r="403" spans="1:1" thickBot="1" x14ac:dyDescent="0.35">
      <c r="A403" s="5">
        <v>57.584000000000003</v>
      </c>
    </row>
    <row r="404" spans="1:1" thickBot="1" x14ac:dyDescent="0.35">
      <c r="A404" s="5">
        <v>9.5679999999999996</v>
      </c>
    </row>
    <row r="405" spans="1:1" thickBot="1" x14ac:dyDescent="0.35">
      <c r="A405" s="5">
        <v>39.072000000000003</v>
      </c>
    </row>
    <row r="406" spans="1:1" thickBot="1" x14ac:dyDescent="0.35">
      <c r="A406" s="5">
        <v>35.909999999999997</v>
      </c>
    </row>
    <row r="407" spans="1:1" thickBot="1" x14ac:dyDescent="0.35">
      <c r="A407" s="5">
        <v>179.95</v>
      </c>
    </row>
    <row r="408" spans="1:1" thickBot="1" x14ac:dyDescent="0.35">
      <c r="A408" s="5">
        <v>1199.9760000000001</v>
      </c>
    </row>
    <row r="409" spans="1:1" thickBot="1" x14ac:dyDescent="0.35">
      <c r="A409" s="5">
        <v>27.15</v>
      </c>
    </row>
    <row r="410" spans="1:1" thickBot="1" x14ac:dyDescent="0.35">
      <c r="A410" s="5">
        <v>1004.024</v>
      </c>
    </row>
    <row r="411" spans="1:1" thickBot="1" x14ac:dyDescent="0.35">
      <c r="A411" s="5">
        <v>9.68</v>
      </c>
    </row>
    <row r="412" spans="1:1" thickBot="1" x14ac:dyDescent="0.35">
      <c r="A412" s="5">
        <v>28.35</v>
      </c>
    </row>
    <row r="413" spans="1:1" thickBot="1" x14ac:dyDescent="0.35">
      <c r="A413" s="5">
        <v>55.98</v>
      </c>
    </row>
    <row r="414" spans="1:1" thickBot="1" x14ac:dyDescent="0.35">
      <c r="A414" s="5">
        <v>1336.829</v>
      </c>
    </row>
    <row r="415" spans="1:1" thickBot="1" x14ac:dyDescent="0.35">
      <c r="A415" s="5">
        <v>113.568</v>
      </c>
    </row>
    <row r="416" spans="1:1" thickBot="1" x14ac:dyDescent="0.35">
      <c r="A416" s="5">
        <v>139.86000000000001</v>
      </c>
    </row>
    <row r="417" spans="1:1" thickBot="1" x14ac:dyDescent="0.35">
      <c r="A417" s="5">
        <v>307.13600000000002</v>
      </c>
    </row>
    <row r="418" spans="1:1" thickBot="1" x14ac:dyDescent="0.35">
      <c r="A418" s="5">
        <v>95.92</v>
      </c>
    </row>
    <row r="419" spans="1:1" thickBot="1" x14ac:dyDescent="0.35">
      <c r="A419" s="5">
        <v>383.8</v>
      </c>
    </row>
    <row r="420" spans="1:1" thickBot="1" x14ac:dyDescent="0.35">
      <c r="A420" s="5">
        <v>5.78</v>
      </c>
    </row>
    <row r="421" spans="1:1" thickBot="1" x14ac:dyDescent="0.35">
      <c r="A421" s="5">
        <v>9.32</v>
      </c>
    </row>
    <row r="422" spans="1:1" thickBot="1" x14ac:dyDescent="0.35">
      <c r="A422" s="5">
        <v>15.25</v>
      </c>
    </row>
    <row r="423" spans="1:1" thickBot="1" x14ac:dyDescent="0.35">
      <c r="A423" s="5">
        <v>196.75200000000001</v>
      </c>
    </row>
    <row r="424" spans="1:1" thickBot="1" x14ac:dyDescent="0.35">
      <c r="A424" s="5">
        <v>56.56</v>
      </c>
    </row>
    <row r="425" spans="1:1" thickBot="1" x14ac:dyDescent="0.35">
      <c r="A425" s="5">
        <v>32.700000000000003</v>
      </c>
    </row>
    <row r="426" spans="1:1" thickBot="1" x14ac:dyDescent="0.35">
      <c r="A426" s="5">
        <v>866.4</v>
      </c>
    </row>
    <row r="427" spans="1:1" thickBot="1" x14ac:dyDescent="0.35">
      <c r="A427" s="5">
        <v>28.4</v>
      </c>
    </row>
    <row r="428" spans="1:1" thickBot="1" x14ac:dyDescent="0.35">
      <c r="A428" s="5">
        <v>287.92</v>
      </c>
    </row>
    <row r="429" spans="1:1" thickBot="1" x14ac:dyDescent="0.35">
      <c r="A429" s="5">
        <v>69.989999999999995</v>
      </c>
    </row>
    <row r="430" spans="1:1" thickBot="1" x14ac:dyDescent="0.35">
      <c r="A430" s="5">
        <v>6.6719999999999997</v>
      </c>
    </row>
    <row r="431" spans="1:1" thickBot="1" x14ac:dyDescent="0.35">
      <c r="A431" s="5">
        <v>189.58799999999999</v>
      </c>
    </row>
    <row r="432" spans="1:1" thickBot="1" x14ac:dyDescent="0.35">
      <c r="A432" s="5">
        <v>408.74400000000003</v>
      </c>
    </row>
    <row r="433" spans="1:1" thickBot="1" x14ac:dyDescent="0.35">
      <c r="A433" s="5">
        <v>291.95999999999998</v>
      </c>
    </row>
    <row r="434" spans="1:1" thickBot="1" x14ac:dyDescent="0.35">
      <c r="A434" s="5">
        <v>4.7679999999999998</v>
      </c>
    </row>
    <row r="435" spans="1:1" thickBot="1" x14ac:dyDescent="0.35">
      <c r="A435" s="5">
        <v>714.3</v>
      </c>
    </row>
    <row r="436" spans="1:1" thickBot="1" x14ac:dyDescent="0.35">
      <c r="A436" s="5">
        <v>4.8120000000000003</v>
      </c>
    </row>
    <row r="437" spans="1:1" thickBot="1" x14ac:dyDescent="0.35">
      <c r="A437" s="5">
        <v>247.8</v>
      </c>
    </row>
    <row r="438" spans="1:1" thickBot="1" x14ac:dyDescent="0.35">
      <c r="A438" s="5">
        <v>1007.979</v>
      </c>
    </row>
    <row r="439" spans="1:1" thickBot="1" x14ac:dyDescent="0.35">
      <c r="A439" s="5">
        <v>313.488</v>
      </c>
    </row>
    <row r="440" spans="1:1" thickBot="1" x14ac:dyDescent="0.35">
      <c r="A440" s="5">
        <v>31.872</v>
      </c>
    </row>
    <row r="441" spans="1:1" thickBot="1" x14ac:dyDescent="0.35">
      <c r="A441" s="5">
        <v>207.846</v>
      </c>
    </row>
    <row r="442" spans="1:1" thickBot="1" x14ac:dyDescent="0.35">
      <c r="A442" s="5">
        <v>12.22</v>
      </c>
    </row>
    <row r="443" spans="1:1" thickBot="1" x14ac:dyDescent="0.35">
      <c r="A443" s="5">
        <v>194.94</v>
      </c>
    </row>
    <row r="444" spans="1:1" thickBot="1" x14ac:dyDescent="0.35">
      <c r="A444" s="5">
        <v>70.95</v>
      </c>
    </row>
    <row r="445" spans="1:1" thickBot="1" x14ac:dyDescent="0.35">
      <c r="A445" s="5">
        <v>91.36</v>
      </c>
    </row>
    <row r="446" spans="1:1" thickBot="1" x14ac:dyDescent="0.35">
      <c r="A446" s="5">
        <v>242.94</v>
      </c>
    </row>
    <row r="447" spans="1:1" thickBot="1" x14ac:dyDescent="0.35">
      <c r="A447" s="5">
        <v>22.05</v>
      </c>
    </row>
    <row r="448" spans="1:1" thickBot="1" x14ac:dyDescent="0.35">
      <c r="A448" s="5">
        <v>2.91</v>
      </c>
    </row>
    <row r="449" spans="1:1" thickBot="1" x14ac:dyDescent="0.35">
      <c r="A449" s="5">
        <v>59.52</v>
      </c>
    </row>
    <row r="450" spans="1:1" thickBot="1" x14ac:dyDescent="0.35">
      <c r="A450" s="5">
        <v>161.94</v>
      </c>
    </row>
    <row r="451" spans="1:1" thickBot="1" x14ac:dyDescent="0.35">
      <c r="A451" s="5">
        <v>263.88</v>
      </c>
    </row>
    <row r="452" spans="1:1" thickBot="1" x14ac:dyDescent="0.35">
      <c r="A452" s="5">
        <v>30.48</v>
      </c>
    </row>
    <row r="453" spans="1:1" thickBot="1" x14ac:dyDescent="0.35">
      <c r="A453" s="5">
        <v>9.84</v>
      </c>
    </row>
    <row r="454" spans="1:1" thickBot="1" x14ac:dyDescent="0.35">
      <c r="A454" s="5">
        <v>35.119999999999997</v>
      </c>
    </row>
    <row r="455" spans="1:1" thickBot="1" x14ac:dyDescent="0.35">
      <c r="A455" s="5">
        <v>284.36399999999998</v>
      </c>
    </row>
    <row r="456" spans="1:1" thickBot="1" x14ac:dyDescent="0.35">
      <c r="A456" s="5">
        <v>665.40800000000002</v>
      </c>
    </row>
    <row r="457" spans="1:1" thickBot="1" x14ac:dyDescent="0.35">
      <c r="A457" s="5">
        <v>63.88</v>
      </c>
    </row>
    <row r="458" spans="1:1" thickBot="1" x14ac:dyDescent="0.35">
      <c r="A458" s="5">
        <v>129.56800000000001</v>
      </c>
    </row>
    <row r="459" spans="1:1" thickBot="1" x14ac:dyDescent="0.35">
      <c r="A459" s="5">
        <v>747.55799999999999</v>
      </c>
    </row>
    <row r="460" spans="1:1" thickBot="1" x14ac:dyDescent="0.35">
      <c r="A460" s="5">
        <v>8.9280000000000008</v>
      </c>
    </row>
    <row r="461" spans="1:1" thickBot="1" x14ac:dyDescent="0.35">
      <c r="A461" s="5">
        <v>103.92</v>
      </c>
    </row>
    <row r="462" spans="1:1" thickBot="1" x14ac:dyDescent="0.35">
      <c r="A462" s="5">
        <v>899.91</v>
      </c>
    </row>
    <row r="463" spans="1:1" thickBot="1" x14ac:dyDescent="0.35">
      <c r="A463" s="5">
        <v>51.311999999999998</v>
      </c>
    </row>
    <row r="464" spans="1:1" thickBot="1" x14ac:dyDescent="0.35">
      <c r="A464" s="5">
        <v>23.56</v>
      </c>
    </row>
    <row r="465" spans="1:1" thickBot="1" x14ac:dyDescent="0.35">
      <c r="A465" s="5">
        <v>1272.6300000000001</v>
      </c>
    </row>
    <row r="466" spans="1:1" thickBot="1" x14ac:dyDescent="0.35">
      <c r="A466" s="5">
        <v>28.484999999999999</v>
      </c>
    </row>
    <row r="467" spans="1:1" thickBot="1" x14ac:dyDescent="0.35">
      <c r="A467" s="5">
        <v>185.376</v>
      </c>
    </row>
    <row r="468" spans="1:1" thickBot="1" x14ac:dyDescent="0.35">
      <c r="A468" s="5">
        <v>78.272000000000006</v>
      </c>
    </row>
    <row r="469" spans="1:1" thickBot="1" x14ac:dyDescent="0.35">
      <c r="A469" s="5">
        <v>254.744</v>
      </c>
    </row>
    <row r="470" spans="1:1" thickBot="1" x14ac:dyDescent="0.35">
      <c r="A470" s="5">
        <v>205.33279999999999</v>
      </c>
    </row>
    <row r="471" spans="1:1" thickBot="1" x14ac:dyDescent="0.35">
      <c r="A471" s="5">
        <v>4.7880000000000003</v>
      </c>
    </row>
    <row r="472" spans="1:1" thickBot="1" x14ac:dyDescent="0.35">
      <c r="A472" s="5">
        <v>55.48</v>
      </c>
    </row>
    <row r="473" spans="1:1" thickBot="1" x14ac:dyDescent="0.35">
      <c r="A473" s="5">
        <v>340.92</v>
      </c>
    </row>
    <row r="474" spans="1:1" thickBot="1" x14ac:dyDescent="0.35">
      <c r="A474" s="5">
        <v>222.666</v>
      </c>
    </row>
    <row r="475" spans="1:1" thickBot="1" x14ac:dyDescent="0.35">
      <c r="A475" s="5">
        <v>703.96799999999996</v>
      </c>
    </row>
    <row r="476" spans="1:1" thickBot="1" x14ac:dyDescent="0.35">
      <c r="A476" s="5">
        <v>92.52</v>
      </c>
    </row>
    <row r="477" spans="1:1" thickBot="1" x14ac:dyDescent="0.35">
      <c r="A477" s="5">
        <v>62.65</v>
      </c>
    </row>
    <row r="478" spans="1:1" thickBot="1" x14ac:dyDescent="0.35">
      <c r="A478" s="5">
        <v>94.85</v>
      </c>
    </row>
    <row r="479" spans="1:1" thickBot="1" x14ac:dyDescent="0.35">
      <c r="A479" s="5">
        <v>95.76</v>
      </c>
    </row>
    <row r="480" spans="1:1" thickBot="1" x14ac:dyDescent="0.35">
      <c r="A480" s="5">
        <v>40.200000000000003</v>
      </c>
    </row>
    <row r="481" spans="1:1" thickBot="1" x14ac:dyDescent="0.35">
      <c r="A481" s="5">
        <v>14.7</v>
      </c>
    </row>
    <row r="482" spans="1:1" thickBot="1" x14ac:dyDescent="0.35">
      <c r="A482" s="5">
        <v>704.25</v>
      </c>
    </row>
    <row r="483" spans="1:1" thickBot="1" x14ac:dyDescent="0.35">
      <c r="A483" s="5">
        <v>9.09</v>
      </c>
    </row>
    <row r="484" spans="1:1" thickBot="1" x14ac:dyDescent="0.35">
      <c r="A484" s="5">
        <v>5.96</v>
      </c>
    </row>
    <row r="485" spans="1:1" thickBot="1" x14ac:dyDescent="0.35">
      <c r="A485" s="5">
        <v>159.97999999999999</v>
      </c>
    </row>
    <row r="486" spans="1:1" thickBot="1" x14ac:dyDescent="0.35">
      <c r="A486" s="5">
        <v>29.6</v>
      </c>
    </row>
    <row r="487" spans="1:1" thickBot="1" x14ac:dyDescent="0.35">
      <c r="A487" s="5">
        <v>514.16499999999996</v>
      </c>
    </row>
    <row r="488" spans="1:1" thickBot="1" x14ac:dyDescent="0.35">
      <c r="A488" s="5">
        <v>279.95999999999998</v>
      </c>
    </row>
    <row r="489" spans="1:1" thickBot="1" x14ac:dyDescent="0.35">
      <c r="A489" s="5">
        <v>2735.9520000000002</v>
      </c>
    </row>
    <row r="490" spans="1:1" thickBot="1" x14ac:dyDescent="0.35">
      <c r="A490" s="5">
        <v>7.992</v>
      </c>
    </row>
    <row r="491" spans="1:1" thickBot="1" x14ac:dyDescent="0.35">
      <c r="A491" s="5">
        <v>63.984000000000002</v>
      </c>
    </row>
    <row r="492" spans="1:1" thickBot="1" x14ac:dyDescent="0.35">
      <c r="A492" s="5">
        <v>70.367999999999995</v>
      </c>
    </row>
    <row r="493" spans="1:1" thickBot="1" x14ac:dyDescent="0.35">
      <c r="A493" s="5">
        <v>449.15</v>
      </c>
    </row>
    <row r="494" spans="1:1" thickBot="1" x14ac:dyDescent="0.35">
      <c r="A494" s="5">
        <v>11.07</v>
      </c>
    </row>
    <row r="495" spans="1:1" thickBot="1" x14ac:dyDescent="0.35">
      <c r="A495" s="5">
        <v>93.98</v>
      </c>
    </row>
    <row r="496" spans="1:1" thickBot="1" x14ac:dyDescent="0.35">
      <c r="A496" s="5">
        <v>189.88200000000001</v>
      </c>
    </row>
    <row r="497" spans="1:1" thickBot="1" x14ac:dyDescent="0.35">
      <c r="A497" s="5">
        <v>105.42</v>
      </c>
    </row>
    <row r="498" spans="1:1" thickBot="1" x14ac:dyDescent="0.35">
      <c r="A498" s="5">
        <v>119.616</v>
      </c>
    </row>
    <row r="499" spans="1:1" thickBot="1" x14ac:dyDescent="0.35">
      <c r="A499" s="5">
        <v>255.76</v>
      </c>
    </row>
    <row r="500" spans="1:1" thickBot="1" x14ac:dyDescent="0.35">
      <c r="A500" s="5">
        <v>241.56800000000001</v>
      </c>
    </row>
    <row r="501" spans="1:1" thickBot="1" x14ac:dyDescent="0.35">
      <c r="A501" s="5">
        <v>69.3</v>
      </c>
    </row>
    <row r="502" spans="1:1" thickBot="1" x14ac:dyDescent="0.35">
      <c r="A502" s="5">
        <v>22.62</v>
      </c>
    </row>
    <row r="503" spans="1:1" thickBot="1" x14ac:dyDescent="0.35">
      <c r="A503" s="5">
        <v>14.952</v>
      </c>
    </row>
    <row r="504" spans="1:1" thickBot="1" x14ac:dyDescent="0.35">
      <c r="A504" s="5">
        <v>801.56799999999998</v>
      </c>
    </row>
    <row r="505" spans="1:1" thickBot="1" x14ac:dyDescent="0.35">
      <c r="A505" s="5">
        <v>2.3759999999999999</v>
      </c>
    </row>
    <row r="506" spans="1:1" thickBot="1" x14ac:dyDescent="0.35">
      <c r="A506" s="5">
        <v>32.792000000000002</v>
      </c>
    </row>
    <row r="507" spans="1:1" thickBot="1" x14ac:dyDescent="0.35">
      <c r="A507" s="5">
        <v>15.92</v>
      </c>
    </row>
    <row r="508" spans="1:1" thickBot="1" x14ac:dyDescent="0.35">
      <c r="A508" s="5">
        <v>2.74</v>
      </c>
    </row>
    <row r="509" spans="1:1" thickBot="1" x14ac:dyDescent="0.35">
      <c r="A509" s="5">
        <v>8.34</v>
      </c>
    </row>
    <row r="510" spans="1:1" thickBot="1" x14ac:dyDescent="0.35">
      <c r="A510" s="5">
        <v>46.74</v>
      </c>
    </row>
    <row r="511" spans="1:1" thickBot="1" x14ac:dyDescent="0.35">
      <c r="A511" s="5">
        <v>6354.95</v>
      </c>
    </row>
    <row r="512" spans="1:1" thickBot="1" x14ac:dyDescent="0.35">
      <c r="A512" s="5">
        <v>126.3</v>
      </c>
    </row>
    <row r="513" spans="1:1" thickBot="1" x14ac:dyDescent="0.35">
      <c r="A513" s="5">
        <v>38.04</v>
      </c>
    </row>
    <row r="514" spans="1:1" thickBot="1" x14ac:dyDescent="0.35">
      <c r="A514" s="5">
        <v>7.1520000000000001</v>
      </c>
    </row>
    <row r="515" spans="1:1" thickBot="1" x14ac:dyDescent="0.35">
      <c r="A515" s="5">
        <v>6.63</v>
      </c>
    </row>
    <row r="516" spans="1:1" thickBot="1" x14ac:dyDescent="0.35">
      <c r="A516" s="5">
        <v>5.88</v>
      </c>
    </row>
    <row r="517" spans="1:1" thickBot="1" x14ac:dyDescent="0.35">
      <c r="A517" s="5">
        <v>2999.95</v>
      </c>
    </row>
    <row r="518" spans="1:1" thickBot="1" x14ac:dyDescent="0.35">
      <c r="A518" s="5">
        <v>51.45</v>
      </c>
    </row>
    <row r="519" spans="1:1" thickBot="1" x14ac:dyDescent="0.35">
      <c r="A519" s="5">
        <v>11.96</v>
      </c>
    </row>
    <row r="520" spans="1:1" thickBot="1" x14ac:dyDescent="0.35">
      <c r="A520" s="5">
        <v>1126.02</v>
      </c>
    </row>
    <row r="521" spans="1:1" thickBot="1" x14ac:dyDescent="0.35">
      <c r="A521" s="5">
        <v>18.391999999999999</v>
      </c>
    </row>
    <row r="522" spans="1:1" thickBot="1" x14ac:dyDescent="0.35">
      <c r="A522" s="5">
        <v>129.56800000000001</v>
      </c>
    </row>
    <row r="523" spans="1:1" thickBot="1" x14ac:dyDescent="0.35">
      <c r="A523" s="5">
        <v>14.112</v>
      </c>
    </row>
    <row r="524" spans="1:1" thickBot="1" x14ac:dyDescent="0.35">
      <c r="A524" s="5">
        <v>210.98</v>
      </c>
    </row>
    <row r="525" spans="1:1" thickBot="1" x14ac:dyDescent="0.35">
      <c r="A525" s="5">
        <v>55.176000000000002</v>
      </c>
    </row>
    <row r="526" spans="1:1" thickBot="1" x14ac:dyDescent="0.35">
      <c r="A526" s="5">
        <v>66.260000000000005</v>
      </c>
    </row>
    <row r="527" spans="1:1" thickBot="1" x14ac:dyDescent="0.35">
      <c r="A527" s="5">
        <v>22.2</v>
      </c>
    </row>
    <row r="528" spans="1:1" thickBot="1" x14ac:dyDescent="0.35">
      <c r="A528" s="5">
        <v>683.952</v>
      </c>
    </row>
    <row r="529" spans="1:1" thickBot="1" x14ac:dyDescent="0.35">
      <c r="A529" s="5">
        <v>45.695999999999998</v>
      </c>
    </row>
    <row r="530" spans="1:1" thickBot="1" x14ac:dyDescent="0.35">
      <c r="A530" s="5">
        <v>36.335999999999999</v>
      </c>
    </row>
    <row r="531" spans="1:1" thickBot="1" x14ac:dyDescent="0.35">
      <c r="A531" s="5">
        <v>666.24800000000005</v>
      </c>
    </row>
    <row r="532" spans="1:1" thickBot="1" x14ac:dyDescent="0.35">
      <c r="A532" s="5">
        <v>52.512</v>
      </c>
    </row>
    <row r="533" spans="1:1" thickBot="1" x14ac:dyDescent="0.35">
      <c r="A533" s="5">
        <v>190.72</v>
      </c>
    </row>
    <row r="534" spans="1:1" thickBot="1" x14ac:dyDescent="0.35">
      <c r="A534" s="5">
        <v>47.94</v>
      </c>
    </row>
    <row r="535" spans="1:1" thickBot="1" x14ac:dyDescent="0.35">
      <c r="A535" s="5">
        <v>979.95</v>
      </c>
    </row>
    <row r="536" spans="1:1" thickBot="1" x14ac:dyDescent="0.35">
      <c r="A536" s="5">
        <v>22.75</v>
      </c>
    </row>
    <row r="537" spans="1:1" thickBot="1" x14ac:dyDescent="0.35">
      <c r="A537" s="5">
        <v>16.768000000000001</v>
      </c>
    </row>
    <row r="538" spans="1:1" thickBot="1" x14ac:dyDescent="0.35">
      <c r="A538" s="5">
        <v>42.616</v>
      </c>
    </row>
    <row r="539" spans="1:1" thickBot="1" x14ac:dyDescent="0.35">
      <c r="A539" s="5">
        <v>10.752000000000001</v>
      </c>
    </row>
    <row r="540" spans="1:1" thickBot="1" x14ac:dyDescent="0.35">
      <c r="A540" s="5">
        <v>152.94</v>
      </c>
    </row>
    <row r="541" spans="1:1" thickBot="1" x14ac:dyDescent="0.35">
      <c r="A541" s="5">
        <v>283.92</v>
      </c>
    </row>
    <row r="542" spans="1:1" thickBot="1" x14ac:dyDescent="0.35">
      <c r="A542" s="5">
        <v>468.9</v>
      </c>
    </row>
    <row r="543" spans="1:1" thickBot="1" x14ac:dyDescent="0.35">
      <c r="A543" s="5">
        <v>380.86399999999998</v>
      </c>
    </row>
    <row r="544" spans="1:1" thickBot="1" x14ac:dyDescent="0.35">
      <c r="A544" s="5">
        <v>646.77599999999995</v>
      </c>
    </row>
    <row r="545" spans="1:1" thickBot="1" x14ac:dyDescent="0.35">
      <c r="A545" s="5">
        <v>58.112000000000002</v>
      </c>
    </row>
    <row r="546" spans="1:1" thickBot="1" x14ac:dyDescent="0.35">
      <c r="A546" s="5">
        <v>100.792</v>
      </c>
    </row>
    <row r="547" spans="1:1" thickBot="1" x14ac:dyDescent="0.35">
      <c r="A547" s="5">
        <v>66.111999999999995</v>
      </c>
    </row>
    <row r="548" spans="1:1" thickBot="1" x14ac:dyDescent="0.35">
      <c r="A548" s="5">
        <v>41.28</v>
      </c>
    </row>
    <row r="549" spans="1:1" thickBot="1" x14ac:dyDescent="0.35">
      <c r="A549" s="5">
        <v>13.36</v>
      </c>
    </row>
    <row r="550" spans="1:1" thickBot="1" x14ac:dyDescent="0.35">
      <c r="A550" s="5">
        <v>250.27199999999999</v>
      </c>
    </row>
    <row r="551" spans="1:1" thickBot="1" x14ac:dyDescent="0.35">
      <c r="A551" s="5">
        <v>11.364000000000001</v>
      </c>
    </row>
    <row r="552" spans="1:1" thickBot="1" x14ac:dyDescent="0.35">
      <c r="A552" s="5">
        <v>8.7200000000000006</v>
      </c>
    </row>
    <row r="553" spans="1:1" thickBot="1" x14ac:dyDescent="0.35">
      <c r="A553" s="5">
        <v>1121.568</v>
      </c>
    </row>
    <row r="554" spans="1:1" thickBot="1" x14ac:dyDescent="0.35">
      <c r="A554" s="5">
        <v>34.503999999999998</v>
      </c>
    </row>
    <row r="555" spans="1:1" thickBot="1" x14ac:dyDescent="0.35">
      <c r="A555" s="5">
        <v>10.824</v>
      </c>
    </row>
    <row r="556" spans="1:1" thickBot="1" x14ac:dyDescent="0.35">
      <c r="A556" s="5">
        <v>1295.78</v>
      </c>
    </row>
    <row r="557" spans="1:1" thickBot="1" x14ac:dyDescent="0.35">
      <c r="A557" s="5">
        <v>19.456</v>
      </c>
    </row>
    <row r="558" spans="1:1" thickBot="1" x14ac:dyDescent="0.35">
      <c r="A558" s="5">
        <v>20.7</v>
      </c>
    </row>
    <row r="559" spans="1:1" thickBot="1" x14ac:dyDescent="0.35">
      <c r="A559" s="5">
        <v>1335.68</v>
      </c>
    </row>
    <row r="560" spans="1:1" thickBot="1" x14ac:dyDescent="0.35">
      <c r="A560" s="5">
        <v>32.4</v>
      </c>
    </row>
    <row r="561" spans="1:1" thickBot="1" x14ac:dyDescent="0.35">
      <c r="A561" s="5">
        <v>42.6</v>
      </c>
    </row>
    <row r="562" spans="1:1" thickBot="1" x14ac:dyDescent="0.35">
      <c r="A562" s="5">
        <v>84.055999999999997</v>
      </c>
    </row>
    <row r="563" spans="1:1" thickBot="1" x14ac:dyDescent="0.35">
      <c r="A563" s="5">
        <v>13</v>
      </c>
    </row>
    <row r="564" spans="1:1" thickBot="1" x14ac:dyDescent="0.35">
      <c r="A564" s="5">
        <v>13.128</v>
      </c>
    </row>
    <row r="565" spans="1:1" thickBot="1" x14ac:dyDescent="0.35">
      <c r="A565" s="5">
        <v>3.96</v>
      </c>
    </row>
    <row r="566" spans="1:1" thickBot="1" x14ac:dyDescent="0.35">
      <c r="A566" s="5">
        <v>2.61</v>
      </c>
    </row>
    <row r="567" spans="1:1" thickBot="1" x14ac:dyDescent="0.35">
      <c r="A567" s="5">
        <v>374.37599999999998</v>
      </c>
    </row>
    <row r="568" spans="1:1" thickBot="1" x14ac:dyDescent="0.35">
      <c r="A568" s="5">
        <v>91.84</v>
      </c>
    </row>
    <row r="569" spans="1:1" thickBot="1" x14ac:dyDescent="0.35">
      <c r="A569" s="5">
        <v>81.087999999999994</v>
      </c>
    </row>
    <row r="570" spans="1:1" thickBot="1" x14ac:dyDescent="0.35">
      <c r="A570" s="5">
        <v>19.440000000000001</v>
      </c>
    </row>
    <row r="571" spans="1:1" thickBot="1" x14ac:dyDescent="0.35">
      <c r="A571" s="5">
        <v>451.15199999999999</v>
      </c>
    </row>
    <row r="572" spans="1:1" thickBot="1" x14ac:dyDescent="0.35">
      <c r="A572" s="5">
        <v>72.45</v>
      </c>
    </row>
    <row r="573" spans="1:1" thickBot="1" x14ac:dyDescent="0.35">
      <c r="A573" s="5">
        <v>13.96</v>
      </c>
    </row>
    <row r="574" spans="1:1" thickBot="1" x14ac:dyDescent="0.35">
      <c r="A574" s="5">
        <v>33.264000000000003</v>
      </c>
    </row>
    <row r="575" spans="1:1" thickBot="1" x14ac:dyDescent="0.35">
      <c r="A575" s="5">
        <v>14.85</v>
      </c>
    </row>
    <row r="576" spans="1:1" thickBot="1" x14ac:dyDescent="0.35">
      <c r="A576" s="5">
        <v>8.82</v>
      </c>
    </row>
    <row r="577" spans="1:1" thickBot="1" x14ac:dyDescent="0.35">
      <c r="A577" s="5">
        <v>160.72</v>
      </c>
    </row>
    <row r="578" spans="1:1" thickBot="1" x14ac:dyDescent="0.35">
      <c r="A578" s="5">
        <v>19.920000000000002</v>
      </c>
    </row>
    <row r="579" spans="1:1" thickBot="1" x14ac:dyDescent="0.35">
      <c r="A579" s="5">
        <v>7.3</v>
      </c>
    </row>
    <row r="580" spans="1:1" thickBot="1" x14ac:dyDescent="0.35">
      <c r="A580" s="5">
        <v>69.712000000000003</v>
      </c>
    </row>
    <row r="581" spans="1:1" thickBot="1" x14ac:dyDescent="0.35">
      <c r="A581" s="5">
        <v>8.7919999999999998</v>
      </c>
    </row>
    <row r="582" spans="1:1" thickBot="1" x14ac:dyDescent="0.35">
      <c r="A582" s="5">
        <v>51.52</v>
      </c>
    </row>
    <row r="583" spans="1:1" thickBot="1" x14ac:dyDescent="0.35">
      <c r="A583" s="5">
        <v>470.37599999999998</v>
      </c>
    </row>
    <row r="584" spans="1:1" thickBot="1" x14ac:dyDescent="0.35">
      <c r="A584" s="5">
        <v>105.584</v>
      </c>
    </row>
    <row r="585" spans="1:1" thickBot="1" x14ac:dyDescent="0.35">
      <c r="A585" s="5">
        <v>31.152000000000001</v>
      </c>
    </row>
    <row r="586" spans="1:1" thickBot="1" x14ac:dyDescent="0.35">
      <c r="A586" s="5">
        <v>6.7830000000000004</v>
      </c>
    </row>
    <row r="587" spans="1:1" thickBot="1" x14ac:dyDescent="0.35">
      <c r="A587" s="5">
        <v>406.36799999999999</v>
      </c>
    </row>
    <row r="588" spans="1:1" thickBot="1" x14ac:dyDescent="0.35">
      <c r="A588" s="5">
        <v>70.98</v>
      </c>
    </row>
    <row r="589" spans="1:1" thickBot="1" x14ac:dyDescent="0.35">
      <c r="A589" s="5">
        <v>294.93</v>
      </c>
    </row>
    <row r="590" spans="1:1" thickBot="1" x14ac:dyDescent="0.35">
      <c r="A590" s="5">
        <v>84.784000000000006</v>
      </c>
    </row>
    <row r="591" spans="1:1" thickBot="1" x14ac:dyDescent="0.35">
      <c r="A591" s="5">
        <v>20.736000000000001</v>
      </c>
    </row>
    <row r="592" spans="1:1" thickBot="1" x14ac:dyDescent="0.35">
      <c r="A592" s="5">
        <v>16.821000000000002</v>
      </c>
    </row>
    <row r="593" spans="1:1" thickBot="1" x14ac:dyDescent="0.35">
      <c r="A593" s="5">
        <v>10.368</v>
      </c>
    </row>
    <row r="594" spans="1:1" thickBot="1" x14ac:dyDescent="0.35">
      <c r="A594" s="5">
        <v>9.3439999999999994</v>
      </c>
    </row>
    <row r="595" spans="1:1" thickBot="1" x14ac:dyDescent="0.35">
      <c r="A595" s="5">
        <v>31.2</v>
      </c>
    </row>
    <row r="596" spans="1:1" thickBot="1" x14ac:dyDescent="0.35">
      <c r="A596" s="5">
        <v>76.12</v>
      </c>
    </row>
    <row r="597" spans="1:1" thickBot="1" x14ac:dyDescent="0.35">
      <c r="A597" s="5">
        <v>1199.9760000000001</v>
      </c>
    </row>
    <row r="598" spans="1:1" thickBot="1" x14ac:dyDescent="0.35">
      <c r="A598" s="5">
        <v>445.96</v>
      </c>
    </row>
    <row r="599" spans="1:1" thickBot="1" x14ac:dyDescent="0.35">
      <c r="A599" s="5">
        <v>327.76</v>
      </c>
    </row>
    <row r="600" spans="1:1" thickBot="1" x14ac:dyDescent="0.35">
      <c r="A600" s="5">
        <v>11.632</v>
      </c>
    </row>
    <row r="601" spans="1:1" thickBot="1" x14ac:dyDescent="0.35">
      <c r="A601" s="5">
        <v>143.982</v>
      </c>
    </row>
    <row r="602" spans="1:1" thickBot="1" x14ac:dyDescent="0.35">
      <c r="A602" s="5">
        <v>494.37599999999998</v>
      </c>
    </row>
    <row r="603" spans="1:1" thickBot="1" x14ac:dyDescent="0.35">
      <c r="A603" s="5">
        <v>5.84</v>
      </c>
    </row>
    <row r="604" spans="1:1" thickBot="1" x14ac:dyDescent="0.35">
      <c r="A604" s="5">
        <v>142.77600000000001</v>
      </c>
    </row>
    <row r="605" spans="1:1" thickBot="1" x14ac:dyDescent="0.35">
      <c r="A605" s="5">
        <v>45.695999999999998</v>
      </c>
    </row>
    <row r="606" spans="1:1" thickBot="1" x14ac:dyDescent="0.35">
      <c r="A606" s="5">
        <v>7.218</v>
      </c>
    </row>
    <row r="607" spans="1:1" thickBot="1" x14ac:dyDescent="0.35">
      <c r="A607" s="5">
        <v>43.188000000000002</v>
      </c>
    </row>
    <row r="608" spans="1:1" thickBot="1" x14ac:dyDescent="0.35">
      <c r="A608" s="5">
        <v>131.904</v>
      </c>
    </row>
    <row r="609" spans="1:1" thickBot="1" x14ac:dyDescent="0.35">
      <c r="A609" s="5">
        <v>3.282</v>
      </c>
    </row>
    <row r="610" spans="1:1" thickBot="1" x14ac:dyDescent="0.35">
      <c r="A610" s="5">
        <v>21.167999999999999</v>
      </c>
    </row>
    <row r="611" spans="1:1" thickBot="1" x14ac:dyDescent="0.35">
      <c r="A611" s="5">
        <v>55.188000000000002</v>
      </c>
    </row>
    <row r="612" spans="1:1" thickBot="1" x14ac:dyDescent="0.35">
      <c r="A612" s="5">
        <v>369.57600000000002</v>
      </c>
    </row>
    <row r="613" spans="1:1" thickBot="1" x14ac:dyDescent="0.35">
      <c r="A613" s="5">
        <v>15.712</v>
      </c>
    </row>
    <row r="614" spans="1:1" thickBot="1" x14ac:dyDescent="0.35">
      <c r="A614" s="5">
        <v>8.4480000000000004</v>
      </c>
    </row>
    <row r="615" spans="1:1" thickBot="1" x14ac:dyDescent="0.35">
      <c r="A615" s="5">
        <v>728.94600000000003</v>
      </c>
    </row>
    <row r="616" spans="1:1" thickBot="1" x14ac:dyDescent="0.35">
      <c r="A616" s="5">
        <v>119.94</v>
      </c>
    </row>
    <row r="617" spans="1:1" thickBot="1" x14ac:dyDescent="0.35">
      <c r="A617" s="5">
        <v>3.6480000000000001</v>
      </c>
    </row>
    <row r="618" spans="1:1" thickBot="1" x14ac:dyDescent="0.35">
      <c r="A618" s="5">
        <v>40.479999999999997</v>
      </c>
    </row>
    <row r="619" spans="1:1" thickBot="1" x14ac:dyDescent="0.35">
      <c r="A619" s="5">
        <v>9.94</v>
      </c>
    </row>
    <row r="620" spans="1:1" thickBot="1" x14ac:dyDescent="0.35">
      <c r="A620" s="5">
        <v>107.42400000000001</v>
      </c>
    </row>
    <row r="621" spans="1:1" thickBot="1" x14ac:dyDescent="0.35">
      <c r="A621" s="5">
        <v>37.909999999999997</v>
      </c>
    </row>
    <row r="622" spans="1:1" thickBot="1" x14ac:dyDescent="0.35">
      <c r="A622" s="5">
        <v>88.02</v>
      </c>
    </row>
    <row r="623" spans="1:1" thickBot="1" x14ac:dyDescent="0.35">
      <c r="A623" s="5">
        <v>8.69</v>
      </c>
    </row>
    <row r="624" spans="1:1" thickBot="1" x14ac:dyDescent="0.35">
      <c r="A624" s="5">
        <v>301.95999999999998</v>
      </c>
    </row>
    <row r="625" spans="1:1" thickBot="1" x14ac:dyDescent="0.35">
      <c r="A625" s="5">
        <v>555.21</v>
      </c>
    </row>
    <row r="626" spans="1:1" thickBot="1" x14ac:dyDescent="0.35">
      <c r="A626" s="5">
        <v>523.48</v>
      </c>
    </row>
    <row r="627" spans="1:1" thickBot="1" x14ac:dyDescent="0.35">
      <c r="A627" s="5">
        <v>161.82</v>
      </c>
    </row>
    <row r="628" spans="1:1" thickBot="1" x14ac:dyDescent="0.35">
      <c r="A628" s="5">
        <v>35.56</v>
      </c>
    </row>
    <row r="629" spans="1:1" thickBot="1" x14ac:dyDescent="0.35">
      <c r="A629" s="5">
        <v>97.16</v>
      </c>
    </row>
    <row r="630" spans="1:1" thickBot="1" x14ac:dyDescent="0.35">
      <c r="A630" s="5">
        <v>15.24</v>
      </c>
    </row>
    <row r="631" spans="1:1" thickBot="1" x14ac:dyDescent="0.35">
      <c r="A631" s="5">
        <v>13.23</v>
      </c>
    </row>
    <row r="632" spans="1:1" thickBot="1" x14ac:dyDescent="0.35">
      <c r="A632" s="5">
        <v>243.38399999999999</v>
      </c>
    </row>
    <row r="633" spans="1:1" thickBot="1" x14ac:dyDescent="0.35">
      <c r="A633" s="5">
        <v>119.8</v>
      </c>
    </row>
    <row r="634" spans="1:1" thickBot="1" x14ac:dyDescent="0.35">
      <c r="A634" s="5">
        <v>300.76799999999997</v>
      </c>
    </row>
    <row r="635" spans="1:1" thickBot="1" x14ac:dyDescent="0.35">
      <c r="A635" s="5">
        <v>17.88</v>
      </c>
    </row>
    <row r="636" spans="1:1" thickBot="1" x14ac:dyDescent="0.35">
      <c r="A636" s="5">
        <v>235.94399999999999</v>
      </c>
    </row>
    <row r="637" spans="1:1" thickBot="1" x14ac:dyDescent="0.35">
      <c r="A637" s="5">
        <v>392.94</v>
      </c>
    </row>
    <row r="638" spans="1:1" thickBot="1" x14ac:dyDescent="0.35">
      <c r="A638" s="5">
        <v>18.882000000000001</v>
      </c>
    </row>
    <row r="639" spans="1:1" thickBot="1" x14ac:dyDescent="0.35">
      <c r="A639" s="5">
        <v>122.328</v>
      </c>
    </row>
    <row r="640" spans="1:1" thickBot="1" x14ac:dyDescent="0.35">
      <c r="A640" s="5">
        <v>1049.2</v>
      </c>
    </row>
    <row r="641" spans="1:1" thickBot="1" x14ac:dyDescent="0.35">
      <c r="A641" s="5">
        <v>15.423999999999999</v>
      </c>
    </row>
    <row r="642" spans="1:1" thickBot="1" x14ac:dyDescent="0.35">
      <c r="A642" s="5">
        <v>18.84</v>
      </c>
    </row>
    <row r="643" spans="1:1" thickBot="1" x14ac:dyDescent="0.35">
      <c r="A643" s="5">
        <v>330.4</v>
      </c>
    </row>
    <row r="644" spans="1:1" thickBot="1" x14ac:dyDescent="0.35">
      <c r="A644" s="5">
        <v>26.25</v>
      </c>
    </row>
    <row r="645" spans="1:1" thickBot="1" x14ac:dyDescent="0.35">
      <c r="A645" s="5">
        <v>132.52000000000001</v>
      </c>
    </row>
    <row r="646" spans="1:1" thickBot="1" x14ac:dyDescent="0.35">
      <c r="A646" s="5">
        <v>6.48</v>
      </c>
    </row>
    <row r="647" spans="1:1" thickBot="1" x14ac:dyDescent="0.35">
      <c r="A647" s="5">
        <v>209.3</v>
      </c>
    </row>
    <row r="648" spans="1:1" thickBot="1" x14ac:dyDescent="0.35">
      <c r="A648" s="5">
        <v>31.56</v>
      </c>
    </row>
    <row r="649" spans="1:1" thickBot="1" x14ac:dyDescent="0.35">
      <c r="A649" s="5">
        <v>30.143999999999998</v>
      </c>
    </row>
    <row r="650" spans="1:1" thickBot="1" x14ac:dyDescent="0.35">
      <c r="A650" s="5">
        <v>14.8</v>
      </c>
    </row>
    <row r="651" spans="1:1" thickBot="1" x14ac:dyDescent="0.35">
      <c r="A651" s="5">
        <v>302.37599999999998</v>
      </c>
    </row>
    <row r="652" spans="1:1" thickBot="1" x14ac:dyDescent="0.35">
      <c r="A652" s="5">
        <v>316</v>
      </c>
    </row>
    <row r="653" spans="1:1" thickBot="1" x14ac:dyDescent="0.35">
      <c r="A653" s="5">
        <v>379.4</v>
      </c>
    </row>
    <row r="654" spans="1:1" thickBot="1" x14ac:dyDescent="0.35">
      <c r="A654" s="5">
        <v>97.82</v>
      </c>
    </row>
    <row r="655" spans="1:1" thickBot="1" x14ac:dyDescent="0.35">
      <c r="A655" s="5">
        <v>103.12</v>
      </c>
    </row>
    <row r="656" spans="1:1" thickBot="1" x14ac:dyDescent="0.35">
      <c r="A656" s="5">
        <v>113.55200000000001</v>
      </c>
    </row>
    <row r="657" spans="1:1" thickBot="1" x14ac:dyDescent="0.35">
      <c r="A657" s="5">
        <v>3.3180000000000001</v>
      </c>
    </row>
    <row r="658" spans="1:1" thickBot="1" x14ac:dyDescent="0.35">
      <c r="A658" s="5">
        <v>134.28800000000001</v>
      </c>
    </row>
    <row r="659" spans="1:1" thickBot="1" x14ac:dyDescent="0.35">
      <c r="A659" s="5">
        <v>701.37199999999996</v>
      </c>
    </row>
    <row r="660" spans="1:1" thickBot="1" x14ac:dyDescent="0.35">
      <c r="A660" s="5">
        <v>2.3079999999999998</v>
      </c>
    </row>
    <row r="661" spans="1:1" thickBot="1" x14ac:dyDescent="0.35">
      <c r="A661" s="5">
        <v>999.43200000000002</v>
      </c>
    </row>
    <row r="662" spans="1:1" thickBot="1" x14ac:dyDescent="0.35">
      <c r="A662" s="5">
        <v>724.08</v>
      </c>
    </row>
    <row r="663" spans="1:1" thickBot="1" x14ac:dyDescent="0.35">
      <c r="A663" s="5">
        <v>918.78499999999997</v>
      </c>
    </row>
    <row r="664" spans="1:1" thickBot="1" x14ac:dyDescent="0.35">
      <c r="A664" s="5">
        <v>2.7240000000000002</v>
      </c>
    </row>
    <row r="665" spans="1:1" thickBot="1" x14ac:dyDescent="0.35">
      <c r="A665" s="5">
        <v>459.95</v>
      </c>
    </row>
    <row r="666" spans="1:1" thickBot="1" x14ac:dyDescent="0.35">
      <c r="A666" s="5">
        <v>10.74</v>
      </c>
    </row>
    <row r="667" spans="1:1" thickBot="1" x14ac:dyDescent="0.35">
      <c r="A667" s="5">
        <v>23.76</v>
      </c>
    </row>
    <row r="668" spans="1:1" thickBot="1" x14ac:dyDescent="0.35">
      <c r="A668" s="5">
        <v>85.055999999999997</v>
      </c>
    </row>
    <row r="669" spans="1:1" thickBot="1" x14ac:dyDescent="0.35">
      <c r="A669" s="5">
        <v>381.57600000000002</v>
      </c>
    </row>
    <row r="670" spans="1:1" thickBot="1" x14ac:dyDescent="0.35">
      <c r="A670" s="5">
        <v>30.36</v>
      </c>
    </row>
    <row r="671" spans="1:1" thickBot="1" x14ac:dyDescent="0.35">
      <c r="A671" s="5">
        <v>23.975999999999999</v>
      </c>
    </row>
    <row r="672" spans="1:1" thickBot="1" x14ac:dyDescent="0.35">
      <c r="A672" s="5">
        <v>108.925</v>
      </c>
    </row>
    <row r="673" spans="1:1" thickBot="1" x14ac:dyDescent="0.35">
      <c r="A673" s="5">
        <v>36.351999999999997</v>
      </c>
    </row>
    <row r="674" spans="1:1" thickBot="1" x14ac:dyDescent="0.35">
      <c r="A674" s="5">
        <v>19.559999999999999</v>
      </c>
    </row>
    <row r="675" spans="1:1" thickBot="1" x14ac:dyDescent="0.35">
      <c r="A675" s="5">
        <v>61.44</v>
      </c>
    </row>
    <row r="676" spans="1:1" thickBot="1" x14ac:dyDescent="0.35">
      <c r="A676" s="5">
        <v>38.9</v>
      </c>
    </row>
    <row r="677" spans="1:1" thickBot="1" x14ac:dyDescent="0.35">
      <c r="A677" s="5">
        <v>99.39</v>
      </c>
    </row>
    <row r="678" spans="1:1" thickBot="1" x14ac:dyDescent="0.35">
      <c r="A678" s="5">
        <v>2.6880000000000002</v>
      </c>
    </row>
    <row r="679" spans="1:1" thickBot="1" x14ac:dyDescent="0.35">
      <c r="A679" s="5">
        <v>27.815999999999999</v>
      </c>
    </row>
    <row r="680" spans="1:1" thickBot="1" x14ac:dyDescent="0.35">
      <c r="A680" s="5">
        <v>82.524000000000001</v>
      </c>
    </row>
    <row r="681" spans="1:1" thickBot="1" x14ac:dyDescent="0.35">
      <c r="A681" s="5">
        <v>182.994</v>
      </c>
    </row>
    <row r="682" spans="1:1" thickBot="1" x14ac:dyDescent="0.35">
      <c r="A682" s="5">
        <v>14.352</v>
      </c>
    </row>
    <row r="683" spans="1:1" thickBot="1" x14ac:dyDescent="0.35">
      <c r="A683" s="5">
        <v>64.959999999999994</v>
      </c>
    </row>
    <row r="684" spans="1:1" thickBot="1" x14ac:dyDescent="0.35">
      <c r="A684" s="5">
        <v>68.599999999999994</v>
      </c>
    </row>
    <row r="685" spans="1:1" thickBot="1" x14ac:dyDescent="0.35">
      <c r="A685" s="5">
        <v>7999.98</v>
      </c>
    </row>
    <row r="686" spans="1:1" thickBot="1" x14ac:dyDescent="0.35">
      <c r="A686" s="5">
        <v>167.44</v>
      </c>
    </row>
    <row r="687" spans="1:1" thickBot="1" x14ac:dyDescent="0.35">
      <c r="A687" s="5">
        <v>479.97</v>
      </c>
    </row>
    <row r="688" spans="1:1" thickBot="1" x14ac:dyDescent="0.35">
      <c r="A688" s="5">
        <v>14.62</v>
      </c>
    </row>
    <row r="689" spans="1:1" thickBot="1" x14ac:dyDescent="0.35">
      <c r="A689" s="5">
        <v>19.440000000000001</v>
      </c>
    </row>
    <row r="690" spans="1:1" thickBot="1" x14ac:dyDescent="0.35">
      <c r="A690" s="5">
        <v>191.98400000000001</v>
      </c>
    </row>
    <row r="691" spans="1:1" thickBot="1" x14ac:dyDescent="0.35">
      <c r="A691" s="5">
        <v>104.01</v>
      </c>
    </row>
    <row r="692" spans="1:1" thickBot="1" x14ac:dyDescent="0.35">
      <c r="A692" s="5">
        <v>284.82</v>
      </c>
    </row>
    <row r="693" spans="1:1" thickBot="1" x14ac:dyDescent="0.35">
      <c r="A693" s="5">
        <v>36.840000000000003</v>
      </c>
    </row>
    <row r="694" spans="1:1" thickBot="1" x14ac:dyDescent="0.35">
      <c r="A694" s="5">
        <v>166.24</v>
      </c>
    </row>
    <row r="695" spans="1:1" thickBot="1" x14ac:dyDescent="0.35">
      <c r="A695" s="5">
        <v>33.4</v>
      </c>
    </row>
    <row r="696" spans="1:1" thickBot="1" x14ac:dyDescent="0.35">
      <c r="A696" s="5">
        <v>198.27199999999999</v>
      </c>
    </row>
    <row r="697" spans="1:1" thickBot="1" x14ac:dyDescent="0.35">
      <c r="A697" s="5">
        <v>47.36</v>
      </c>
    </row>
    <row r="698" spans="1:1" thickBot="1" x14ac:dyDescent="0.35">
      <c r="A698" s="5">
        <v>200.98400000000001</v>
      </c>
    </row>
    <row r="699" spans="1:1" thickBot="1" x14ac:dyDescent="0.35">
      <c r="A699" s="5">
        <v>97.695999999999998</v>
      </c>
    </row>
    <row r="700" spans="1:1" thickBot="1" x14ac:dyDescent="0.35">
      <c r="A700" s="5">
        <v>2.6960000000000002</v>
      </c>
    </row>
    <row r="701" spans="1:1" thickBot="1" x14ac:dyDescent="0.35">
      <c r="A701" s="5">
        <v>18.588000000000001</v>
      </c>
    </row>
    <row r="702" spans="1:1" thickBot="1" x14ac:dyDescent="0.35">
      <c r="A702" s="5">
        <v>4.8959999999999999</v>
      </c>
    </row>
    <row r="703" spans="1:1" thickBot="1" x14ac:dyDescent="0.35">
      <c r="A703" s="5">
        <v>15.071999999999999</v>
      </c>
    </row>
    <row r="704" spans="1:1" thickBot="1" x14ac:dyDescent="0.35">
      <c r="A704" s="5">
        <v>209.88</v>
      </c>
    </row>
    <row r="705" spans="1:1" thickBot="1" x14ac:dyDescent="0.35">
      <c r="A705" s="5">
        <v>369.91199999999998</v>
      </c>
    </row>
    <row r="706" spans="1:1" thickBot="1" x14ac:dyDescent="0.35">
      <c r="A706" s="5">
        <v>10.368</v>
      </c>
    </row>
    <row r="707" spans="1:1" thickBot="1" x14ac:dyDescent="0.35">
      <c r="A707" s="5">
        <v>166.84</v>
      </c>
    </row>
    <row r="708" spans="1:1" thickBot="1" x14ac:dyDescent="0.35">
      <c r="A708" s="5">
        <v>15.215999999999999</v>
      </c>
    </row>
    <row r="709" spans="1:1" thickBot="1" x14ac:dyDescent="0.35">
      <c r="A709" s="5">
        <v>119.96</v>
      </c>
    </row>
    <row r="710" spans="1:1" thickBot="1" x14ac:dyDescent="0.35">
      <c r="A710" s="5">
        <v>883.92</v>
      </c>
    </row>
    <row r="711" spans="1:1" thickBot="1" x14ac:dyDescent="0.35">
      <c r="A711" s="5">
        <v>46.72</v>
      </c>
    </row>
    <row r="712" spans="1:1" thickBot="1" x14ac:dyDescent="0.35">
      <c r="A712" s="5">
        <v>55.48</v>
      </c>
    </row>
    <row r="713" spans="1:1" thickBot="1" x14ac:dyDescent="0.35">
      <c r="A713" s="5">
        <v>24.448</v>
      </c>
    </row>
    <row r="714" spans="1:1" thickBot="1" x14ac:dyDescent="0.35">
      <c r="A714" s="5">
        <v>281.33999999999997</v>
      </c>
    </row>
    <row r="715" spans="1:1" thickBot="1" x14ac:dyDescent="0.35">
      <c r="A715" s="5">
        <v>307.98</v>
      </c>
    </row>
    <row r="716" spans="1:1" thickBot="1" x14ac:dyDescent="0.35">
      <c r="A716" s="5">
        <v>299.97000000000003</v>
      </c>
    </row>
    <row r="717" spans="1:1" thickBot="1" x14ac:dyDescent="0.35">
      <c r="A717" s="5">
        <v>19.920000000000002</v>
      </c>
    </row>
    <row r="718" spans="1:1" thickBot="1" x14ac:dyDescent="0.35">
      <c r="A718" s="5">
        <v>9.94</v>
      </c>
    </row>
    <row r="719" spans="1:1" thickBot="1" x14ac:dyDescent="0.35">
      <c r="A719" s="5">
        <v>103.056</v>
      </c>
    </row>
    <row r="720" spans="1:1" thickBot="1" x14ac:dyDescent="0.35">
      <c r="A720" s="5">
        <v>59.808</v>
      </c>
    </row>
    <row r="721" spans="1:1" thickBot="1" x14ac:dyDescent="0.35">
      <c r="A721" s="5">
        <v>73.319999999999993</v>
      </c>
    </row>
    <row r="722" spans="1:1" thickBot="1" x14ac:dyDescent="0.35">
      <c r="A722" s="5">
        <v>146.82</v>
      </c>
    </row>
    <row r="723" spans="1:1" thickBot="1" x14ac:dyDescent="0.35">
      <c r="A723" s="5">
        <v>1652.94</v>
      </c>
    </row>
    <row r="724" spans="1:1" thickBot="1" x14ac:dyDescent="0.35">
      <c r="A724" s="5">
        <v>296.37</v>
      </c>
    </row>
    <row r="725" spans="1:1" thickBot="1" x14ac:dyDescent="0.35">
      <c r="A725" s="5">
        <v>129.91999999999999</v>
      </c>
    </row>
    <row r="726" spans="1:1" thickBot="1" x14ac:dyDescent="0.35">
      <c r="A726" s="5">
        <v>45.584000000000003</v>
      </c>
    </row>
    <row r="727" spans="1:1" thickBot="1" x14ac:dyDescent="0.35">
      <c r="A727" s="5">
        <v>17.568000000000001</v>
      </c>
    </row>
    <row r="728" spans="1:1" thickBot="1" x14ac:dyDescent="0.35">
      <c r="A728" s="5">
        <v>55.991999999999997</v>
      </c>
    </row>
    <row r="729" spans="1:1" thickBot="1" x14ac:dyDescent="0.35">
      <c r="A729" s="5">
        <v>182.72</v>
      </c>
    </row>
    <row r="730" spans="1:1" thickBot="1" x14ac:dyDescent="0.35">
      <c r="A730" s="5">
        <v>400.03199999999998</v>
      </c>
    </row>
    <row r="731" spans="1:1" thickBot="1" x14ac:dyDescent="0.35">
      <c r="A731" s="5">
        <v>33.630000000000003</v>
      </c>
    </row>
    <row r="732" spans="1:1" thickBot="1" x14ac:dyDescent="0.35">
      <c r="A732" s="5">
        <v>542.64599999999996</v>
      </c>
    </row>
    <row r="733" spans="1:1" thickBot="1" x14ac:dyDescent="0.35">
      <c r="A733" s="5">
        <v>6.3</v>
      </c>
    </row>
    <row r="734" spans="1:1" thickBot="1" x14ac:dyDescent="0.35">
      <c r="A734" s="5">
        <v>242.94</v>
      </c>
    </row>
    <row r="735" spans="1:1" thickBot="1" x14ac:dyDescent="0.35">
      <c r="A735" s="5">
        <v>179.97</v>
      </c>
    </row>
    <row r="736" spans="1:1" thickBot="1" x14ac:dyDescent="0.35">
      <c r="A736" s="5">
        <v>99.695999999999998</v>
      </c>
    </row>
    <row r="737" spans="1:1" thickBot="1" x14ac:dyDescent="0.35">
      <c r="A737" s="5">
        <v>27.936</v>
      </c>
    </row>
    <row r="738" spans="1:1" thickBot="1" x14ac:dyDescent="0.35">
      <c r="A738" s="5">
        <v>84.98</v>
      </c>
    </row>
    <row r="739" spans="1:1" thickBot="1" x14ac:dyDescent="0.35">
      <c r="A739" s="5">
        <v>18.72</v>
      </c>
    </row>
    <row r="740" spans="1:1" thickBot="1" x14ac:dyDescent="0.35">
      <c r="A740" s="5">
        <v>49.98</v>
      </c>
    </row>
    <row r="741" spans="1:1" thickBot="1" x14ac:dyDescent="0.35">
      <c r="A741" s="5">
        <v>11.784000000000001</v>
      </c>
    </row>
    <row r="742" spans="1:1" thickBot="1" x14ac:dyDescent="0.35">
      <c r="A742" s="5">
        <v>272.73599999999999</v>
      </c>
    </row>
    <row r="743" spans="1:1" thickBot="1" x14ac:dyDescent="0.35">
      <c r="A743" s="5">
        <v>3.54</v>
      </c>
    </row>
    <row r="744" spans="1:1" thickBot="1" x14ac:dyDescent="0.35">
      <c r="A744" s="5">
        <v>51.52</v>
      </c>
    </row>
    <row r="745" spans="1:1" thickBot="1" x14ac:dyDescent="0.35">
      <c r="A745" s="5">
        <v>3.528</v>
      </c>
    </row>
    <row r="746" spans="1:1" thickBot="1" x14ac:dyDescent="0.35">
      <c r="A746" s="5">
        <v>4.6239999999999997</v>
      </c>
    </row>
    <row r="747" spans="1:1" thickBot="1" x14ac:dyDescent="0.35">
      <c r="A747" s="5">
        <v>55.167999999999999</v>
      </c>
    </row>
    <row r="748" spans="1:1" thickBot="1" x14ac:dyDescent="0.35">
      <c r="A748" s="5">
        <v>567.12</v>
      </c>
    </row>
    <row r="749" spans="1:1" thickBot="1" x14ac:dyDescent="0.35">
      <c r="A749" s="5">
        <v>359.32</v>
      </c>
    </row>
    <row r="750" spans="1:1" thickBot="1" x14ac:dyDescent="0.35">
      <c r="A750" s="5">
        <v>11.992000000000001</v>
      </c>
    </row>
    <row r="751" spans="1:1" thickBot="1" x14ac:dyDescent="0.35">
      <c r="A751" s="5">
        <v>58.05</v>
      </c>
    </row>
    <row r="752" spans="1:1" thickBot="1" x14ac:dyDescent="0.35">
      <c r="A752" s="5">
        <v>157.74</v>
      </c>
    </row>
    <row r="753" spans="1:1" thickBot="1" x14ac:dyDescent="0.35">
      <c r="A753" s="5">
        <v>56.98</v>
      </c>
    </row>
    <row r="754" spans="1:1" thickBot="1" x14ac:dyDescent="0.35">
      <c r="A754" s="5">
        <v>2.88</v>
      </c>
    </row>
    <row r="755" spans="1:1" thickBot="1" x14ac:dyDescent="0.35">
      <c r="A755" s="5">
        <v>1199.9760000000001</v>
      </c>
    </row>
    <row r="756" spans="1:1" thickBot="1" x14ac:dyDescent="0.35">
      <c r="A756" s="5">
        <v>79.92</v>
      </c>
    </row>
    <row r="757" spans="1:1" thickBot="1" x14ac:dyDescent="0.35">
      <c r="A757" s="5">
        <v>383.43799999999999</v>
      </c>
    </row>
    <row r="758" spans="1:1" thickBot="1" x14ac:dyDescent="0.35">
      <c r="A758" s="5">
        <v>24.56</v>
      </c>
    </row>
    <row r="759" spans="1:1" thickBot="1" x14ac:dyDescent="0.35">
      <c r="A759" s="5">
        <v>119.8</v>
      </c>
    </row>
    <row r="760" spans="1:1" thickBot="1" x14ac:dyDescent="0.35">
      <c r="A760" s="5">
        <v>13.128</v>
      </c>
    </row>
    <row r="761" spans="1:1" thickBot="1" x14ac:dyDescent="0.35">
      <c r="A761" s="5">
        <v>22.72</v>
      </c>
    </row>
    <row r="762" spans="1:1" thickBot="1" x14ac:dyDescent="0.35">
      <c r="A762" s="5">
        <v>58.32</v>
      </c>
    </row>
    <row r="763" spans="1:1" thickBot="1" x14ac:dyDescent="0.35">
      <c r="A763" s="5">
        <v>12.39</v>
      </c>
    </row>
    <row r="764" spans="1:1" thickBot="1" x14ac:dyDescent="0.35">
      <c r="A764" s="5">
        <v>107.982</v>
      </c>
    </row>
    <row r="765" spans="1:1" thickBot="1" x14ac:dyDescent="0.35">
      <c r="A765" s="5">
        <v>11.36</v>
      </c>
    </row>
    <row r="766" spans="1:1" thickBot="1" x14ac:dyDescent="0.35">
      <c r="A766" s="5">
        <v>50.94</v>
      </c>
    </row>
    <row r="767" spans="1:1" thickBot="1" x14ac:dyDescent="0.35">
      <c r="A767" s="5">
        <v>646.74</v>
      </c>
    </row>
    <row r="768" spans="1:1" thickBot="1" x14ac:dyDescent="0.35">
      <c r="A768" s="5">
        <v>5.64</v>
      </c>
    </row>
    <row r="769" spans="1:1" thickBot="1" x14ac:dyDescent="0.35">
      <c r="A769" s="5">
        <v>572.58000000000004</v>
      </c>
    </row>
    <row r="770" spans="1:1" thickBot="1" x14ac:dyDescent="0.35">
      <c r="A770" s="5">
        <v>310.88</v>
      </c>
    </row>
    <row r="771" spans="1:1" thickBot="1" x14ac:dyDescent="0.35">
      <c r="A771" s="5">
        <v>641.96</v>
      </c>
    </row>
    <row r="772" spans="1:1" thickBot="1" x14ac:dyDescent="0.35">
      <c r="A772" s="5">
        <v>18.28</v>
      </c>
    </row>
    <row r="773" spans="1:1" thickBot="1" x14ac:dyDescent="0.35">
      <c r="A773" s="5">
        <v>207</v>
      </c>
    </row>
    <row r="774" spans="1:1" thickBot="1" x14ac:dyDescent="0.35">
      <c r="A774" s="5">
        <v>32.35</v>
      </c>
    </row>
    <row r="775" spans="1:1" thickBot="1" x14ac:dyDescent="0.35">
      <c r="A775" s="5">
        <v>7.71</v>
      </c>
    </row>
    <row r="776" spans="1:1" thickBot="1" x14ac:dyDescent="0.35">
      <c r="A776" s="5">
        <v>40.299999999999997</v>
      </c>
    </row>
    <row r="777" spans="1:1" thickBot="1" x14ac:dyDescent="0.35">
      <c r="A777" s="5">
        <v>34.58</v>
      </c>
    </row>
    <row r="778" spans="1:1" thickBot="1" x14ac:dyDescent="0.35">
      <c r="A778" s="5">
        <v>32.76</v>
      </c>
    </row>
    <row r="779" spans="1:1" thickBot="1" x14ac:dyDescent="0.35">
      <c r="A779" s="5">
        <v>544.00800000000004</v>
      </c>
    </row>
    <row r="780" spans="1:1" thickBot="1" x14ac:dyDescent="0.35">
      <c r="A780" s="5">
        <v>59.94</v>
      </c>
    </row>
    <row r="781" spans="1:1" thickBot="1" x14ac:dyDescent="0.35">
      <c r="A781" s="5">
        <v>23.92</v>
      </c>
    </row>
    <row r="782" spans="1:1" thickBot="1" x14ac:dyDescent="0.35">
      <c r="A782" s="5">
        <v>4.28</v>
      </c>
    </row>
    <row r="783" spans="1:1" thickBot="1" x14ac:dyDescent="0.35">
      <c r="A783" s="5">
        <v>32.07</v>
      </c>
    </row>
    <row r="784" spans="1:1" thickBot="1" x14ac:dyDescent="0.35">
      <c r="A784" s="5">
        <v>24</v>
      </c>
    </row>
    <row r="785" spans="1:1" thickBot="1" x14ac:dyDescent="0.35">
      <c r="A785" s="5">
        <v>35.49</v>
      </c>
    </row>
    <row r="786" spans="1:1" thickBot="1" x14ac:dyDescent="0.35">
      <c r="A786" s="5">
        <v>47.984000000000002</v>
      </c>
    </row>
    <row r="787" spans="1:1" thickBot="1" x14ac:dyDescent="0.35">
      <c r="A787" s="5">
        <v>186.69</v>
      </c>
    </row>
    <row r="788" spans="1:1" thickBot="1" x14ac:dyDescent="0.35">
      <c r="A788" s="5">
        <v>17.456</v>
      </c>
    </row>
    <row r="789" spans="1:1" thickBot="1" x14ac:dyDescent="0.35">
      <c r="A789" s="5">
        <v>348.928</v>
      </c>
    </row>
    <row r="790" spans="1:1" thickBot="1" x14ac:dyDescent="0.35">
      <c r="A790" s="5">
        <v>143.96</v>
      </c>
    </row>
    <row r="791" spans="1:1" thickBot="1" x14ac:dyDescent="0.35">
      <c r="A791" s="5">
        <v>15.42</v>
      </c>
    </row>
    <row r="792" spans="1:1" thickBot="1" x14ac:dyDescent="0.35">
      <c r="A792" s="5">
        <v>43.04</v>
      </c>
    </row>
    <row r="793" spans="1:1" thickBot="1" x14ac:dyDescent="0.35">
      <c r="A793" s="5">
        <v>332.94</v>
      </c>
    </row>
    <row r="794" spans="1:1" thickBot="1" x14ac:dyDescent="0.35">
      <c r="A794" s="5">
        <v>1363.96</v>
      </c>
    </row>
    <row r="795" spans="1:1" thickBot="1" x14ac:dyDescent="0.35">
      <c r="A795" s="5">
        <v>9.9600000000000009</v>
      </c>
    </row>
    <row r="796" spans="1:1" thickBot="1" x14ac:dyDescent="0.35">
      <c r="A796" s="5">
        <v>21.72</v>
      </c>
    </row>
    <row r="797" spans="1:1" thickBot="1" x14ac:dyDescent="0.35">
      <c r="A797" s="5">
        <v>20.16</v>
      </c>
    </row>
    <row r="798" spans="1:1" thickBot="1" x14ac:dyDescent="0.35">
      <c r="A798" s="5">
        <v>132.79</v>
      </c>
    </row>
    <row r="799" spans="1:1" thickBot="1" x14ac:dyDescent="0.35">
      <c r="A799" s="5">
        <v>12.96</v>
      </c>
    </row>
    <row r="800" spans="1:1" thickBot="1" x14ac:dyDescent="0.35">
      <c r="A800" s="5">
        <v>21.56</v>
      </c>
    </row>
    <row r="801" spans="1:1" thickBot="1" x14ac:dyDescent="0.35">
      <c r="A801" s="5">
        <v>283.92</v>
      </c>
    </row>
    <row r="802" spans="1:1" thickBot="1" x14ac:dyDescent="0.35">
      <c r="A802" s="5">
        <v>22.23</v>
      </c>
    </row>
    <row r="803" spans="1:1" thickBot="1" x14ac:dyDescent="0.35">
      <c r="A803" s="5">
        <v>215.96799999999999</v>
      </c>
    </row>
    <row r="804" spans="1:1" thickBot="1" x14ac:dyDescent="0.35">
      <c r="A804" s="5">
        <v>355.32</v>
      </c>
    </row>
    <row r="805" spans="1:1" thickBot="1" x14ac:dyDescent="0.35">
      <c r="A805" s="5">
        <v>12.96</v>
      </c>
    </row>
    <row r="806" spans="1:1" thickBot="1" x14ac:dyDescent="0.35">
      <c r="A806" s="5">
        <v>18.28</v>
      </c>
    </row>
    <row r="807" spans="1:1" thickBot="1" x14ac:dyDescent="0.35">
      <c r="A807" s="5">
        <v>43.176000000000002</v>
      </c>
    </row>
    <row r="808" spans="1:1" thickBot="1" x14ac:dyDescent="0.35">
      <c r="A808" s="5">
        <v>1983.9680000000001</v>
      </c>
    </row>
    <row r="809" spans="1:1" thickBot="1" x14ac:dyDescent="0.35">
      <c r="A809" s="5">
        <v>28.4</v>
      </c>
    </row>
    <row r="810" spans="1:1" thickBot="1" x14ac:dyDescent="0.35">
      <c r="A810" s="5">
        <v>149.97</v>
      </c>
    </row>
    <row r="811" spans="1:1" thickBot="1" x14ac:dyDescent="0.35">
      <c r="A811" s="5">
        <v>11.52</v>
      </c>
    </row>
    <row r="812" spans="1:1" thickBot="1" x14ac:dyDescent="0.35">
      <c r="A812" s="5">
        <v>1298.55</v>
      </c>
    </row>
    <row r="813" spans="1:1" thickBot="1" x14ac:dyDescent="0.35">
      <c r="A813" s="5">
        <v>213.92</v>
      </c>
    </row>
    <row r="814" spans="1:1" thickBot="1" x14ac:dyDescent="0.35">
      <c r="A814" s="5">
        <v>25.78</v>
      </c>
    </row>
    <row r="815" spans="1:1" thickBot="1" x14ac:dyDescent="0.35">
      <c r="A815" s="5">
        <v>18.28</v>
      </c>
    </row>
    <row r="816" spans="1:1" thickBot="1" x14ac:dyDescent="0.35">
      <c r="A816" s="5">
        <v>1399.93</v>
      </c>
    </row>
    <row r="817" spans="1:1" thickBot="1" x14ac:dyDescent="0.35">
      <c r="A817" s="5">
        <v>51.84</v>
      </c>
    </row>
    <row r="818" spans="1:1" thickBot="1" x14ac:dyDescent="0.35">
      <c r="A818" s="5">
        <v>5.3440000000000003</v>
      </c>
    </row>
    <row r="819" spans="1:1" thickBot="1" x14ac:dyDescent="0.35">
      <c r="A819" s="5">
        <v>41.472000000000001</v>
      </c>
    </row>
    <row r="820" spans="1:1" thickBot="1" x14ac:dyDescent="0.35">
      <c r="A820" s="5">
        <v>3.1680000000000001</v>
      </c>
    </row>
    <row r="821" spans="1:1" thickBot="1" x14ac:dyDescent="0.35">
      <c r="A821" s="5">
        <v>1228.4649999999999</v>
      </c>
    </row>
    <row r="822" spans="1:1" thickBot="1" x14ac:dyDescent="0.35">
      <c r="A822" s="5">
        <v>31.085999999999999</v>
      </c>
    </row>
    <row r="823" spans="1:1" thickBot="1" x14ac:dyDescent="0.35">
      <c r="A823" s="5">
        <v>335.52</v>
      </c>
    </row>
    <row r="824" spans="1:1" thickBot="1" x14ac:dyDescent="0.35">
      <c r="A824" s="5">
        <v>239.97</v>
      </c>
    </row>
    <row r="825" spans="1:1" thickBot="1" x14ac:dyDescent="0.35">
      <c r="A825" s="5">
        <v>9.82</v>
      </c>
    </row>
    <row r="826" spans="1:1" thickBot="1" x14ac:dyDescent="0.35">
      <c r="A826" s="5">
        <v>67.8</v>
      </c>
    </row>
    <row r="827" spans="1:1" thickBot="1" x14ac:dyDescent="0.35">
      <c r="A827" s="5">
        <v>167.97</v>
      </c>
    </row>
    <row r="828" spans="1:1" thickBot="1" x14ac:dyDescent="0.35">
      <c r="A828" s="5">
        <v>35</v>
      </c>
    </row>
    <row r="829" spans="1:1" thickBot="1" x14ac:dyDescent="0.35">
      <c r="A829" s="5">
        <v>37.24</v>
      </c>
    </row>
    <row r="830" spans="1:1" thickBot="1" x14ac:dyDescent="0.35">
      <c r="A830" s="5">
        <v>15.28</v>
      </c>
    </row>
    <row r="831" spans="1:1" thickBot="1" x14ac:dyDescent="0.35">
      <c r="A831" s="5">
        <v>301.95999999999998</v>
      </c>
    </row>
    <row r="832" spans="1:1" thickBot="1" x14ac:dyDescent="0.35">
      <c r="A832" s="5">
        <v>180.66</v>
      </c>
    </row>
    <row r="833" spans="1:1" thickBot="1" x14ac:dyDescent="0.35">
      <c r="A833" s="5">
        <v>191.98</v>
      </c>
    </row>
    <row r="834" spans="1:1" thickBot="1" x14ac:dyDescent="0.35">
      <c r="A834" s="5">
        <v>65.989999999999995</v>
      </c>
    </row>
    <row r="835" spans="1:1" thickBot="1" x14ac:dyDescent="0.35">
      <c r="A835" s="5">
        <v>35.216000000000001</v>
      </c>
    </row>
    <row r="836" spans="1:1" thickBot="1" x14ac:dyDescent="0.35">
      <c r="A836" s="5">
        <v>23.696000000000002</v>
      </c>
    </row>
    <row r="837" spans="1:1" thickBot="1" x14ac:dyDescent="0.35">
      <c r="A837" s="5">
        <v>265.47500000000002</v>
      </c>
    </row>
    <row r="838" spans="1:1" thickBot="1" x14ac:dyDescent="0.35">
      <c r="A838" s="5">
        <v>51.183999999999997</v>
      </c>
    </row>
    <row r="839" spans="1:1" thickBot="1" x14ac:dyDescent="0.35">
      <c r="A839" s="5">
        <v>9.6639999999999997</v>
      </c>
    </row>
    <row r="840" spans="1:1" thickBot="1" x14ac:dyDescent="0.35">
      <c r="A840" s="5">
        <v>21.071999999999999</v>
      </c>
    </row>
    <row r="841" spans="1:1" thickBot="1" x14ac:dyDescent="0.35">
      <c r="A841" s="5">
        <v>60.45</v>
      </c>
    </row>
    <row r="842" spans="1:1" thickBot="1" x14ac:dyDescent="0.35">
      <c r="A842" s="5">
        <v>11.52</v>
      </c>
    </row>
    <row r="843" spans="1:1" thickBot="1" x14ac:dyDescent="0.35">
      <c r="A843" s="5">
        <v>186.048</v>
      </c>
    </row>
    <row r="844" spans="1:1" thickBot="1" x14ac:dyDescent="0.35">
      <c r="A844" s="5">
        <v>37.44</v>
      </c>
    </row>
    <row r="845" spans="1:1" thickBot="1" x14ac:dyDescent="0.35">
      <c r="A845" s="5">
        <v>26.975999999999999</v>
      </c>
    </row>
    <row r="846" spans="1:1" thickBot="1" x14ac:dyDescent="0.35">
      <c r="A846" s="5">
        <v>11.36</v>
      </c>
    </row>
    <row r="847" spans="1:1" thickBot="1" x14ac:dyDescent="0.35">
      <c r="A847" s="5">
        <v>14.62</v>
      </c>
    </row>
    <row r="848" spans="1:1" thickBot="1" x14ac:dyDescent="0.35">
      <c r="A848" s="5">
        <v>83.72</v>
      </c>
    </row>
    <row r="849" spans="1:1" thickBot="1" x14ac:dyDescent="0.35">
      <c r="A849" s="5">
        <v>287.94</v>
      </c>
    </row>
    <row r="850" spans="1:1" thickBot="1" x14ac:dyDescent="0.35">
      <c r="A850" s="5">
        <v>48.896000000000001</v>
      </c>
    </row>
    <row r="851" spans="1:1" thickBot="1" x14ac:dyDescent="0.35">
      <c r="A851" s="5">
        <v>115.36</v>
      </c>
    </row>
    <row r="852" spans="1:1" thickBot="1" x14ac:dyDescent="0.35">
      <c r="A852" s="5">
        <v>5.16</v>
      </c>
    </row>
    <row r="853" spans="1:1" thickBot="1" x14ac:dyDescent="0.35">
      <c r="A853" s="5">
        <v>38.880000000000003</v>
      </c>
    </row>
    <row r="854" spans="1:1" thickBot="1" x14ac:dyDescent="0.35">
      <c r="A854" s="5">
        <v>185.88</v>
      </c>
    </row>
    <row r="855" spans="1:1" thickBot="1" x14ac:dyDescent="0.35">
      <c r="A855" s="5">
        <v>44.46</v>
      </c>
    </row>
    <row r="856" spans="1:1" thickBot="1" x14ac:dyDescent="0.35">
      <c r="A856" s="5">
        <v>242.94</v>
      </c>
    </row>
    <row r="857" spans="1:1" thickBot="1" x14ac:dyDescent="0.35">
      <c r="A857" s="5">
        <v>39.96</v>
      </c>
    </row>
    <row r="858" spans="1:1" thickBot="1" x14ac:dyDescent="0.35">
      <c r="A858" s="5">
        <v>102.3</v>
      </c>
    </row>
    <row r="859" spans="1:1" thickBot="1" x14ac:dyDescent="0.35">
      <c r="A859" s="5">
        <v>21.36</v>
      </c>
    </row>
    <row r="860" spans="1:1" thickBot="1" x14ac:dyDescent="0.35">
      <c r="A860" s="5">
        <v>7.61</v>
      </c>
    </row>
    <row r="861" spans="1:1" thickBot="1" x14ac:dyDescent="0.35">
      <c r="A861" s="5">
        <v>7.16</v>
      </c>
    </row>
    <row r="862" spans="1:1" thickBot="1" x14ac:dyDescent="0.35">
      <c r="A862" s="5">
        <v>7.36</v>
      </c>
    </row>
    <row r="863" spans="1:1" thickBot="1" x14ac:dyDescent="0.35">
      <c r="A863" s="5">
        <v>23.1</v>
      </c>
    </row>
    <row r="864" spans="1:1" thickBot="1" x14ac:dyDescent="0.35">
      <c r="A864" s="5">
        <v>191.47200000000001</v>
      </c>
    </row>
    <row r="865" spans="1:1" thickBot="1" x14ac:dyDescent="0.35">
      <c r="A865" s="5">
        <v>5.2480000000000002</v>
      </c>
    </row>
    <row r="866" spans="1:1" thickBot="1" x14ac:dyDescent="0.35">
      <c r="A866" s="5">
        <v>59.183999999999997</v>
      </c>
    </row>
    <row r="867" spans="1:1" thickBot="1" x14ac:dyDescent="0.35">
      <c r="A867" s="5">
        <v>2.89</v>
      </c>
    </row>
    <row r="868" spans="1:1" thickBot="1" x14ac:dyDescent="0.35">
      <c r="A868" s="5">
        <v>51.94</v>
      </c>
    </row>
    <row r="869" spans="1:1" thickBot="1" x14ac:dyDescent="0.35">
      <c r="A869" s="5">
        <v>15.936</v>
      </c>
    </row>
    <row r="870" spans="1:1" thickBot="1" x14ac:dyDescent="0.35">
      <c r="A870" s="5">
        <v>44.91</v>
      </c>
    </row>
    <row r="871" spans="1:1" thickBot="1" x14ac:dyDescent="0.35">
      <c r="A871" s="5">
        <v>1141.47</v>
      </c>
    </row>
    <row r="872" spans="1:1" thickBot="1" x14ac:dyDescent="0.35">
      <c r="A872" s="5">
        <v>280.78199999999998</v>
      </c>
    </row>
    <row r="873" spans="1:1" thickBot="1" x14ac:dyDescent="0.35">
      <c r="A873" s="5">
        <v>34.44</v>
      </c>
    </row>
    <row r="874" spans="1:1" thickBot="1" x14ac:dyDescent="0.35">
      <c r="A874" s="5">
        <v>11.36</v>
      </c>
    </row>
    <row r="875" spans="1:1" thickBot="1" x14ac:dyDescent="0.35">
      <c r="A875" s="5">
        <v>106.34399999999999</v>
      </c>
    </row>
    <row r="876" spans="1:1" thickBot="1" x14ac:dyDescent="0.35">
      <c r="A876" s="5">
        <v>192.16</v>
      </c>
    </row>
    <row r="877" spans="1:1" thickBot="1" x14ac:dyDescent="0.35">
      <c r="A877" s="5">
        <v>322.58999999999997</v>
      </c>
    </row>
    <row r="878" spans="1:1" thickBot="1" x14ac:dyDescent="0.35">
      <c r="A878" s="5">
        <v>29.99</v>
      </c>
    </row>
    <row r="879" spans="1:1" thickBot="1" x14ac:dyDescent="0.35">
      <c r="A879" s="5">
        <v>371.97</v>
      </c>
    </row>
    <row r="880" spans="1:1" thickBot="1" x14ac:dyDescent="0.35">
      <c r="A880" s="5">
        <v>5.8920000000000003</v>
      </c>
    </row>
    <row r="881" spans="1:1" thickBot="1" x14ac:dyDescent="0.35">
      <c r="A881" s="5">
        <v>68.471999999999994</v>
      </c>
    </row>
    <row r="882" spans="1:1" thickBot="1" x14ac:dyDescent="0.35">
      <c r="A882" s="5">
        <v>1242.9000000000001</v>
      </c>
    </row>
    <row r="883" spans="1:1" thickBot="1" x14ac:dyDescent="0.35">
      <c r="A883" s="5">
        <v>30.84</v>
      </c>
    </row>
    <row r="884" spans="1:1" thickBot="1" x14ac:dyDescent="0.35">
      <c r="A884" s="5">
        <v>13.48</v>
      </c>
    </row>
    <row r="885" spans="1:1" thickBot="1" x14ac:dyDescent="0.35">
      <c r="A885" s="5">
        <v>31.4</v>
      </c>
    </row>
    <row r="886" spans="1:1" thickBot="1" x14ac:dyDescent="0.35">
      <c r="A886" s="5">
        <v>17.46</v>
      </c>
    </row>
    <row r="887" spans="1:1" thickBot="1" x14ac:dyDescent="0.35">
      <c r="A887" s="5">
        <v>13.944000000000001</v>
      </c>
    </row>
    <row r="888" spans="1:1" thickBot="1" x14ac:dyDescent="0.35">
      <c r="A888" s="5">
        <v>83.76</v>
      </c>
    </row>
    <row r="889" spans="1:1" thickBot="1" x14ac:dyDescent="0.35">
      <c r="A889" s="5">
        <v>37.659999999999997</v>
      </c>
    </row>
    <row r="890" spans="1:1" thickBot="1" x14ac:dyDescent="0.35">
      <c r="A890" s="5">
        <v>34.68</v>
      </c>
    </row>
    <row r="891" spans="1:1" thickBot="1" x14ac:dyDescent="0.35">
      <c r="A891" s="5">
        <v>149.94999999999999</v>
      </c>
    </row>
    <row r="892" spans="1:1" thickBot="1" x14ac:dyDescent="0.35">
      <c r="A892" s="5">
        <v>51.311999999999998</v>
      </c>
    </row>
    <row r="893" spans="1:1" thickBot="1" x14ac:dyDescent="0.35">
      <c r="A893" s="5">
        <v>4.54</v>
      </c>
    </row>
    <row r="894" spans="1:1" thickBot="1" x14ac:dyDescent="0.35">
      <c r="A894" s="5">
        <v>15.92</v>
      </c>
    </row>
    <row r="895" spans="1:1" thickBot="1" x14ac:dyDescent="0.35">
      <c r="A895" s="5">
        <v>543.91999999999996</v>
      </c>
    </row>
    <row r="896" spans="1:1" thickBot="1" x14ac:dyDescent="0.35">
      <c r="A896" s="5">
        <v>155.82</v>
      </c>
    </row>
    <row r="897" spans="1:1" thickBot="1" x14ac:dyDescent="0.35">
      <c r="A897" s="5">
        <v>70.007999999999996</v>
      </c>
    </row>
    <row r="898" spans="1:1" thickBot="1" x14ac:dyDescent="0.35">
      <c r="A898" s="5">
        <v>15.648</v>
      </c>
    </row>
    <row r="899" spans="1:1" thickBot="1" x14ac:dyDescent="0.35">
      <c r="A899" s="5">
        <v>103.6</v>
      </c>
    </row>
    <row r="900" spans="1:1" thickBot="1" x14ac:dyDescent="0.35">
      <c r="A900" s="5">
        <v>46.96</v>
      </c>
    </row>
    <row r="901" spans="1:1" thickBot="1" x14ac:dyDescent="0.35">
      <c r="A901" s="5">
        <v>8.9039999999999999</v>
      </c>
    </row>
    <row r="902" spans="1:1" thickBot="1" x14ac:dyDescent="0.35">
      <c r="A902" s="5">
        <v>10.44</v>
      </c>
    </row>
    <row r="903" spans="1:1" thickBot="1" x14ac:dyDescent="0.35">
      <c r="A903" s="5">
        <v>18.335999999999999</v>
      </c>
    </row>
    <row r="904" spans="1:1" thickBot="1" x14ac:dyDescent="0.35">
      <c r="A904" s="5">
        <v>323.976</v>
      </c>
    </row>
    <row r="905" spans="1:1" thickBot="1" x14ac:dyDescent="0.35">
      <c r="A905" s="5">
        <v>20.04</v>
      </c>
    </row>
    <row r="906" spans="1:1" thickBot="1" x14ac:dyDescent="0.35">
      <c r="A906" s="5">
        <v>64.959999999999994</v>
      </c>
    </row>
    <row r="907" spans="1:1" thickBot="1" x14ac:dyDescent="0.35">
      <c r="A907" s="5">
        <v>12.96</v>
      </c>
    </row>
    <row r="908" spans="1:1" thickBot="1" x14ac:dyDescent="0.35">
      <c r="A908" s="5">
        <v>323.13600000000002</v>
      </c>
    </row>
    <row r="909" spans="1:1" thickBot="1" x14ac:dyDescent="0.35">
      <c r="A909" s="5">
        <v>90.93</v>
      </c>
    </row>
    <row r="910" spans="1:1" thickBot="1" x14ac:dyDescent="0.35">
      <c r="A910" s="5">
        <v>52.776000000000003</v>
      </c>
    </row>
    <row r="911" spans="1:1" thickBot="1" x14ac:dyDescent="0.35">
      <c r="A911" s="5">
        <v>1199.8</v>
      </c>
    </row>
    <row r="912" spans="1:1" thickBot="1" x14ac:dyDescent="0.35">
      <c r="A912" s="5">
        <v>1928.78</v>
      </c>
    </row>
    <row r="913" spans="1:1" thickBot="1" x14ac:dyDescent="0.35">
      <c r="A913" s="5">
        <v>352.38</v>
      </c>
    </row>
    <row r="914" spans="1:1" thickBot="1" x14ac:dyDescent="0.35">
      <c r="A914" s="5">
        <v>22.2</v>
      </c>
    </row>
    <row r="915" spans="1:1" thickBot="1" x14ac:dyDescent="0.35">
      <c r="A915" s="5">
        <v>46.94</v>
      </c>
    </row>
    <row r="916" spans="1:1" thickBot="1" x14ac:dyDescent="0.35">
      <c r="A916" s="5">
        <v>143.72999999999999</v>
      </c>
    </row>
    <row r="917" spans="1:1" thickBot="1" x14ac:dyDescent="0.35">
      <c r="A917" s="5">
        <v>99.918000000000006</v>
      </c>
    </row>
    <row r="918" spans="1:1" thickBot="1" x14ac:dyDescent="0.35">
      <c r="A918" s="5">
        <v>797.94399999999996</v>
      </c>
    </row>
    <row r="919" spans="1:1" thickBot="1" x14ac:dyDescent="0.35">
      <c r="A919" s="5">
        <v>8.5679999999999996</v>
      </c>
    </row>
    <row r="920" spans="1:1" thickBot="1" x14ac:dyDescent="0.35">
      <c r="A920" s="5">
        <v>149.352</v>
      </c>
    </row>
    <row r="921" spans="1:1" thickBot="1" x14ac:dyDescent="0.35">
      <c r="A921" s="5">
        <v>12.992000000000001</v>
      </c>
    </row>
    <row r="922" spans="1:1" thickBot="1" x14ac:dyDescent="0.35">
      <c r="A922" s="5">
        <v>24.56</v>
      </c>
    </row>
    <row r="923" spans="1:1" thickBot="1" x14ac:dyDescent="0.35">
      <c r="A923" s="5">
        <v>85.14</v>
      </c>
    </row>
    <row r="924" spans="1:1" thickBot="1" x14ac:dyDescent="0.35">
      <c r="A924" s="5">
        <v>21.99</v>
      </c>
    </row>
    <row r="925" spans="1:1" thickBot="1" x14ac:dyDescent="0.35">
      <c r="A925" s="5">
        <v>406.6</v>
      </c>
    </row>
    <row r="926" spans="1:1" thickBot="1" x14ac:dyDescent="0.35">
      <c r="A926" s="5">
        <v>841.56799999999998</v>
      </c>
    </row>
    <row r="927" spans="1:1" thickBot="1" x14ac:dyDescent="0.35">
      <c r="A927" s="5">
        <v>15.552</v>
      </c>
    </row>
    <row r="928" spans="1:1" thickBot="1" x14ac:dyDescent="0.35">
      <c r="A928" s="5">
        <v>252</v>
      </c>
    </row>
    <row r="929" spans="1:1" thickBot="1" x14ac:dyDescent="0.35">
      <c r="A929" s="5">
        <v>46.2</v>
      </c>
    </row>
    <row r="930" spans="1:1" thickBot="1" x14ac:dyDescent="0.35">
      <c r="A930" s="5">
        <v>28.84</v>
      </c>
    </row>
    <row r="931" spans="1:1" thickBot="1" x14ac:dyDescent="0.35">
      <c r="A931" s="5">
        <v>14.592000000000001</v>
      </c>
    </row>
    <row r="932" spans="1:1" thickBot="1" x14ac:dyDescent="0.35">
      <c r="A932" s="5">
        <v>89.855999999999995</v>
      </c>
    </row>
    <row r="933" spans="1:1" thickBot="1" x14ac:dyDescent="0.35">
      <c r="A933" s="5">
        <v>13.872</v>
      </c>
    </row>
    <row r="934" spans="1:1" thickBot="1" x14ac:dyDescent="0.35">
      <c r="A934" s="5">
        <v>12.192</v>
      </c>
    </row>
    <row r="935" spans="1:1" thickBot="1" x14ac:dyDescent="0.35">
      <c r="A935" s="5">
        <v>45.055999999999997</v>
      </c>
    </row>
    <row r="936" spans="1:1" thickBot="1" x14ac:dyDescent="0.35">
      <c r="A936" s="5">
        <v>29.718</v>
      </c>
    </row>
    <row r="937" spans="1:1" thickBot="1" x14ac:dyDescent="0.35">
      <c r="A937" s="5">
        <v>15.552</v>
      </c>
    </row>
    <row r="938" spans="1:1" thickBot="1" x14ac:dyDescent="0.35">
      <c r="A938" s="5">
        <v>447.69600000000003</v>
      </c>
    </row>
    <row r="939" spans="1:1" thickBot="1" x14ac:dyDescent="0.35">
      <c r="A939" s="5">
        <v>159.99</v>
      </c>
    </row>
    <row r="940" spans="1:1" thickBot="1" x14ac:dyDescent="0.35">
      <c r="A940" s="5">
        <v>12.96</v>
      </c>
    </row>
    <row r="941" spans="1:1" thickBot="1" x14ac:dyDescent="0.35">
      <c r="A941" s="5">
        <v>134.47999999999999</v>
      </c>
    </row>
    <row r="942" spans="1:1" thickBot="1" x14ac:dyDescent="0.35">
      <c r="A942" s="5">
        <v>17.12</v>
      </c>
    </row>
    <row r="943" spans="1:1" thickBot="1" x14ac:dyDescent="0.35">
      <c r="A943" s="5">
        <v>6.0960000000000001</v>
      </c>
    </row>
    <row r="944" spans="1:1" thickBot="1" x14ac:dyDescent="0.35">
      <c r="A944" s="5">
        <v>1114.2719999999999</v>
      </c>
    </row>
    <row r="945" spans="1:1" thickBot="1" x14ac:dyDescent="0.35">
      <c r="A945" s="5">
        <v>32.4</v>
      </c>
    </row>
    <row r="946" spans="1:1" thickBot="1" x14ac:dyDescent="0.35">
      <c r="A946" s="5">
        <v>540.57000000000005</v>
      </c>
    </row>
    <row r="947" spans="1:1" thickBot="1" x14ac:dyDescent="0.35">
      <c r="A947" s="5">
        <v>167.76</v>
      </c>
    </row>
    <row r="948" spans="1:1" thickBot="1" x14ac:dyDescent="0.35">
      <c r="A948" s="5">
        <v>393.16500000000002</v>
      </c>
    </row>
    <row r="949" spans="1:1" thickBot="1" x14ac:dyDescent="0.35">
      <c r="A949" s="5">
        <v>516.48800000000006</v>
      </c>
    </row>
    <row r="950" spans="1:1" thickBot="1" x14ac:dyDescent="0.35">
      <c r="A950" s="5">
        <v>1007.232</v>
      </c>
    </row>
    <row r="951" spans="1:1" thickBot="1" x14ac:dyDescent="0.35">
      <c r="A951" s="5">
        <v>2065.3200000000002</v>
      </c>
    </row>
    <row r="952" spans="1:1" thickBot="1" x14ac:dyDescent="0.35">
      <c r="A952" s="5">
        <v>15.552</v>
      </c>
    </row>
    <row r="953" spans="1:1" thickBot="1" x14ac:dyDescent="0.35">
      <c r="A953" s="5">
        <v>25.344000000000001</v>
      </c>
    </row>
    <row r="954" spans="1:1" thickBot="1" x14ac:dyDescent="0.35">
      <c r="A954" s="5">
        <v>25.472000000000001</v>
      </c>
    </row>
    <row r="955" spans="1:1" thickBot="1" x14ac:dyDescent="0.35">
      <c r="A955" s="5">
        <v>27.167999999999999</v>
      </c>
    </row>
    <row r="956" spans="1:1" thickBot="1" x14ac:dyDescent="0.35">
      <c r="A956" s="5">
        <v>78.852800000000002</v>
      </c>
    </row>
    <row r="957" spans="1:1" thickBot="1" x14ac:dyDescent="0.35">
      <c r="A957" s="5">
        <v>173.8</v>
      </c>
    </row>
    <row r="958" spans="1:1" thickBot="1" x14ac:dyDescent="0.35">
      <c r="A958" s="5">
        <v>29.591999999999999</v>
      </c>
    </row>
    <row r="959" spans="1:1" thickBot="1" x14ac:dyDescent="0.35">
      <c r="A959" s="5">
        <v>4.7519999999999998</v>
      </c>
    </row>
    <row r="960" spans="1:1" thickBot="1" x14ac:dyDescent="0.35">
      <c r="A960" s="5">
        <v>15.552</v>
      </c>
    </row>
    <row r="961" spans="1:1" thickBot="1" x14ac:dyDescent="0.35">
      <c r="A961" s="5">
        <v>204.6</v>
      </c>
    </row>
    <row r="962" spans="1:1" thickBot="1" x14ac:dyDescent="0.35">
      <c r="A962" s="5">
        <v>321.56799999999998</v>
      </c>
    </row>
    <row r="963" spans="1:1" thickBot="1" x14ac:dyDescent="0.35">
      <c r="A963" s="5">
        <v>6.24</v>
      </c>
    </row>
    <row r="964" spans="1:1" thickBot="1" x14ac:dyDescent="0.35">
      <c r="A964" s="5">
        <v>21.88</v>
      </c>
    </row>
    <row r="965" spans="1:1" thickBot="1" x14ac:dyDescent="0.35">
      <c r="A965" s="5">
        <v>4.6079999999999997</v>
      </c>
    </row>
    <row r="966" spans="1:1" thickBot="1" x14ac:dyDescent="0.35">
      <c r="A966" s="5">
        <v>9.82</v>
      </c>
    </row>
    <row r="967" spans="1:1" thickBot="1" x14ac:dyDescent="0.35">
      <c r="A967" s="5">
        <v>35.97</v>
      </c>
    </row>
    <row r="968" spans="1:1" thickBot="1" x14ac:dyDescent="0.35">
      <c r="A968" s="5">
        <v>12.96</v>
      </c>
    </row>
    <row r="969" spans="1:1" thickBot="1" x14ac:dyDescent="0.35">
      <c r="A969" s="5">
        <v>191.6</v>
      </c>
    </row>
    <row r="970" spans="1:1" thickBot="1" x14ac:dyDescent="0.35">
      <c r="A970" s="5">
        <v>8.64</v>
      </c>
    </row>
    <row r="971" spans="1:1" thickBot="1" x14ac:dyDescent="0.35">
      <c r="A971" s="5">
        <v>501.81</v>
      </c>
    </row>
    <row r="972" spans="1:1" thickBot="1" x14ac:dyDescent="0.35">
      <c r="A972" s="5">
        <v>127.104</v>
      </c>
    </row>
    <row r="973" spans="1:1" thickBot="1" x14ac:dyDescent="0.35">
      <c r="A973" s="5">
        <v>124.2</v>
      </c>
    </row>
    <row r="974" spans="1:1" thickBot="1" x14ac:dyDescent="0.35">
      <c r="A974" s="5">
        <v>18.588000000000001</v>
      </c>
    </row>
    <row r="975" spans="1:1" thickBot="1" x14ac:dyDescent="0.35">
      <c r="A975" s="5">
        <v>30.071999999999999</v>
      </c>
    </row>
    <row r="976" spans="1:1" thickBot="1" x14ac:dyDescent="0.35">
      <c r="A976" s="5">
        <v>160.93</v>
      </c>
    </row>
    <row r="977" spans="1:1" thickBot="1" x14ac:dyDescent="0.35">
      <c r="A977" s="5">
        <v>75.792000000000002</v>
      </c>
    </row>
    <row r="978" spans="1:1" thickBot="1" x14ac:dyDescent="0.35">
      <c r="A978" s="5">
        <v>1.08</v>
      </c>
    </row>
    <row r="979" spans="1:1" thickBot="1" x14ac:dyDescent="0.35">
      <c r="A979" s="5">
        <v>3059.982</v>
      </c>
    </row>
    <row r="980" spans="1:1" thickBot="1" x14ac:dyDescent="0.35">
      <c r="A980" s="5">
        <v>3.282</v>
      </c>
    </row>
    <row r="981" spans="1:1" thickBot="1" x14ac:dyDescent="0.35">
      <c r="A981" s="5">
        <v>34.020000000000003</v>
      </c>
    </row>
    <row r="982" spans="1:1" thickBot="1" x14ac:dyDescent="0.35">
      <c r="A982" s="5">
        <v>599.29200000000003</v>
      </c>
    </row>
    <row r="983" spans="1:1" thickBot="1" x14ac:dyDescent="0.35">
      <c r="A983" s="5">
        <v>3.3919999999999999</v>
      </c>
    </row>
    <row r="984" spans="1:1" thickBot="1" x14ac:dyDescent="0.35">
      <c r="A984" s="5">
        <v>559.98400000000004</v>
      </c>
    </row>
    <row r="985" spans="1:1" thickBot="1" x14ac:dyDescent="0.35">
      <c r="A985" s="5">
        <v>603.91999999999996</v>
      </c>
    </row>
    <row r="986" spans="1:1" thickBot="1" x14ac:dyDescent="0.35">
      <c r="A986" s="5">
        <v>7.968</v>
      </c>
    </row>
    <row r="987" spans="1:1" thickBot="1" x14ac:dyDescent="0.35">
      <c r="A987" s="5">
        <v>27.968</v>
      </c>
    </row>
    <row r="988" spans="1:1" thickBot="1" x14ac:dyDescent="0.35">
      <c r="A988" s="5">
        <v>336.51</v>
      </c>
    </row>
    <row r="989" spans="1:1" thickBot="1" x14ac:dyDescent="0.35">
      <c r="A989" s="5">
        <v>1.1120000000000001</v>
      </c>
    </row>
    <row r="990" spans="1:1" thickBot="1" x14ac:dyDescent="0.35">
      <c r="A990" s="5">
        <v>520.04999999999995</v>
      </c>
    </row>
    <row r="991" spans="1:1" thickBot="1" x14ac:dyDescent="0.35">
      <c r="A991" s="5">
        <v>17.97</v>
      </c>
    </row>
    <row r="992" spans="1:1" thickBot="1" x14ac:dyDescent="0.35">
      <c r="A992" s="5">
        <v>1166.92</v>
      </c>
    </row>
    <row r="993" spans="1:1" thickBot="1" x14ac:dyDescent="0.35">
      <c r="A993" s="5">
        <v>14.624000000000001</v>
      </c>
    </row>
    <row r="994" spans="1:1" thickBot="1" x14ac:dyDescent="0.35">
      <c r="A994" s="5">
        <v>10.23</v>
      </c>
    </row>
    <row r="995" spans="1:1" thickBot="1" x14ac:dyDescent="0.35">
      <c r="A995" s="5">
        <v>154.9</v>
      </c>
    </row>
    <row r="996" spans="1:1" thickBot="1" x14ac:dyDescent="0.35">
      <c r="A996" s="5">
        <v>2715.93</v>
      </c>
    </row>
    <row r="997" spans="1:1" thickBot="1" x14ac:dyDescent="0.35">
      <c r="A997" s="5">
        <v>617.97</v>
      </c>
    </row>
    <row r="998" spans="1:1" thickBot="1" x14ac:dyDescent="0.35">
      <c r="A998" s="5">
        <v>10.67</v>
      </c>
    </row>
    <row r="999" spans="1:1" thickBot="1" x14ac:dyDescent="0.35">
      <c r="A999" s="5">
        <v>36.630000000000003</v>
      </c>
    </row>
    <row r="1000" spans="1:1" thickBot="1" x14ac:dyDescent="0.35">
      <c r="A1000" s="5">
        <v>24.1</v>
      </c>
    </row>
    <row r="1001" spans="1:1" thickBot="1" x14ac:dyDescent="0.35">
      <c r="A1001" s="5">
        <v>33.11</v>
      </c>
    </row>
    <row r="1002" spans="1:1" thickBot="1" x14ac:dyDescent="0.35">
      <c r="A1002" s="5">
        <v>44.02</v>
      </c>
    </row>
    <row r="1003" spans="1:1" thickBot="1" x14ac:dyDescent="0.35">
      <c r="A1003" s="5">
        <v>2309.65</v>
      </c>
    </row>
    <row r="1004" spans="1:1" thickBot="1" x14ac:dyDescent="0.35">
      <c r="A1004" s="5">
        <v>1090.7819999999999</v>
      </c>
    </row>
    <row r="1005" spans="1:1" thickBot="1" x14ac:dyDescent="0.35">
      <c r="A1005" s="5">
        <v>19.440000000000001</v>
      </c>
    </row>
    <row r="1006" spans="1:1" thickBot="1" x14ac:dyDescent="0.35">
      <c r="A1006" s="5">
        <v>484.65</v>
      </c>
    </row>
    <row r="1007" spans="1:1" thickBot="1" x14ac:dyDescent="0.35">
      <c r="A1007" s="5">
        <v>115.29600000000001</v>
      </c>
    </row>
    <row r="1008" spans="1:1" thickBot="1" x14ac:dyDescent="0.35">
      <c r="A1008" s="5">
        <v>7.08</v>
      </c>
    </row>
    <row r="1009" spans="1:1" thickBot="1" x14ac:dyDescent="0.35">
      <c r="A1009" s="5">
        <v>4.4009999999999998</v>
      </c>
    </row>
    <row r="1010" spans="1:1" thickBot="1" x14ac:dyDescent="0.35">
      <c r="A1010" s="5">
        <v>44.75</v>
      </c>
    </row>
    <row r="1011" spans="1:1" thickBot="1" x14ac:dyDescent="0.35">
      <c r="A1011" s="5">
        <v>95.983999999999995</v>
      </c>
    </row>
    <row r="1012" spans="1:1" thickBot="1" x14ac:dyDescent="0.35">
      <c r="A1012" s="5">
        <v>151.72</v>
      </c>
    </row>
    <row r="1013" spans="1:1" thickBot="1" x14ac:dyDescent="0.35">
      <c r="A1013" s="5">
        <v>155.25</v>
      </c>
    </row>
    <row r="1014" spans="1:1" thickBot="1" x14ac:dyDescent="0.35">
      <c r="A1014" s="5">
        <v>14.03</v>
      </c>
    </row>
    <row r="1015" spans="1:1" thickBot="1" x14ac:dyDescent="0.35">
      <c r="A1015" s="5">
        <v>1618.37</v>
      </c>
    </row>
    <row r="1016" spans="1:1" thickBot="1" x14ac:dyDescent="0.35">
      <c r="A1016" s="5">
        <v>99.6</v>
      </c>
    </row>
    <row r="1017" spans="1:1" thickBot="1" x14ac:dyDescent="0.35">
      <c r="A1017" s="5">
        <v>32.4</v>
      </c>
    </row>
    <row r="1018" spans="1:1" thickBot="1" x14ac:dyDescent="0.35">
      <c r="A1018" s="5">
        <v>13.96</v>
      </c>
    </row>
    <row r="1019" spans="1:1" thickBot="1" x14ac:dyDescent="0.35">
      <c r="A1019" s="5">
        <v>155.82</v>
      </c>
    </row>
    <row r="1020" spans="1:1" thickBot="1" x14ac:dyDescent="0.35">
      <c r="A1020" s="5">
        <v>124.95</v>
      </c>
    </row>
    <row r="1021" spans="1:1" thickBot="1" x14ac:dyDescent="0.35">
      <c r="A1021" s="5">
        <v>601.65</v>
      </c>
    </row>
    <row r="1022" spans="1:1" thickBot="1" x14ac:dyDescent="0.35">
      <c r="A1022" s="5">
        <v>22.74</v>
      </c>
    </row>
    <row r="1023" spans="1:1" thickBot="1" x14ac:dyDescent="0.35">
      <c r="A1023" s="5">
        <v>1267.53</v>
      </c>
    </row>
    <row r="1024" spans="1:1" thickBot="1" x14ac:dyDescent="0.35">
      <c r="A1024" s="5">
        <v>1379.92</v>
      </c>
    </row>
    <row r="1025" spans="1:1" thickBot="1" x14ac:dyDescent="0.35">
      <c r="A1025" s="5">
        <v>6.2080000000000002</v>
      </c>
    </row>
    <row r="1026" spans="1:1" thickBot="1" x14ac:dyDescent="0.35">
      <c r="A1026" s="5">
        <v>11.808</v>
      </c>
    </row>
    <row r="1027" spans="1:1" thickBot="1" x14ac:dyDescent="0.35">
      <c r="A1027" s="5">
        <v>15.552</v>
      </c>
    </row>
    <row r="1028" spans="1:1" thickBot="1" x14ac:dyDescent="0.35">
      <c r="A1028" s="5">
        <v>63.311999999999998</v>
      </c>
    </row>
    <row r="1029" spans="1:1" thickBot="1" x14ac:dyDescent="0.35">
      <c r="A1029" s="5">
        <v>15.587999999999999</v>
      </c>
    </row>
    <row r="1030" spans="1:1" thickBot="1" x14ac:dyDescent="0.35">
      <c r="A1030" s="5">
        <v>177.2</v>
      </c>
    </row>
    <row r="1031" spans="1:1" thickBot="1" x14ac:dyDescent="0.35">
      <c r="A1031" s="5">
        <v>197.97</v>
      </c>
    </row>
    <row r="1032" spans="1:1" thickBot="1" x14ac:dyDescent="0.35">
      <c r="A1032" s="5">
        <v>854.94</v>
      </c>
    </row>
    <row r="1033" spans="1:1" thickBot="1" x14ac:dyDescent="0.35">
      <c r="A1033" s="5">
        <v>124.11</v>
      </c>
    </row>
    <row r="1034" spans="1:1" thickBot="1" x14ac:dyDescent="0.35">
      <c r="A1034" s="5">
        <v>14.4</v>
      </c>
    </row>
    <row r="1035" spans="1:1" thickBot="1" x14ac:dyDescent="0.35">
      <c r="A1035" s="5">
        <v>15.696</v>
      </c>
    </row>
    <row r="1036" spans="1:1" thickBot="1" x14ac:dyDescent="0.35">
      <c r="A1036" s="5">
        <v>2.6280000000000001</v>
      </c>
    </row>
    <row r="1037" spans="1:1" thickBot="1" x14ac:dyDescent="0.35">
      <c r="A1037" s="5">
        <v>14.427</v>
      </c>
    </row>
    <row r="1038" spans="1:1" thickBot="1" x14ac:dyDescent="0.35">
      <c r="A1038" s="5">
        <v>86.62</v>
      </c>
    </row>
    <row r="1039" spans="1:1" thickBot="1" x14ac:dyDescent="0.35">
      <c r="A1039" s="5">
        <v>36.624000000000002</v>
      </c>
    </row>
    <row r="1040" spans="1:1" thickBot="1" x14ac:dyDescent="0.35">
      <c r="A1040" s="5">
        <v>23.968</v>
      </c>
    </row>
    <row r="1041" spans="1:1" thickBot="1" x14ac:dyDescent="0.35">
      <c r="A1041" s="5">
        <v>28.728000000000002</v>
      </c>
    </row>
    <row r="1042" spans="1:1" thickBot="1" x14ac:dyDescent="0.35">
      <c r="A1042" s="5">
        <v>697.16</v>
      </c>
    </row>
    <row r="1043" spans="1:1" thickBot="1" x14ac:dyDescent="0.35">
      <c r="A1043" s="5">
        <v>31.86</v>
      </c>
    </row>
    <row r="1044" spans="1:1" thickBot="1" x14ac:dyDescent="0.35">
      <c r="A1044" s="5">
        <v>722.35199999999998</v>
      </c>
    </row>
    <row r="1045" spans="1:1" thickBot="1" x14ac:dyDescent="0.35">
      <c r="A1045" s="5">
        <v>8.84</v>
      </c>
    </row>
    <row r="1046" spans="1:1" thickBot="1" x14ac:dyDescent="0.35">
      <c r="A1046" s="5">
        <v>58.463999999999999</v>
      </c>
    </row>
    <row r="1047" spans="1:1" thickBot="1" x14ac:dyDescent="0.35">
      <c r="A1047" s="5">
        <v>254.60400000000001</v>
      </c>
    </row>
    <row r="1048" spans="1:1" thickBot="1" x14ac:dyDescent="0.35">
      <c r="A1048" s="5">
        <v>1363.96</v>
      </c>
    </row>
    <row r="1049" spans="1:1" thickBot="1" x14ac:dyDescent="0.35">
      <c r="A1049" s="5">
        <v>102.36</v>
      </c>
    </row>
    <row r="1050" spans="1:1" thickBot="1" x14ac:dyDescent="0.35">
      <c r="A1050" s="5">
        <v>1113.5039999999999</v>
      </c>
    </row>
    <row r="1051" spans="1:1" thickBot="1" x14ac:dyDescent="0.35">
      <c r="A1051" s="5">
        <v>99.99</v>
      </c>
    </row>
    <row r="1052" spans="1:1" thickBot="1" x14ac:dyDescent="0.35">
      <c r="A1052" s="5">
        <v>168.464</v>
      </c>
    </row>
    <row r="1053" spans="1:1" thickBot="1" x14ac:dyDescent="0.35">
      <c r="A1053" s="5">
        <v>6.72</v>
      </c>
    </row>
    <row r="1054" spans="1:1" thickBot="1" x14ac:dyDescent="0.35">
      <c r="A1054" s="5">
        <v>282.88799999999998</v>
      </c>
    </row>
    <row r="1055" spans="1:1" thickBot="1" x14ac:dyDescent="0.35">
      <c r="A1055" s="5">
        <v>11.16</v>
      </c>
    </row>
    <row r="1056" spans="1:1" thickBot="1" x14ac:dyDescent="0.35">
      <c r="A1056" s="5">
        <v>108.4</v>
      </c>
    </row>
    <row r="1057" spans="1:1" thickBot="1" x14ac:dyDescent="0.35">
      <c r="A1057" s="5">
        <v>82.343999999999994</v>
      </c>
    </row>
    <row r="1058" spans="1:1" thickBot="1" x14ac:dyDescent="0.35">
      <c r="A1058" s="5">
        <v>9.0879999999999992</v>
      </c>
    </row>
    <row r="1059" spans="1:1" thickBot="1" x14ac:dyDescent="0.35">
      <c r="A1059" s="5">
        <v>19.936</v>
      </c>
    </row>
    <row r="1060" spans="1:1" thickBot="1" x14ac:dyDescent="0.35">
      <c r="A1060" s="5">
        <v>65.567999999999998</v>
      </c>
    </row>
    <row r="1061" spans="1:1" thickBot="1" x14ac:dyDescent="0.35">
      <c r="A1061" s="5">
        <v>4.4160000000000004</v>
      </c>
    </row>
    <row r="1062" spans="1:1" thickBot="1" x14ac:dyDescent="0.35">
      <c r="A1062" s="5">
        <v>107.77200000000001</v>
      </c>
    </row>
    <row r="1063" spans="1:1" thickBot="1" x14ac:dyDescent="0.35">
      <c r="A1063" s="5">
        <v>45.216000000000001</v>
      </c>
    </row>
    <row r="1064" spans="1:1" thickBot="1" x14ac:dyDescent="0.35">
      <c r="A1064" s="5">
        <v>10.416</v>
      </c>
    </row>
    <row r="1065" spans="1:1" thickBot="1" x14ac:dyDescent="0.35">
      <c r="A1065" s="5">
        <v>7.8719999999999999</v>
      </c>
    </row>
    <row r="1066" spans="1:1" thickBot="1" x14ac:dyDescent="0.35">
      <c r="A1066" s="5">
        <v>118.782</v>
      </c>
    </row>
    <row r="1067" spans="1:1" thickBot="1" x14ac:dyDescent="0.35">
      <c r="A1067" s="5">
        <v>1.448</v>
      </c>
    </row>
    <row r="1068" spans="1:1" thickBot="1" x14ac:dyDescent="0.35">
      <c r="A1068" s="5">
        <v>55.47</v>
      </c>
    </row>
    <row r="1069" spans="1:1" thickBot="1" x14ac:dyDescent="0.35">
      <c r="A1069" s="5">
        <v>194.84800000000001</v>
      </c>
    </row>
    <row r="1070" spans="1:1" thickBot="1" x14ac:dyDescent="0.35">
      <c r="A1070" s="5">
        <v>1.744</v>
      </c>
    </row>
    <row r="1071" spans="1:1" thickBot="1" x14ac:dyDescent="0.35">
      <c r="A1071" s="5">
        <v>25.175999999999998</v>
      </c>
    </row>
    <row r="1072" spans="1:1" thickBot="1" x14ac:dyDescent="0.35">
      <c r="A1072" s="5">
        <v>19.46</v>
      </c>
    </row>
    <row r="1073" spans="1:1" thickBot="1" x14ac:dyDescent="0.35">
      <c r="A1073" s="5">
        <v>29.472000000000001</v>
      </c>
    </row>
    <row r="1074" spans="1:1" thickBot="1" x14ac:dyDescent="0.35">
      <c r="A1074" s="5">
        <v>8.64</v>
      </c>
    </row>
    <row r="1075" spans="1:1" thickBot="1" x14ac:dyDescent="0.35">
      <c r="A1075" s="5">
        <v>6.27</v>
      </c>
    </row>
    <row r="1076" spans="1:1" thickBot="1" x14ac:dyDescent="0.35">
      <c r="A1076" s="5">
        <v>4.3680000000000003</v>
      </c>
    </row>
    <row r="1077" spans="1:1" thickBot="1" x14ac:dyDescent="0.35">
      <c r="A1077" s="5">
        <v>31.984000000000002</v>
      </c>
    </row>
    <row r="1078" spans="1:1" thickBot="1" x14ac:dyDescent="0.35">
      <c r="A1078" s="5">
        <v>40.880000000000003</v>
      </c>
    </row>
    <row r="1079" spans="1:1" thickBot="1" x14ac:dyDescent="0.35">
      <c r="A1079" s="5">
        <v>119.96</v>
      </c>
    </row>
    <row r="1080" spans="1:1" thickBot="1" x14ac:dyDescent="0.35">
      <c r="A1080" s="5">
        <v>31.44</v>
      </c>
    </row>
    <row r="1081" spans="1:1" thickBot="1" x14ac:dyDescent="0.35">
      <c r="A1081" s="5">
        <v>6.88</v>
      </c>
    </row>
    <row r="1082" spans="1:1" thickBot="1" x14ac:dyDescent="0.35">
      <c r="A1082" s="5">
        <v>19.920000000000002</v>
      </c>
    </row>
    <row r="1083" spans="1:1" thickBot="1" x14ac:dyDescent="0.35">
      <c r="A1083" s="5">
        <v>1106.9100000000001</v>
      </c>
    </row>
    <row r="1084" spans="1:1" thickBot="1" x14ac:dyDescent="0.35">
      <c r="A1084" s="5">
        <v>836.59199999999998</v>
      </c>
    </row>
    <row r="1085" spans="1:1" thickBot="1" x14ac:dyDescent="0.35">
      <c r="A1085" s="5">
        <v>26.38</v>
      </c>
    </row>
    <row r="1086" spans="1:1" thickBot="1" x14ac:dyDescent="0.35">
      <c r="A1086" s="5">
        <v>362.92</v>
      </c>
    </row>
    <row r="1087" spans="1:1" thickBot="1" x14ac:dyDescent="0.35">
      <c r="A1087" s="5">
        <v>4899.93</v>
      </c>
    </row>
    <row r="1088" spans="1:1" thickBot="1" x14ac:dyDescent="0.35">
      <c r="A1088" s="5">
        <v>6.48</v>
      </c>
    </row>
    <row r="1089" spans="1:1" thickBot="1" x14ac:dyDescent="0.35">
      <c r="A1089" s="5">
        <v>71.975999999999999</v>
      </c>
    </row>
    <row r="1090" spans="1:1" thickBot="1" x14ac:dyDescent="0.35">
      <c r="A1090" s="5">
        <v>3.15</v>
      </c>
    </row>
    <row r="1091" spans="1:1" thickBot="1" x14ac:dyDescent="0.35">
      <c r="A1091" s="5">
        <v>31.984000000000002</v>
      </c>
    </row>
    <row r="1092" spans="1:1" thickBot="1" x14ac:dyDescent="0.35">
      <c r="A1092" s="5">
        <v>71.983999999999995</v>
      </c>
    </row>
    <row r="1093" spans="1:1" thickBot="1" x14ac:dyDescent="0.35">
      <c r="A1093" s="5">
        <v>120.15</v>
      </c>
    </row>
    <row r="1094" spans="1:1" thickBot="1" x14ac:dyDescent="0.35">
      <c r="A1094" s="5">
        <v>219.184</v>
      </c>
    </row>
    <row r="1095" spans="1:1" thickBot="1" x14ac:dyDescent="0.35">
      <c r="A1095" s="5">
        <v>28.9</v>
      </c>
    </row>
    <row r="1096" spans="1:1" thickBot="1" x14ac:dyDescent="0.35">
      <c r="A1096" s="5">
        <v>355.96</v>
      </c>
    </row>
    <row r="1097" spans="1:1" thickBot="1" x14ac:dyDescent="0.35">
      <c r="A1097" s="5">
        <v>348.20800000000003</v>
      </c>
    </row>
    <row r="1098" spans="1:1" thickBot="1" x14ac:dyDescent="0.35">
      <c r="A1098" s="5">
        <v>35.783999999999999</v>
      </c>
    </row>
    <row r="1099" spans="1:1" thickBot="1" x14ac:dyDescent="0.35">
      <c r="A1099" s="5">
        <v>447.84</v>
      </c>
    </row>
    <row r="1100" spans="1:1" thickBot="1" x14ac:dyDescent="0.35">
      <c r="A1100" s="5">
        <v>7.04</v>
      </c>
    </row>
    <row r="1101" spans="1:1" thickBot="1" x14ac:dyDescent="0.35">
      <c r="A1101" s="5">
        <v>8.73</v>
      </c>
    </row>
    <row r="1102" spans="1:1" thickBot="1" x14ac:dyDescent="0.35">
      <c r="A1102" s="5">
        <v>29.29</v>
      </c>
    </row>
    <row r="1103" spans="1:1" thickBot="1" x14ac:dyDescent="0.35">
      <c r="A1103" s="5">
        <v>8.64</v>
      </c>
    </row>
    <row r="1104" spans="1:1" thickBot="1" x14ac:dyDescent="0.35">
      <c r="A1104" s="5">
        <v>2.694</v>
      </c>
    </row>
    <row r="1105" spans="1:1" thickBot="1" x14ac:dyDescent="0.35">
      <c r="A1105" s="5">
        <v>2.9340000000000002</v>
      </c>
    </row>
    <row r="1106" spans="1:1" thickBot="1" x14ac:dyDescent="0.35">
      <c r="A1106" s="5">
        <v>22.92</v>
      </c>
    </row>
    <row r="1107" spans="1:1" thickBot="1" x14ac:dyDescent="0.35">
      <c r="A1107" s="5">
        <v>100.70399999999999</v>
      </c>
    </row>
    <row r="1108" spans="1:1" thickBot="1" x14ac:dyDescent="0.35">
      <c r="A1108" s="5">
        <v>2.3279999999999998</v>
      </c>
    </row>
    <row r="1109" spans="1:1" thickBot="1" x14ac:dyDescent="0.35">
      <c r="A1109" s="5">
        <v>10.78</v>
      </c>
    </row>
    <row r="1110" spans="1:1" thickBot="1" x14ac:dyDescent="0.35">
      <c r="A1110" s="5">
        <v>58.368000000000002</v>
      </c>
    </row>
    <row r="1111" spans="1:1" thickBot="1" x14ac:dyDescent="0.35">
      <c r="A1111" s="5">
        <v>40.968000000000004</v>
      </c>
    </row>
    <row r="1112" spans="1:1" thickBot="1" x14ac:dyDescent="0.35">
      <c r="A1112" s="5">
        <v>71.959999999999994</v>
      </c>
    </row>
    <row r="1113" spans="1:1" thickBot="1" x14ac:dyDescent="0.35">
      <c r="A1113" s="5">
        <v>10.368</v>
      </c>
    </row>
    <row r="1114" spans="1:1" thickBot="1" x14ac:dyDescent="0.35">
      <c r="A1114" s="5">
        <v>1.1919999999999999</v>
      </c>
    </row>
    <row r="1115" spans="1:1" thickBot="1" x14ac:dyDescent="0.35">
      <c r="A1115" s="5">
        <v>46.671999999999997</v>
      </c>
    </row>
    <row r="1116" spans="1:1" thickBot="1" x14ac:dyDescent="0.35">
      <c r="A1116" s="5">
        <v>119.833</v>
      </c>
    </row>
    <row r="1117" spans="1:1" thickBot="1" x14ac:dyDescent="0.35">
      <c r="A1117" s="5">
        <v>119.98</v>
      </c>
    </row>
    <row r="1118" spans="1:1" thickBot="1" x14ac:dyDescent="0.35">
      <c r="A1118" s="5">
        <v>6.3</v>
      </c>
    </row>
    <row r="1119" spans="1:1" thickBot="1" x14ac:dyDescent="0.35">
      <c r="A1119" s="5">
        <v>279.89999999999998</v>
      </c>
    </row>
    <row r="1120" spans="1:1" thickBot="1" x14ac:dyDescent="0.35">
      <c r="A1120" s="5">
        <v>619.95000000000005</v>
      </c>
    </row>
    <row r="1121" spans="1:1" thickBot="1" x14ac:dyDescent="0.35">
      <c r="A1121" s="5">
        <v>4.3600000000000003</v>
      </c>
    </row>
    <row r="1122" spans="1:1" thickBot="1" x14ac:dyDescent="0.35">
      <c r="A1122" s="5">
        <v>15.28</v>
      </c>
    </row>
    <row r="1123" spans="1:1" thickBot="1" x14ac:dyDescent="0.35">
      <c r="A1123" s="5">
        <v>699.93</v>
      </c>
    </row>
    <row r="1124" spans="1:1" thickBot="1" x14ac:dyDescent="0.35">
      <c r="A1124" s="5">
        <v>22.96</v>
      </c>
    </row>
    <row r="1125" spans="1:1" thickBot="1" x14ac:dyDescent="0.35">
      <c r="A1125" s="5">
        <v>38.6</v>
      </c>
    </row>
    <row r="1126" spans="1:1" thickBot="1" x14ac:dyDescent="0.35">
      <c r="A1126" s="5">
        <v>6.63</v>
      </c>
    </row>
    <row r="1127" spans="1:1" thickBot="1" x14ac:dyDescent="0.35">
      <c r="A1127" s="5">
        <v>23.34</v>
      </c>
    </row>
    <row r="1128" spans="1:1" thickBot="1" x14ac:dyDescent="0.35">
      <c r="A1128" s="5">
        <v>1067.94</v>
      </c>
    </row>
    <row r="1129" spans="1:1" thickBot="1" x14ac:dyDescent="0.35">
      <c r="A1129" s="5">
        <v>10.16</v>
      </c>
    </row>
    <row r="1130" spans="1:1" thickBot="1" x14ac:dyDescent="0.35">
      <c r="A1130" s="5">
        <v>101.88</v>
      </c>
    </row>
    <row r="1131" spans="1:1" thickBot="1" x14ac:dyDescent="0.35">
      <c r="A1131" s="5">
        <v>343.92</v>
      </c>
    </row>
    <row r="1132" spans="1:1" thickBot="1" x14ac:dyDescent="0.35">
      <c r="A1132" s="5">
        <v>40.99</v>
      </c>
    </row>
    <row r="1133" spans="1:1" thickBot="1" x14ac:dyDescent="0.35">
      <c r="A1133" s="5">
        <v>63.9</v>
      </c>
    </row>
    <row r="1134" spans="1:1" thickBot="1" x14ac:dyDescent="0.35">
      <c r="A1134" s="5">
        <v>19.440000000000001</v>
      </c>
    </row>
    <row r="1135" spans="1:1" thickBot="1" x14ac:dyDescent="0.35">
      <c r="A1135" s="5">
        <v>124.608</v>
      </c>
    </row>
    <row r="1136" spans="1:1" thickBot="1" x14ac:dyDescent="0.35">
      <c r="A1136" s="5">
        <v>7.56</v>
      </c>
    </row>
    <row r="1137" spans="1:1" thickBot="1" x14ac:dyDescent="0.35">
      <c r="A1137" s="5">
        <v>85.224000000000004</v>
      </c>
    </row>
    <row r="1138" spans="1:1" thickBot="1" x14ac:dyDescent="0.35">
      <c r="A1138" s="5">
        <v>287.52</v>
      </c>
    </row>
    <row r="1139" spans="1:1" thickBot="1" x14ac:dyDescent="0.35">
      <c r="A1139" s="5">
        <v>37.68</v>
      </c>
    </row>
    <row r="1140" spans="1:1" thickBot="1" x14ac:dyDescent="0.35">
      <c r="A1140" s="5">
        <v>19.98</v>
      </c>
    </row>
    <row r="1141" spans="1:1" thickBot="1" x14ac:dyDescent="0.35">
      <c r="A1141" s="5">
        <v>20.58</v>
      </c>
    </row>
    <row r="1142" spans="1:1" thickBot="1" x14ac:dyDescent="0.35">
      <c r="A1142" s="5">
        <v>17.38</v>
      </c>
    </row>
    <row r="1143" spans="1:1" thickBot="1" x14ac:dyDescent="0.35">
      <c r="A1143" s="5">
        <v>204.6</v>
      </c>
    </row>
    <row r="1144" spans="1:1" thickBot="1" x14ac:dyDescent="0.35">
      <c r="A1144" s="5">
        <v>8.7200000000000006</v>
      </c>
    </row>
    <row r="1145" spans="1:1" thickBot="1" x14ac:dyDescent="0.35">
      <c r="A1145" s="5">
        <v>6.48</v>
      </c>
    </row>
    <row r="1146" spans="1:1" thickBot="1" x14ac:dyDescent="0.35">
      <c r="A1146" s="5">
        <v>686.32</v>
      </c>
    </row>
    <row r="1147" spans="1:1" thickBot="1" x14ac:dyDescent="0.35">
      <c r="A1147" s="5">
        <v>62.18</v>
      </c>
    </row>
    <row r="1148" spans="1:1" thickBot="1" x14ac:dyDescent="0.35">
      <c r="A1148" s="5">
        <v>644.07600000000002</v>
      </c>
    </row>
    <row r="1149" spans="1:1" thickBot="1" x14ac:dyDescent="0.35">
      <c r="A1149" s="5">
        <v>5.84</v>
      </c>
    </row>
    <row r="1150" spans="1:1" thickBot="1" x14ac:dyDescent="0.35">
      <c r="A1150" s="5">
        <v>12.76</v>
      </c>
    </row>
    <row r="1151" spans="1:1" thickBot="1" x14ac:dyDescent="0.35">
      <c r="A1151" s="5">
        <v>10.95</v>
      </c>
    </row>
    <row r="1152" spans="1:1" thickBot="1" x14ac:dyDescent="0.35">
      <c r="A1152" s="5">
        <v>599.98</v>
      </c>
    </row>
    <row r="1153" spans="1:1" thickBot="1" x14ac:dyDescent="0.35">
      <c r="A1153" s="5">
        <v>8.3520000000000003</v>
      </c>
    </row>
    <row r="1154" spans="1:1" thickBot="1" x14ac:dyDescent="0.35">
      <c r="A1154" s="5">
        <v>3.64</v>
      </c>
    </row>
    <row r="1155" spans="1:1" thickBot="1" x14ac:dyDescent="0.35">
      <c r="A1155" s="5">
        <v>159.768</v>
      </c>
    </row>
    <row r="1156" spans="1:1" thickBot="1" x14ac:dyDescent="0.35">
      <c r="A1156" s="5">
        <v>122.48</v>
      </c>
    </row>
    <row r="1157" spans="1:1" thickBot="1" x14ac:dyDescent="0.35">
      <c r="A1157" s="5">
        <v>2244.48</v>
      </c>
    </row>
    <row r="1158" spans="1:1" thickBot="1" x14ac:dyDescent="0.35">
      <c r="A1158" s="5">
        <v>62.31</v>
      </c>
    </row>
    <row r="1159" spans="1:1" thickBot="1" x14ac:dyDescent="0.35">
      <c r="A1159" s="5">
        <v>455.1</v>
      </c>
    </row>
    <row r="1160" spans="1:1" thickBot="1" x14ac:dyDescent="0.35">
      <c r="A1160" s="5">
        <v>195.184</v>
      </c>
    </row>
    <row r="1161" spans="1:1" thickBot="1" x14ac:dyDescent="0.35">
      <c r="A1161" s="5">
        <v>362.94</v>
      </c>
    </row>
    <row r="1162" spans="1:1" thickBot="1" x14ac:dyDescent="0.35">
      <c r="A1162" s="5">
        <v>11.54</v>
      </c>
    </row>
    <row r="1163" spans="1:1" thickBot="1" x14ac:dyDescent="0.35">
      <c r="A1163" s="5">
        <v>53.94</v>
      </c>
    </row>
    <row r="1164" spans="1:1" thickBot="1" x14ac:dyDescent="0.35">
      <c r="A1164" s="5">
        <v>9.99</v>
      </c>
    </row>
    <row r="1165" spans="1:1" thickBot="1" x14ac:dyDescent="0.35">
      <c r="A1165" s="5">
        <v>125.76</v>
      </c>
    </row>
    <row r="1166" spans="1:1" thickBot="1" x14ac:dyDescent="0.35">
      <c r="A1166" s="5">
        <v>25.32</v>
      </c>
    </row>
    <row r="1167" spans="1:1" thickBot="1" x14ac:dyDescent="0.35">
      <c r="A1167" s="5">
        <v>46.8</v>
      </c>
    </row>
    <row r="1168" spans="1:1" thickBot="1" x14ac:dyDescent="0.35">
      <c r="A1168" s="5">
        <v>447.93</v>
      </c>
    </row>
    <row r="1169" spans="1:1" thickBot="1" x14ac:dyDescent="0.35">
      <c r="A1169" s="5">
        <v>109.48</v>
      </c>
    </row>
    <row r="1170" spans="1:1" thickBot="1" x14ac:dyDescent="0.35">
      <c r="A1170" s="5">
        <v>272.94</v>
      </c>
    </row>
    <row r="1171" spans="1:1" thickBot="1" x14ac:dyDescent="0.35">
      <c r="A1171" s="5">
        <v>19.440000000000001</v>
      </c>
    </row>
    <row r="1172" spans="1:1" thickBot="1" x14ac:dyDescent="0.35">
      <c r="A1172" s="5">
        <v>31.92</v>
      </c>
    </row>
    <row r="1173" spans="1:1" thickBot="1" x14ac:dyDescent="0.35">
      <c r="A1173" s="5">
        <v>22.38</v>
      </c>
    </row>
    <row r="1174" spans="1:1" thickBot="1" x14ac:dyDescent="0.35">
      <c r="A1174" s="5">
        <v>16.52</v>
      </c>
    </row>
    <row r="1175" spans="1:1" thickBot="1" x14ac:dyDescent="0.35">
      <c r="A1175" s="5">
        <v>5.1760000000000002</v>
      </c>
    </row>
    <row r="1176" spans="1:1" thickBot="1" x14ac:dyDescent="0.35">
      <c r="A1176" s="5">
        <v>50.112000000000002</v>
      </c>
    </row>
    <row r="1177" spans="1:1" thickBot="1" x14ac:dyDescent="0.35">
      <c r="A1177" s="5">
        <v>27.93</v>
      </c>
    </row>
    <row r="1178" spans="1:1" thickBot="1" x14ac:dyDescent="0.35">
      <c r="A1178" s="5">
        <v>11.56</v>
      </c>
    </row>
    <row r="1179" spans="1:1" thickBot="1" x14ac:dyDescent="0.35">
      <c r="A1179" s="5">
        <v>172.5</v>
      </c>
    </row>
    <row r="1180" spans="1:1" thickBot="1" x14ac:dyDescent="0.35">
      <c r="A1180" s="5">
        <v>179.97</v>
      </c>
    </row>
    <row r="1181" spans="1:1" thickBot="1" x14ac:dyDescent="0.35">
      <c r="A1181" s="5">
        <v>258.69600000000003</v>
      </c>
    </row>
    <row r="1182" spans="1:1" thickBot="1" x14ac:dyDescent="0.35">
      <c r="A1182" s="5">
        <v>1322.93</v>
      </c>
    </row>
    <row r="1183" spans="1:1" thickBot="1" x14ac:dyDescent="0.35">
      <c r="A1183" s="5">
        <v>3.76</v>
      </c>
    </row>
    <row r="1184" spans="1:1" thickBot="1" x14ac:dyDescent="0.35">
      <c r="A1184" s="5">
        <v>21.744</v>
      </c>
    </row>
    <row r="1185" spans="1:1" thickBot="1" x14ac:dyDescent="0.35">
      <c r="A1185" s="5">
        <v>7.92</v>
      </c>
    </row>
    <row r="1186" spans="1:1" thickBot="1" x14ac:dyDescent="0.35">
      <c r="A1186" s="5">
        <v>12.096</v>
      </c>
    </row>
    <row r="1187" spans="1:1" thickBot="1" x14ac:dyDescent="0.35">
      <c r="A1187" s="5">
        <v>485.88</v>
      </c>
    </row>
    <row r="1188" spans="1:1" thickBot="1" x14ac:dyDescent="0.35">
      <c r="A1188" s="5">
        <v>25.92</v>
      </c>
    </row>
    <row r="1189" spans="1:1" thickBot="1" x14ac:dyDescent="0.35">
      <c r="A1189" s="5">
        <v>197.58</v>
      </c>
    </row>
    <row r="1190" spans="1:1" thickBot="1" x14ac:dyDescent="0.35">
      <c r="A1190" s="5">
        <v>81.92</v>
      </c>
    </row>
    <row r="1191" spans="1:1" thickBot="1" x14ac:dyDescent="0.35">
      <c r="A1191" s="5">
        <v>889.53599999999994</v>
      </c>
    </row>
    <row r="1192" spans="1:1" thickBot="1" x14ac:dyDescent="0.35">
      <c r="A1192" s="5">
        <v>892.22400000000005</v>
      </c>
    </row>
    <row r="1193" spans="1:1" thickBot="1" x14ac:dyDescent="0.35">
      <c r="A1193" s="5">
        <v>223.92</v>
      </c>
    </row>
    <row r="1194" spans="1:1" thickBot="1" x14ac:dyDescent="0.35">
      <c r="A1194" s="5">
        <v>23.12</v>
      </c>
    </row>
    <row r="1195" spans="1:1" thickBot="1" x14ac:dyDescent="0.35">
      <c r="A1195" s="5">
        <v>15.552</v>
      </c>
    </row>
    <row r="1196" spans="1:1" thickBot="1" x14ac:dyDescent="0.35">
      <c r="A1196" s="5">
        <v>15.712</v>
      </c>
    </row>
    <row r="1197" spans="1:1" thickBot="1" x14ac:dyDescent="0.35">
      <c r="A1197" s="5">
        <v>24.672000000000001</v>
      </c>
    </row>
    <row r="1198" spans="1:1" thickBot="1" x14ac:dyDescent="0.35">
      <c r="A1198" s="5">
        <v>55.968000000000004</v>
      </c>
    </row>
    <row r="1199" spans="1:1" thickBot="1" x14ac:dyDescent="0.35">
      <c r="A1199" s="5">
        <v>431.928</v>
      </c>
    </row>
    <row r="1200" spans="1:1" thickBot="1" x14ac:dyDescent="0.35">
      <c r="A1200" s="5">
        <v>95.983999999999995</v>
      </c>
    </row>
    <row r="1201" spans="1:1" thickBot="1" x14ac:dyDescent="0.35">
      <c r="A1201" s="5">
        <v>1088.7919999999999</v>
      </c>
    </row>
    <row r="1202" spans="1:1" thickBot="1" x14ac:dyDescent="0.35">
      <c r="A1202" s="5">
        <v>544.00800000000004</v>
      </c>
    </row>
    <row r="1203" spans="1:1" thickBot="1" x14ac:dyDescent="0.35">
      <c r="A1203" s="5">
        <v>1.8720000000000001</v>
      </c>
    </row>
    <row r="1204" spans="1:1" thickBot="1" x14ac:dyDescent="0.35">
      <c r="A1204" s="5">
        <v>854.35199999999998</v>
      </c>
    </row>
    <row r="1205" spans="1:1" thickBot="1" x14ac:dyDescent="0.35">
      <c r="A1205" s="5">
        <v>593.56799999999998</v>
      </c>
    </row>
    <row r="1206" spans="1:1" thickBot="1" x14ac:dyDescent="0.35">
      <c r="A1206" s="5">
        <v>338.04</v>
      </c>
    </row>
    <row r="1207" spans="1:1" thickBot="1" x14ac:dyDescent="0.35">
      <c r="A1207" s="5">
        <v>271.95999999999998</v>
      </c>
    </row>
    <row r="1208" spans="1:1" thickBot="1" x14ac:dyDescent="0.35">
      <c r="A1208" s="5">
        <v>11.21</v>
      </c>
    </row>
    <row r="1209" spans="1:1" thickBot="1" x14ac:dyDescent="0.35">
      <c r="A1209" s="5">
        <v>9.1440000000000001</v>
      </c>
    </row>
    <row r="1210" spans="1:1" thickBot="1" x14ac:dyDescent="0.35">
      <c r="A1210" s="5">
        <v>14.07</v>
      </c>
    </row>
    <row r="1211" spans="1:1" thickBot="1" x14ac:dyDescent="0.35">
      <c r="A1211" s="5">
        <v>41.86</v>
      </c>
    </row>
    <row r="1212" spans="1:1" thickBot="1" x14ac:dyDescent="0.35">
      <c r="A1212" s="5">
        <v>8.5440000000000005</v>
      </c>
    </row>
    <row r="1213" spans="1:1" thickBot="1" x14ac:dyDescent="0.35">
      <c r="A1213" s="5">
        <v>579.13599999999997</v>
      </c>
    </row>
    <row r="1214" spans="1:1" thickBot="1" x14ac:dyDescent="0.35">
      <c r="A1214" s="5">
        <v>141.37200000000001</v>
      </c>
    </row>
    <row r="1215" spans="1:1" thickBot="1" x14ac:dyDescent="0.35">
      <c r="A1215" s="5">
        <v>3.036</v>
      </c>
    </row>
    <row r="1216" spans="1:1" thickBot="1" x14ac:dyDescent="0.35">
      <c r="A1216" s="5">
        <v>4.5030000000000001</v>
      </c>
    </row>
    <row r="1217" spans="1:1" thickBot="1" x14ac:dyDescent="0.35">
      <c r="A1217" s="5">
        <v>4.6719999999999997</v>
      </c>
    </row>
    <row r="1218" spans="1:1" thickBot="1" x14ac:dyDescent="0.35">
      <c r="A1218" s="5">
        <v>95.88</v>
      </c>
    </row>
    <row r="1219" spans="1:1" thickBot="1" x14ac:dyDescent="0.35">
      <c r="A1219" s="5">
        <v>17.024000000000001</v>
      </c>
    </row>
    <row r="1220" spans="1:1" thickBot="1" x14ac:dyDescent="0.35">
      <c r="A1220" s="5">
        <v>258.69600000000003</v>
      </c>
    </row>
    <row r="1221" spans="1:1" thickBot="1" x14ac:dyDescent="0.35">
      <c r="A1221" s="5">
        <v>1931.9580000000001</v>
      </c>
    </row>
    <row r="1222" spans="1:1" thickBot="1" x14ac:dyDescent="0.35">
      <c r="A1222" s="5">
        <v>249.75</v>
      </c>
    </row>
    <row r="1223" spans="1:1" thickBot="1" x14ac:dyDescent="0.35">
      <c r="A1223" s="5">
        <v>255.93600000000001</v>
      </c>
    </row>
    <row r="1224" spans="1:1" thickBot="1" x14ac:dyDescent="0.35">
      <c r="A1224" s="5">
        <v>113.79</v>
      </c>
    </row>
    <row r="1225" spans="1:1" thickBot="1" x14ac:dyDescent="0.35">
      <c r="A1225" s="5">
        <v>78.150000000000006</v>
      </c>
    </row>
    <row r="1226" spans="1:1" thickBot="1" x14ac:dyDescent="0.35">
      <c r="A1226" s="5">
        <v>1.728</v>
      </c>
    </row>
    <row r="1227" spans="1:1" thickBot="1" x14ac:dyDescent="0.35">
      <c r="A1227" s="5">
        <v>40.56</v>
      </c>
    </row>
    <row r="1228" spans="1:1" thickBot="1" x14ac:dyDescent="0.35">
      <c r="A1228" s="5">
        <v>182.94</v>
      </c>
    </row>
    <row r="1229" spans="1:1" thickBot="1" x14ac:dyDescent="0.35">
      <c r="A1229" s="5">
        <v>193.86</v>
      </c>
    </row>
    <row r="1230" spans="1:1" thickBot="1" x14ac:dyDescent="0.35">
      <c r="A1230" s="5">
        <v>15.28</v>
      </c>
    </row>
    <row r="1231" spans="1:1" thickBot="1" x14ac:dyDescent="0.35">
      <c r="A1231" s="5">
        <v>8.73</v>
      </c>
    </row>
    <row r="1232" spans="1:1" thickBot="1" x14ac:dyDescent="0.35">
      <c r="A1232" s="5">
        <v>5.68</v>
      </c>
    </row>
    <row r="1233" spans="1:1" thickBot="1" x14ac:dyDescent="0.35">
      <c r="A1233" s="5">
        <v>2.78</v>
      </c>
    </row>
    <row r="1234" spans="1:1" thickBot="1" x14ac:dyDescent="0.35">
      <c r="A1234" s="5">
        <v>79.959999999999994</v>
      </c>
    </row>
    <row r="1235" spans="1:1" thickBot="1" x14ac:dyDescent="0.35">
      <c r="A1235" s="5">
        <v>839.98800000000006</v>
      </c>
    </row>
    <row r="1236" spans="1:1" thickBot="1" x14ac:dyDescent="0.35">
      <c r="A1236" s="5">
        <v>47.951999999999998</v>
      </c>
    </row>
    <row r="1237" spans="1:1" thickBot="1" x14ac:dyDescent="0.35">
      <c r="A1237" s="5">
        <v>37.424999999999997</v>
      </c>
    </row>
    <row r="1238" spans="1:1" thickBot="1" x14ac:dyDescent="0.35">
      <c r="A1238" s="5">
        <v>63.968000000000004</v>
      </c>
    </row>
    <row r="1239" spans="1:1" thickBot="1" x14ac:dyDescent="0.35">
      <c r="A1239" s="5">
        <v>165.048</v>
      </c>
    </row>
    <row r="1240" spans="1:1" thickBot="1" x14ac:dyDescent="0.35">
      <c r="A1240" s="5">
        <v>12.35</v>
      </c>
    </row>
    <row r="1241" spans="1:1" thickBot="1" x14ac:dyDescent="0.35">
      <c r="A1241" s="5">
        <v>40.97</v>
      </c>
    </row>
    <row r="1242" spans="1:1" thickBot="1" x14ac:dyDescent="0.35">
      <c r="A1242" s="5">
        <v>22.96</v>
      </c>
    </row>
    <row r="1243" spans="1:1" thickBot="1" x14ac:dyDescent="0.35">
      <c r="A1243" s="5">
        <v>22</v>
      </c>
    </row>
    <row r="1244" spans="1:1" thickBot="1" x14ac:dyDescent="0.35">
      <c r="A1244" s="5">
        <v>398.35199999999998</v>
      </c>
    </row>
    <row r="1245" spans="1:1" thickBot="1" x14ac:dyDescent="0.35">
      <c r="A1245" s="5">
        <v>8.7200000000000006</v>
      </c>
    </row>
    <row r="1246" spans="1:1" thickBot="1" x14ac:dyDescent="0.35">
      <c r="A1246" s="5">
        <v>48.69</v>
      </c>
    </row>
    <row r="1247" spans="1:1" thickBot="1" x14ac:dyDescent="0.35">
      <c r="A1247" s="5">
        <v>764.68799999999999</v>
      </c>
    </row>
    <row r="1248" spans="1:1" thickBot="1" x14ac:dyDescent="0.35">
      <c r="A1248" s="5">
        <v>3610.848</v>
      </c>
    </row>
    <row r="1249" spans="1:1" thickBot="1" x14ac:dyDescent="0.35">
      <c r="A1249" s="5">
        <v>254.97450000000001</v>
      </c>
    </row>
    <row r="1250" spans="1:1" thickBot="1" x14ac:dyDescent="0.35">
      <c r="A1250" s="5">
        <v>38.82</v>
      </c>
    </row>
    <row r="1251" spans="1:1" thickBot="1" x14ac:dyDescent="0.35">
      <c r="A1251" s="5">
        <v>1141.9380000000001</v>
      </c>
    </row>
    <row r="1252" spans="1:1" thickBot="1" x14ac:dyDescent="0.35">
      <c r="A1252" s="5">
        <v>1704.56</v>
      </c>
    </row>
    <row r="1253" spans="1:1" thickBot="1" x14ac:dyDescent="0.35">
      <c r="A1253" s="5">
        <v>3.2</v>
      </c>
    </row>
    <row r="1254" spans="1:1" thickBot="1" x14ac:dyDescent="0.35">
      <c r="A1254" s="5">
        <v>1099.96</v>
      </c>
    </row>
    <row r="1255" spans="1:1" thickBot="1" x14ac:dyDescent="0.35">
      <c r="A1255" s="5">
        <v>5.2480000000000002</v>
      </c>
    </row>
    <row r="1256" spans="1:1" thickBot="1" x14ac:dyDescent="0.35">
      <c r="A1256" s="5">
        <v>35.909999999999997</v>
      </c>
    </row>
    <row r="1257" spans="1:1" thickBot="1" x14ac:dyDescent="0.35">
      <c r="A1257" s="5">
        <v>6.6959999999999997</v>
      </c>
    </row>
    <row r="1258" spans="1:1" thickBot="1" x14ac:dyDescent="0.35">
      <c r="A1258" s="5">
        <v>43.872</v>
      </c>
    </row>
    <row r="1259" spans="1:1" thickBot="1" x14ac:dyDescent="0.35">
      <c r="A1259" s="5">
        <v>27.882000000000001</v>
      </c>
    </row>
    <row r="1260" spans="1:1" thickBot="1" x14ac:dyDescent="0.35">
      <c r="A1260" s="5">
        <v>540.048</v>
      </c>
    </row>
    <row r="1261" spans="1:1" thickBot="1" x14ac:dyDescent="0.35">
      <c r="A1261" s="5">
        <v>255.68</v>
      </c>
    </row>
    <row r="1262" spans="1:1" thickBot="1" x14ac:dyDescent="0.35">
      <c r="A1262" s="5">
        <v>863.88</v>
      </c>
    </row>
    <row r="1263" spans="1:1" thickBot="1" x14ac:dyDescent="0.35">
      <c r="A1263" s="5">
        <v>17.616</v>
      </c>
    </row>
    <row r="1264" spans="1:1" thickBot="1" x14ac:dyDescent="0.35">
      <c r="A1264" s="5">
        <v>17.472000000000001</v>
      </c>
    </row>
    <row r="1265" spans="1:1" thickBot="1" x14ac:dyDescent="0.35">
      <c r="A1265" s="5">
        <v>69.900000000000006</v>
      </c>
    </row>
    <row r="1266" spans="1:1" thickBot="1" x14ac:dyDescent="0.35">
      <c r="A1266" s="5">
        <v>41.85</v>
      </c>
    </row>
    <row r="1267" spans="1:1" thickBot="1" x14ac:dyDescent="0.35">
      <c r="A1267" s="5">
        <v>6.57</v>
      </c>
    </row>
    <row r="1268" spans="1:1" thickBot="1" x14ac:dyDescent="0.35">
      <c r="A1268" s="5">
        <v>142.86000000000001</v>
      </c>
    </row>
    <row r="1269" spans="1:1" thickBot="1" x14ac:dyDescent="0.35">
      <c r="A1269" s="5">
        <v>292.27199999999999</v>
      </c>
    </row>
    <row r="1270" spans="1:1" thickBot="1" x14ac:dyDescent="0.35">
      <c r="A1270" s="5">
        <v>29.327999999999999</v>
      </c>
    </row>
    <row r="1271" spans="1:1" thickBot="1" x14ac:dyDescent="0.35">
      <c r="A1271" s="5">
        <v>12.48</v>
      </c>
    </row>
    <row r="1272" spans="1:1" thickBot="1" x14ac:dyDescent="0.35">
      <c r="A1272" s="5">
        <v>102.336</v>
      </c>
    </row>
    <row r="1273" spans="1:1" thickBot="1" x14ac:dyDescent="0.35">
      <c r="A1273" s="5">
        <v>48.792000000000002</v>
      </c>
    </row>
    <row r="1274" spans="1:1" thickBot="1" x14ac:dyDescent="0.35">
      <c r="A1274" s="5">
        <v>44.847999999999999</v>
      </c>
    </row>
    <row r="1275" spans="1:1" thickBot="1" x14ac:dyDescent="0.35">
      <c r="A1275" s="5">
        <v>10.368</v>
      </c>
    </row>
    <row r="1276" spans="1:1" thickBot="1" x14ac:dyDescent="0.35">
      <c r="A1276" s="5">
        <v>388.43</v>
      </c>
    </row>
    <row r="1277" spans="1:1" thickBot="1" x14ac:dyDescent="0.35">
      <c r="A1277" s="5">
        <v>14.352</v>
      </c>
    </row>
    <row r="1278" spans="1:1" thickBot="1" x14ac:dyDescent="0.35">
      <c r="A1278" s="5">
        <v>63.991999999999997</v>
      </c>
    </row>
    <row r="1279" spans="1:1" thickBot="1" x14ac:dyDescent="0.35">
      <c r="A1279" s="5">
        <v>86.352000000000004</v>
      </c>
    </row>
    <row r="1280" spans="1:1" thickBot="1" x14ac:dyDescent="0.35">
      <c r="A1280" s="5">
        <v>32.97</v>
      </c>
    </row>
    <row r="1281" spans="1:1" thickBot="1" x14ac:dyDescent="0.35">
      <c r="A1281" s="5">
        <v>83.88</v>
      </c>
    </row>
    <row r="1282" spans="1:1" thickBot="1" x14ac:dyDescent="0.35">
      <c r="A1282" s="5">
        <v>278.39999999999998</v>
      </c>
    </row>
    <row r="1283" spans="1:1" thickBot="1" x14ac:dyDescent="0.35">
      <c r="A1283" s="5">
        <v>15.12</v>
      </c>
    </row>
    <row r="1284" spans="1:1" thickBot="1" x14ac:dyDescent="0.35">
      <c r="A1284" s="5">
        <v>17.43</v>
      </c>
    </row>
    <row r="1285" spans="1:1" thickBot="1" x14ac:dyDescent="0.35">
      <c r="A1285" s="5">
        <v>251.64</v>
      </c>
    </row>
    <row r="1286" spans="1:1" thickBot="1" x14ac:dyDescent="0.35">
      <c r="A1286" s="5">
        <v>2.7719999999999998</v>
      </c>
    </row>
    <row r="1287" spans="1:1" thickBot="1" x14ac:dyDescent="0.35">
      <c r="A1287" s="5">
        <v>14.9</v>
      </c>
    </row>
    <row r="1288" spans="1:1" thickBot="1" x14ac:dyDescent="0.35">
      <c r="A1288" s="5">
        <v>15.48</v>
      </c>
    </row>
    <row r="1289" spans="1:1" thickBot="1" x14ac:dyDescent="0.35">
      <c r="A1289" s="5">
        <v>39.880000000000003</v>
      </c>
    </row>
    <row r="1290" spans="1:1" thickBot="1" x14ac:dyDescent="0.35">
      <c r="A1290" s="5">
        <v>12.192</v>
      </c>
    </row>
    <row r="1291" spans="1:1" thickBot="1" x14ac:dyDescent="0.35">
      <c r="A1291" s="5">
        <v>20.82</v>
      </c>
    </row>
    <row r="1292" spans="1:1" thickBot="1" x14ac:dyDescent="0.35">
      <c r="A1292" s="5">
        <v>13.215999999999999</v>
      </c>
    </row>
    <row r="1293" spans="1:1" thickBot="1" x14ac:dyDescent="0.35">
      <c r="A1293" s="5">
        <v>32.4</v>
      </c>
    </row>
    <row r="1294" spans="1:1" thickBot="1" x14ac:dyDescent="0.35">
      <c r="A1294" s="5">
        <v>32.94</v>
      </c>
    </row>
    <row r="1295" spans="1:1" thickBot="1" x14ac:dyDescent="0.35">
      <c r="A1295" s="5">
        <v>114.2</v>
      </c>
    </row>
    <row r="1296" spans="1:1" thickBot="1" x14ac:dyDescent="0.35">
      <c r="A1296" s="5">
        <v>3.08</v>
      </c>
    </row>
    <row r="1297" spans="1:1" thickBot="1" x14ac:dyDescent="0.35">
      <c r="A1297" s="5">
        <v>845.72799999999995</v>
      </c>
    </row>
    <row r="1298" spans="1:1" thickBot="1" x14ac:dyDescent="0.35">
      <c r="A1298" s="5">
        <v>13.904</v>
      </c>
    </row>
    <row r="1299" spans="1:1" thickBot="1" x14ac:dyDescent="0.35">
      <c r="A1299" s="5">
        <v>20.72</v>
      </c>
    </row>
    <row r="1300" spans="1:1" thickBot="1" x14ac:dyDescent="0.35">
      <c r="A1300" s="5">
        <v>114.95</v>
      </c>
    </row>
    <row r="1301" spans="1:1" thickBot="1" x14ac:dyDescent="0.35">
      <c r="A1301" s="5">
        <v>26.96</v>
      </c>
    </row>
    <row r="1302" spans="1:1" thickBot="1" x14ac:dyDescent="0.35">
      <c r="A1302" s="5">
        <v>572.76</v>
      </c>
    </row>
    <row r="1303" spans="1:1" thickBot="1" x14ac:dyDescent="0.35">
      <c r="A1303" s="5">
        <v>286.38</v>
      </c>
    </row>
    <row r="1304" spans="1:1" thickBot="1" x14ac:dyDescent="0.35">
      <c r="A1304" s="5">
        <v>61.96</v>
      </c>
    </row>
    <row r="1305" spans="1:1" thickBot="1" x14ac:dyDescent="0.35">
      <c r="A1305" s="5">
        <v>23.99</v>
      </c>
    </row>
    <row r="1306" spans="1:1" thickBot="1" x14ac:dyDescent="0.35">
      <c r="A1306" s="5">
        <v>287.97000000000003</v>
      </c>
    </row>
    <row r="1307" spans="1:1" thickBot="1" x14ac:dyDescent="0.35">
      <c r="A1307" s="5">
        <v>419.94400000000002</v>
      </c>
    </row>
    <row r="1308" spans="1:1" thickBot="1" x14ac:dyDescent="0.35">
      <c r="A1308" s="5">
        <v>46.76</v>
      </c>
    </row>
    <row r="1309" spans="1:1" thickBot="1" x14ac:dyDescent="0.35">
      <c r="A1309" s="5">
        <v>17.712</v>
      </c>
    </row>
    <row r="1310" spans="1:1" thickBot="1" x14ac:dyDescent="0.35">
      <c r="A1310" s="5">
        <v>21.78</v>
      </c>
    </row>
    <row r="1311" spans="1:1" thickBot="1" x14ac:dyDescent="0.35">
      <c r="A1311" s="5">
        <v>161.94</v>
      </c>
    </row>
    <row r="1312" spans="1:1" thickBot="1" x14ac:dyDescent="0.35">
      <c r="A1312" s="5">
        <v>161.56800000000001</v>
      </c>
    </row>
    <row r="1313" spans="1:1" thickBot="1" x14ac:dyDescent="0.35">
      <c r="A1313" s="5">
        <v>3.69</v>
      </c>
    </row>
    <row r="1314" spans="1:1" thickBot="1" x14ac:dyDescent="0.35">
      <c r="A1314" s="5">
        <v>122.12</v>
      </c>
    </row>
    <row r="1315" spans="1:1" thickBot="1" x14ac:dyDescent="0.35">
      <c r="A1315" s="5">
        <v>155.37200000000001</v>
      </c>
    </row>
    <row r="1316" spans="1:1" thickBot="1" x14ac:dyDescent="0.35">
      <c r="A1316" s="5">
        <v>38.880000000000003</v>
      </c>
    </row>
    <row r="1317" spans="1:1" thickBot="1" x14ac:dyDescent="0.35">
      <c r="A1317" s="5">
        <v>183.84</v>
      </c>
    </row>
    <row r="1318" spans="1:1" thickBot="1" x14ac:dyDescent="0.35">
      <c r="A1318" s="5">
        <v>579.29999999999995</v>
      </c>
    </row>
    <row r="1319" spans="1:1" thickBot="1" x14ac:dyDescent="0.35">
      <c r="A1319" s="5">
        <v>14.2</v>
      </c>
    </row>
    <row r="1320" spans="1:1" thickBot="1" x14ac:dyDescent="0.35">
      <c r="A1320" s="5">
        <v>575.91999999999996</v>
      </c>
    </row>
    <row r="1321" spans="1:1" thickBot="1" x14ac:dyDescent="0.35">
      <c r="A1321" s="5">
        <v>5.1840000000000002</v>
      </c>
    </row>
    <row r="1322" spans="1:1" thickBot="1" x14ac:dyDescent="0.35">
      <c r="A1322" s="5">
        <v>5.2290000000000001</v>
      </c>
    </row>
    <row r="1323" spans="1:1" thickBot="1" x14ac:dyDescent="0.35">
      <c r="A1323" s="5">
        <v>285.55200000000002</v>
      </c>
    </row>
    <row r="1324" spans="1:1" thickBot="1" x14ac:dyDescent="0.35">
      <c r="A1324" s="5">
        <v>72.8</v>
      </c>
    </row>
    <row r="1325" spans="1:1" thickBot="1" x14ac:dyDescent="0.35">
      <c r="A1325" s="5">
        <v>10.816000000000001</v>
      </c>
    </row>
    <row r="1326" spans="1:1" thickBot="1" x14ac:dyDescent="0.35">
      <c r="A1326" s="5">
        <v>46.26</v>
      </c>
    </row>
    <row r="1327" spans="1:1" thickBot="1" x14ac:dyDescent="0.35">
      <c r="A1327" s="5">
        <v>17.46</v>
      </c>
    </row>
    <row r="1328" spans="1:1" thickBot="1" x14ac:dyDescent="0.35">
      <c r="A1328" s="5">
        <v>51.072000000000003</v>
      </c>
    </row>
    <row r="1329" spans="1:1" thickBot="1" x14ac:dyDescent="0.35">
      <c r="A1329" s="5">
        <v>11.34</v>
      </c>
    </row>
    <row r="1330" spans="1:1" thickBot="1" x14ac:dyDescent="0.35">
      <c r="A1330" s="5">
        <v>87.92</v>
      </c>
    </row>
    <row r="1331" spans="1:1" thickBot="1" x14ac:dyDescent="0.35">
      <c r="A1331" s="5">
        <v>37.049999999999997</v>
      </c>
    </row>
    <row r="1332" spans="1:1" thickBot="1" x14ac:dyDescent="0.35">
      <c r="A1332" s="5">
        <v>2.97</v>
      </c>
    </row>
    <row r="1333" spans="1:1" thickBot="1" x14ac:dyDescent="0.35">
      <c r="A1333" s="5">
        <v>27.44</v>
      </c>
    </row>
    <row r="1334" spans="1:1" thickBot="1" x14ac:dyDescent="0.35">
      <c r="A1334" s="5">
        <v>1.08</v>
      </c>
    </row>
    <row r="1335" spans="1:1" thickBot="1" x14ac:dyDescent="0.35">
      <c r="A1335" s="5">
        <v>7.96</v>
      </c>
    </row>
    <row r="1336" spans="1:1" thickBot="1" x14ac:dyDescent="0.35">
      <c r="A1336" s="5">
        <v>140.73599999999999</v>
      </c>
    </row>
    <row r="1337" spans="1:1" thickBot="1" x14ac:dyDescent="0.35">
      <c r="A1337" s="5">
        <v>552.55999999999995</v>
      </c>
    </row>
    <row r="1338" spans="1:1" thickBot="1" x14ac:dyDescent="0.35">
      <c r="A1338" s="5">
        <v>25.11</v>
      </c>
    </row>
    <row r="1339" spans="1:1" thickBot="1" x14ac:dyDescent="0.35">
      <c r="A1339" s="5">
        <v>29.78</v>
      </c>
    </row>
    <row r="1340" spans="1:1" thickBot="1" x14ac:dyDescent="0.35">
      <c r="A1340" s="5">
        <v>677.58</v>
      </c>
    </row>
    <row r="1341" spans="1:1" thickBot="1" x14ac:dyDescent="0.35">
      <c r="A1341" s="5">
        <v>75.040000000000006</v>
      </c>
    </row>
    <row r="1342" spans="1:1" thickBot="1" x14ac:dyDescent="0.35">
      <c r="A1342" s="5">
        <v>695.7</v>
      </c>
    </row>
    <row r="1343" spans="1:1" thickBot="1" x14ac:dyDescent="0.35">
      <c r="A1343" s="5">
        <v>15.66</v>
      </c>
    </row>
    <row r="1344" spans="1:1" thickBot="1" x14ac:dyDescent="0.35">
      <c r="A1344" s="5">
        <v>28.853999999999999</v>
      </c>
    </row>
    <row r="1345" spans="1:1" thickBot="1" x14ac:dyDescent="0.35">
      <c r="A1345" s="5">
        <v>47.82</v>
      </c>
    </row>
    <row r="1346" spans="1:1" thickBot="1" x14ac:dyDescent="0.35">
      <c r="A1346" s="5">
        <v>13.05</v>
      </c>
    </row>
    <row r="1347" spans="1:1" thickBot="1" x14ac:dyDescent="0.35">
      <c r="A1347" s="5">
        <v>93.78</v>
      </c>
    </row>
    <row r="1348" spans="1:1" thickBot="1" x14ac:dyDescent="0.35">
      <c r="A1348" s="5">
        <v>47.18</v>
      </c>
    </row>
    <row r="1349" spans="1:1" thickBot="1" x14ac:dyDescent="0.35">
      <c r="A1349" s="5">
        <v>19.68</v>
      </c>
    </row>
    <row r="1350" spans="1:1" thickBot="1" x14ac:dyDescent="0.35">
      <c r="A1350" s="5">
        <v>53.4</v>
      </c>
    </row>
    <row r="1351" spans="1:1" thickBot="1" x14ac:dyDescent="0.35">
      <c r="A1351" s="5">
        <v>35.880000000000003</v>
      </c>
    </row>
    <row r="1352" spans="1:1" thickBot="1" x14ac:dyDescent="0.35">
      <c r="A1352" s="5">
        <v>258.279</v>
      </c>
    </row>
    <row r="1353" spans="1:1" thickBot="1" x14ac:dyDescent="0.35">
      <c r="A1353" s="5">
        <v>31.4</v>
      </c>
    </row>
    <row r="1354" spans="1:1" thickBot="1" x14ac:dyDescent="0.35">
      <c r="A1354" s="5">
        <v>183.96</v>
      </c>
    </row>
    <row r="1355" spans="1:1" thickBot="1" x14ac:dyDescent="0.35">
      <c r="A1355" s="5">
        <v>17.61</v>
      </c>
    </row>
    <row r="1356" spans="1:1" thickBot="1" x14ac:dyDescent="0.35">
      <c r="A1356" s="5">
        <v>300.904</v>
      </c>
    </row>
    <row r="1357" spans="1:1" thickBot="1" x14ac:dyDescent="0.35">
      <c r="A1357" s="5">
        <v>220.77600000000001</v>
      </c>
    </row>
    <row r="1358" spans="1:1" thickBot="1" x14ac:dyDescent="0.35">
      <c r="A1358" s="5">
        <v>281.42399999999998</v>
      </c>
    </row>
    <row r="1359" spans="1:1" thickBot="1" x14ac:dyDescent="0.35">
      <c r="A1359" s="5">
        <v>79.14</v>
      </c>
    </row>
    <row r="1360" spans="1:1" thickBot="1" x14ac:dyDescent="0.35">
      <c r="A1360" s="5">
        <v>1.988</v>
      </c>
    </row>
    <row r="1361" spans="1:1" thickBot="1" x14ac:dyDescent="0.35">
      <c r="A1361" s="5">
        <v>145.56800000000001</v>
      </c>
    </row>
    <row r="1362" spans="1:1" thickBot="1" x14ac:dyDescent="0.35">
      <c r="A1362" s="5">
        <v>123.256</v>
      </c>
    </row>
    <row r="1363" spans="1:1" thickBot="1" x14ac:dyDescent="0.35">
      <c r="A1363" s="5">
        <v>23.68</v>
      </c>
    </row>
    <row r="1364" spans="1:1" thickBot="1" x14ac:dyDescent="0.35">
      <c r="A1364" s="5">
        <v>309.57600000000002</v>
      </c>
    </row>
    <row r="1365" spans="1:1" thickBot="1" x14ac:dyDescent="0.35">
      <c r="A1365" s="5">
        <v>38.387999999999998</v>
      </c>
    </row>
    <row r="1366" spans="1:1" thickBot="1" x14ac:dyDescent="0.35">
      <c r="A1366" s="5">
        <v>95.994</v>
      </c>
    </row>
    <row r="1367" spans="1:1" thickBot="1" x14ac:dyDescent="0.35">
      <c r="A1367" s="5">
        <v>239.952</v>
      </c>
    </row>
    <row r="1368" spans="1:1" thickBot="1" x14ac:dyDescent="0.35">
      <c r="A1368" s="5">
        <v>201.584</v>
      </c>
    </row>
    <row r="1369" spans="1:1" thickBot="1" x14ac:dyDescent="0.35">
      <c r="A1369" s="5">
        <v>899.13599999999997</v>
      </c>
    </row>
    <row r="1370" spans="1:1" thickBot="1" x14ac:dyDescent="0.35">
      <c r="A1370" s="5">
        <v>145.9</v>
      </c>
    </row>
    <row r="1371" spans="1:1" thickBot="1" x14ac:dyDescent="0.35">
      <c r="A1371" s="5">
        <v>590.05799999999999</v>
      </c>
    </row>
    <row r="1372" spans="1:1" thickBot="1" x14ac:dyDescent="0.35">
      <c r="A1372" s="5">
        <v>14.04</v>
      </c>
    </row>
    <row r="1373" spans="1:1" thickBot="1" x14ac:dyDescent="0.35">
      <c r="A1373" s="5">
        <v>49.08</v>
      </c>
    </row>
    <row r="1374" spans="1:1" thickBot="1" x14ac:dyDescent="0.35">
      <c r="A1374" s="5">
        <v>29.6</v>
      </c>
    </row>
    <row r="1375" spans="1:1" thickBot="1" x14ac:dyDescent="0.35">
      <c r="A1375" s="5">
        <v>17.088000000000001</v>
      </c>
    </row>
    <row r="1376" spans="1:1" thickBot="1" x14ac:dyDescent="0.35">
      <c r="A1376" s="5">
        <v>912.75</v>
      </c>
    </row>
    <row r="1377" spans="1:1" thickBot="1" x14ac:dyDescent="0.35">
      <c r="A1377" s="5">
        <v>1089.75</v>
      </c>
    </row>
    <row r="1378" spans="1:1" thickBot="1" x14ac:dyDescent="0.35">
      <c r="A1378" s="5">
        <v>447.84</v>
      </c>
    </row>
    <row r="1379" spans="1:1" thickBot="1" x14ac:dyDescent="0.35">
      <c r="A1379" s="5">
        <v>16.399999999999999</v>
      </c>
    </row>
    <row r="1380" spans="1:1" thickBot="1" x14ac:dyDescent="0.35">
      <c r="A1380" s="5">
        <v>399.96</v>
      </c>
    </row>
    <row r="1381" spans="1:1" thickBot="1" x14ac:dyDescent="0.35">
      <c r="A1381" s="5">
        <v>158.9</v>
      </c>
    </row>
    <row r="1382" spans="1:1" thickBot="1" x14ac:dyDescent="0.35">
      <c r="A1382" s="5">
        <v>13.183999999999999</v>
      </c>
    </row>
    <row r="1383" spans="1:1" thickBot="1" x14ac:dyDescent="0.35">
      <c r="A1383" s="5">
        <v>83.951999999999998</v>
      </c>
    </row>
    <row r="1384" spans="1:1" thickBot="1" x14ac:dyDescent="0.35">
      <c r="A1384" s="5">
        <v>80.98</v>
      </c>
    </row>
    <row r="1385" spans="1:1" thickBot="1" x14ac:dyDescent="0.35">
      <c r="A1385" s="5">
        <v>348.84</v>
      </c>
    </row>
    <row r="1386" spans="1:1" thickBot="1" x14ac:dyDescent="0.35">
      <c r="A1386" s="5">
        <v>9.4499999999999993</v>
      </c>
    </row>
    <row r="1387" spans="1:1" thickBot="1" x14ac:dyDescent="0.35">
      <c r="A1387" s="5">
        <v>18.84</v>
      </c>
    </row>
    <row r="1388" spans="1:1" thickBot="1" x14ac:dyDescent="0.35">
      <c r="A1388" s="5">
        <v>239.98</v>
      </c>
    </row>
    <row r="1389" spans="1:1" thickBot="1" x14ac:dyDescent="0.35">
      <c r="A1389" s="5">
        <v>167.96</v>
      </c>
    </row>
    <row r="1390" spans="1:1" thickBot="1" x14ac:dyDescent="0.35">
      <c r="A1390" s="5">
        <v>104.85</v>
      </c>
    </row>
    <row r="1391" spans="1:1" thickBot="1" x14ac:dyDescent="0.35">
      <c r="A1391" s="5">
        <v>484.83</v>
      </c>
    </row>
    <row r="1392" spans="1:1" thickBot="1" x14ac:dyDescent="0.35">
      <c r="A1392" s="5">
        <v>122.97</v>
      </c>
    </row>
    <row r="1393" spans="1:1" thickBot="1" x14ac:dyDescent="0.35">
      <c r="A1393" s="5">
        <v>154.44</v>
      </c>
    </row>
    <row r="1394" spans="1:1" thickBot="1" x14ac:dyDescent="0.35">
      <c r="A1394" s="5">
        <v>342.37</v>
      </c>
    </row>
    <row r="1395" spans="1:1" thickBot="1" x14ac:dyDescent="0.35">
      <c r="A1395" s="5">
        <v>9.5519999999999996</v>
      </c>
    </row>
    <row r="1396" spans="1:1" thickBot="1" x14ac:dyDescent="0.35">
      <c r="A1396" s="5">
        <v>652.45000000000005</v>
      </c>
    </row>
    <row r="1397" spans="1:1" thickBot="1" x14ac:dyDescent="0.35">
      <c r="A1397" s="5">
        <v>66.644999999999996</v>
      </c>
    </row>
    <row r="1398" spans="1:1" thickBot="1" x14ac:dyDescent="0.35">
      <c r="A1398" s="5">
        <v>17.216000000000001</v>
      </c>
    </row>
    <row r="1399" spans="1:1" thickBot="1" x14ac:dyDescent="0.35">
      <c r="A1399" s="5">
        <v>11.56</v>
      </c>
    </row>
    <row r="1400" spans="1:1" thickBot="1" x14ac:dyDescent="0.35">
      <c r="A1400" s="5">
        <v>88.4</v>
      </c>
    </row>
    <row r="1401" spans="1:1" thickBot="1" x14ac:dyDescent="0.35">
      <c r="A1401" s="5">
        <v>6.48</v>
      </c>
    </row>
    <row r="1402" spans="1:1" thickBot="1" x14ac:dyDescent="0.35">
      <c r="A1402" s="5">
        <v>21.8</v>
      </c>
    </row>
    <row r="1403" spans="1:1" thickBot="1" x14ac:dyDescent="0.35">
      <c r="A1403" s="5">
        <v>251.79</v>
      </c>
    </row>
    <row r="1404" spans="1:1" thickBot="1" x14ac:dyDescent="0.35">
      <c r="A1404" s="5">
        <v>205.17599999999999</v>
      </c>
    </row>
    <row r="1405" spans="1:1" thickBot="1" x14ac:dyDescent="0.35">
      <c r="A1405" s="5">
        <v>419.4</v>
      </c>
    </row>
    <row r="1406" spans="1:1" thickBot="1" x14ac:dyDescent="0.35">
      <c r="A1406" s="5">
        <v>10.304</v>
      </c>
    </row>
    <row r="1407" spans="1:1" thickBot="1" x14ac:dyDescent="0.35">
      <c r="A1407" s="5">
        <v>154.76400000000001</v>
      </c>
    </row>
    <row r="1408" spans="1:1" thickBot="1" x14ac:dyDescent="0.35">
      <c r="A1408" s="5">
        <v>116.78400000000001</v>
      </c>
    </row>
    <row r="1409" spans="1:1" thickBot="1" x14ac:dyDescent="0.35">
      <c r="A1409" s="5">
        <v>75.48</v>
      </c>
    </row>
    <row r="1410" spans="1:1" thickBot="1" x14ac:dyDescent="0.35">
      <c r="A1410" s="5">
        <v>39.979999999999997</v>
      </c>
    </row>
    <row r="1411" spans="1:1" thickBot="1" x14ac:dyDescent="0.35">
      <c r="A1411" s="5">
        <v>393.16500000000002</v>
      </c>
    </row>
    <row r="1412" spans="1:1" thickBot="1" x14ac:dyDescent="0.35">
      <c r="A1412" s="5">
        <v>23.68</v>
      </c>
    </row>
    <row r="1413" spans="1:1" thickBot="1" x14ac:dyDescent="0.35">
      <c r="A1413" s="5">
        <v>408.00599999999997</v>
      </c>
    </row>
    <row r="1414" spans="1:1" thickBot="1" x14ac:dyDescent="0.35">
      <c r="A1414" s="5">
        <v>165.28</v>
      </c>
    </row>
    <row r="1415" spans="1:1" thickBot="1" x14ac:dyDescent="0.35">
      <c r="A1415" s="5">
        <v>334.76799999999997</v>
      </c>
    </row>
    <row r="1416" spans="1:1" thickBot="1" x14ac:dyDescent="0.35">
      <c r="A1416" s="5">
        <v>239.97</v>
      </c>
    </row>
    <row r="1417" spans="1:1" thickBot="1" x14ac:dyDescent="0.35">
      <c r="A1417" s="5">
        <v>37.74</v>
      </c>
    </row>
    <row r="1418" spans="1:1" thickBot="1" x14ac:dyDescent="0.35">
      <c r="A1418" s="5">
        <v>946.34400000000005</v>
      </c>
    </row>
    <row r="1419" spans="1:1" thickBot="1" x14ac:dyDescent="0.35">
      <c r="A1419" s="5">
        <v>151.19999999999999</v>
      </c>
    </row>
    <row r="1420" spans="1:1" thickBot="1" x14ac:dyDescent="0.35">
      <c r="A1420" s="5">
        <v>4.9279999999999999</v>
      </c>
    </row>
    <row r="1421" spans="1:1" thickBot="1" x14ac:dyDescent="0.35">
      <c r="A1421" s="5">
        <v>86.272000000000006</v>
      </c>
    </row>
    <row r="1422" spans="1:1" thickBot="1" x14ac:dyDescent="0.35">
      <c r="A1422" s="5">
        <v>72.587999999999994</v>
      </c>
    </row>
    <row r="1423" spans="1:1" thickBot="1" x14ac:dyDescent="0.35">
      <c r="A1423" s="5">
        <v>60.671999999999997</v>
      </c>
    </row>
    <row r="1424" spans="1:1" thickBot="1" x14ac:dyDescent="0.35">
      <c r="A1424" s="5">
        <v>77.031000000000006</v>
      </c>
    </row>
    <row r="1425" spans="1:1" thickBot="1" x14ac:dyDescent="0.35">
      <c r="A1425" s="5">
        <v>119.904</v>
      </c>
    </row>
    <row r="1426" spans="1:1" thickBot="1" x14ac:dyDescent="0.35">
      <c r="A1426" s="5">
        <v>263.95999999999998</v>
      </c>
    </row>
    <row r="1427" spans="1:1" thickBot="1" x14ac:dyDescent="0.35">
      <c r="A1427" s="5">
        <v>363.64800000000002</v>
      </c>
    </row>
    <row r="1428" spans="1:1" thickBot="1" x14ac:dyDescent="0.35">
      <c r="A1428" s="5">
        <v>9.7279999999999998</v>
      </c>
    </row>
    <row r="1429" spans="1:1" thickBot="1" x14ac:dyDescent="0.35">
      <c r="A1429" s="5">
        <v>14.75</v>
      </c>
    </row>
    <row r="1430" spans="1:1" thickBot="1" x14ac:dyDescent="0.35">
      <c r="A1430" s="5">
        <v>29.8</v>
      </c>
    </row>
    <row r="1431" spans="1:1" thickBot="1" x14ac:dyDescent="0.35">
      <c r="A1431" s="5">
        <v>427.42</v>
      </c>
    </row>
    <row r="1432" spans="1:1" thickBot="1" x14ac:dyDescent="0.35">
      <c r="A1432" s="5">
        <v>220.75200000000001</v>
      </c>
    </row>
    <row r="1433" spans="1:1" thickBot="1" x14ac:dyDescent="0.35">
      <c r="A1433" s="5">
        <v>152.76</v>
      </c>
    </row>
    <row r="1434" spans="1:1" thickBot="1" x14ac:dyDescent="0.35">
      <c r="A1434" s="5">
        <v>7.27</v>
      </c>
    </row>
    <row r="1435" spans="1:1" thickBot="1" x14ac:dyDescent="0.35">
      <c r="A1435" s="5">
        <v>1819.86</v>
      </c>
    </row>
    <row r="1436" spans="1:1" thickBot="1" x14ac:dyDescent="0.35">
      <c r="A1436" s="5">
        <v>33.9</v>
      </c>
    </row>
    <row r="1437" spans="1:1" thickBot="1" x14ac:dyDescent="0.35">
      <c r="A1437" s="5">
        <v>31.103999999999999</v>
      </c>
    </row>
    <row r="1438" spans="1:1" thickBot="1" x14ac:dyDescent="0.35">
      <c r="A1438" s="5">
        <v>5.2480000000000002</v>
      </c>
    </row>
    <row r="1439" spans="1:1" thickBot="1" x14ac:dyDescent="0.35">
      <c r="A1439" s="5">
        <v>263.88</v>
      </c>
    </row>
    <row r="1440" spans="1:1" thickBot="1" x14ac:dyDescent="0.35">
      <c r="A1440" s="5">
        <v>2453.4299999999998</v>
      </c>
    </row>
    <row r="1441" spans="1:1" thickBot="1" x14ac:dyDescent="0.35">
      <c r="A1441" s="5">
        <v>29.7</v>
      </c>
    </row>
    <row r="1442" spans="1:1" thickBot="1" x14ac:dyDescent="0.35">
      <c r="A1442" s="5">
        <v>39.96</v>
      </c>
    </row>
    <row r="1443" spans="1:1" thickBot="1" x14ac:dyDescent="0.35">
      <c r="A1443" s="5">
        <v>36.671999999999997</v>
      </c>
    </row>
    <row r="1444" spans="1:1" thickBot="1" x14ac:dyDescent="0.35">
      <c r="A1444" s="5">
        <v>13.76</v>
      </c>
    </row>
    <row r="1445" spans="1:1" thickBot="1" x14ac:dyDescent="0.35">
      <c r="A1445" s="5">
        <v>139.42400000000001</v>
      </c>
    </row>
    <row r="1446" spans="1:1" thickBot="1" x14ac:dyDescent="0.35">
      <c r="A1446" s="5">
        <v>1979.9280000000001</v>
      </c>
    </row>
    <row r="1447" spans="1:1" thickBot="1" x14ac:dyDescent="0.35">
      <c r="A1447" s="5">
        <v>164.73599999999999</v>
      </c>
    </row>
    <row r="1448" spans="1:1" thickBot="1" x14ac:dyDescent="0.35">
      <c r="A1448" s="5">
        <v>470.30200000000002</v>
      </c>
    </row>
    <row r="1449" spans="1:1" thickBot="1" x14ac:dyDescent="0.35">
      <c r="A1449" s="5">
        <v>47.984000000000002</v>
      </c>
    </row>
    <row r="1450" spans="1:1" thickBot="1" x14ac:dyDescent="0.35">
      <c r="A1450" s="5">
        <v>2.5019999999999998</v>
      </c>
    </row>
    <row r="1451" spans="1:1" thickBot="1" x14ac:dyDescent="0.35">
      <c r="A1451" s="5">
        <v>88.751999999999995</v>
      </c>
    </row>
    <row r="1452" spans="1:1" thickBot="1" x14ac:dyDescent="0.35">
      <c r="A1452" s="5">
        <v>2.0249999999999999</v>
      </c>
    </row>
    <row r="1453" spans="1:1" thickBot="1" x14ac:dyDescent="0.35">
      <c r="A1453" s="5">
        <v>70.98</v>
      </c>
    </row>
    <row r="1454" spans="1:1" thickBot="1" x14ac:dyDescent="0.35">
      <c r="A1454" s="5">
        <v>91.68</v>
      </c>
    </row>
    <row r="1455" spans="1:1" thickBot="1" x14ac:dyDescent="0.35">
      <c r="A1455" s="5">
        <v>33.75</v>
      </c>
    </row>
    <row r="1456" spans="1:1" thickBot="1" x14ac:dyDescent="0.35">
      <c r="A1456" s="5">
        <v>3040</v>
      </c>
    </row>
    <row r="1457" spans="1:1" thickBot="1" x14ac:dyDescent="0.35">
      <c r="A1457" s="5">
        <v>91.2</v>
      </c>
    </row>
    <row r="1458" spans="1:1" thickBot="1" x14ac:dyDescent="0.35">
      <c r="A1458" s="5">
        <v>452.94</v>
      </c>
    </row>
    <row r="1459" spans="1:1" thickBot="1" x14ac:dyDescent="0.35">
      <c r="A1459" s="5">
        <v>52.2</v>
      </c>
    </row>
    <row r="1460" spans="1:1" thickBot="1" x14ac:dyDescent="0.35">
      <c r="A1460" s="5">
        <v>15.936</v>
      </c>
    </row>
    <row r="1461" spans="1:1" thickBot="1" x14ac:dyDescent="0.35">
      <c r="A1461" s="5">
        <v>27.46</v>
      </c>
    </row>
    <row r="1462" spans="1:1" thickBot="1" x14ac:dyDescent="0.35">
      <c r="A1462" s="5">
        <v>55.423999999999999</v>
      </c>
    </row>
    <row r="1463" spans="1:1" thickBot="1" x14ac:dyDescent="0.35">
      <c r="A1463" s="5">
        <v>244.006</v>
      </c>
    </row>
    <row r="1464" spans="1:1" thickBot="1" x14ac:dyDescent="0.35">
      <c r="A1464" s="5">
        <v>159.98400000000001</v>
      </c>
    </row>
    <row r="1465" spans="1:1" thickBot="1" x14ac:dyDescent="0.35">
      <c r="A1465" s="5">
        <v>1024.7159999999999</v>
      </c>
    </row>
    <row r="1466" spans="1:1" thickBot="1" x14ac:dyDescent="0.35">
      <c r="A1466" s="5">
        <v>3.68</v>
      </c>
    </row>
    <row r="1467" spans="1:1" thickBot="1" x14ac:dyDescent="0.35">
      <c r="A1467" s="5">
        <v>121.376</v>
      </c>
    </row>
    <row r="1468" spans="1:1" thickBot="1" x14ac:dyDescent="0.35">
      <c r="A1468" s="5">
        <v>95.975999999999999</v>
      </c>
    </row>
    <row r="1469" spans="1:1" thickBot="1" x14ac:dyDescent="0.35">
      <c r="A1469" s="5">
        <v>255.96799999999999</v>
      </c>
    </row>
    <row r="1470" spans="1:1" thickBot="1" x14ac:dyDescent="0.35">
      <c r="A1470" s="5">
        <v>872.94</v>
      </c>
    </row>
    <row r="1471" spans="1:1" thickBot="1" x14ac:dyDescent="0.35">
      <c r="A1471" s="5">
        <v>41.54</v>
      </c>
    </row>
    <row r="1472" spans="1:1" thickBot="1" x14ac:dyDescent="0.35">
      <c r="A1472" s="5">
        <v>12.96</v>
      </c>
    </row>
    <row r="1473" spans="1:1" thickBot="1" x14ac:dyDescent="0.35">
      <c r="A1473" s="5">
        <v>6.8479999999999999</v>
      </c>
    </row>
    <row r="1474" spans="1:1" thickBot="1" x14ac:dyDescent="0.35">
      <c r="A1474" s="5">
        <v>8.67</v>
      </c>
    </row>
    <row r="1475" spans="1:1" thickBot="1" x14ac:dyDescent="0.35">
      <c r="A1475" s="5">
        <v>6.6879999999999997</v>
      </c>
    </row>
    <row r="1476" spans="1:1" thickBot="1" x14ac:dyDescent="0.35">
      <c r="A1476" s="5">
        <v>17.28</v>
      </c>
    </row>
    <row r="1477" spans="1:1" thickBot="1" x14ac:dyDescent="0.35">
      <c r="A1477" s="5">
        <v>17.712</v>
      </c>
    </row>
    <row r="1478" spans="1:1" thickBot="1" x14ac:dyDescent="0.35">
      <c r="A1478" s="5">
        <v>28.91</v>
      </c>
    </row>
    <row r="1479" spans="1:1" thickBot="1" x14ac:dyDescent="0.35">
      <c r="A1479" s="5">
        <v>52.136000000000003</v>
      </c>
    </row>
    <row r="1480" spans="1:1" thickBot="1" x14ac:dyDescent="0.35">
      <c r="A1480" s="5">
        <v>31.968</v>
      </c>
    </row>
    <row r="1481" spans="1:1" thickBot="1" x14ac:dyDescent="0.35">
      <c r="A1481" s="5">
        <v>25.92</v>
      </c>
    </row>
    <row r="1482" spans="1:1" thickBot="1" x14ac:dyDescent="0.35">
      <c r="A1482" s="5">
        <v>40.46</v>
      </c>
    </row>
    <row r="1483" spans="1:1" thickBot="1" x14ac:dyDescent="0.35">
      <c r="A1483" s="5">
        <v>33.869999999999997</v>
      </c>
    </row>
    <row r="1484" spans="1:1" thickBot="1" x14ac:dyDescent="0.35">
      <c r="A1484" s="5">
        <v>9.7279999999999998</v>
      </c>
    </row>
    <row r="1485" spans="1:1" thickBot="1" x14ac:dyDescent="0.35">
      <c r="A1485" s="5">
        <v>3.4239999999999999</v>
      </c>
    </row>
    <row r="1486" spans="1:1" thickBot="1" x14ac:dyDescent="0.35">
      <c r="A1486" s="5">
        <v>177</v>
      </c>
    </row>
    <row r="1487" spans="1:1" thickBot="1" x14ac:dyDescent="0.35">
      <c r="A1487" s="5">
        <v>3.76</v>
      </c>
    </row>
    <row r="1488" spans="1:1" thickBot="1" x14ac:dyDescent="0.35">
      <c r="A1488" s="5">
        <v>1212.848</v>
      </c>
    </row>
    <row r="1489" spans="1:1" thickBot="1" x14ac:dyDescent="0.35">
      <c r="A1489" s="5">
        <v>89.97</v>
      </c>
    </row>
    <row r="1490" spans="1:1" thickBot="1" x14ac:dyDescent="0.35">
      <c r="A1490" s="5">
        <v>42.6</v>
      </c>
    </row>
    <row r="1491" spans="1:1" thickBot="1" x14ac:dyDescent="0.35">
      <c r="A1491" s="5">
        <v>5.04</v>
      </c>
    </row>
    <row r="1492" spans="1:1" thickBot="1" x14ac:dyDescent="0.35">
      <c r="A1492" s="5">
        <v>62.96</v>
      </c>
    </row>
    <row r="1493" spans="1:1" thickBot="1" x14ac:dyDescent="0.35">
      <c r="A1493" s="5">
        <v>5.88</v>
      </c>
    </row>
    <row r="1494" spans="1:1" thickBot="1" x14ac:dyDescent="0.35">
      <c r="A1494" s="5">
        <v>977.29200000000003</v>
      </c>
    </row>
    <row r="1495" spans="1:1" thickBot="1" x14ac:dyDescent="0.35">
      <c r="A1495" s="5">
        <v>9.64</v>
      </c>
    </row>
    <row r="1496" spans="1:1" thickBot="1" x14ac:dyDescent="0.35">
      <c r="A1496" s="5">
        <v>40.049999999999997</v>
      </c>
    </row>
    <row r="1497" spans="1:1" thickBot="1" x14ac:dyDescent="0.35">
      <c r="A1497" s="5">
        <v>10.192</v>
      </c>
    </row>
    <row r="1498" spans="1:1" thickBot="1" x14ac:dyDescent="0.35">
      <c r="A1498" s="5">
        <v>16.783999999999999</v>
      </c>
    </row>
    <row r="1499" spans="1:1" thickBot="1" x14ac:dyDescent="0.35">
      <c r="A1499" s="5">
        <v>13.12</v>
      </c>
    </row>
    <row r="1500" spans="1:1" thickBot="1" x14ac:dyDescent="0.35">
      <c r="A1500" s="5">
        <v>18.16</v>
      </c>
    </row>
    <row r="1501" spans="1:1" thickBot="1" x14ac:dyDescent="0.35">
      <c r="A1501" s="5">
        <v>16.056000000000001</v>
      </c>
    </row>
    <row r="1502" spans="1:1" thickBot="1" x14ac:dyDescent="0.35">
      <c r="A1502" s="5">
        <v>223.05600000000001</v>
      </c>
    </row>
    <row r="1503" spans="1:1" thickBot="1" x14ac:dyDescent="0.35">
      <c r="A1503" s="5">
        <v>540.048</v>
      </c>
    </row>
    <row r="1504" spans="1:1" thickBot="1" x14ac:dyDescent="0.35">
      <c r="A1504" s="5">
        <v>33.520000000000003</v>
      </c>
    </row>
    <row r="1505" spans="1:1" thickBot="1" x14ac:dyDescent="0.35">
      <c r="A1505" s="5">
        <v>9.94</v>
      </c>
    </row>
    <row r="1506" spans="1:1" thickBot="1" x14ac:dyDescent="0.35">
      <c r="A1506" s="5">
        <v>6.72</v>
      </c>
    </row>
    <row r="1507" spans="1:1" thickBot="1" x14ac:dyDescent="0.35">
      <c r="A1507" s="5">
        <v>1004.976</v>
      </c>
    </row>
    <row r="1508" spans="1:1" thickBot="1" x14ac:dyDescent="0.35">
      <c r="A1508" s="5">
        <v>17.88</v>
      </c>
    </row>
    <row r="1509" spans="1:1" thickBot="1" x14ac:dyDescent="0.35">
      <c r="A1509" s="5">
        <v>396</v>
      </c>
    </row>
    <row r="1510" spans="1:1" thickBot="1" x14ac:dyDescent="0.35">
      <c r="A1510" s="5">
        <v>34.5</v>
      </c>
    </row>
    <row r="1511" spans="1:1" thickBot="1" x14ac:dyDescent="0.35">
      <c r="A1511" s="5">
        <v>8.36</v>
      </c>
    </row>
    <row r="1512" spans="1:1" thickBot="1" x14ac:dyDescent="0.35">
      <c r="A1512" s="5">
        <v>385.6</v>
      </c>
    </row>
    <row r="1513" spans="1:1" thickBot="1" x14ac:dyDescent="0.35">
      <c r="A1513" s="5">
        <v>35.82</v>
      </c>
    </row>
    <row r="1514" spans="1:1" thickBot="1" x14ac:dyDescent="0.35">
      <c r="A1514" s="5">
        <v>200.06399999999999</v>
      </c>
    </row>
    <row r="1515" spans="1:1" thickBot="1" x14ac:dyDescent="0.35">
      <c r="A1515" s="5">
        <v>21.38</v>
      </c>
    </row>
    <row r="1516" spans="1:1" thickBot="1" x14ac:dyDescent="0.35">
      <c r="A1516" s="5">
        <v>6.7439999999999998</v>
      </c>
    </row>
    <row r="1517" spans="1:1" thickBot="1" x14ac:dyDescent="0.35">
      <c r="A1517" s="5">
        <v>63.686</v>
      </c>
    </row>
    <row r="1518" spans="1:1" thickBot="1" x14ac:dyDescent="0.35">
      <c r="A1518" s="5">
        <v>1669.6</v>
      </c>
    </row>
    <row r="1519" spans="1:1" thickBot="1" x14ac:dyDescent="0.35">
      <c r="A1519" s="5">
        <v>83.84</v>
      </c>
    </row>
    <row r="1520" spans="1:1" thickBot="1" x14ac:dyDescent="0.35">
      <c r="A1520" s="5">
        <v>13.272</v>
      </c>
    </row>
    <row r="1521" spans="1:1" thickBot="1" x14ac:dyDescent="0.35">
      <c r="A1521" s="5">
        <v>21.335999999999999</v>
      </c>
    </row>
    <row r="1522" spans="1:1" thickBot="1" x14ac:dyDescent="0.35">
      <c r="A1522" s="5">
        <v>16.52</v>
      </c>
    </row>
    <row r="1523" spans="1:1" thickBot="1" x14ac:dyDescent="0.35">
      <c r="A1523" s="5">
        <v>206.11199999999999</v>
      </c>
    </row>
    <row r="1524" spans="1:1" thickBot="1" x14ac:dyDescent="0.35">
      <c r="A1524" s="5">
        <v>19.920000000000002</v>
      </c>
    </row>
    <row r="1525" spans="1:1" thickBot="1" x14ac:dyDescent="0.35">
      <c r="A1525" s="5">
        <v>198.27199999999999</v>
      </c>
    </row>
    <row r="1526" spans="1:1" thickBot="1" x14ac:dyDescent="0.35">
      <c r="A1526" s="5">
        <v>247.10400000000001</v>
      </c>
    </row>
    <row r="1527" spans="1:1" thickBot="1" x14ac:dyDescent="0.35">
      <c r="A1527" s="5">
        <v>86.304000000000002</v>
      </c>
    </row>
    <row r="1528" spans="1:1" thickBot="1" x14ac:dyDescent="0.35">
      <c r="A1528" s="5">
        <v>4.16</v>
      </c>
    </row>
    <row r="1529" spans="1:1" thickBot="1" x14ac:dyDescent="0.35">
      <c r="A1529" s="5">
        <v>11.648</v>
      </c>
    </row>
    <row r="1530" spans="1:1" thickBot="1" x14ac:dyDescent="0.35">
      <c r="A1530" s="5">
        <v>26.18</v>
      </c>
    </row>
    <row r="1531" spans="1:1" thickBot="1" x14ac:dyDescent="0.35">
      <c r="A1531" s="5">
        <v>7.3</v>
      </c>
    </row>
    <row r="1532" spans="1:1" thickBot="1" x14ac:dyDescent="0.35">
      <c r="A1532" s="5">
        <v>74.352000000000004</v>
      </c>
    </row>
    <row r="1533" spans="1:1" thickBot="1" x14ac:dyDescent="0.35">
      <c r="A1533" s="5">
        <v>10.744</v>
      </c>
    </row>
    <row r="1534" spans="1:1" thickBot="1" x14ac:dyDescent="0.35">
      <c r="A1534" s="5">
        <v>8.3759999999999994</v>
      </c>
    </row>
    <row r="1535" spans="1:1" thickBot="1" x14ac:dyDescent="0.35">
      <c r="A1535" s="5">
        <v>212.88</v>
      </c>
    </row>
    <row r="1536" spans="1:1" thickBot="1" x14ac:dyDescent="0.35">
      <c r="A1536" s="5">
        <v>203.983</v>
      </c>
    </row>
    <row r="1537" spans="1:1" thickBot="1" x14ac:dyDescent="0.35">
      <c r="A1537" s="5">
        <v>40.74</v>
      </c>
    </row>
    <row r="1538" spans="1:1" thickBot="1" x14ac:dyDescent="0.35">
      <c r="A1538" s="5">
        <v>11.67</v>
      </c>
    </row>
    <row r="1539" spans="1:1" thickBot="1" x14ac:dyDescent="0.35">
      <c r="A1539" s="5">
        <v>39.99</v>
      </c>
    </row>
    <row r="1540" spans="1:1" thickBot="1" x14ac:dyDescent="0.35">
      <c r="A1540" s="5">
        <v>16.28</v>
      </c>
    </row>
    <row r="1541" spans="1:1" thickBot="1" x14ac:dyDescent="0.35">
      <c r="A1541" s="5">
        <v>782.94</v>
      </c>
    </row>
    <row r="1542" spans="1:1" thickBot="1" x14ac:dyDescent="0.35">
      <c r="A1542" s="5">
        <v>242.48</v>
      </c>
    </row>
    <row r="1543" spans="1:1" thickBot="1" x14ac:dyDescent="0.35">
      <c r="A1543" s="5">
        <v>8.32</v>
      </c>
    </row>
    <row r="1544" spans="1:1" thickBot="1" x14ac:dyDescent="0.35">
      <c r="A1544" s="5">
        <v>10.464</v>
      </c>
    </row>
    <row r="1545" spans="1:1" thickBot="1" x14ac:dyDescent="0.35">
      <c r="A1545" s="5">
        <v>82.896000000000001</v>
      </c>
    </row>
    <row r="1546" spans="1:1" thickBot="1" x14ac:dyDescent="0.35">
      <c r="A1546" s="5">
        <v>34.24</v>
      </c>
    </row>
    <row r="1547" spans="1:1" thickBot="1" x14ac:dyDescent="0.35">
      <c r="A1547" s="5">
        <v>1573.4880000000001</v>
      </c>
    </row>
    <row r="1548" spans="1:1" thickBot="1" x14ac:dyDescent="0.35">
      <c r="A1548" s="5">
        <v>335.52</v>
      </c>
    </row>
    <row r="1549" spans="1:1" thickBot="1" x14ac:dyDescent="0.35">
      <c r="A1549" s="5">
        <v>23.911999999999999</v>
      </c>
    </row>
    <row r="1550" spans="1:1" thickBot="1" x14ac:dyDescent="0.35">
      <c r="A1550" s="5">
        <v>27.056000000000001</v>
      </c>
    </row>
    <row r="1551" spans="1:1" thickBot="1" x14ac:dyDescent="0.35">
      <c r="A1551" s="5">
        <v>559.99199999999996</v>
      </c>
    </row>
    <row r="1552" spans="1:1" thickBot="1" x14ac:dyDescent="0.35">
      <c r="A1552" s="5">
        <v>9.3239999999999998</v>
      </c>
    </row>
    <row r="1553" spans="1:1" thickBot="1" x14ac:dyDescent="0.35">
      <c r="A1553" s="5">
        <v>111.96</v>
      </c>
    </row>
    <row r="1554" spans="1:1" thickBot="1" x14ac:dyDescent="0.35">
      <c r="A1554" s="5">
        <v>21.56</v>
      </c>
    </row>
    <row r="1555" spans="1:1" thickBot="1" x14ac:dyDescent="0.35">
      <c r="A1555" s="5">
        <v>124.75</v>
      </c>
    </row>
    <row r="1556" spans="1:1" thickBot="1" x14ac:dyDescent="0.35">
      <c r="A1556" s="5">
        <v>5.28</v>
      </c>
    </row>
    <row r="1557" spans="1:1" thickBot="1" x14ac:dyDescent="0.35">
      <c r="A1557" s="5">
        <v>91.96</v>
      </c>
    </row>
    <row r="1558" spans="1:1" thickBot="1" x14ac:dyDescent="0.35">
      <c r="A1558" s="5">
        <v>9.3439999999999994</v>
      </c>
    </row>
    <row r="1559" spans="1:1" thickBot="1" x14ac:dyDescent="0.35">
      <c r="A1559" s="5">
        <v>79.36</v>
      </c>
    </row>
    <row r="1560" spans="1:1" thickBot="1" x14ac:dyDescent="0.35">
      <c r="A1560" s="5">
        <v>171.96</v>
      </c>
    </row>
    <row r="1561" spans="1:1" thickBot="1" x14ac:dyDescent="0.35">
      <c r="A1561" s="5">
        <v>35.351999999999997</v>
      </c>
    </row>
    <row r="1562" spans="1:1" thickBot="1" x14ac:dyDescent="0.35">
      <c r="A1562" s="5">
        <v>18.899999999999999</v>
      </c>
    </row>
    <row r="1563" spans="1:1" thickBot="1" x14ac:dyDescent="0.35">
      <c r="A1563" s="5">
        <v>2.78</v>
      </c>
    </row>
    <row r="1564" spans="1:1" thickBot="1" x14ac:dyDescent="0.35">
      <c r="A1564" s="5">
        <v>1044.6300000000001</v>
      </c>
    </row>
    <row r="1565" spans="1:1" thickBot="1" x14ac:dyDescent="0.35">
      <c r="A1565" s="5">
        <v>11.352</v>
      </c>
    </row>
    <row r="1566" spans="1:1" thickBot="1" x14ac:dyDescent="0.35">
      <c r="A1566" s="5">
        <v>354.9</v>
      </c>
    </row>
    <row r="1567" spans="1:1" thickBot="1" x14ac:dyDescent="0.35">
      <c r="A1567" s="5">
        <v>453.57600000000002</v>
      </c>
    </row>
    <row r="1568" spans="1:1" thickBot="1" x14ac:dyDescent="0.35">
      <c r="A1568" s="5">
        <v>21.48</v>
      </c>
    </row>
    <row r="1569" spans="1:1" thickBot="1" x14ac:dyDescent="0.35">
      <c r="A1569" s="5">
        <v>8.7840000000000007</v>
      </c>
    </row>
    <row r="1570" spans="1:1" thickBot="1" x14ac:dyDescent="0.35">
      <c r="A1570" s="5">
        <v>122.97</v>
      </c>
    </row>
    <row r="1571" spans="1:1" thickBot="1" x14ac:dyDescent="0.35">
      <c r="A1571" s="5">
        <v>12.84</v>
      </c>
    </row>
    <row r="1572" spans="1:1" thickBot="1" x14ac:dyDescent="0.35">
      <c r="A1572" s="5">
        <v>603.91999999999996</v>
      </c>
    </row>
    <row r="1573" spans="1:1" thickBot="1" x14ac:dyDescent="0.35">
      <c r="A1573" s="5">
        <v>21.84</v>
      </c>
    </row>
    <row r="1574" spans="1:1" thickBot="1" x14ac:dyDescent="0.35">
      <c r="A1574" s="5">
        <v>29.99</v>
      </c>
    </row>
    <row r="1575" spans="1:1" thickBot="1" x14ac:dyDescent="0.35">
      <c r="A1575" s="5">
        <v>381.44</v>
      </c>
    </row>
    <row r="1576" spans="1:1" thickBot="1" x14ac:dyDescent="0.35">
      <c r="A1576" s="5">
        <v>40.68</v>
      </c>
    </row>
    <row r="1577" spans="1:1" thickBot="1" x14ac:dyDescent="0.35">
      <c r="A1577" s="5">
        <v>763.28</v>
      </c>
    </row>
    <row r="1578" spans="1:1" thickBot="1" x14ac:dyDescent="0.35">
      <c r="A1578" s="5">
        <v>23.952000000000002</v>
      </c>
    </row>
    <row r="1579" spans="1:1" thickBot="1" x14ac:dyDescent="0.35">
      <c r="A1579" s="5">
        <v>4.9800000000000004</v>
      </c>
    </row>
    <row r="1580" spans="1:1" thickBot="1" x14ac:dyDescent="0.35">
      <c r="A1580" s="5">
        <v>170.88</v>
      </c>
    </row>
    <row r="1581" spans="1:1" thickBot="1" x14ac:dyDescent="0.35">
      <c r="A1581" s="5">
        <v>307.98</v>
      </c>
    </row>
    <row r="1582" spans="1:1" thickBot="1" x14ac:dyDescent="0.35">
      <c r="A1582" s="5">
        <v>382.80599999999998</v>
      </c>
    </row>
    <row r="1583" spans="1:1" thickBot="1" x14ac:dyDescent="0.35">
      <c r="A1583" s="5">
        <v>41.96</v>
      </c>
    </row>
    <row r="1584" spans="1:1" thickBot="1" x14ac:dyDescent="0.35">
      <c r="A1584" s="5">
        <v>1217.568</v>
      </c>
    </row>
    <row r="1585" spans="1:1" thickBot="1" x14ac:dyDescent="0.35">
      <c r="A1585" s="5">
        <v>47.04</v>
      </c>
    </row>
    <row r="1586" spans="1:1" thickBot="1" x14ac:dyDescent="0.35">
      <c r="A1586" s="5">
        <v>6.16</v>
      </c>
    </row>
    <row r="1587" spans="1:1" thickBot="1" x14ac:dyDescent="0.35">
      <c r="A1587" s="5">
        <v>979.95</v>
      </c>
    </row>
    <row r="1588" spans="1:1" thickBot="1" x14ac:dyDescent="0.35">
      <c r="A1588" s="5">
        <v>143.69999999999999</v>
      </c>
    </row>
    <row r="1589" spans="1:1" thickBot="1" x14ac:dyDescent="0.35">
      <c r="A1589" s="5">
        <v>10.65</v>
      </c>
    </row>
    <row r="1590" spans="1:1" thickBot="1" x14ac:dyDescent="0.35">
      <c r="A1590" s="5">
        <v>247.8</v>
      </c>
    </row>
    <row r="1591" spans="1:1" thickBot="1" x14ac:dyDescent="0.35">
      <c r="A1591" s="5">
        <v>10.96</v>
      </c>
    </row>
    <row r="1592" spans="1:1" thickBot="1" x14ac:dyDescent="0.35">
      <c r="A1592" s="5">
        <v>33.488</v>
      </c>
    </row>
    <row r="1593" spans="1:1" thickBot="1" x14ac:dyDescent="0.35">
      <c r="A1593" s="5">
        <v>8.0399999999999991</v>
      </c>
    </row>
    <row r="1594" spans="1:1" thickBot="1" x14ac:dyDescent="0.35">
      <c r="A1594" s="5">
        <v>201.56800000000001</v>
      </c>
    </row>
    <row r="1595" spans="1:1" thickBot="1" x14ac:dyDescent="0.35">
      <c r="A1595" s="5">
        <v>13.44</v>
      </c>
    </row>
    <row r="1596" spans="1:1" thickBot="1" x14ac:dyDescent="0.35">
      <c r="A1596" s="5">
        <v>359.05799999999999</v>
      </c>
    </row>
    <row r="1597" spans="1:1" thickBot="1" x14ac:dyDescent="0.35">
      <c r="A1597" s="5">
        <v>47.991999999999997</v>
      </c>
    </row>
    <row r="1598" spans="1:1" thickBot="1" x14ac:dyDescent="0.35">
      <c r="A1598" s="5">
        <v>547.29999999999995</v>
      </c>
    </row>
    <row r="1599" spans="1:1" thickBot="1" x14ac:dyDescent="0.35">
      <c r="A1599" s="5">
        <v>16.896000000000001</v>
      </c>
    </row>
    <row r="1600" spans="1:1" thickBot="1" x14ac:dyDescent="0.35">
      <c r="A1600" s="5">
        <v>6.6719999999999997</v>
      </c>
    </row>
    <row r="1601" spans="1:1" thickBot="1" x14ac:dyDescent="0.35">
      <c r="A1601" s="5">
        <v>99.135999999999996</v>
      </c>
    </row>
    <row r="1602" spans="1:1" thickBot="1" x14ac:dyDescent="0.35">
      <c r="A1602" s="5">
        <v>15.992000000000001</v>
      </c>
    </row>
    <row r="1603" spans="1:1" thickBot="1" x14ac:dyDescent="0.35">
      <c r="A1603" s="5">
        <v>211.96</v>
      </c>
    </row>
    <row r="1604" spans="1:1" thickBot="1" x14ac:dyDescent="0.35">
      <c r="A1604" s="5">
        <v>6.6719999999999997</v>
      </c>
    </row>
    <row r="1605" spans="1:1" thickBot="1" x14ac:dyDescent="0.35">
      <c r="A1605" s="5">
        <v>155.94</v>
      </c>
    </row>
    <row r="1606" spans="1:1" thickBot="1" x14ac:dyDescent="0.35">
      <c r="A1606" s="5">
        <v>39.96</v>
      </c>
    </row>
    <row r="1607" spans="1:1" thickBot="1" x14ac:dyDescent="0.35">
      <c r="A1607" s="5">
        <v>5.46</v>
      </c>
    </row>
    <row r="1608" spans="1:1" thickBot="1" x14ac:dyDescent="0.35">
      <c r="A1608" s="5">
        <v>73.2</v>
      </c>
    </row>
    <row r="1609" spans="1:1" thickBot="1" x14ac:dyDescent="0.35">
      <c r="A1609" s="5">
        <v>5.84</v>
      </c>
    </row>
    <row r="1610" spans="1:1" thickBot="1" x14ac:dyDescent="0.35">
      <c r="A1610" s="5">
        <v>22.72</v>
      </c>
    </row>
    <row r="1611" spans="1:1" thickBot="1" x14ac:dyDescent="0.35">
      <c r="A1611" s="5">
        <v>9.3360000000000003</v>
      </c>
    </row>
    <row r="1612" spans="1:1" thickBot="1" x14ac:dyDescent="0.35">
      <c r="A1612" s="5">
        <v>290.666</v>
      </c>
    </row>
    <row r="1613" spans="1:1" thickBot="1" x14ac:dyDescent="0.35">
      <c r="A1613" s="5">
        <v>201.584</v>
      </c>
    </row>
    <row r="1614" spans="1:1" thickBot="1" x14ac:dyDescent="0.35">
      <c r="A1614" s="5">
        <v>83.983999999999995</v>
      </c>
    </row>
    <row r="1615" spans="1:1" thickBot="1" x14ac:dyDescent="0.35">
      <c r="A1615" s="5">
        <v>1000.02</v>
      </c>
    </row>
    <row r="1616" spans="1:1" thickBot="1" x14ac:dyDescent="0.35">
      <c r="A1616" s="5">
        <v>83.975999999999999</v>
      </c>
    </row>
    <row r="1617" spans="1:1" thickBot="1" x14ac:dyDescent="0.35">
      <c r="A1617" s="5">
        <v>3.75</v>
      </c>
    </row>
    <row r="1618" spans="1:1" thickBot="1" x14ac:dyDescent="0.35">
      <c r="A1618" s="5">
        <v>41.4</v>
      </c>
    </row>
    <row r="1619" spans="1:1" thickBot="1" x14ac:dyDescent="0.35">
      <c r="A1619" s="5">
        <v>29.79</v>
      </c>
    </row>
    <row r="1620" spans="1:1" thickBot="1" x14ac:dyDescent="0.35">
      <c r="A1620" s="5">
        <v>59.48</v>
      </c>
    </row>
    <row r="1621" spans="1:1" thickBot="1" x14ac:dyDescent="0.35">
      <c r="A1621" s="5">
        <v>6.69</v>
      </c>
    </row>
    <row r="1622" spans="1:1" thickBot="1" x14ac:dyDescent="0.35">
      <c r="A1622" s="5">
        <v>198.46</v>
      </c>
    </row>
    <row r="1623" spans="1:1" thickBot="1" x14ac:dyDescent="0.35">
      <c r="A1623" s="5">
        <v>786.48</v>
      </c>
    </row>
    <row r="1624" spans="1:1" thickBot="1" x14ac:dyDescent="0.35">
      <c r="A1624" s="5">
        <v>23.167999999999999</v>
      </c>
    </row>
    <row r="1625" spans="1:1" thickBot="1" x14ac:dyDescent="0.35">
      <c r="A1625" s="5">
        <v>50</v>
      </c>
    </row>
    <row r="1626" spans="1:1" thickBot="1" x14ac:dyDescent="0.35">
      <c r="A1626" s="5">
        <v>675.96</v>
      </c>
    </row>
    <row r="1627" spans="1:1" thickBot="1" x14ac:dyDescent="0.35">
      <c r="A1627" s="5">
        <v>1265.8499999999999</v>
      </c>
    </row>
    <row r="1628" spans="1:1" thickBot="1" x14ac:dyDescent="0.35">
      <c r="A1628" s="5">
        <v>523.25</v>
      </c>
    </row>
    <row r="1629" spans="1:1" thickBot="1" x14ac:dyDescent="0.35">
      <c r="A1629" s="5">
        <v>517.5</v>
      </c>
    </row>
    <row r="1630" spans="1:1" thickBot="1" x14ac:dyDescent="0.35">
      <c r="A1630" s="5">
        <v>17.920000000000002</v>
      </c>
    </row>
    <row r="1631" spans="1:1" thickBot="1" x14ac:dyDescent="0.35">
      <c r="A1631" s="5">
        <v>41.256</v>
      </c>
    </row>
    <row r="1632" spans="1:1" thickBot="1" x14ac:dyDescent="0.35">
      <c r="A1632" s="5">
        <v>1006.056</v>
      </c>
    </row>
    <row r="1633" spans="1:1" thickBot="1" x14ac:dyDescent="0.35">
      <c r="A1633" s="5">
        <v>10.688000000000001</v>
      </c>
    </row>
    <row r="1634" spans="1:1" thickBot="1" x14ac:dyDescent="0.35">
      <c r="A1634" s="5">
        <v>10.368</v>
      </c>
    </row>
    <row r="1635" spans="1:1" thickBot="1" x14ac:dyDescent="0.35">
      <c r="A1635" s="5">
        <v>25.12</v>
      </c>
    </row>
    <row r="1636" spans="1:1" thickBot="1" x14ac:dyDescent="0.35">
      <c r="A1636" s="5">
        <v>58.112000000000002</v>
      </c>
    </row>
    <row r="1637" spans="1:1" thickBot="1" x14ac:dyDescent="0.35">
      <c r="A1637" s="5">
        <v>15.552</v>
      </c>
    </row>
    <row r="1638" spans="1:1" thickBot="1" x14ac:dyDescent="0.35">
      <c r="A1638" s="5">
        <v>669.08</v>
      </c>
    </row>
    <row r="1639" spans="1:1" thickBot="1" x14ac:dyDescent="0.35">
      <c r="A1639" s="5">
        <v>438.33600000000001</v>
      </c>
    </row>
    <row r="1640" spans="1:1" thickBot="1" x14ac:dyDescent="0.35">
      <c r="A1640" s="5">
        <v>19.440000000000001</v>
      </c>
    </row>
    <row r="1641" spans="1:1" thickBot="1" x14ac:dyDescent="0.35">
      <c r="A1641" s="5">
        <v>9.64</v>
      </c>
    </row>
    <row r="1642" spans="1:1" thickBot="1" x14ac:dyDescent="0.35">
      <c r="A1642" s="5">
        <v>12.7</v>
      </c>
    </row>
    <row r="1643" spans="1:1" thickBot="1" x14ac:dyDescent="0.35">
      <c r="A1643" s="5">
        <v>41.37</v>
      </c>
    </row>
    <row r="1644" spans="1:1" thickBot="1" x14ac:dyDescent="0.35">
      <c r="A1644" s="5">
        <v>12.624000000000001</v>
      </c>
    </row>
    <row r="1645" spans="1:1" thickBot="1" x14ac:dyDescent="0.35">
      <c r="A1645" s="5">
        <v>1247.6400000000001</v>
      </c>
    </row>
    <row r="1646" spans="1:1" thickBot="1" x14ac:dyDescent="0.35">
      <c r="A1646" s="5">
        <v>3149.93</v>
      </c>
    </row>
    <row r="1647" spans="1:1" thickBot="1" x14ac:dyDescent="0.35">
      <c r="A1647" s="5">
        <v>209.7</v>
      </c>
    </row>
    <row r="1648" spans="1:1" thickBot="1" x14ac:dyDescent="0.35">
      <c r="A1648" s="5">
        <v>35.36</v>
      </c>
    </row>
    <row r="1649" spans="1:1" thickBot="1" x14ac:dyDescent="0.35">
      <c r="A1649" s="5">
        <v>3.1680000000000001</v>
      </c>
    </row>
    <row r="1650" spans="1:1" thickBot="1" x14ac:dyDescent="0.35">
      <c r="A1650" s="5">
        <v>121.104</v>
      </c>
    </row>
    <row r="1651" spans="1:1" thickBot="1" x14ac:dyDescent="0.35">
      <c r="A1651" s="5">
        <v>45.893999999999998</v>
      </c>
    </row>
    <row r="1652" spans="1:1" thickBot="1" x14ac:dyDescent="0.35">
      <c r="A1652" s="5">
        <v>109.92</v>
      </c>
    </row>
    <row r="1653" spans="1:1" thickBot="1" x14ac:dyDescent="0.35">
      <c r="A1653" s="5">
        <v>13.36</v>
      </c>
    </row>
    <row r="1654" spans="1:1" thickBot="1" x14ac:dyDescent="0.35">
      <c r="A1654" s="5">
        <v>169.68</v>
      </c>
    </row>
    <row r="1655" spans="1:1" thickBot="1" x14ac:dyDescent="0.35">
      <c r="A1655" s="5">
        <v>132.52000000000001</v>
      </c>
    </row>
    <row r="1656" spans="1:1" thickBot="1" x14ac:dyDescent="0.35">
      <c r="A1656" s="5">
        <v>2.96</v>
      </c>
    </row>
    <row r="1657" spans="1:1" thickBot="1" x14ac:dyDescent="0.35">
      <c r="A1657" s="5">
        <v>8.4480000000000004</v>
      </c>
    </row>
    <row r="1658" spans="1:1" thickBot="1" x14ac:dyDescent="0.35">
      <c r="A1658" s="5">
        <v>95.94</v>
      </c>
    </row>
    <row r="1659" spans="1:1" thickBot="1" x14ac:dyDescent="0.35">
      <c r="A1659" s="5">
        <v>34.79</v>
      </c>
    </row>
    <row r="1660" spans="1:1" thickBot="1" x14ac:dyDescent="0.35">
      <c r="A1660" s="5">
        <v>160.77600000000001</v>
      </c>
    </row>
    <row r="1661" spans="1:1" thickBot="1" x14ac:dyDescent="0.35">
      <c r="A1661" s="5">
        <v>88.751999999999995</v>
      </c>
    </row>
    <row r="1662" spans="1:1" thickBot="1" x14ac:dyDescent="0.35">
      <c r="A1662" s="5">
        <v>13.904</v>
      </c>
    </row>
    <row r="1663" spans="1:1" thickBot="1" x14ac:dyDescent="0.35">
      <c r="A1663" s="5">
        <v>677.58</v>
      </c>
    </row>
    <row r="1664" spans="1:1" thickBot="1" x14ac:dyDescent="0.35">
      <c r="A1664" s="5">
        <v>13.896000000000001</v>
      </c>
    </row>
    <row r="1665" spans="1:1" thickBot="1" x14ac:dyDescent="0.35">
      <c r="A1665" s="5">
        <v>41.92</v>
      </c>
    </row>
    <row r="1666" spans="1:1" thickBot="1" x14ac:dyDescent="0.35">
      <c r="A1666" s="5">
        <v>297.57600000000002</v>
      </c>
    </row>
    <row r="1667" spans="1:1" thickBot="1" x14ac:dyDescent="0.35">
      <c r="A1667" s="5">
        <v>4.3440000000000003</v>
      </c>
    </row>
    <row r="1668" spans="1:1" thickBot="1" x14ac:dyDescent="0.35">
      <c r="A1668" s="5">
        <v>94.992000000000004</v>
      </c>
    </row>
    <row r="1669" spans="1:1" thickBot="1" x14ac:dyDescent="0.35">
      <c r="A1669" s="5">
        <v>74.352000000000004</v>
      </c>
    </row>
    <row r="1670" spans="1:1" thickBot="1" x14ac:dyDescent="0.35">
      <c r="A1670" s="5">
        <v>14.04</v>
      </c>
    </row>
    <row r="1671" spans="1:1" thickBot="1" x14ac:dyDescent="0.35">
      <c r="A1671" s="5">
        <v>1018.104</v>
      </c>
    </row>
    <row r="1672" spans="1:1" thickBot="1" x14ac:dyDescent="0.35">
      <c r="A1672" s="5">
        <v>16.68</v>
      </c>
    </row>
    <row r="1673" spans="1:1" thickBot="1" x14ac:dyDescent="0.35">
      <c r="A1673" s="5">
        <v>58.58</v>
      </c>
    </row>
    <row r="1674" spans="1:1" thickBot="1" x14ac:dyDescent="0.35">
      <c r="A1674" s="5">
        <v>167.96799999999999</v>
      </c>
    </row>
    <row r="1675" spans="1:1" thickBot="1" x14ac:dyDescent="0.35">
      <c r="A1675" s="5">
        <v>196.62</v>
      </c>
    </row>
    <row r="1676" spans="1:1" thickBot="1" x14ac:dyDescent="0.35">
      <c r="A1676" s="5">
        <v>21.936</v>
      </c>
    </row>
    <row r="1677" spans="1:1" thickBot="1" x14ac:dyDescent="0.35">
      <c r="A1677" s="5">
        <v>6.5880000000000001</v>
      </c>
    </row>
    <row r="1678" spans="1:1" thickBot="1" x14ac:dyDescent="0.35">
      <c r="A1678" s="5">
        <v>104.28</v>
      </c>
    </row>
    <row r="1679" spans="1:1" thickBot="1" x14ac:dyDescent="0.35">
      <c r="A1679" s="5">
        <v>17.940000000000001</v>
      </c>
    </row>
    <row r="1680" spans="1:1" thickBot="1" x14ac:dyDescent="0.35">
      <c r="A1680" s="5">
        <v>64.784000000000006</v>
      </c>
    </row>
    <row r="1681" spans="1:1" thickBot="1" x14ac:dyDescent="0.35">
      <c r="A1681" s="5">
        <v>32.381999999999998</v>
      </c>
    </row>
    <row r="1682" spans="1:1" thickBot="1" x14ac:dyDescent="0.35">
      <c r="A1682" s="5">
        <v>42.368000000000002</v>
      </c>
    </row>
    <row r="1683" spans="1:1" thickBot="1" x14ac:dyDescent="0.35">
      <c r="A1683" s="5">
        <v>399.54</v>
      </c>
    </row>
    <row r="1684" spans="1:1" thickBot="1" x14ac:dyDescent="0.35">
      <c r="A1684" s="5">
        <v>18.97</v>
      </c>
    </row>
    <row r="1685" spans="1:1" thickBot="1" x14ac:dyDescent="0.35">
      <c r="A1685" s="5">
        <v>14.82</v>
      </c>
    </row>
    <row r="1686" spans="1:1" thickBot="1" x14ac:dyDescent="0.35">
      <c r="A1686" s="5">
        <v>99.28</v>
      </c>
    </row>
    <row r="1687" spans="1:1" thickBot="1" x14ac:dyDescent="0.35">
      <c r="A1687" s="5">
        <v>1.1879999999999999</v>
      </c>
    </row>
    <row r="1688" spans="1:1" thickBot="1" x14ac:dyDescent="0.35">
      <c r="A1688" s="5">
        <v>7.5179999999999998</v>
      </c>
    </row>
    <row r="1689" spans="1:1" thickBot="1" x14ac:dyDescent="0.35">
      <c r="A1689" s="5">
        <v>10.368</v>
      </c>
    </row>
    <row r="1690" spans="1:1" thickBot="1" x14ac:dyDescent="0.35">
      <c r="A1690" s="5">
        <v>310.88</v>
      </c>
    </row>
    <row r="1691" spans="1:1" thickBot="1" x14ac:dyDescent="0.35">
      <c r="A1691" s="5">
        <v>853.09199999999998</v>
      </c>
    </row>
    <row r="1692" spans="1:1" thickBot="1" x14ac:dyDescent="0.35">
      <c r="A1692" s="5">
        <v>33.450000000000003</v>
      </c>
    </row>
    <row r="1693" spans="1:1" thickBot="1" x14ac:dyDescent="0.35">
      <c r="A1693" s="5">
        <v>10.4</v>
      </c>
    </row>
    <row r="1694" spans="1:1" thickBot="1" x14ac:dyDescent="0.35">
      <c r="A1694" s="5">
        <v>21.88</v>
      </c>
    </row>
    <row r="1695" spans="1:1" thickBot="1" x14ac:dyDescent="0.35">
      <c r="A1695" s="5">
        <v>13.616</v>
      </c>
    </row>
    <row r="1696" spans="1:1" thickBot="1" x14ac:dyDescent="0.35">
      <c r="A1696" s="5">
        <v>63.96</v>
      </c>
    </row>
    <row r="1697" spans="1:1" thickBot="1" x14ac:dyDescent="0.35">
      <c r="A1697" s="5">
        <v>14.46</v>
      </c>
    </row>
    <row r="1698" spans="1:1" thickBot="1" x14ac:dyDescent="0.35">
      <c r="A1698" s="5">
        <v>104.98</v>
      </c>
    </row>
    <row r="1699" spans="1:1" thickBot="1" x14ac:dyDescent="0.35">
      <c r="A1699" s="5">
        <v>106.96</v>
      </c>
    </row>
    <row r="1700" spans="1:1" thickBot="1" x14ac:dyDescent="0.35">
      <c r="A1700" s="5">
        <v>21.56</v>
      </c>
    </row>
    <row r="1701" spans="1:1" thickBot="1" x14ac:dyDescent="0.35">
      <c r="A1701" s="5">
        <v>515.88</v>
      </c>
    </row>
    <row r="1702" spans="1:1" thickBot="1" x14ac:dyDescent="0.35">
      <c r="A1702" s="5">
        <v>11.808</v>
      </c>
    </row>
    <row r="1703" spans="1:1" thickBot="1" x14ac:dyDescent="0.35">
      <c r="A1703" s="5">
        <v>1931.04</v>
      </c>
    </row>
    <row r="1704" spans="1:1" thickBot="1" x14ac:dyDescent="0.35">
      <c r="A1704" s="5">
        <v>9.9600000000000009</v>
      </c>
    </row>
    <row r="1705" spans="1:1" thickBot="1" x14ac:dyDescent="0.35">
      <c r="A1705" s="5">
        <v>12.35</v>
      </c>
    </row>
    <row r="1706" spans="1:1" thickBot="1" x14ac:dyDescent="0.35">
      <c r="A1706" s="5">
        <v>9.702</v>
      </c>
    </row>
    <row r="1707" spans="1:1" thickBot="1" x14ac:dyDescent="0.35">
      <c r="A1707" s="5">
        <v>11.61</v>
      </c>
    </row>
    <row r="1708" spans="1:1" thickBot="1" x14ac:dyDescent="0.35">
      <c r="A1708" s="5">
        <v>43.86</v>
      </c>
    </row>
    <row r="1709" spans="1:1" thickBot="1" x14ac:dyDescent="0.35">
      <c r="A1709" s="5">
        <v>148.47999999999999</v>
      </c>
    </row>
    <row r="1710" spans="1:1" thickBot="1" x14ac:dyDescent="0.35">
      <c r="A1710" s="5">
        <v>7.42</v>
      </c>
    </row>
    <row r="1711" spans="1:1" thickBot="1" x14ac:dyDescent="0.35">
      <c r="A1711" s="5">
        <v>71.992000000000004</v>
      </c>
    </row>
    <row r="1712" spans="1:1" thickBot="1" x14ac:dyDescent="0.35">
      <c r="A1712" s="5">
        <v>19.899999999999999</v>
      </c>
    </row>
    <row r="1713" spans="1:1" thickBot="1" x14ac:dyDescent="0.35">
      <c r="A1713" s="5">
        <v>1702.12</v>
      </c>
    </row>
    <row r="1714" spans="1:1" thickBot="1" x14ac:dyDescent="0.35">
      <c r="A1714" s="5">
        <v>14.304</v>
      </c>
    </row>
    <row r="1715" spans="1:1" thickBot="1" x14ac:dyDescent="0.35">
      <c r="A1715" s="5">
        <v>765.625</v>
      </c>
    </row>
    <row r="1716" spans="1:1" thickBot="1" x14ac:dyDescent="0.35">
      <c r="A1716" s="5">
        <v>307.666</v>
      </c>
    </row>
    <row r="1717" spans="1:1" thickBot="1" x14ac:dyDescent="0.35">
      <c r="A1717" s="5">
        <v>7.7119999999999997</v>
      </c>
    </row>
    <row r="1718" spans="1:1" thickBot="1" x14ac:dyDescent="0.35">
      <c r="A1718" s="5">
        <v>242.9</v>
      </c>
    </row>
    <row r="1719" spans="1:1" thickBot="1" x14ac:dyDescent="0.35">
      <c r="A1719" s="5">
        <v>454.9</v>
      </c>
    </row>
    <row r="1720" spans="1:1" thickBot="1" x14ac:dyDescent="0.35">
      <c r="A1720" s="5">
        <v>35.92</v>
      </c>
    </row>
    <row r="1721" spans="1:1" thickBot="1" x14ac:dyDescent="0.35">
      <c r="A1721" s="5">
        <v>39.76</v>
      </c>
    </row>
    <row r="1722" spans="1:1" thickBot="1" x14ac:dyDescent="0.35">
      <c r="A1722" s="5">
        <v>47.744</v>
      </c>
    </row>
    <row r="1723" spans="1:1" thickBot="1" x14ac:dyDescent="0.35">
      <c r="A1723" s="5">
        <v>159.98400000000001</v>
      </c>
    </row>
    <row r="1724" spans="1:1" thickBot="1" x14ac:dyDescent="0.35">
      <c r="A1724" s="5">
        <v>255.96799999999999</v>
      </c>
    </row>
    <row r="1725" spans="1:1" thickBot="1" x14ac:dyDescent="0.35">
      <c r="A1725" s="5">
        <v>359.05799999999999</v>
      </c>
    </row>
    <row r="1726" spans="1:1" thickBot="1" x14ac:dyDescent="0.35">
      <c r="A1726" s="5">
        <v>434.35199999999998</v>
      </c>
    </row>
    <row r="1727" spans="1:1" thickBot="1" x14ac:dyDescent="0.35">
      <c r="A1727" s="5">
        <v>3.552</v>
      </c>
    </row>
    <row r="1728" spans="1:1" thickBot="1" x14ac:dyDescent="0.35">
      <c r="A1728" s="5">
        <v>88.831999999999994</v>
      </c>
    </row>
    <row r="1729" spans="1:1" thickBot="1" x14ac:dyDescent="0.35">
      <c r="A1729" s="5">
        <v>1048.3499999999999</v>
      </c>
    </row>
    <row r="1730" spans="1:1" thickBot="1" x14ac:dyDescent="0.35">
      <c r="A1730" s="5">
        <v>100</v>
      </c>
    </row>
    <row r="1731" spans="1:1" thickBot="1" x14ac:dyDescent="0.35">
      <c r="A1731" s="5">
        <v>7.83</v>
      </c>
    </row>
    <row r="1732" spans="1:1" thickBot="1" x14ac:dyDescent="0.35">
      <c r="A1732" s="5">
        <v>96.256</v>
      </c>
    </row>
    <row r="1733" spans="1:1" thickBot="1" x14ac:dyDescent="0.35">
      <c r="A1733" s="5">
        <v>10.688000000000001</v>
      </c>
    </row>
    <row r="1734" spans="1:1" thickBot="1" x14ac:dyDescent="0.35">
      <c r="A1734" s="5">
        <v>338.04</v>
      </c>
    </row>
    <row r="1735" spans="1:1" thickBot="1" x14ac:dyDescent="0.35">
      <c r="A1735" s="5">
        <v>154.24</v>
      </c>
    </row>
    <row r="1736" spans="1:1" thickBot="1" x14ac:dyDescent="0.35">
      <c r="A1736" s="5">
        <v>34.847999999999999</v>
      </c>
    </row>
    <row r="1737" spans="1:1" thickBot="1" x14ac:dyDescent="0.35">
      <c r="A1737" s="5">
        <v>22</v>
      </c>
    </row>
    <row r="1738" spans="1:1" thickBot="1" x14ac:dyDescent="0.35">
      <c r="A1738" s="5">
        <v>4.3680000000000003</v>
      </c>
    </row>
    <row r="1739" spans="1:1" thickBot="1" x14ac:dyDescent="0.35">
      <c r="A1739" s="5">
        <v>31.44</v>
      </c>
    </row>
    <row r="1740" spans="1:1" thickBot="1" x14ac:dyDescent="0.35">
      <c r="A1740" s="5">
        <v>17.899999999999999</v>
      </c>
    </row>
    <row r="1741" spans="1:1" thickBot="1" x14ac:dyDescent="0.35">
      <c r="A1741" s="5">
        <v>129.44999999999999</v>
      </c>
    </row>
    <row r="1742" spans="1:1" thickBot="1" x14ac:dyDescent="0.35">
      <c r="A1742" s="5">
        <v>20.88</v>
      </c>
    </row>
    <row r="1743" spans="1:1" thickBot="1" x14ac:dyDescent="0.35">
      <c r="A1743" s="5">
        <v>20.736000000000001</v>
      </c>
    </row>
    <row r="1744" spans="1:1" thickBot="1" x14ac:dyDescent="0.35">
      <c r="A1744" s="5">
        <v>7.1680000000000001</v>
      </c>
    </row>
    <row r="1745" spans="1:1" thickBot="1" x14ac:dyDescent="0.35">
      <c r="A1745" s="5">
        <v>11.167999999999999</v>
      </c>
    </row>
    <row r="1746" spans="1:1" thickBot="1" x14ac:dyDescent="0.35">
      <c r="A1746" s="5">
        <v>442.4</v>
      </c>
    </row>
    <row r="1747" spans="1:1" thickBot="1" x14ac:dyDescent="0.35">
      <c r="A1747" s="5">
        <v>13.36</v>
      </c>
    </row>
    <row r="1748" spans="1:1" thickBot="1" x14ac:dyDescent="0.35">
      <c r="A1748" s="5">
        <v>11.231999999999999</v>
      </c>
    </row>
    <row r="1749" spans="1:1" thickBot="1" x14ac:dyDescent="0.35">
      <c r="A1749" s="5">
        <v>10.272</v>
      </c>
    </row>
    <row r="1750" spans="1:1" thickBot="1" x14ac:dyDescent="0.35">
      <c r="A1750" s="5">
        <v>10.368</v>
      </c>
    </row>
    <row r="1751" spans="1:1" thickBot="1" x14ac:dyDescent="0.35">
      <c r="A1751" s="5">
        <v>6.24</v>
      </c>
    </row>
    <row r="1752" spans="1:1" thickBot="1" x14ac:dyDescent="0.35">
      <c r="A1752" s="5">
        <v>206.96199999999999</v>
      </c>
    </row>
    <row r="1753" spans="1:1" thickBot="1" x14ac:dyDescent="0.35">
      <c r="A1753" s="5">
        <v>9.4600000000000009</v>
      </c>
    </row>
    <row r="1754" spans="1:1" thickBot="1" x14ac:dyDescent="0.35">
      <c r="A1754" s="5">
        <v>559.62</v>
      </c>
    </row>
    <row r="1755" spans="1:1" thickBot="1" x14ac:dyDescent="0.35">
      <c r="A1755" s="5">
        <v>109.92</v>
      </c>
    </row>
    <row r="1756" spans="1:1" thickBot="1" x14ac:dyDescent="0.35">
      <c r="A1756" s="5">
        <v>8.56</v>
      </c>
    </row>
    <row r="1757" spans="1:1" thickBot="1" x14ac:dyDescent="0.35">
      <c r="A1757" s="5">
        <v>360.71199999999999</v>
      </c>
    </row>
    <row r="1758" spans="1:1" thickBot="1" x14ac:dyDescent="0.35">
      <c r="A1758" s="5">
        <v>1718.4</v>
      </c>
    </row>
    <row r="1759" spans="1:1" thickBot="1" x14ac:dyDescent="0.35">
      <c r="A1759" s="5">
        <v>41.567999999999998</v>
      </c>
    </row>
    <row r="1760" spans="1:1" thickBot="1" x14ac:dyDescent="0.35">
      <c r="A1760" s="5">
        <v>46.863999999999997</v>
      </c>
    </row>
    <row r="1761" spans="1:1" thickBot="1" x14ac:dyDescent="0.35">
      <c r="A1761" s="5">
        <v>19.536000000000001</v>
      </c>
    </row>
    <row r="1762" spans="1:1" thickBot="1" x14ac:dyDescent="0.35">
      <c r="A1762" s="5">
        <v>411.33199999999999</v>
      </c>
    </row>
    <row r="1763" spans="1:1" thickBot="1" x14ac:dyDescent="0.35">
      <c r="A1763" s="5">
        <v>28.751999999999999</v>
      </c>
    </row>
    <row r="1764" spans="1:1" thickBot="1" x14ac:dyDescent="0.35">
      <c r="A1764" s="5">
        <v>293.19900000000001</v>
      </c>
    </row>
    <row r="1765" spans="1:1" thickBot="1" x14ac:dyDescent="0.35">
      <c r="A1765" s="5">
        <v>35.06</v>
      </c>
    </row>
    <row r="1766" spans="1:1" thickBot="1" x14ac:dyDescent="0.35">
      <c r="A1766" s="5">
        <v>4.13</v>
      </c>
    </row>
    <row r="1767" spans="1:1" thickBot="1" x14ac:dyDescent="0.35">
      <c r="A1767" s="5">
        <v>109.8</v>
      </c>
    </row>
    <row r="1768" spans="1:1" thickBot="1" x14ac:dyDescent="0.35">
      <c r="A1768" s="5">
        <v>9.82</v>
      </c>
    </row>
    <row r="1769" spans="1:1" thickBot="1" x14ac:dyDescent="0.35">
      <c r="A1769" s="5">
        <v>7.6440000000000001</v>
      </c>
    </row>
    <row r="1770" spans="1:1" thickBot="1" x14ac:dyDescent="0.35">
      <c r="A1770" s="5">
        <v>51.465000000000003</v>
      </c>
    </row>
    <row r="1771" spans="1:1" thickBot="1" x14ac:dyDescent="0.35">
      <c r="A1771" s="5">
        <v>6.976</v>
      </c>
    </row>
    <row r="1772" spans="1:1" thickBot="1" x14ac:dyDescent="0.35">
      <c r="A1772" s="5">
        <v>12.222</v>
      </c>
    </row>
    <row r="1773" spans="1:1" thickBot="1" x14ac:dyDescent="0.35">
      <c r="A1773" s="5">
        <v>97.983999999999995</v>
      </c>
    </row>
    <row r="1774" spans="1:1" thickBot="1" x14ac:dyDescent="0.35">
      <c r="A1774" s="5">
        <v>62.4</v>
      </c>
    </row>
    <row r="1775" spans="1:1" thickBot="1" x14ac:dyDescent="0.35">
      <c r="A1775" s="5">
        <v>20.86</v>
      </c>
    </row>
    <row r="1776" spans="1:1" thickBot="1" x14ac:dyDescent="0.35">
      <c r="A1776" s="5">
        <v>497.61</v>
      </c>
    </row>
    <row r="1777" spans="1:1" thickBot="1" x14ac:dyDescent="0.35">
      <c r="A1777" s="5">
        <v>5.34</v>
      </c>
    </row>
    <row r="1778" spans="1:1" thickBot="1" x14ac:dyDescent="0.35">
      <c r="A1778" s="5">
        <v>3.15</v>
      </c>
    </row>
    <row r="1779" spans="1:1" thickBot="1" x14ac:dyDescent="0.35">
      <c r="A1779" s="5">
        <v>368.91</v>
      </c>
    </row>
    <row r="1780" spans="1:1" thickBot="1" x14ac:dyDescent="0.35">
      <c r="A1780" s="5">
        <v>14.7</v>
      </c>
    </row>
    <row r="1781" spans="1:1" thickBot="1" x14ac:dyDescent="0.35">
      <c r="A1781" s="5">
        <v>59.97</v>
      </c>
    </row>
    <row r="1782" spans="1:1" thickBot="1" x14ac:dyDescent="0.35">
      <c r="A1782" s="5">
        <v>83.36</v>
      </c>
    </row>
    <row r="1783" spans="1:1" thickBot="1" x14ac:dyDescent="0.35">
      <c r="A1783" s="5">
        <v>6.58</v>
      </c>
    </row>
    <row r="1784" spans="1:1" thickBot="1" x14ac:dyDescent="0.35">
      <c r="A1784" s="5">
        <v>122.94</v>
      </c>
    </row>
    <row r="1785" spans="1:1" thickBot="1" x14ac:dyDescent="0.35">
      <c r="A1785" s="5">
        <v>219.84</v>
      </c>
    </row>
    <row r="1786" spans="1:1" thickBot="1" x14ac:dyDescent="0.35">
      <c r="A1786" s="5">
        <v>98.16</v>
      </c>
    </row>
    <row r="1787" spans="1:1" thickBot="1" x14ac:dyDescent="0.35">
      <c r="A1787" s="5">
        <v>33.04</v>
      </c>
    </row>
    <row r="1788" spans="1:1" thickBot="1" x14ac:dyDescent="0.35">
      <c r="A1788" s="5">
        <v>86.97</v>
      </c>
    </row>
    <row r="1789" spans="1:1" thickBot="1" x14ac:dyDescent="0.35">
      <c r="A1789" s="5">
        <v>134.97</v>
      </c>
    </row>
    <row r="1790" spans="1:1" thickBot="1" x14ac:dyDescent="0.35">
      <c r="A1790" s="5">
        <v>699.98</v>
      </c>
    </row>
    <row r="1791" spans="1:1" thickBot="1" x14ac:dyDescent="0.35">
      <c r="A1791" s="5">
        <v>139.94999999999999</v>
      </c>
    </row>
    <row r="1792" spans="1:1" thickBot="1" x14ac:dyDescent="0.35">
      <c r="A1792" s="5">
        <v>48.94</v>
      </c>
    </row>
    <row r="1793" spans="1:1" thickBot="1" x14ac:dyDescent="0.35">
      <c r="A1793" s="5">
        <v>2807.84</v>
      </c>
    </row>
    <row r="1794" spans="1:1" thickBot="1" x14ac:dyDescent="0.35">
      <c r="A1794" s="5">
        <v>46.64</v>
      </c>
    </row>
    <row r="1795" spans="1:1" thickBot="1" x14ac:dyDescent="0.35">
      <c r="A1795" s="5">
        <v>60.415999999999997</v>
      </c>
    </row>
    <row r="1796" spans="1:1" thickBot="1" x14ac:dyDescent="0.35">
      <c r="A1796" s="5">
        <v>107.94</v>
      </c>
    </row>
    <row r="1797" spans="1:1" thickBot="1" x14ac:dyDescent="0.35">
      <c r="A1797" s="5">
        <v>63.84</v>
      </c>
    </row>
    <row r="1798" spans="1:1" thickBot="1" x14ac:dyDescent="0.35">
      <c r="A1798" s="5">
        <v>347.97</v>
      </c>
    </row>
    <row r="1799" spans="1:1" thickBot="1" x14ac:dyDescent="0.35">
      <c r="A1799" s="5">
        <v>37.008000000000003</v>
      </c>
    </row>
    <row r="1800" spans="1:1" thickBot="1" x14ac:dyDescent="0.35">
      <c r="A1800" s="5">
        <v>215.65</v>
      </c>
    </row>
    <row r="1801" spans="1:1" thickBot="1" x14ac:dyDescent="0.35">
      <c r="A1801" s="5">
        <v>11.167999999999999</v>
      </c>
    </row>
    <row r="1802" spans="1:1" thickBot="1" x14ac:dyDescent="0.35">
      <c r="A1802" s="5">
        <v>53.951999999999998</v>
      </c>
    </row>
    <row r="1803" spans="1:1" thickBot="1" x14ac:dyDescent="0.35">
      <c r="A1803" s="5">
        <v>4.18</v>
      </c>
    </row>
    <row r="1804" spans="1:1" thickBot="1" x14ac:dyDescent="0.35">
      <c r="A1804" s="5">
        <v>5.6070000000000002</v>
      </c>
    </row>
    <row r="1805" spans="1:1" thickBot="1" x14ac:dyDescent="0.35">
      <c r="A1805" s="5">
        <v>4663.7359999999999</v>
      </c>
    </row>
    <row r="1806" spans="1:1" thickBot="1" x14ac:dyDescent="0.35">
      <c r="A1806" s="5">
        <v>79.983999999999995</v>
      </c>
    </row>
    <row r="1807" spans="1:1" thickBot="1" x14ac:dyDescent="0.35">
      <c r="A1807" s="5">
        <v>2575.944</v>
      </c>
    </row>
    <row r="1808" spans="1:1" thickBot="1" x14ac:dyDescent="0.35">
      <c r="A1808" s="5">
        <v>45.36</v>
      </c>
    </row>
    <row r="1809" spans="1:1" thickBot="1" x14ac:dyDescent="0.35">
      <c r="A1809" s="5">
        <v>254.24</v>
      </c>
    </row>
    <row r="1810" spans="1:1" thickBot="1" x14ac:dyDescent="0.35">
      <c r="A1810" s="5">
        <v>69.930000000000007</v>
      </c>
    </row>
    <row r="1811" spans="1:1" thickBot="1" x14ac:dyDescent="0.35">
      <c r="A1811" s="5">
        <v>16.155999999999999</v>
      </c>
    </row>
    <row r="1812" spans="1:1" thickBot="1" x14ac:dyDescent="0.35">
      <c r="A1812" s="5">
        <v>54.816000000000003</v>
      </c>
    </row>
    <row r="1813" spans="1:1" thickBot="1" x14ac:dyDescent="0.35">
      <c r="A1813" s="5">
        <v>1441.3</v>
      </c>
    </row>
    <row r="1814" spans="1:1" thickBot="1" x14ac:dyDescent="0.35">
      <c r="A1814" s="5">
        <v>77.599999999999994</v>
      </c>
    </row>
    <row r="1815" spans="1:1" thickBot="1" x14ac:dyDescent="0.35">
      <c r="A1815" s="5">
        <v>4.6559999999999997</v>
      </c>
    </row>
    <row r="1816" spans="1:1" thickBot="1" x14ac:dyDescent="0.35">
      <c r="A1816" s="5">
        <v>170.136</v>
      </c>
    </row>
    <row r="1817" spans="1:1" thickBot="1" x14ac:dyDescent="0.35">
      <c r="A1817" s="5">
        <v>7.38</v>
      </c>
    </row>
    <row r="1818" spans="1:1" thickBot="1" x14ac:dyDescent="0.35">
      <c r="A1818" s="5">
        <v>9.26</v>
      </c>
    </row>
    <row r="1819" spans="1:1" thickBot="1" x14ac:dyDescent="0.35">
      <c r="A1819" s="5">
        <v>9.9600000000000009</v>
      </c>
    </row>
    <row r="1820" spans="1:1" thickBot="1" x14ac:dyDescent="0.35">
      <c r="A1820" s="5">
        <v>75.599999999999994</v>
      </c>
    </row>
    <row r="1821" spans="1:1" thickBot="1" x14ac:dyDescent="0.35">
      <c r="A1821" s="5">
        <v>29.32</v>
      </c>
    </row>
    <row r="1822" spans="1:1" thickBot="1" x14ac:dyDescent="0.35">
      <c r="A1822" s="5">
        <v>92.063999999999993</v>
      </c>
    </row>
    <row r="1823" spans="1:1" thickBot="1" x14ac:dyDescent="0.35">
      <c r="A1823" s="5">
        <v>6.976</v>
      </c>
    </row>
    <row r="1824" spans="1:1" thickBot="1" x14ac:dyDescent="0.35">
      <c r="A1824" s="5">
        <v>62.957999999999998</v>
      </c>
    </row>
    <row r="1825" spans="1:1" thickBot="1" x14ac:dyDescent="0.35">
      <c r="A1825" s="5">
        <v>5.1840000000000002</v>
      </c>
    </row>
    <row r="1826" spans="1:1" thickBot="1" x14ac:dyDescent="0.35">
      <c r="A1826" s="5">
        <v>31.32</v>
      </c>
    </row>
    <row r="1827" spans="1:1" thickBot="1" x14ac:dyDescent="0.35">
      <c r="A1827" s="5">
        <v>11.84</v>
      </c>
    </row>
    <row r="1828" spans="1:1" thickBot="1" x14ac:dyDescent="0.35">
      <c r="A1828" s="5">
        <v>22.783999999999999</v>
      </c>
    </row>
    <row r="1829" spans="1:1" thickBot="1" x14ac:dyDescent="0.35">
      <c r="A1829" s="5">
        <v>1127.9760000000001</v>
      </c>
    </row>
    <row r="1830" spans="1:1" thickBot="1" x14ac:dyDescent="0.35">
      <c r="A1830" s="5">
        <v>38.880000000000003</v>
      </c>
    </row>
    <row r="1831" spans="1:1" thickBot="1" x14ac:dyDescent="0.35">
      <c r="A1831" s="5">
        <v>779.79600000000005</v>
      </c>
    </row>
    <row r="1832" spans="1:1" thickBot="1" x14ac:dyDescent="0.35">
      <c r="A1832" s="5">
        <v>1439.92</v>
      </c>
    </row>
    <row r="1833" spans="1:1" thickBot="1" x14ac:dyDescent="0.35">
      <c r="A1833" s="5">
        <v>262.11</v>
      </c>
    </row>
    <row r="1834" spans="1:1" thickBot="1" x14ac:dyDescent="0.35">
      <c r="A1834" s="5">
        <v>207</v>
      </c>
    </row>
    <row r="1835" spans="1:1" thickBot="1" x14ac:dyDescent="0.35">
      <c r="A1835" s="5">
        <v>1439.982</v>
      </c>
    </row>
    <row r="1836" spans="1:1" thickBot="1" x14ac:dyDescent="0.35">
      <c r="A1836" s="5">
        <v>36.287999999999997</v>
      </c>
    </row>
    <row r="1837" spans="1:1" thickBot="1" x14ac:dyDescent="0.35">
      <c r="A1837" s="5">
        <v>21.4</v>
      </c>
    </row>
    <row r="1838" spans="1:1" thickBot="1" x14ac:dyDescent="0.35">
      <c r="A1838" s="5">
        <v>1245.8599999999999</v>
      </c>
    </row>
    <row r="1839" spans="1:1" thickBot="1" x14ac:dyDescent="0.35">
      <c r="A1839" s="5">
        <v>17.544</v>
      </c>
    </row>
    <row r="1840" spans="1:1" thickBot="1" x14ac:dyDescent="0.35">
      <c r="A1840" s="5">
        <v>44.128</v>
      </c>
    </row>
    <row r="1841" spans="1:1" thickBot="1" x14ac:dyDescent="0.35">
      <c r="A1841" s="5">
        <v>62.92</v>
      </c>
    </row>
    <row r="1842" spans="1:1" thickBot="1" x14ac:dyDescent="0.35">
      <c r="A1842" s="5">
        <v>78.304000000000002</v>
      </c>
    </row>
    <row r="1843" spans="1:1" thickBot="1" x14ac:dyDescent="0.35">
      <c r="A1843" s="5">
        <v>140.81</v>
      </c>
    </row>
    <row r="1844" spans="1:1" thickBot="1" x14ac:dyDescent="0.35">
      <c r="A1844" s="5">
        <v>40.095999999999997</v>
      </c>
    </row>
    <row r="1845" spans="1:1" thickBot="1" x14ac:dyDescent="0.35">
      <c r="A1845" s="5">
        <v>40.783999999999999</v>
      </c>
    </row>
    <row r="1846" spans="1:1" thickBot="1" x14ac:dyDescent="0.35">
      <c r="A1846" s="5">
        <v>90.57</v>
      </c>
    </row>
    <row r="1847" spans="1:1" thickBot="1" x14ac:dyDescent="0.35">
      <c r="A1847" s="5">
        <v>40.08</v>
      </c>
    </row>
    <row r="1848" spans="1:1" thickBot="1" x14ac:dyDescent="0.35">
      <c r="A1848" s="5">
        <v>37.68</v>
      </c>
    </row>
    <row r="1849" spans="1:1" thickBot="1" x14ac:dyDescent="0.35">
      <c r="A1849" s="5">
        <v>362.35199999999998</v>
      </c>
    </row>
    <row r="1850" spans="1:1" thickBot="1" x14ac:dyDescent="0.35">
      <c r="A1850" s="5">
        <v>7.1840000000000002</v>
      </c>
    </row>
    <row r="1851" spans="1:1" thickBot="1" x14ac:dyDescent="0.35">
      <c r="A1851" s="5">
        <v>34.76</v>
      </c>
    </row>
    <row r="1852" spans="1:1" thickBot="1" x14ac:dyDescent="0.35">
      <c r="A1852" s="5">
        <v>831.2</v>
      </c>
    </row>
    <row r="1853" spans="1:1" thickBot="1" x14ac:dyDescent="0.35">
      <c r="A1853" s="5">
        <v>26.4</v>
      </c>
    </row>
    <row r="1854" spans="1:1" thickBot="1" x14ac:dyDescent="0.35">
      <c r="A1854" s="5">
        <v>106.75</v>
      </c>
    </row>
    <row r="1855" spans="1:1" thickBot="1" x14ac:dyDescent="0.35">
      <c r="A1855" s="5">
        <v>97.82</v>
      </c>
    </row>
    <row r="1856" spans="1:1" thickBot="1" x14ac:dyDescent="0.35">
      <c r="A1856" s="5">
        <v>141.4</v>
      </c>
    </row>
    <row r="1857" spans="1:1" thickBot="1" x14ac:dyDescent="0.35">
      <c r="A1857" s="5">
        <v>14.52</v>
      </c>
    </row>
    <row r="1858" spans="1:1" thickBot="1" x14ac:dyDescent="0.35">
      <c r="A1858" s="5">
        <v>127.92</v>
      </c>
    </row>
    <row r="1859" spans="1:1" thickBot="1" x14ac:dyDescent="0.35">
      <c r="A1859" s="5">
        <v>34.24</v>
      </c>
    </row>
    <row r="1860" spans="1:1" thickBot="1" x14ac:dyDescent="0.35">
      <c r="A1860" s="5">
        <v>137.62</v>
      </c>
    </row>
    <row r="1861" spans="1:1" thickBot="1" x14ac:dyDescent="0.35">
      <c r="A1861" s="5">
        <v>100.49</v>
      </c>
    </row>
    <row r="1862" spans="1:1" thickBot="1" x14ac:dyDescent="0.35">
      <c r="A1862" s="5">
        <v>257.56799999999998</v>
      </c>
    </row>
    <row r="1863" spans="1:1" thickBot="1" x14ac:dyDescent="0.35">
      <c r="A1863" s="5">
        <v>119.96</v>
      </c>
    </row>
    <row r="1864" spans="1:1" thickBot="1" x14ac:dyDescent="0.35">
      <c r="A1864" s="5">
        <v>49.631999999999998</v>
      </c>
    </row>
    <row r="1865" spans="1:1" thickBot="1" x14ac:dyDescent="0.35">
      <c r="A1865" s="5">
        <v>727.45</v>
      </c>
    </row>
    <row r="1866" spans="1:1" thickBot="1" x14ac:dyDescent="0.35">
      <c r="A1866" s="5">
        <v>24.96</v>
      </c>
    </row>
    <row r="1867" spans="1:1" thickBot="1" x14ac:dyDescent="0.35">
      <c r="A1867" s="5">
        <v>370.78199999999998</v>
      </c>
    </row>
    <row r="1868" spans="1:1" thickBot="1" x14ac:dyDescent="0.35">
      <c r="A1868" s="5">
        <v>196.45</v>
      </c>
    </row>
    <row r="1869" spans="1:1" thickBot="1" x14ac:dyDescent="0.35">
      <c r="A1869" s="5">
        <v>31.103999999999999</v>
      </c>
    </row>
    <row r="1870" spans="1:1" thickBot="1" x14ac:dyDescent="0.35">
      <c r="A1870" s="5">
        <v>78.256</v>
      </c>
    </row>
    <row r="1871" spans="1:1" thickBot="1" x14ac:dyDescent="0.35">
      <c r="A1871" s="5">
        <v>6.48</v>
      </c>
    </row>
    <row r="1872" spans="1:1" thickBot="1" x14ac:dyDescent="0.35">
      <c r="A1872" s="5">
        <v>99.2</v>
      </c>
    </row>
    <row r="1873" spans="1:1" thickBot="1" x14ac:dyDescent="0.35">
      <c r="A1873" s="5">
        <v>801.56799999999998</v>
      </c>
    </row>
    <row r="1874" spans="1:1" thickBot="1" x14ac:dyDescent="0.35">
      <c r="A1874" s="5">
        <v>272.84800000000001</v>
      </c>
    </row>
    <row r="1875" spans="1:1" thickBot="1" x14ac:dyDescent="0.35">
      <c r="A1875" s="5">
        <v>70.98</v>
      </c>
    </row>
    <row r="1876" spans="1:1" thickBot="1" x14ac:dyDescent="0.35">
      <c r="A1876" s="5">
        <v>16.224</v>
      </c>
    </row>
    <row r="1877" spans="1:1" thickBot="1" x14ac:dyDescent="0.35">
      <c r="A1877" s="5">
        <v>176.78399999999999</v>
      </c>
    </row>
    <row r="1878" spans="1:1" thickBot="1" x14ac:dyDescent="0.35">
      <c r="A1878" s="5">
        <v>470.37599999999998</v>
      </c>
    </row>
    <row r="1879" spans="1:1" thickBot="1" x14ac:dyDescent="0.35">
      <c r="A1879" s="5">
        <v>393.56799999999998</v>
      </c>
    </row>
    <row r="1880" spans="1:1" thickBot="1" x14ac:dyDescent="0.35">
      <c r="A1880" s="5">
        <v>302.37599999999998</v>
      </c>
    </row>
    <row r="1881" spans="1:1" thickBot="1" x14ac:dyDescent="0.35">
      <c r="A1881" s="5">
        <v>68.742000000000004</v>
      </c>
    </row>
    <row r="1882" spans="1:1" thickBot="1" x14ac:dyDescent="0.35">
      <c r="A1882" s="5">
        <v>29.34</v>
      </c>
    </row>
    <row r="1883" spans="1:1" thickBot="1" x14ac:dyDescent="0.35">
      <c r="A1883" s="5">
        <v>383.60700000000003</v>
      </c>
    </row>
    <row r="1884" spans="1:1" thickBot="1" x14ac:dyDescent="0.35">
      <c r="A1884" s="5">
        <v>563.4</v>
      </c>
    </row>
    <row r="1885" spans="1:1" thickBot="1" x14ac:dyDescent="0.35">
      <c r="A1885" s="5">
        <v>217.05600000000001</v>
      </c>
    </row>
    <row r="1886" spans="1:1" thickBot="1" x14ac:dyDescent="0.35">
      <c r="A1886" s="5">
        <v>6</v>
      </c>
    </row>
    <row r="1887" spans="1:1" thickBot="1" x14ac:dyDescent="0.35">
      <c r="A1887" s="5">
        <v>31.56</v>
      </c>
    </row>
    <row r="1888" spans="1:1" thickBot="1" x14ac:dyDescent="0.35">
      <c r="A1888" s="5">
        <v>7.1040000000000001</v>
      </c>
    </row>
    <row r="1889" spans="1:1" thickBot="1" x14ac:dyDescent="0.35">
      <c r="A1889" s="5">
        <v>398.35199999999998</v>
      </c>
    </row>
    <row r="1890" spans="1:1" thickBot="1" x14ac:dyDescent="0.35">
      <c r="A1890" s="5">
        <v>121.792</v>
      </c>
    </row>
    <row r="1891" spans="1:1" thickBot="1" x14ac:dyDescent="0.35">
      <c r="A1891" s="5">
        <v>409.59</v>
      </c>
    </row>
    <row r="1892" spans="1:1" thickBot="1" x14ac:dyDescent="0.35">
      <c r="A1892" s="5">
        <v>10.56</v>
      </c>
    </row>
    <row r="1893" spans="1:1" thickBot="1" x14ac:dyDescent="0.35">
      <c r="A1893" s="5">
        <v>3.38</v>
      </c>
    </row>
    <row r="1894" spans="1:1" thickBot="1" x14ac:dyDescent="0.35">
      <c r="A1894" s="5">
        <v>7.8239999999999998</v>
      </c>
    </row>
    <row r="1895" spans="1:1" thickBot="1" x14ac:dyDescent="0.35">
      <c r="A1895" s="5">
        <v>24.783999999999999</v>
      </c>
    </row>
    <row r="1896" spans="1:1" thickBot="1" x14ac:dyDescent="0.35">
      <c r="A1896" s="5">
        <v>34.65</v>
      </c>
    </row>
    <row r="1897" spans="1:1" thickBot="1" x14ac:dyDescent="0.35">
      <c r="A1897" s="5">
        <v>487.98399999999998</v>
      </c>
    </row>
    <row r="1898" spans="1:1" thickBot="1" x14ac:dyDescent="0.35">
      <c r="A1898" s="5">
        <v>1793.98</v>
      </c>
    </row>
    <row r="1899" spans="1:1" thickBot="1" x14ac:dyDescent="0.35">
      <c r="A1899" s="5">
        <v>29.808</v>
      </c>
    </row>
    <row r="1900" spans="1:1" thickBot="1" x14ac:dyDescent="0.35">
      <c r="A1900" s="5">
        <v>505.17599999999999</v>
      </c>
    </row>
    <row r="1901" spans="1:1" thickBot="1" x14ac:dyDescent="0.35">
      <c r="A1901" s="5">
        <v>174.05850000000001</v>
      </c>
    </row>
    <row r="1902" spans="1:1" thickBot="1" x14ac:dyDescent="0.35">
      <c r="A1902" s="5">
        <v>191.88</v>
      </c>
    </row>
    <row r="1903" spans="1:1" thickBot="1" x14ac:dyDescent="0.35">
      <c r="A1903" s="5">
        <v>14.78</v>
      </c>
    </row>
    <row r="1904" spans="1:1" thickBot="1" x14ac:dyDescent="0.35">
      <c r="A1904" s="5">
        <v>5.1840000000000002</v>
      </c>
    </row>
    <row r="1905" spans="1:1" thickBot="1" x14ac:dyDescent="0.35">
      <c r="A1905" s="5">
        <v>478.48</v>
      </c>
    </row>
    <row r="1906" spans="1:1" thickBot="1" x14ac:dyDescent="0.35">
      <c r="A1906" s="5">
        <v>28.4</v>
      </c>
    </row>
    <row r="1907" spans="1:1" thickBot="1" x14ac:dyDescent="0.35">
      <c r="A1907" s="5">
        <v>909.12</v>
      </c>
    </row>
    <row r="1908" spans="1:1" thickBot="1" x14ac:dyDescent="0.35">
      <c r="A1908" s="5">
        <v>2.952</v>
      </c>
    </row>
    <row r="1909" spans="1:1" thickBot="1" x14ac:dyDescent="0.35">
      <c r="A1909" s="5">
        <v>27.018000000000001</v>
      </c>
    </row>
    <row r="1910" spans="1:1" thickBot="1" x14ac:dyDescent="0.35">
      <c r="A1910" s="5">
        <v>136.91999999999999</v>
      </c>
    </row>
    <row r="1911" spans="1:1" thickBot="1" x14ac:dyDescent="0.35">
      <c r="A1911" s="5">
        <v>18.96</v>
      </c>
    </row>
    <row r="1912" spans="1:1" thickBot="1" x14ac:dyDescent="0.35">
      <c r="A1912" s="5">
        <v>99.39</v>
      </c>
    </row>
    <row r="1913" spans="1:1" thickBot="1" x14ac:dyDescent="0.35">
      <c r="A1913" s="5">
        <v>273.89600000000002</v>
      </c>
    </row>
    <row r="1914" spans="1:1" thickBot="1" x14ac:dyDescent="0.35">
      <c r="A1914" s="5">
        <v>597.13199999999995</v>
      </c>
    </row>
    <row r="1915" spans="1:1" thickBot="1" x14ac:dyDescent="0.35">
      <c r="A1915" s="5">
        <v>149.94999999999999</v>
      </c>
    </row>
    <row r="1916" spans="1:1" thickBot="1" x14ac:dyDescent="0.35">
      <c r="A1916" s="5">
        <v>4.6079999999999997</v>
      </c>
    </row>
    <row r="1917" spans="1:1" thickBot="1" x14ac:dyDescent="0.35">
      <c r="A1917" s="5">
        <v>15.528</v>
      </c>
    </row>
    <row r="1918" spans="1:1" thickBot="1" x14ac:dyDescent="0.35">
      <c r="A1918" s="5">
        <v>11.952</v>
      </c>
    </row>
    <row r="1919" spans="1:1" thickBot="1" x14ac:dyDescent="0.35">
      <c r="A1919" s="5">
        <v>11.65</v>
      </c>
    </row>
    <row r="1920" spans="1:1" thickBot="1" x14ac:dyDescent="0.35">
      <c r="A1920" s="5">
        <v>299.89999999999998</v>
      </c>
    </row>
    <row r="1921" spans="1:1" thickBot="1" x14ac:dyDescent="0.35">
      <c r="A1921" s="5">
        <v>895.92</v>
      </c>
    </row>
    <row r="1922" spans="1:1" thickBot="1" x14ac:dyDescent="0.35">
      <c r="A1922" s="5">
        <v>462.56400000000002</v>
      </c>
    </row>
    <row r="1923" spans="1:1" thickBot="1" x14ac:dyDescent="0.35">
      <c r="A1923" s="5">
        <v>15.007999999999999</v>
      </c>
    </row>
    <row r="1924" spans="1:1" thickBot="1" x14ac:dyDescent="0.35">
      <c r="A1924" s="5">
        <v>863.64</v>
      </c>
    </row>
    <row r="1925" spans="1:1" thickBot="1" x14ac:dyDescent="0.35">
      <c r="A1925" s="5">
        <v>47.616</v>
      </c>
    </row>
    <row r="1926" spans="1:1" thickBot="1" x14ac:dyDescent="0.35">
      <c r="A1926" s="5">
        <v>92.94</v>
      </c>
    </row>
    <row r="1927" spans="1:1" thickBot="1" x14ac:dyDescent="0.35">
      <c r="A1927" s="5">
        <v>199.98</v>
      </c>
    </row>
    <row r="1928" spans="1:1" thickBot="1" x14ac:dyDescent="0.35">
      <c r="A1928" s="5">
        <v>177.48</v>
      </c>
    </row>
    <row r="1929" spans="1:1" thickBot="1" x14ac:dyDescent="0.35">
      <c r="A1929" s="5">
        <v>88.768000000000001</v>
      </c>
    </row>
    <row r="1930" spans="1:1" thickBot="1" x14ac:dyDescent="0.35">
      <c r="A1930" s="5">
        <v>6.48</v>
      </c>
    </row>
    <row r="1931" spans="1:1" thickBot="1" x14ac:dyDescent="0.35">
      <c r="A1931" s="5">
        <v>46.51</v>
      </c>
    </row>
    <row r="1932" spans="1:1" thickBot="1" x14ac:dyDescent="0.35">
      <c r="A1932" s="5">
        <v>659.976</v>
      </c>
    </row>
    <row r="1933" spans="1:1" thickBot="1" x14ac:dyDescent="0.35">
      <c r="A1933" s="5">
        <v>271.99200000000002</v>
      </c>
    </row>
    <row r="1934" spans="1:1" thickBot="1" x14ac:dyDescent="0.35">
      <c r="A1934" s="5">
        <v>145.74</v>
      </c>
    </row>
    <row r="1935" spans="1:1" thickBot="1" x14ac:dyDescent="0.35">
      <c r="A1935" s="5">
        <v>15.4</v>
      </c>
    </row>
    <row r="1936" spans="1:1" thickBot="1" x14ac:dyDescent="0.35">
      <c r="A1936" s="5">
        <v>244.55</v>
      </c>
    </row>
    <row r="1937" spans="1:1" thickBot="1" x14ac:dyDescent="0.35">
      <c r="A1937" s="5">
        <v>166.16</v>
      </c>
    </row>
    <row r="1938" spans="1:1" thickBot="1" x14ac:dyDescent="0.35">
      <c r="A1938" s="5">
        <v>14.73</v>
      </c>
    </row>
    <row r="1939" spans="1:1" thickBot="1" x14ac:dyDescent="0.35">
      <c r="A1939" s="5">
        <v>19.968</v>
      </c>
    </row>
    <row r="1940" spans="1:1" thickBot="1" x14ac:dyDescent="0.35">
      <c r="A1940" s="5">
        <v>33.488</v>
      </c>
    </row>
    <row r="1941" spans="1:1" thickBot="1" x14ac:dyDescent="0.35">
      <c r="A1941" s="5">
        <v>8.7360000000000007</v>
      </c>
    </row>
    <row r="1942" spans="1:1" thickBot="1" x14ac:dyDescent="0.35">
      <c r="A1942" s="5">
        <v>662.88</v>
      </c>
    </row>
    <row r="1943" spans="1:1" thickBot="1" x14ac:dyDescent="0.35">
      <c r="A1943" s="5">
        <v>47.36</v>
      </c>
    </row>
    <row r="1944" spans="1:1" thickBot="1" x14ac:dyDescent="0.35">
      <c r="A1944" s="5">
        <v>27.44</v>
      </c>
    </row>
    <row r="1945" spans="1:1" thickBot="1" x14ac:dyDescent="0.35">
      <c r="A1945" s="5">
        <v>3.24</v>
      </c>
    </row>
    <row r="1946" spans="1:1" thickBot="1" x14ac:dyDescent="0.35">
      <c r="A1946" s="5">
        <v>95.968000000000004</v>
      </c>
    </row>
    <row r="1947" spans="1:1" thickBot="1" x14ac:dyDescent="0.35">
      <c r="A1947" s="5">
        <v>10.368</v>
      </c>
    </row>
    <row r="1948" spans="1:1" thickBot="1" x14ac:dyDescent="0.35">
      <c r="A1948" s="5">
        <v>23.1</v>
      </c>
    </row>
    <row r="1949" spans="1:1" thickBot="1" x14ac:dyDescent="0.35">
      <c r="A1949" s="5">
        <v>11.54</v>
      </c>
    </row>
    <row r="1950" spans="1:1" thickBot="1" x14ac:dyDescent="0.35">
      <c r="A1950" s="5">
        <v>254.52600000000001</v>
      </c>
    </row>
    <row r="1951" spans="1:1" thickBot="1" x14ac:dyDescent="0.35">
      <c r="A1951" s="5">
        <v>12.98</v>
      </c>
    </row>
    <row r="1952" spans="1:1" thickBot="1" x14ac:dyDescent="0.35">
      <c r="A1952" s="5">
        <v>26.431999999999999</v>
      </c>
    </row>
    <row r="1953" spans="1:1" thickBot="1" x14ac:dyDescent="0.35">
      <c r="A1953" s="5">
        <v>197.97</v>
      </c>
    </row>
    <row r="1954" spans="1:1" thickBot="1" x14ac:dyDescent="0.35">
      <c r="A1954" s="5">
        <v>18.899999999999999</v>
      </c>
    </row>
    <row r="1955" spans="1:1" thickBot="1" x14ac:dyDescent="0.35">
      <c r="A1955" s="5">
        <v>1282.4100000000001</v>
      </c>
    </row>
    <row r="1956" spans="1:1" thickBot="1" x14ac:dyDescent="0.35">
      <c r="A1956" s="5">
        <v>4.92</v>
      </c>
    </row>
    <row r="1957" spans="1:1" thickBot="1" x14ac:dyDescent="0.35">
      <c r="A1957" s="5">
        <v>238</v>
      </c>
    </row>
    <row r="1958" spans="1:1" thickBot="1" x14ac:dyDescent="0.35">
      <c r="A1958" s="5">
        <v>167.97</v>
      </c>
    </row>
    <row r="1959" spans="1:1" thickBot="1" x14ac:dyDescent="0.35">
      <c r="A1959" s="5">
        <v>17.12</v>
      </c>
    </row>
    <row r="1960" spans="1:1" thickBot="1" x14ac:dyDescent="0.35">
      <c r="A1960" s="5">
        <v>16.2</v>
      </c>
    </row>
    <row r="1961" spans="1:1" thickBot="1" x14ac:dyDescent="0.35">
      <c r="A1961" s="5">
        <v>33.99</v>
      </c>
    </row>
    <row r="1962" spans="1:1" thickBot="1" x14ac:dyDescent="0.35">
      <c r="A1962" s="5">
        <v>296.85000000000002</v>
      </c>
    </row>
    <row r="1963" spans="1:1" thickBot="1" x14ac:dyDescent="0.35">
      <c r="A1963" s="5">
        <v>112.8</v>
      </c>
    </row>
    <row r="1964" spans="1:1" thickBot="1" x14ac:dyDescent="0.35">
      <c r="A1964" s="5">
        <v>13.71</v>
      </c>
    </row>
    <row r="1965" spans="1:1" thickBot="1" x14ac:dyDescent="0.35">
      <c r="A1965" s="5">
        <v>24.9</v>
      </c>
    </row>
    <row r="1966" spans="1:1" thickBot="1" x14ac:dyDescent="0.35">
      <c r="A1966" s="5">
        <v>286.29000000000002</v>
      </c>
    </row>
    <row r="1967" spans="1:1" thickBot="1" x14ac:dyDescent="0.35">
      <c r="A1967" s="5">
        <v>24.18</v>
      </c>
    </row>
    <row r="1968" spans="1:1" thickBot="1" x14ac:dyDescent="0.35">
      <c r="A1968" s="5">
        <v>281.97000000000003</v>
      </c>
    </row>
    <row r="1969" spans="1:1" thickBot="1" x14ac:dyDescent="0.35">
      <c r="A1969" s="5">
        <v>69.5</v>
      </c>
    </row>
    <row r="1970" spans="1:1" thickBot="1" x14ac:dyDescent="0.35">
      <c r="A1970" s="5">
        <v>166.44</v>
      </c>
    </row>
    <row r="1971" spans="1:1" thickBot="1" x14ac:dyDescent="0.35">
      <c r="A1971" s="5">
        <v>291.95999999999998</v>
      </c>
    </row>
    <row r="1972" spans="1:1" thickBot="1" x14ac:dyDescent="0.35">
      <c r="A1972" s="5">
        <v>6.4080000000000004</v>
      </c>
    </row>
    <row r="1973" spans="1:1" thickBot="1" x14ac:dyDescent="0.35">
      <c r="A1973" s="5">
        <v>408.74400000000003</v>
      </c>
    </row>
    <row r="1974" spans="1:1" thickBot="1" x14ac:dyDescent="0.35">
      <c r="A1974" s="5">
        <v>5.1040000000000001</v>
      </c>
    </row>
    <row r="1975" spans="1:1" thickBot="1" x14ac:dyDescent="0.35">
      <c r="A1975" s="5">
        <v>2.8959999999999999</v>
      </c>
    </row>
    <row r="1976" spans="1:1" thickBot="1" x14ac:dyDescent="0.35">
      <c r="A1976" s="5">
        <v>35.015999999999998</v>
      </c>
    </row>
    <row r="1977" spans="1:1" thickBot="1" x14ac:dyDescent="0.35">
      <c r="A1977" s="5">
        <v>275.97000000000003</v>
      </c>
    </row>
    <row r="1978" spans="1:1" thickBot="1" x14ac:dyDescent="0.35">
      <c r="A1978" s="5">
        <v>1394.95</v>
      </c>
    </row>
    <row r="1979" spans="1:1" thickBot="1" x14ac:dyDescent="0.35">
      <c r="A1979" s="5">
        <v>545.88</v>
      </c>
    </row>
    <row r="1980" spans="1:1" thickBot="1" x14ac:dyDescent="0.35">
      <c r="A1980" s="5">
        <v>5.2480000000000002</v>
      </c>
    </row>
    <row r="1981" spans="1:1" thickBot="1" x14ac:dyDescent="0.35">
      <c r="A1981" s="5">
        <v>933.53599999999994</v>
      </c>
    </row>
    <row r="1982" spans="1:1" thickBot="1" x14ac:dyDescent="0.35">
      <c r="A1982" s="5">
        <v>42.975999999999999</v>
      </c>
    </row>
    <row r="1983" spans="1:1" thickBot="1" x14ac:dyDescent="0.35">
      <c r="A1983" s="5">
        <v>3.76</v>
      </c>
    </row>
    <row r="1984" spans="1:1" thickBot="1" x14ac:dyDescent="0.35">
      <c r="A1984" s="5">
        <v>479.96</v>
      </c>
    </row>
    <row r="1985" spans="1:1" thickBot="1" x14ac:dyDescent="0.35">
      <c r="A1985" s="5">
        <v>320.88</v>
      </c>
    </row>
    <row r="1986" spans="1:1" thickBot="1" x14ac:dyDescent="0.35">
      <c r="A1986" s="5">
        <v>23.88</v>
      </c>
    </row>
    <row r="1987" spans="1:1" thickBot="1" x14ac:dyDescent="0.35">
      <c r="A1987" s="5">
        <v>26.76</v>
      </c>
    </row>
    <row r="1988" spans="1:1" thickBot="1" x14ac:dyDescent="0.35">
      <c r="A1988" s="5">
        <v>1439.9760000000001</v>
      </c>
    </row>
    <row r="1989" spans="1:1" thickBot="1" x14ac:dyDescent="0.35">
      <c r="A1989" s="5">
        <v>17.22</v>
      </c>
    </row>
    <row r="1990" spans="1:1" thickBot="1" x14ac:dyDescent="0.35">
      <c r="A1990" s="5">
        <v>1024.3800000000001</v>
      </c>
    </row>
    <row r="1991" spans="1:1" thickBot="1" x14ac:dyDescent="0.35">
      <c r="A1991" s="5">
        <v>26.22</v>
      </c>
    </row>
    <row r="1992" spans="1:1" thickBot="1" x14ac:dyDescent="0.35">
      <c r="A1992" s="5">
        <v>17.34</v>
      </c>
    </row>
    <row r="1993" spans="1:1" thickBot="1" x14ac:dyDescent="0.35">
      <c r="A1993" s="5">
        <v>4.9560000000000004</v>
      </c>
    </row>
    <row r="1994" spans="1:1" thickBot="1" x14ac:dyDescent="0.35">
      <c r="A1994" s="5">
        <v>71.040000000000006</v>
      </c>
    </row>
    <row r="1995" spans="1:1" thickBot="1" x14ac:dyDescent="0.35">
      <c r="A1995" s="5">
        <v>5.3440000000000003</v>
      </c>
    </row>
    <row r="1996" spans="1:1" thickBot="1" x14ac:dyDescent="0.35">
      <c r="A1996" s="5">
        <v>11.304</v>
      </c>
    </row>
    <row r="1997" spans="1:1" thickBot="1" x14ac:dyDescent="0.35">
      <c r="A1997" s="5">
        <v>294.62</v>
      </c>
    </row>
    <row r="1998" spans="1:1" thickBot="1" x14ac:dyDescent="0.35">
      <c r="A1998" s="5">
        <v>8.7520000000000007</v>
      </c>
    </row>
    <row r="1999" spans="1:1" thickBot="1" x14ac:dyDescent="0.35">
      <c r="A1999" s="5">
        <v>15</v>
      </c>
    </row>
    <row r="2000" spans="1:1" thickBot="1" x14ac:dyDescent="0.35">
      <c r="A2000" s="5">
        <v>161.61000000000001</v>
      </c>
    </row>
    <row r="2001" spans="1:1" thickBot="1" x14ac:dyDescent="0.35">
      <c r="A2001" s="5">
        <v>144.94999999999999</v>
      </c>
    </row>
    <row r="2002" spans="1:1" thickBot="1" x14ac:dyDescent="0.35">
      <c r="A2002" s="5">
        <v>199.95</v>
      </c>
    </row>
    <row r="2003" spans="1:1" thickBot="1" x14ac:dyDescent="0.35">
      <c r="A2003" s="5">
        <v>41.86</v>
      </c>
    </row>
    <row r="2004" spans="1:1" thickBot="1" x14ac:dyDescent="0.35">
      <c r="A2004" s="5">
        <v>95.94</v>
      </c>
    </row>
    <row r="2005" spans="1:1" thickBot="1" x14ac:dyDescent="0.35">
      <c r="A2005" s="5">
        <v>304.45</v>
      </c>
    </row>
    <row r="2006" spans="1:1" thickBot="1" x14ac:dyDescent="0.35">
      <c r="A2006" s="5">
        <v>11.364000000000001</v>
      </c>
    </row>
    <row r="2007" spans="1:1" thickBot="1" x14ac:dyDescent="0.35">
      <c r="A2007" s="5">
        <v>29.68</v>
      </c>
    </row>
    <row r="2008" spans="1:1" thickBot="1" x14ac:dyDescent="0.35">
      <c r="A2008" s="5">
        <v>47.53</v>
      </c>
    </row>
    <row r="2009" spans="1:1" thickBot="1" x14ac:dyDescent="0.35">
      <c r="A2009" s="5">
        <v>183.37200000000001</v>
      </c>
    </row>
    <row r="2010" spans="1:1" thickBot="1" x14ac:dyDescent="0.35">
      <c r="A2010" s="5">
        <v>4.2240000000000002</v>
      </c>
    </row>
    <row r="2011" spans="1:1" thickBot="1" x14ac:dyDescent="0.35">
      <c r="A2011" s="5">
        <v>333.05599999999998</v>
      </c>
    </row>
    <row r="2012" spans="1:1" thickBot="1" x14ac:dyDescent="0.35">
      <c r="A2012" s="5">
        <v>24.896000000000001</v>
      </c>
    </row>
    <row r="2013" spans="1:1" thickBot="1" x14ac:dyDescent="0.35">
      <c r="A2013" s="5">
        <v>159.98400000000001</v>
      </c>
    </row>
    <row r="2014" spans="1:1" thickBot="1" x14ac:dyDescent="0.35">
      <c r="A2014" s="5">
        <v>46.344000000000001</v>
      </c>
    </row>
    <row r="2015" spans="1:1" thickBot="1" x14ac:dyDescent="0.35">
      <c r="A2015" s="5">
        <v>350.98</v>
      </c>
    </row>
    <row r="2016" spans="1:1" thickBot="1" x14ac:dyDescent="0.35">
      <c r="A2016" s="5">
        <v>13.08</v>
      </c>
    </row>
    <row r="2017" spans="1:1" thickBot="1" x14ac:dyDescent="0.35">
      <c r="A2017" s="5">
        <v>900.08</v>
      </c>
    </row>
    <row r="2018" spans="1:1" thickBot="1" x14ac:dyDescent="0.35">
      <c r="A2018" s="5">
        <v>17.568000000000001</v>
      </c>
    </row>
    <row r="2019" spans="1:1" thickBot="1" x14ac:dyDescent="0.35">
      <c r="A2019" s="5">
        <v>14.62</v>
      </c>
    </row>
    <row r="2020" spans="1:1" thickBot="1" x14ac:dyDescent="0.35">
      <c r="A2020" s="5">
        <v>33.36</v>
      </c>
    </row>
    <row r="2021" spans="1:1" thickBot="1" x14ac:dyDescent="0.35">
      <c r="A2021" s="5">
        <v>40.14</v>
      </c>
    </row>
    <row r="2022" spans="1:1" thickBot="1" x14ac:dyDescent="0.35">
      <c r="A2022" s="5">
        <v>1606.23</v>
      </c>
    </row>
    <row r="2023" spans="1:1" thickBot="1" x14ac:dyDescent="0.35">
      <c r="A2023" s="5">
        <v>17.04</v>
      </c>
    </row>
    <row r="2024" spans="1:1" thickBot="1" x14ac:dyDescent="0.35">
      <c r="A2024" s="5">
        <v>49.53</v>
      </c>
    </row>
    <row r="2025" spans="1:1" thickBot="1" x14ac:dyDescent="0.35">
      <c r="A2025" s="5">
        <v>872.32</v>
      </c>
    </row>
    <row r="2026" spans="1:1" thickBot="1" x14ac:dyDescent="0.35">
      <c r="A2026" s="5">
        <v>239.12</v>
      </c>
    </row>
    <row r="2027" spans="1:1" thickBot="1" x14ac:dyDescent="0.35">
      <c r="A2027" s="5">
        <v>141.96</v>
      </c>
    </row>
    <row r="2028" spans="1:1" thickBot="1" x14ac:dyDescent="0.35">
      <c r="A2028" s="5">
        <v>33.024000000000001</v>
      </c>
    </row>
    <row r="2029" spans="1:1" thickBot="1" x14ac:dyDescent="0.35">
      <c r="A2029" s="5">
        <v>67.135999999999996</v>
      </c>
    </row>
    <row r="2030" spans="1:1" thickBot="1" x14ac:dyDescent="0.35">
      <c r="A2030" s="5">
        <v>14.73</v>
      </c>
    </row>
    <row r="2031" spans="1:1" thickBot="1" x14ac:dyDescent="0.35">
      <c r="A2031" s="5">
        <v>104.9</v>
      </c>
    </row>
    <row r="2032" spans="1:1" thickBot="1" x14ac:dyDescent="0.35">
      <c r="A2032" s="5">
        <v>61.04</v>
      </c>
    </row>
    <row r="2033" spans="1:1" thickBot="1" x14ac:dyDescent="0.35">
      <c r="A2033" s="5">
        <v>10.95</v>
      </c>
    </row>
    <row r="2034" spans="1:1" thickBot="1" x14ac:dyDescent="0.35">
      <c r="A2034" s="5">
        <v>9.3919999999999995</v>
      </c>
    </row>
    <row r="2035" spans="1:1" thickBot="1" x14ac:dyDescent="0.35">
      <c r="A2035" s="5">
        <v>9.3279999999999994</v>
      </c>
    </row>
    <row r="2036" spans="1:1" thickBot="1" x14ac:dyDescent="0.35">
      <c r="A2036" s="5">
        <v>8.26</v>
      </c>
    </row>
    <row r="2037" spans="1:1" thickBot="1" x14ac:dyDescent="0.35">
      <c r="A2037" s="5">
        <v>269.97000000000003</v>
      </c>
    </row>
    <row r="2038" spans="1:1" thickBot="1" x14ac:dyDescent="0.35">
      <c r="A2038" s="5">
        <v>29.04</v>
      </c>
    </row>
    <row r="2039" spans="1:1" thickBot="1" x14ac:dyDescent="0.35">
      <c r="A2039" s="5">
        <v>14.62</v>
      </c>
    </row>
    <row r="2040" spans="1:1" thickBot="1" x14ac:dyDescent="0.35">
      <c r="A2040" s="5">
        <v>11.952</v>
      </c>
    </row>
    <row r="2041" spans="1:1" thickBot="1" x14ac:dyDescent="0.35">
      <c r="A2041" s="5">
        <v>4.5359999999999996</v>
      </c>
    </row>
    <row r="2042" spans="1:1" thickBot="1" x14ac:dyDescent="0.35">
      <c r="A2042" s="5">
        <v>9.1560000000000006</v>
      </c>
    </row>
    <row r="2043" spans="1:1" thickBot="1" x14ac:dyDescent="0.35">
      <c r="A2043" s="5">
        <v>75.36</v>
      </c>
    </row>
    <row r="2044" spans="1:1" thickBot="1" x14ac:dyDescent="0.35">
      <c r="A2044" s="5">
        <v>57.503999999999998</v>
      </c>
    </row>
    <row r="2045" spans="1:1" thickBot="1" x14ac:dyDescent="0.35">
      <c r="A2045" s="5">
        <v>38.863999999999997</v>
      </c>
    </row>
    <row r="2046" spans="1:1" thickBot="1" x14ac:dyDescent="0.35">
      <c r="A2046" s="5">
        <v>15.552</v>
      </c>
    </row>
    <row r="2047" spans="1:1" thickBot="1" x14ac:dyDescent="0.35">
      <c r="A2047" s="5">
        <v>162.63999999999999</v>
      </c>
    </row>
    <row r="2048" spans="1:1" thickBot="1" x14ac:dyDescent="0.35">
      <c r="A2048" s="5">
        <v>597</v>
      </c>
    </row>
    <row r="2049" spans="1:1" thickBot="1" x14ac:dyDescent="0.35">
      <c r="A2049" s="5">
        <v>55.48</v>
      </c>
    </row>
    <row r="2050" spans="1:1" thickBot="1" x14ac:dyDescent="0.35">
      <c r="A2050" s="5">
        <v>289.8</v>
      </c>
    </row>
    <row r="2051" spans="1:1" thickBot="1" x14ac:dyDescent="0.35">
      <c r="A2051" s="5">
        <v>2.5019999999999998</v>
      </c>
    </row>
    <row r="2052" spans="1:1" thickBot="1" x14ac:dyDescent="0.35">
      <c r="A2052" s="5">
        <v>6.48</v>
      </c>
    </row>
    <row r="2053" spans="1:1" thickBot="1" x14ac:dyDescent="0.35">
      <c r="A2053" s="5">
        <v>341.488</v>
      </c>
    </row>
    <row r="2054" spans="1:1" thickBot="1" x14ac:dyDescent="0.35">
      <c r="A2054" s="5">
        <v>11.12</v>
      </c>
    </row>
    <row r="2055" spans="1:1" thickBot="1" x14ac:dyDescent="0.35">
      <c r="A2055" s="5">
        <v>25.344000000000001</v>
      </c>
    </row>
    <row r="2056" spans="1:1" thickBot="1" x14ac:dyDescent="0.35">
      <c r="A2056" s="5">
        <v>17.309999999999999</v>
      </c>
    </row>
    <row r="2057" spans="1:1" thickBot="1" x14ac:dyDescent="0.35">
      <c r="A2057" s="5">
        <v>199.95</v>
      </c>
    </row>
    <row r="2058" spans="1:1" thickBot="1" x14ac:dyDescent="0.35">
      <c r="A2058" s="5">
        <v>1586.69</v>
      </c>
    </row>
    <row r="2059" spans="1:1" thickBot="1" x14ac:dyDescent="0.35">
      <c r="A2059" s="5">
        <v>84.99</v>
      </c>
    </row>
    <row r="2060" spans="1:1" thickBot="1" x14ac:dyDescent="0.35">
      <c r="A2060" s="5">
        <v>411.8</v>
      </c>
    </row>
    <row r="2061" spans="1:1" thickBot="1" x14ac:dyDescent="0.35">
      <c r="A2061" s="5">
        <v>11.34</v>
      </c>
    </row>
    <row r="2062" spans="1:1" thickBot="1" x14ac:dyDescent="0.35">
      <c r="A2062" s="5">
        <v>80.3</v>
      </c>
    </row>
    <row r="2063" spans="1:1" thickBot="1" x14ac:dyDescent="0.35">
      <c r="A2063" s="5">
        <v>15.968</v>
      </c>
    </row>
    <row r="2064" spans="1:1" thickBot="1" x14ac:dyDescent="0.35">
      <c r="A2064" s="5">
        <v>64.739999999999995</v>
      </c>
    </row>
    <row r="2065" spans="1:1" thickBot="1" x14ac:dyDescent="0.35">
      <c r="A2065" s="5">
        <v>19.295999999999999</v>
      </c>
    </row>
    <row r="2066" spans="1:1" thickBot="1" x14ac:dyDescent="0.35">
      <c r="A2066" s="5">
        <v>405.64</v>
      </c>
    </row>
    <row r="2067" spans="1:1" thickBot="1" x14ac:dyDescent="0.35">
      <c r="A2067" s="5">
        <v>146.352</v>
      </c>
    </row>
    <row r="2068" spans="1:1" thickBot="1" x14ac:dyDescent="0.35">
      <c r="A2068" s="5">
        <v>251.91</v>
      </c>
    </row>
    <row r="2069" spans="1:1" thickBot="1" x14ac:dyDescent="0.35">
      <c r="A2069" s="5">
        <v>12.39</v>
      </c>
    </row>
    <row r="2070" spans="1:1" thickBot="1" x14ac:dyDescent="0.35">
      <c r="A2070" s="5">
        <v>199.96</v>
      </c>
    </row>
    <row r="2071" spans="1:1" thickBot="1" x14ac:dyDescent="0.35">
      <c r="A2071" s="5">
        <v>710.83199999999999</v>
      </c>
    </row>
    <row r="2072" spans="1:1" thickBot="1" x14ac:dyDescent="0.35">
      <c r="A2072" s="5">
        <v>1.9410000000000001</v>
      </c>
    </row>
    <row r="2073" spans="1:1" thickBot="1" x14ac:dyDescent="0.35">
      <c r="A2073" s="5">
        <v>283.92</v>
      </c>
    </row>
    <row r="2074" spans="1:1" thickBot="1" x14ac:dyDescent="0.35">
      <c r="A2074" s="5">
        <v>7.3120000000000003</v>
      </c>
    </row>
    <row r="2075" spans="1:1" thickBot="1" x14ac:dyDescent="0.35">
      <c r="A2075" s="5">
        <v>59.97</v>
      </c>
    </row>
    <row r="2076" spans="1:1" thickBot="1" x14ac:dyDescent="0.35">
      <c r="A2076" s="5">
        <v>761.54399999999998</v>
      </c>
    </row>
    <row r="2077" spans="1:1" thickBot="1" x14ac:dyDescent="0.35">
      <c r="A2077" s="5">
        <v>58.2</v>
      </c>
    </row>
    <row r="2078" spans="1:1" thickBot="1" x14ac:dyDescent="0.35">
      <c r="A2078" s="5">
        <v>39.9</v>
      </c>
    </row>
    <row r="2079" spans="1:1" thickBot="1" x14ac:dyDescent="0.35">
      <c r="A2079" s="5">
        <v>90.86</v>
      </c>
    </row>
    <row r="2080" spans="1:1" thickBot="1" x14ac:dyDescent="0.35">
      <c r="A2080" s="5">
        <v>94.85</v>
      </c>
    </row>
    <row r="2081" spans="1:1" thickBot="1" x14ac:dyDescent="0.35">
      <c r="A2081" s="5">
        <v>106.232</v>
      </c>
    </row>
    <row r="2082" spans="1:1" thickBot="1" x14ac:dyDescent="0.35">
      <c r="A2082" s="5">
        <v>111.98399999999999</v>
      </c>
    </row>
    <row r="2083" spans="1:1" thickBot="1" x14ac:dyDescent="0.35">
      <c r="A2083" s="5">
        <v>7.7119999999999997</v>
      </c>
    </row>
    <row r="2084" spans="1:1" thickBot="1" x14ac:dyDescent="0.35">
      <c r="A2084" s="5">
        <v>37.44</v>
      </c>
    </row>
    <row r="2085" spans="1:1" thickBot="1" x14ac:dyDescent="0.35">
      <c r="A2085" s="5">
        <v>23.68</v>
      </c>
    </row>
    <row r="2086" spans="1:1" thickBot="1" x14ac:dyDescent="0.35">
      <c r="A2086" s="5">
        <v>122.12</v>
      </c>
    </row>
    <row r="2087" spans="1:1" thickBot="1" x14ac:dyDescent="0.35">
      <c r="A2087" s="5">
        <v>18.45</v>
      </c>
    </row>
    <row r="2088" spans="1:1" thickBot="1" x14ac:dyDescent="0.35">
      <c r="A2088" s="5">
        <v>324.89999999999998</v>
      </c>
    </row>
    <row r="2089" spans="1:1" thickBot="1" x14ac:dyDescent="0.35">
      <c r="A2089" s="5">
        <v>146.72999999999999</v>
      </c>
    </row>
    <row r="2090" spans="1:1" thickBot="1" x14ac:dyDescent="0.35">
      <c r="A2090" s="5">
        <v>3.96</v>
      </c>
    </row>
    <row r="2091" spans="1:1" thickBot="1" x14ac:dyDescent="0.35">
      <c r="A2091" s="5">
        <v>5.76</v>
      </c>
    </row>
    <row r="2092" spans="1:1" thickBot="1" x14ac:dyDescent="0.35">
      <c r="A2092" s="5">
        <v>26.55</v>
      </c>
    </row>
    <row r="2093" spans="1:1" thickBot="1" x14ac:dyDescent="0.35">
      <c r="A2093" s="5">
        <v>310.44299999999998</v>
      </c>
    </row>
    <row r="2094" spans="1:1" thickBot="1" x14ac:dyDescent="0.35">
      <c r="A2094" s="5">
        <v>479.9</v>
      </c>
    </row>
    <row r="2095" spans="1:1" thickBot="1" x14ac:dyDescent="0.35">
      <c r="A2095" s="5">
        <v>12.88</v>
      </c>
    </row>
    <row r="2096" spans="1:1" thickBot="1" x14ac:dyDescent="0.35">
      <c r="A2096" s="5">
        <v>13.12</v>
      </c>
    </row>
    <row r="2097" spans="1:1" thickBot="1" x14ac:dyDescent="0.35">
      <c r="A2097" s="5">
        <v>511.84</v>
      </c>
    </row>
    <row r="2098" spans="1:1" thickBot="1" x14ac:dyDescent="0.35">
      <c r="A2098" s="5">
        <v>91.96</v>
      </c>
    </row>
    <row r="2099" spans="1:1" thickBot="1" x14ac:dyDescent="0.35">
      <c r="A2099" s="5">
        <v>8.34</v>
      </c>
    </row>
    <row r="2100" spans="1:1" thickBot="1" x14ac:dyDescent="0.35">
      <c r="A2100" s="5">
        <v>37.68</v>
      </c>
    </row>
    <row r="2101" spans="1:1" thickBot="1" x14ac:dyDescent="0.35">
      <c r="A2101" s="5">
        <v>279.94400000000002</v>
      </c>
    </row>
    <row r="2102" spans="1:1" thickBot="1" x14ac:dyDescent="0.35">
      <c r="A2102" s="5">
        <v>636.40800000000002</v>
      </c>
    </row>
    <row r="2103" spans="1:1" thickBot="1" x14ac:dyDescent="0.35">
      <c r="A2103" s="5">
        <v>83.168000000000006</v>
      </c>
    </row>
    <row r="2104" spans="1:1" thickBot="1" x14ac:dyDescent="0.35">
      <c r="A2104" s="5">
        <v>259.13600000000002</v>
      </c>
    </row>
    <row r="2105" spans="1:1" thickBot="1" x14ac:dyDescent="0.35">
      <c r="A2105" s="5">
        <v>221.92</v>
      </c>
    </row>
    <row r="2106" spans="1:1" thickBot="1" x14ac:dyDescent="0.35">
      <c r="A2106" s="5">
        <v>26</v>
      </c>
    </row>
    <row r="2107" spans="1:1" thickBot="1" x14ac:dyDescent="0.35">
      <c r="A2107" s="5">
        <v>15.552</v>
      </c>
    </row>
    <row r="2108" spans="1:1" thickBot="1" x14ac:dyDescent="0.35">
      <c r="A2108" s="5">
        <v>0.876</v>
      </c>
    </row>
    <row r="2109" spans="1:1" thickBot="1" x14ac:dyDescent="0.35">
      <c r="A2109" s="5">
        <v>19.98</v>
      </c>
    </row>
    <row r="2110" spans="1:1" thickBot="1" x14ac:dyDescent="0.35">
      <c r="A2110" s="5">
        <v>398.35199999999998</v>
      </c>
    </row>
    <row r="2111" spans="1:1" thickBot="1" x14ac:dyDescent="0.35">
      <c r="A2111" s="5">
        <v>5.04</v>
      </c>
    </row>
    <row r="2112" spans="1:1" thickBot="1" x14ac:dyDescent="0.35">
      <c r="A2112" s="5">
        <v>17.45</v>
      </c>
    </row>
    <row r="2113" spans="1:1" thickBot="1" x14ac:dyDescent="0.35">
      <c r="A2113" s="5">
        <v>323.13600000000002</v>
      </c>
    </row>
    <row r="2114" spans="1:1" thickBot="1" x14ac:dyDescent="0.35">
      <c r="A2114" s="5">
        <v>29.7</v>
      </c>
    </row>
    <row r="2115" spans="1:1" thickBot="1" x14ac:dyDescent="0.35">
      <c r="A2115" s="5">
        <v>1295.8399999999999</v>
      </c>
    </row>
    <row r="2116" spans="1:1" thickBot="1" x14ac:dyDescent="0.35">
      <c r="A2116" s="5">
        <v>46.84</v>
      </c>
    </row>
    <row r="2117" spans="1:1" thickBot="1" x14ac:dyDescent="0.35">
      <c r="A2117" s="5">
        <v>425.83300000000003</v>
      </c>
    </row>
    <row r="2118" spans="1:1" thickBot="1" x14ac:dyDescent="0.35">
      <c r="A2118" s="5">
        <v>209.67</v>
      </c>
    </row>
    <row r="2119" spans="1:1" thickBot="1" x14ac:dyDescent="0.35">
      <c r="A2119" s="5">
        <v>159.88</v>
      </c>
    </row>
    <row r="2120" spans="1:1" thickBot="1" x14ac:dyDescent="0.35">
      <c r="A2120" s="5">
        <v>5.28</v>
      </c>
    </row>
    <row r="2121" spans="1:1" thickBot="1" x14ac:dyDescent="0.35">
      <c r="A2121" s="5">
        <v>895.92</v>
      </c>
    </row>
    <row r="2122" spans="1:1" thickBot="1" x14ac:dyDescent="0.35">
      <c r="A2122" s="5">
        <v>2.8079999999999998</v>
      </c>
    </row>
    <row r="2123" spans="1:1" thickBot="1" x14ac:dyDescent="0.35">
      <c r="A2123" s="5">
        <v>215.976</v>
      </c>
    </row>
    <row r="2124" spans="1:1" thickBot="1" x14ac:dyDescent="0.35">
      <c r="A2124" s="5">
        <v>241.96</v>
      </c>
    </row>
    <row r="2125" spans="1:1" thickBot="1" x14ac:dyDescent="0.35">
      <c r="A2125" s="5">
        <v>27.72</v>
      </c>
    </row>
    <row r="2126" spans="1:1" thickBot="1" x14ac:dyDescent="0.35">
      <c r="A2126" s="5">
        <v>104.68</v>
      </c>
    </row>
    <row r="2127" spans="1:1" thickBot="1" x14ac:dyDescent="0.35">
      <c r="A2127" s="5">
        <v>62.957999999999998</v>
      </c>
    </row>
    <row r="2128" spans="1:1" thickBot="1" x14ac:dyDescent="0.35">
      <c r="A2128" s="5">
        <v>86.376000000000005</v>
      </c>
    </row>
    <row r="2129" spans="1:1" thickBot="1" x14ac:dyDescent="0.35">
      <c r="A2129" s="5">
        <v>64.944000000000003</v>
      </c>
    </row>
    <row r="2130" spans="1:1" thickBot="1" x14ac:dyDescent="0.35">
      <c r="A2130" s="5">
        <v>20.736000000000001</v>
      </c>
    </row>
    <row r="2131" spans="1:1" thickBot="1" x14ac:dyDescent="0.35">
      <c r="A2131" s="5">
        <v>33.28</v>
      </c>
    </row>
    <row r="2132" spans="1:1" thickBot="1" x14ac:dyDescent="0.35">
      <c r="A2132" s="5">
        <v>38.520000000000003</v>
      </c>
    </row>
    <row r="2133" spans="1:1" thickBot="1" x14ac:dyDescent="0.35">
      <c r="A2133" s="5">
        <v>139.86000000000001</v>
      </c>
    </row>
    <row r="2134" spans="1:1" thickBot="1" x14ac:dyDescent="0.35">
      <c r="A2134" s="5">
        <v>19.649999999999999</v>
      </c>
    </row>
    <row r="2135" spans="1:1" thickBot="1" x14ac:dyDescent="0.35">
      <c r="A2135" s="5">
        <v>152.99100000000001</v>
      </c>
    </row>
    <row r="2136" spans="1:1" thickBot="1" x14ac:dyDescent="0.35">
      <c r="A2136" s="5">
        <v>10.584</v>
      </c>
    </row>
    <row r="2137" spans="1:1" thickBot="1" x14ac:dyDescent="0.35">
      <c r="A2137" s="5">
        <v>94.92</v>
      </c>
    </row>
    <row r="2138" spans="1:1" thickBot="1" x14ac:dyDescent="0.35">
      <c r="A2138" s="5">
        <v>14.76</v>
      </c>
    </row>
    <row r="2139" spans="1:1" thickBot="1" x14ac:dyDescent="0.35">
      <c r="A2139" s="5">
        <v>3.6560000000000001</v>
      </c>
    </row>
    <row r="2140" spans="1:1" thickBot="1" x14ac:dyDescent="0.35">
      <c r="A2140" s="5">
        <v>146.82</v>
      </c>
    </row>
    <row r="2141" spans="1:1" thickBot="1" x14ac:dyDescent="0.35">
      <c r="A2141" s="5">
        <v>149.54400000000001</v>
      </c>
    </row>
    <row r="2142" spans="1:1" thickBot="1" x14ac:dyDescent="0.35">
      <c r="A2142" s="5">
        <v>17.14</v>
      </c>
    </row>
    <row r="2143" spans="1:1" thickBot="1" x14ac:dyDescent="0.35">
      <c r="A2143" s="5">
        <v>991.76400000000001</v>
      </c>
    </row>
    <row r="2144" spans="1:1" thickBot="1" x14ac:dyDescent="0.35">
      <c r="A2144" s="5">
        <v>30.48</v>
      </c>
    </row>
    <row r="2145" spans="1:1" thickBot="1" x14ac:dyDescent="0.35">
      <c r="A2145" s="5">
        <v>23.988</v>
      </c>
    </row>
    <row r="2146" spans="1:1" thickBot="1" x14ac:dyDescent="0.35">
      <c r="A2146" s="5">
        <v>16.687999999999999</v>
      </c>
    </row>
    <row r="2147" spans="1:1" thickBot="1" x14ac:dyDescent="0.35">
      <c r="A2147" s="5">
        <v>422.05799999999999</v>
      </c>
    </row>
    <row r="2148" spans="1:1" thickBot="1" x14ac:dyDescent="0.35">
      <c r="A2148" s="5">
        <v>38.088000000000001</v>
      </c>
    </row>
    <row r="2149" spans="1:1" thickBot="1" x14ac:dyDescent="0.35">
      <c r="A2149" s="5">
        <v>254.352</v>
      </c>
    </row>
    <row r="2150" spans="1:1" thickBot="1" x14ac:dyDescent="0.35">
      <c r="A2150" s="5">
        <v>43.31</v>
      </c>
    </row>
    <row r="2151" spans="1:1" thickBot="1" x14ac:dyDescent="0.35">
      <c r="A2151" s="5">
        <v>84.95</v>
      </c>
    </row>
    <row r="2152" spans="1:1" thickBot="1" x14ac:dyDescent="0.35">
      <c r="A2152" s="5">
        <v>233.05799999999999</v>
      </c>
    </row>
    <row r="2153" spans="1:1" thickBot="1" x14ac:dyDescent="0.35">
      <c r="A2153" s="5">
        <v>111.79</v>
      </c>
    </row>
    <row r="2154" spans="1:1" thickBot="1" x14ac:dyDescent="0.35">
      <c r="A2154" s="5">
        <v>14.94</v>
      </c>
    </row>
    <row r="2155" spans="1:1" thickBot="1" x14ac:dyDescent="0.35">
      <c r="A2155" s="5">
        <v>14.16</v>
      </c>
    </row>
    <row r="2156" spans="1:1" thickBot="1" x14ac:dyDescent="0.35">
      <c r="A2156" s="5">
        <v>22.608000000000001</v>
      </c>
    </row>
    <row r="2157" spans="1:1" thickBot="1" x14ac:dyDescent="0.35">
      <c r="A2157" s="5">
        <v>21.48</v>
      </c>
    </row>
    <row r="2158" spans="1:1" thickBot="1" x14ac:dyDescent="0.35">
      <c r="A2158" s="5">
        <v>501.81</v>
      </c>
    </row>
    <row r="2159" spans="1:1" thickBot="1" x14ac:dyDescent="0.35">
      <c r="A2159" s="5">
        <v>161.94</v>
      </c>
    </row>
    <row r="2160" spans="1:1" thickBot="1" x14ac:dyDescent="0.35">
      <c r="A2160" s="5">
        <v>17.856000000000002</v>
      </c>
    </row>
    <row r="2161" spans="1:1" thickBot="1" x14ac:dyDescent="0.35">
      <c r="A2161" s="5">
        <v>8.8079999999999998</v>
      </c>
    </row>
    <row r="2162" spans="1:1" thickBot="1" x14ac:dyDescent="0.35">
      <c r="A2162" s="5">
        <v>79.384</v>
      </c>
    </row>
    <row r="2163" spans="1:1" thickBot="1" x14ac:dyDescent="0.35">
      <c r="A2163" s="5">
        <v>34.58</v>
      </c>
    </row>
    <row r="2164" spans="1:1" thickBot="1" x14ac:dyDescent="0.35">
      <c r="A2164" s="5">
        <v>314.55</v>
      </c>
    </row>
    <row r="2165" spans="1:1" thickBot="1" x14ac:dyDescent="0.35">
      <c r="A2165" s="5">
        <v>191.976</v>
      </c>
    </row>
    <row r="2166" spans="1:1" thickBot="1" x14ac:dyDescent="0.35">
      <c r="A2166" s="5">
        <v>8.2880000000000003</v>
      </c>
    </row>
    <row r="2167" spans="1:1" thickBot="1" x14ac:dyDescent="0.35">
      <c r="A2167" s="5">
        <v>139.91999999999999</v>
      </c>
    </row>
    <row r="2168" spans="1:1" thickBot="1" x14ac:dyDescent="0.35">
      <c r="A2168" s="5">
        <v>15.872</v>
      </c>
    </row>
    <row r="2169" spans="1:1" thickBot="1" x14ac:dyDescent="0.35">
      <c r="A2169" s="5">
        <v>6.2859999999999996</v>
      </c>
    </row>
    <row r="2170" spans="1:1" thickBot="1" x14ac:dyDescent="0.35">
      <c r="A2170" s="5">
        <v>14.016</v>
      </c>
    </row>
    <row r="2171" spans="1:1" thickBot="1" x14ac:dyDescent="0.35">
      <c r="A2171" s="5">
        <v>71.975999999999999</v>
      </c>
    </row>
    <row r="2172" spans="1:1" thickBot="1" x14ac:dyDescent="0.35">
      <c r="A2172" s="5">
        <v>107.982</v>
      </c>
    </row>
    <row r="2173" spans="1:1" thickBot="1" x14ac:dyDescent="0.35">
      <c r="A2173" s="5">
        <v>305.31200000000001</v>
      </c>
    </row>
    <row r="2174" spans="1:1" thickBot="1" x14ac:dyDescent="0.35">
      <c r="A2174" s="5">
        <v>19.751999999999999</v>
      </c>
    </row>
    <row r="2175" spans="1:1" thickBot="1" x14ac:dyDescent="0.35">
      <c r="A2175" s="5">
        <v>9.2639999999999993</v>
      </c>
    </row>
    <row r="2176" spans="1:1" thickBot="1" x14ac:dyDescent="0.35">
      <c r="A2176" s="5">
        <v>61.792000000000002</v>
      </c>
    </row>
    <row r="2177" spans="1:1" thickBot="1" x14ac:dyDescent="0.35">
      <c r="A2177" s="5">
        <v>45.68</v>
      </c>
    </row>
    <row r="2178" spans="1:1" thickBot="1" x14ac:dyDescent="0.35">
      <c r="A2178" s="5">
        <v>60.12</v>
      </c>
    </row>
    <row r="2179" spans="1:1" thickBot="1" x14ac:dyDescent="0.35">
      <c r="A2179" s="5">
        <v>41.72</v>
      </c>
    </row>
    <row r="2180" spans="1:1" thickBot="1" x14ac:dyDescent="0.35">
      <c r="A2180" s="5">
        <v>71.599999999999994</v>
      </c>
    </row>
    <row r="2181" spans="1:1" thickBot="1" x14ac:dyDescent="0.35">
      <c r="A2181" s="5">
        <v>85.231999999999999</v>
      </c>
    </row>
    <row r="2182" spans="1:1" thickBot="1" x14ac:dyDescent="0.35">
      <c r="A2182" s="5">
        <v>44.4</v>
      </c>
    </row>
    <row r="2183" spans="1:1" thickBot="1" x14ac:dyDescent="0.35">
      <c r="A2183" s="5">
        <v>442.76400000000001</v>
      </c>
    </row>
    <row r="2184" spans="1:1" thickBot="1" x14ac:dyDescent="0.35">
      <c r="A2184" s="5">
        <v>3999.95</v>
      </c>
    </row>
    <row r="2185" spans="1:1" thickBot="1" x14ac:dyDescent="0.35">
      <c r="A2185" s="5">
        <v>199.95</v>
      </c>
    </row>
    <row r="2186" spans="1:1" thickBot="1" x14ac:dyDescent="0.35">
      <c r="A2186" s="5">
        <v>63.68</v>
      </c>
    </row>
    <row r="2187" spans="1:1" thickBot="1" x14ac:dyDescent="0.35">
      <c r="A2187" s="5">
        <v>54.896000000000001</v>
      </c>
    </row>
    <row r="2188" spans="1:1" thickBot="1" x14ac:dyDescent="0.35">
      <c r="A2188" s="5">
        <v>29</v>
      </c>
    </row>
    <row r="2189" spans="1:1" thickBot="1" x14ac:dyDescent="0.35">
      <c r="A2189" s="5">
        <v>70.08</v>
      </c>
    </row>
    <row r="2190" spans="1:1" thickBot="1" x14ac:dyDescent="0.35">
      <c r="A2190" s="5">
        <v>121.3</v>
      </c>
    </row>
    <row r="2191" spans="1:1" thickBot="1" x14ac:dyDescent="0.35">
      <c r="A2191" s="5">
        <v>1454.49</v>
      </c>
    </row>
    <row r="2192" spans="1:1" thickBot="1" x14ac:dyDescent="0.35">
      <c r="A2192" s="5">
        <v>60.81</v>
      </c>
    </row>
    <row r="2193" spans="1:1" thickBot="1" x14ac:dyDescent="0.35">
      <c r="A2193" s="5">
        <v>153.55199999999999</v>
      </c>
    </row>
    <row r="2194" spans="1:1" thickBot="1" x14ac:dyDescent="0.35">
      <c r="A2194" s="5">
        <v>65.34</v>
      </c>
    </row>
    <row r="2195" spans="1:1" thickBot="1" x14ac:dyDescent="0.35">
      <c r="A2195" s="5">
        <v>123.92</v>
      </c>
    </row>
    <row r="2196" spans="1:1" thickBot="1" x14ac:dyDescent="0.35">
      <c r="A2196" s="5">
        <v>35.1</v>
      </c>
    </row>
    <row r="2197" spans="1:1" thickBot="1" x14ac:dyDescent="0.35">
      <c r="A2197" s="5">
        <v>44.75</v>
      </c>
    </row>
    <row r="2198" spans="1:1" thickBot="1" x14ac:dyDescent="0.35">
      <c r="A2198" s="5">
        <v>4.7039999999999997</v>
      </c>
    </row>
    <row r="2199" spans="1:1" thickBot="1" x14ac:dyDescent="0.35">
      <c r="A2199" s="5">
        <v>14.67</v>
      </c>
    </row>
    <row r="2200" spans="1:1" thickBot="1" x14ac:dyDescent="0.35">
      <c r="A2200" s="5">
        <v>15.552</v>
      </c>
    </row>
    <row r="2201" spans="1:1" thickBot="1" x14ac:dyDescent="0.35">
      <c r="A2201" s="5">
        <v>5.2320000000000002</v>
      </c>
    </row>
    <row r="2202" spans="1:1" thickBot="1" x14ac:dyDescent="0.35">
      <c r="A2202" s="5">
        <v>22.2</v>
      </c>
    </row>
    <row r="2203" spans="1:1" thickBot="1" x14ac:dyDescent="0.35">
      <c r="A2203" s="5">
        <v>881.93</v>
      </c>
    </row>
    <row r="2204" spans="1:1" thickBot="1" x14ac:dyDescent="0.35">
      <c r="A2204" s="5">
        <v>6.0960000000000001</v>
      </c>
    </row>
    <row r="2205" spans="1:1" thickBot="1" x14ac:dyDescent="0.35">
      <c r="A2205" s="5">
        <v>191.82</v>
      </c>
    </row>
    <row r="2206" spans="1:1" thickBot="1" x14ac:dyDescent="0.35">
      <c r="A2206" s="5">
        <v>20.103999999999999</v>
      </c>
    </row>
    <row r="2207" spans="1:1" thickBot="1" x14ac:dyDescent="0.35">
      <c r="A2207" s="5">
        <v>67.56</v>
      </c>
    </row>
    <row r="2208" spans="1:1" thickBot="1" x14ac:dyDescent="0.35">
      <c r="A2208" s="5">
        <v>29.931999999999999</v>
      </c>
    </row>
    <row r="2209" spans="1:1" thickBot="1" x14ac:dyDescent="0.35">
      <c r="A2209" s="5">
        <v>38.271999999999998</v>
      </c>
    </row>
    <row r="2210" spans="1:1" thickBot="1" x14ac:dyDescent="0.35">
      <c r="A2210" s="5">
        <v>16.52</v>
      </c>
    </row>
    <row r="2211" spans="1:1" thickBot="1" x14ac:dyDescent="0.35">
      <c r="A2211" s="5">
        <v>832.93</v>
      </c>
    </row>
    <row r="2212" spans="1:1" thickBot="1" x14ac:dyDescent="0.35">
      <c r="A2212" s="5">
        <v>43.8</v>
      </c>
    </row>
    <row r="2213" spans="1:1" thickBot="1" x14ac:dyDescent="0.35">
      <c r="A2213" s="5">
        <v>167.292</v>
      </c>
    </row>
    <row r="2214" spans="1:1" thickBot="1" x14ac:dyDescent="0.35">
      <c r="A2214" s="5">
        <v>27.42</v>
      </c>
    </row>
    <row r="2215" spans="1:1" thickBot="1" x14ac:dyDescent="0.35">
      <c r="A2215" s="5">
        <v>1.44</v>
      </c>
    </row>
    <row r="2216" spans="1:1" thickBot="1" x14ac:dyDescent="0.35">
      <c r="A2216" s="5">
        <v>61.776000000000003</v>
      </c>
    </row>
    <row r="2217" spans="1:1" thickBot="1" x14ac:dyDescent="0.35">
      <c r="A2217" s="5">
        <v>241.96</v>
      </c>
    </row>
    <row r="2218" spans="1:1" thickBot="1" x14ac:dyDescent="0.35">
      <c r="A2218" s="5">
        <v>108.608</v>
      </c>
    </row>
    <row r="2219" spans="1:1" thickBot="1" x14ac:dyDescent="0.35">
      <c r="A2219" s="5">
        <v>2.8159999999999998</v>
      </c>
    </row>
    <row r="2220" spans="1:1" thickBot="1" x14ac:dyDescent="0.35">
      <c r="A2220" s="5">
        <v>9.984</v>
      </c>
    </row>
    <row r="2221" spans="1:1" thickBot="1" x14ac:dyDescent="0.35">
      <c r="A2221" s="5">
        <v>14.98</v>
      </c>
    </row>
    <row r="2222" spans="1:1" thickBot="1" x14ac:dyDescent="0.35">
      <c r="A2222" s="5">
        <v>1145.5999999999999</v>
      </c>
    </row>
    <row r="2223" spans="1:1" thickBot="1" x14ac:dyDescent="0.35">
      <c r="A2223" s="5">
        <v>485.94</v>
      </c>
    </row>
    <row r="2224" spans="1:1" thickBot="1" x14ac:dyDescent="0.35">
      <c r="A2224" s="5">
        <v>37.375999999999998</v>
      </c>
    </row>
    <row r="2225" spans="1:1" thickBot="1" x14ac:dyDescent="0.35">
      <c r="A2225" s="5">
        <v>70.686000000000007</v>
      </c>
    </row>
    <row r="2226" spans="1:1" thickBot="1" x14ac:dyDescent="0.35">
      <c r="A2226" s="5">
        <v>54.816000000000003</v>
      </c>
    </row>
    <row r="2227" spans="1:1" thickBot="1" x14ac:dyDescent="0.35">
      <c r="A2227" s="5">
        <v>72.293999999999997</v>
      </c>
    </row>
    <row r="2228" spans="1:1" thickBot="1" x14ac:dyDescent="0.35">
      <c r="A2228" s="5">
        <v>2.8959999999999999</v>
      </c>
    </row>
    <row r="2229" spans="1:1" thickBot="1" x14ac:dyDescent="0.35">
      <c r="A2229" s="5">
        <v>124.792</v>
      </c>
    </row>
    <row r="2230" spans="1:1" thickBot="1" x14ac:dyDescent="0.35">
      <c r="A2230" s="5">
        <v>330.58800000000002</v>
      </c>
    </row>
    <row r="2231" spans="1:1" thickBot="1" x14ac:dyDescent="0.35">
      <c r="A2231" s="5">
        <v>673.56799999999998</v>
      </c>
    </row>
    <row r="2232" spans="1:1" thickBot="1" x14ac:dyDescent="0.35">
      <c r="A2232" s="5">
        <v>52.98</v>
      </c>
    </row>
    <row r="2233" spans="1:1" thickBot="1" x14ac:dyDescent="0.35">
      <c r="A2233" s="5">
        <v>526.45000000000005</v>
      </c>
    </row>
    <row r="2234" spans="1:1" thickBot="1" x14ac:dyDescent="0.35">
      <c r="A2234" s="5">
        <v>228.92</v>
      </c>
    </row>
    <row r="2235" spans="1:1" thickBot="1" x14ac:dyDescent="0.35">
      <c r="A2235" s="5">
        <v>319.96800000000002</v>
      </c>
    </row>
    <row r="2236" spans="1:1" thickBot="1" x14ac:dyDescent="0.35">
      <c r="A2236" s="5">
        <v>205.03</v>
      </c>
    </row>
    <row r="2237" spans="1:1" thickBot="1" x14ac:dyDescent="0.35">
      <c r="A2237" s="5">
        <v>190.86</v>
      </c>
    </row>
    <row r="2238" spans="1:1" thickBot="1" x14ac:dyDescent="0.35">
      <c r="A2238" s="5">
        <v>24.32</v>
      </c>
    </row>
    <row r="2239" spans="1:1" thickBot="1" x14ac:dyDescent="0.35">
      <c r="A2239" s="5">
        <v>44.4</v>
      </c>
    </row>
    <row r="2240" spans="1:1" thickBot="1" x14ac:dyDescent="0.35">
      <c r="A2240" s="5">
        <v>44.4</v>
      </c>
    </row>
    <row r="2241" spans="1:1" thickBot="1" x14ac:dyDescent="0.35">
      <c r="A2241" s="5">
        <v>1016.792</v>
      </c>
    </row>
    <row r="2242" spans="1:1" thickBot="1" x14ac:dyDescent="0.35">
      <c r="A2242" s="5">
        <v>38.136000000000003</v>
      </c>
    </row>
    <row r="2243" spans="1:1" thickBot="1" x14ac:dyDescent="0.35">
      <c r="A2243" s="5">
        <v>494.98200000000003</v>
      </c>
    </row>
    <row r="2244" spans="1:1" thickBot="1" x14ac:dyDescent="0.35">
      <c r="A2244" s="5">
        <v>56.56</v>
      </c>
    </row>
    <row r="2245" spans="1:1" thickBot="1" x14ac:dyDescent="0.35">
      <c r="A2245" s="5">
        <v>5.56</v>
      </c>
    </row>
    <row r="2246" spans="1:1" thickBot="1" x14ac:dyDescent="0.35">
      <c r="A2246" s="5">
        <v>9.02</v>
      </c>
    </row>
    <row r="2247" spans="1:1" thickBot="1" x14ac:dyDescent="0.35">
      <c r="A2247" s="5">
        <v>8.6199999999999992</v>
      </c>
    </row>
    <row r="2248" spans="1:1" thickBot="1" x14ac:dyDescent="0.35">
      <c r="A2248" s="5">
        <v>659.976</v>
      </c>
    </row>
    <row r="2249" spans="1:1" thickBot="1" x14ac:dyDescent="0.35">
      <c r="A2249" s="5">
        <v>13.36</v>
      </c>
    </row>
    <row r="2250" spans="1:1" thickBot="1" x14ac:dyDescent="0.35">
      <c r="A2250" s="5">
        <v>41.72</v>
      </c>
    </row>
    <row r="2251" spans="1:1" thickBot="1" x14ac:dyDescent="0.35">
      <c r="A2251" s="5">
        <v>11.52</v>
      </c>
    </row>
    <row r="2252" spans="1:1" thickBot="1" x14ac:dyDescent="0.35">
      <c r="A2252" s="5">
        <v>541.44000000000005</v>
      </c>
    </row>
    <row r="2253" spans="1:1" thickBot="1" x14ac:dyDescent="0.35">
      <c r="A2253" s="5">
        <v>19.440000000000001</v>
      </c>
    </row>
    <row r="2254" spans="1:1" thickBot="1" x14ac:dyDescent="0.35">
      <c r="A2254" s="5">
        <v>143.69999999999999</v>
      </c>
    </row>
    <row r="2255" spans="1:1" thickBot="1" x14ac:dyDescent="0.35">
      <c r="A2255" s="5">
        <v>43.26</v>
      </c>
    </row>
    <row r="2256" spans="1:1" thickBot="1" x14ac:dyDescent="0.35">
      <c r="A2256" s="5">
        <v>43.56</v>
      </c>
    </row>
    <row r="2257" spans="1:1" thickBot="1" x14ac:dyDescent="0.35">
      <c r="A2257" s="5">
        <v>437.85</v>
      </c>
    </row>
    <row r="2258" spans="1:1" thickBot="1" x14ac:dyDescent="0.35">
      <c r="A2258" s="5">
        <v>109.48</v>
      </c>
    </row>
    <row r="2259" spans="1:1" thickBot="1" x14ac:dyDescent="0.35">
      <c r="A2259" s="5">
        <v>1212.96</v>
      </c>
    </row>
    <row r="2260" spans="1:1" thickBot="1" x14ac:dyDescent="0.35">
      <c r="A2260" s="5">
        <v>18.54</v>
      </c>
    </row>
    <row r="2261" spans="1:1" thickBot="1" x14ac:dyDescent="0.35">
      <c r="A2261" s="5">
        <v>5</v>
      </c>
    </row>
    <row r="2262" spans="1:1" thickBot="1" x14ac:dyDescent="0.35">
      <c r="A2262" s="5">
        <v>371.97</v>
      </c>
    </row>
    <row r="2263" spans="1:1" thickBot="1" x14ac:dyDescent="0.35">
      <c r="A2263" s="5">
        <v>166.24</v>
      </c>
    </row>
    <row r="2264" spans="1:1" thickBot="1" x14ac:dyDescent="0.35">
      <c r="A2264" s="5">
        <v>359.97</v>
      </c>
    </row>
    <row r="2265" spans="1:1" thickBot="1" x14ac:dyDescent="0.35">
      <c r="A2265" s="5">
        <v>499.98</v>
      </c>
    </row>
    <row r="2266" spans="1:1" thickBot="1" x14ac:dyDescent="0.35">
      <c r="A2266" s="5">
        <v>5.28</v>
      </c>
    </row>
    <row r="2267" spans="1:1" thickBot="1" x14ac:dyDescent="0.35">
      <c r="A2267" s="5">
        <v>8.26</v>
      </c>
    </row>
    <row r="2268" spans="1:1" thickBot="1" x14ac:dyDescent="0.35">
      <c r="A2268" s="5">
        <v>7.968</v>
      </c>
    </row>
    <row r="2269" spans="1:1" thickBot="1" x14ac:dyDescent="0.35">
      <c r="A2269" s="5">
        <v>12.96</v>
      </c>
    </row>
    <row r="2270" spans="1:1" thickBot="1" x14ac:dyDescent="0.35">
      <c r="A2270" s="5">
        <v>6.48</v>
      </c>
    </row>
    <row r="2271" spans="1:1" thickBot="1" x14ac:dyDescent="0.35">
      <c r="A2271" s="5">
        <v>6.984</v>
      </c>
    </row>
    <row r="2272" spans="1:1" thickBot="1" x14ac:dyDescent="0.35">
      <c r="A2272" s="5">
        <v>47.96</v>
      </c>
    </row>
    <row r="2273" spans="1:1" thickBot="1" x14ac:dyDescent="0.35">
      <c r="A2273" s="5">
        <v>199.74</v>
      </c>
    </row>
    <row r="2274" spans="1:1" thickBot="1" x14ac:dyDescent="0.35">
      <c r="A2274" s="5">
        <v>435.26</v>
      </c>
    </row>
    <row r="2275" spans="1:1" thickBot="1" x14ac:dyDescent="0.35">
      <c r="A2275" s="5">
        <v>1119.9839999999999</v>
      </c>
    </row>
    <row r="2276" spans="1:1" thickBot="1" x14ac:dyDescent="0.35">
      <c r="A2276" s="5">
        <v>143.43199999999999</v>
      </c>
    </row>
    <row r="2277" spans="1:1" thickBot="1" x14ac:dyDescent="0.35">
      <c r="A2277" s="5">
        <v>122.352</v>
      </c>
    </row>
    <row r="2278" spans="1:1" thickBot="1" x14ac:dyDescent="0.35">
      <c r="A2278" s="5">
        <v>306.2</v>
      </c>
    </row>
    <row r="2279" spans="1:1" thickBot="1" x14ac:dyDescent="0.35">
      <c r="A2279" s="5">
        <v>85.98</v>
      </c>
    </row>
    <row r="2280" spans="1:1" thickBot="1" x14ac:dyDescent="0.35">
      <c r="A2280" s="5">
        <v>223.96</v>
      </c>
    </row>
    <row r="2281" spans="1:1" thickBot="1" x14ac:dyDescent="0.35">
      <c r="A2281" s="5">
        <v>97.567999999999998</v>
      </c>
    </row>
    <row r="2282" spans="1:1" thickBot="1" x14ac:dyDescent="0.35">
      <c r="A2282" s="5">
        <v>614.27200000000005</v>
      </c>
    </row>
    <row r="2283" spans="1:1" thickBot="1" x14ac:dyDescent="0.35">
      <c r="A2283" s="5">
        <v>199.98</v>
      </c>
    </row>
    <row r="2284" spans="1:1" thickBot="1" x14ac:dyDescent="0.35">
      <c r="A2284" s="5">
        <v>48.16</v>
      </c>
    </row>
    <row r="2285" spans="1:1" thickBot="1" x14ac:dyDescent="0.35">
      <c r="A2285" s="5">
        <v>23.92</v>
      </c>
    </row>
    <row r="2286" spans="1:1" thickBot="1" x14ac:dyDescent="0.35">
      <c r="A2286" s="5">
        <v>60.69</v>
      </c>
    </row>
    <row r="2287" spans="1:1" thickBot="1" x14ac:dyDescent="0.35">
      <c r="A2287" s="5">
        <v>14.352</v>
      </c>
    </row>
    <row r="2288" spans="1:1" thickBot="1" x14ac:dyDescent="0.35">
      <c r="A2288" s="5">
        <v>35.04</v>
      </c>
    </row>
    <row r="2289" spans="1:1" thickBot="1" x14ac:dyDescent="0.35">
      <c r="A2289" s="5">
        <v>17.48</v>
      </c>
    </row>
    <row r="2290" spans="1:1" thickBot="1" x14ac:dyDescent="0.35">
      <c r="A2290" s="5">
        <v>16.399999999999999</v>
      </c>
    </row>
    <row r="2291" spans="1:1" thickBot="1" x14ac:dyDescent="0.35">
      <c r="A2291" s="5">
        <v>892.98</v>
      </c>
    </row>
    <row r="2292" spans="1:1" thickBot="1" x14ac:dyDescent="0.35">
      <c r="A2292" s="5">
        <v>287.97000000000003</v>
      </c>
    </row>
    <row r="2293" spans="1:1" thickBot="1" x14ac:dyDescent="0.35">
      <c r="A2293" s="5">
        <v>595.38</v>
      </c>
    </row>
    <row r="2294" spans="1:1" thickBot="1" x14ac:dyDescent="0.35">
      <c r="A2294" s="5">
        <v>12.96</v>
      </c>
    </row>
    <row r="2295" spans="1:1" thickBot="1" x14ac:dyDescent="0.35">
      <c r="A2295" s="5">
        <v>4.95</v>
      </c>
    </row>
    <row r="2296" spans="1:1" thickBot="1" x14ac:dyDescent="0.35">
      <c r="A2296" s="5">
        <v>181.95</v>
      </c>
    </row>
    <row r="2297" spans="1:1" thickBot="1" x14ac:dyDescent="0.35">
      <c r="A2297" s="5">
        <v>13.52</v>
      </c>
    </row>
    <row r="2298" spans="1:1" thickBot="1" x14ac:dyDescent="0.35">
      <c r="A2298" s="5">
        <v>259.7</v>
      </c>
    </row>
    <row r="2299" spans="1:1" thickBot="1" x14ac:dyDescent="0.35">
      <c r="A2299" s="5">
        <v>42.95</v>
      </c>
    </row>
    <row r="2300" spans="1:1" thickBot="1" x14ac:dyDescent="0.35">
      <c r="A2300" s="5">
        <v>1399.93</v>
      </c>
    </row>
    <row r="2301" spans="1:1" thickBot="1" x14ac:dyDescent="0.35">
      <c r="A2301" s="5">
        <v>503.96</v>
      </c>
    </row>
    <row r="2302" spans="1:1" thickBot="1" x14ac:dyDescent="0.35">
      <c r="A2302" s="5">
        <v>12.72</v>
      </c>
    </row>
    <row r="2303" spans="1:1" thickBot="1" x14ac:dyDescent="0.35">
      <c r="A2303" s="5">
        <v>11.52</v>
      </c>
    </row>
    <row r="2304" spans="1:1" thickBot="1" x14ac:dyDescent="0.35">
      <c r="A2304" s="5">
        <v>316</v>
      </c>
    </row>
    <row r="2305" spans="1:1" thickBot="1" x14ac:dyDescent="0.35">
      <c r="A2305" s="5">
        <v>723.92</v>
      </c>
    </row>
    <row r="2306" spans="1:1" thickBot="1" x14ac:dyDescent="0.35">
      <c r="A2306" s="5">
        <v>106.32</v>
      </c>
    </row>
    <row r="2307" spans="1:1" thickBot="1" x14ac:dyDescent="0.35">
      <c r="A2307" s="5">
        <v>141.37200000000001</v>
      </c>
    </row>
    <row r="2308" spans="1:1" thickBot="1" x14ac:dyDescent="0.35">
      <c r="A2308" s="5">
        <v>27.216000000000001</v>
      </c>
    </row>
    <row r="2309" spans="1:1" thickBot="1" x14ac:dyDescent="0.35">
      <c r="A2309" s="5">
        <v>390.75</v>
      </c>
    </row>
    <row r="2310" spans="1:1" thickBot="1" x14ac:dyDescent="0.35">
      <c r="A2310" s="5">
        <v>280.79199999999997</v>
      </c>
    </row>
    <row r="2311" spans="1:1" thickBot="1" x14ac:dyDescent="0.35">
      <c r="A2311" s="5">
        <v>68.447999999999993</v>
      </c>
    </row>
    <row r="2312" spans="1:1" thickBot="1" x14ac:dyDescent="0.35">
      <c r="A2312" s="5">
        <v>88.04</v>
      </c>
    </row>
    <row r="2313" spans="1:1" thickBot="1" x14ac:dyDescent="0.35">
      <c r="A2313" s="5">
        <v>15.872</v>
      </c>
    </row>
    <row r="2314" spans="1:1" thickBot="1" x14ac:dyDescent="0.35">
      <c r="A2314" s="5">
        <v>215.59200000000001</v>
      </c>
    </row>
    <row r="2315" spans="1:1" thickBot="1" x14ac:dyDescent="0.35">
      <c r="A2315" s="5">
        <v>14.62</v>
      </c>
    </row>
    <row r="2316" spans="1:1" thickBot="1" x14ac:dyDescent="0.35">
      <c r="A2316" s="5">
        <v>416.32</v>
      </c>
    </row>
    <row r="2317" spans="1:1" thickBot="1" x14ac:dyDescent="0.35">
      <c r="A2317" s="5">
        <v>43</v>
      </c>
    </row>
    <row r="2318" spans="1:1" thickBot="1" x14ac:dyDescent="0.35">
      <c r="A2318" s="5">
        <v>182.94</v>
      </c>
    </row>
    <row r="2319" spans="1:1" thickBot="1" x14ac:dyDescent="0.35">
      <c r="A2319" s="5">
        <v>60.83</v>
      </c>
    </row>
    <row r="2320" spans="1:1" thickBot="1" x14ac:dyDescent="0.35">
      <c r="A2320" s="5">
        <v>389.97</v>
      </c>
    </row>
    <row r="2321" spans="1:1" thickBot="1" x14ac:dyDescent="0.35">
      <c r="A2321" s="5">
        <v>194.32</v>
      </c>
    </row>
    <row r="2322" spans="1:1" thickBot="1" x14ac:dyDescent="0.35">
      <c r="A2322" s="5">
        <v>265.93</v>
      </c>
    </row>
    <row r="2323" spans="1:1" thickBot="1" x14ac:dyDescent="0.35">
      <c r="A2323" s="5">
        <v>94.74</v>
      </c>
    </row>
    <row r="2324" spans="1:1" thickBot="1" x14ac:dyDescent="0.35">
      <c r="A2324" s="5">
        <v>60.64</v>
      </c>
    </row>
    <row r="2325" spans="1:1" thickBot="1" x14ac:dyDescent="0.35">
      <c r="A2325" s="5">
        <v>76.3</v>
      </c>
    </row>
    <row r="2326" spans="1:1" thickBot="1" x14ac:dyDescent="0.35">
      <c r="A2326" s="5">
        <v>364.8</v>
      </c>
    </row>
    <row r="2327" spans="1:1" thickBot="1" x14ac:dyDescent="0.35">
      <c r="A2327" s="5">
        <v>79.872</v>
      </c>
    </row>
    <row r="2328" spans="1:1" thickBot="1" x14ac:dyDescent="0.35">
      <c r="A2328" s="5">
        <v>46.384</v>
      </c>
    </row>
    <row r="2329" spans="1:1" thickBot="1" x14ac:dyDescent="0.35">
      <c r="A2329" s="5">
        <v>12.96</v>
      </c>
    </row>
    <row r="2330" spans="1:1" thickBot="1" x14ac:dyDescent="0.35">
      <c r="A2330" s="5">
        <v>14.352</v>
      </c>
    </row>
    <row r="2331" spans="1:1" thickBot="1" x14ac:dyDescent="0.35">
      <c r="A2331" s="5">
        <v>547.13599999999997</v>
      </c>
    </row>
    <row r="2332" spans="1:1" thickBot="1" x14ac:dyDescent="0.35">
      <c r="A2332" s="5">
        <v>41.96</v>
      </c>
    </row>
    <row r="2333" spans="1:1" thickBot="1" x14ac:dyDescent="0.35">
      <c r="A2333" s="5">
        <v>41.7</v>
      </c>
    </row>
    <row r="2334" spans="1:1" thickBot="1" x14ac:dyDescent="0.35">
      <c r="A2334" s="5">
        <v>277.39999999999998</v>
      </c>
    </row>
    <row r="2335" spans="1:1" thickBot="1" x14ac:dyDescent="0.35">
      <c r="A2335" s="5">
        <v>5.78</v>
      </c>
    </row>
    <row r="2336" spans="1:1" thickBot="1" x14ac:dyDescent="0.35">
      <c r="A2336" s="5">
        <v>69.215999999999994</v>
      </c>
    </row>
    <row r="2337" spans="1:1" thickBot="1" x14ac:dyDescent="0.35">
      <c r="A2337" s="5">
        <v>10.86</v>
      </c>
    </row>
    <row r="2338" spans="1:1" thickBot="1" x14ac:dyDescent="0.35">
      <c r="A2338" s="5">
        <v>426.79</v>
      </c>
    </row>
    <row r="2339" spans="1:1" thickBot="1" x14ac:dyDescent="0.35">
      <c r="A2339" s="5">
        <v>25.92</v>
      </c>
    </row>
    <row r="2340" spans="1:1" thickBot="1" x14ac:dyDescent="0.35">
      <c r="A2340" s="5">
        <v>45.92</v>
      </c>
    </row>
    <row r="2341" spans="1:1" thickBot="1" x14ac:dyDescent="0.35">
      <c r="A2341" s="5">
        <v>10.72</v>
      </c>
    </row>
    <row r="2342" spans="1:1" thickBot="1" x14ac:dyDescent="0.35">
      <c r="A2342" s="5">
        <v>41.86</v>
      </c>
    </row>
    <row r="2343" spans="1:1" thickBot="1" x14ac:dyDescent="0.35">
      <c r="A2343" s="5">
        <v>63.2</v>
      </c>
    </row>
    <row r="2344" spans="1:1" thickBot="1" x14ac:dyDescent="0.35">
      <c r="A2344" s="5">
        <v>113.97</v>
      </c>
    </row>
    <row r="2345" spans="1:1" thickBot="1" x14ac:dyDescent="0.35">
      <c r="A2345" s="5">
        <v>123.55200000000001</v>
      </c>
    </row>
    <row r="2346" spans="1:1" thickBot="1" x14ac:dyDescent="0.35">
      <c r="A2346" s="5">
        <v>490.32</v>
      </c>
    </row>
    <row r="2347" spans="1:1" thickBot="1" x14ac:dyDescent="0.35">
      <c r="A2347" s="5">
        <v>70.08</v>
      </c>
    </row>
    <row r="2348" spans="1:1" thickBot="1" x14ac:dyDescent="0.35">
      <c r="A2348" s="5">
        <v>1.272</v>
      </c>
    </row>
    <row r="2349" spans="1:1" thickBot="1" x14ac:dyDescent="0.35">
      <c r="A2349" s="5">
        <v>557.58500000000004</v>
      </c>
    </row>
    <row r="2350" spans="1:1" thickBot="1" x14ac:dyDescent="0.35">
      <c r="A2350" s="5">
        <v>9.0239999999999991</v>
      </c>
    </row>
    <row r="2351" spans="1:1" thickBot="1" x14ac:dyDescent="0.35">
      <c r="A2351" s="5">
        <v>69.456000000000003</v>
      </c>
    </row>
    <row r="2352" spans="1:1" thickBot="1" x14ac:dyDescent="0.35">
      <c r="A2352" s="5">
        <v>10.86</v>
      </c>
    </row>
    <row r="2353" spans="1:1" thickBot="1" x14ac:dyDescent="0.35">
      <c r="A2353" s="5">
        <v>79.47</v>
      </c>
    </row>
    <row r="2354" spans="1:1" thickBot="1" x14ac:dyDescent="0.35">
      <c r="A2354" s="5">
        <v>10.08</v>
      </c>
    </row>
    <row r="2355" spans="1:1" thickBot="1" x14ac:dyDescent="0.35">
      <c r="A2355" s="5">
        <v>1552.8309999999999</v>
      </c>
    </row>
    <row r="2356" spans="1:1" thickBot="1" x14ac:dyDescent="0.35">
      <c r="A2356" s="5">
        <v>137.24</v>
      </c>
    </row>
    <row r="2357" spans="1:1" thickBot="1" x14ac:dyDescent="0.35">
      <c r="A2357" s="5">
        <v>36.51</v>
      </c>
    </row>
    <row r="2358" spans="1:1" thickBot="1" x14ac:dyDescent="0.35">
      <c r="A2358" s="5">
        <v>239.976</v>
      </c>
    </row>
    <row r="2359" spans="1:1" thickBot="1" x14ac:dyDescent="0.35">
      <c r="A2359" s="5">
        <v>1579.7460000000001</v>
      </c>
    </row>
    <row r="2360" spans="1:1" thickBot="1" x14ac:dyDescent="0.35">
      <c r="A2360" s="5">
        <v>1071.576</v>
      </c>
    </row>
    <row r="2361" spans="1:1" thickBot="1" x14ac:dyDescent="0.35">
      <c r="A2361" s="5">
        <v>613.90800000000002</v>
      </c>
    </row>
    <row r="2362" spans="1:1" thickBot="1" x14ac:dyDescent="0.35">
      <c r="A2362" s="5">
        <v>34.86</v>
      </c>
    </row>
    <row r="2363" spans="1:1" thickBot="1" x14ac:dyDescent="0.35">
      <c r="A2363" s="5">
        <v>155.04</v>
      </c>
    </row>
    <row r="2364" spans="1:1" thickBot="1" x14ac:dyDescent="0.35">
      <c r="A2364" s="5">
        <v>13.71</v>
      </c>
    </row>
    <row r="2365" spans="1:1" thickBot="1" x14ac:dyDescent="0.35">
      <c r="A2365" s="5">
        <v>127.88</v>
      </c>
    </row>
    <row r="2366" spans="1:1" thickBot="1" x14ac:dyDescent="0.35">
      <c r="A2366" s="5">
        <v>160.32</v>
      </c>
    </row>
    <row r="2367" spans="1:1" thickBot="1" x14ac:dyDescent="0.35">
      <c r="A2367" s="5">
        <v>46</v>
      </c>
    </row>
    <row r="2368" spans="1:1" thickBot="1" x14ac:dyDescent="0.35">
      <c r="A2368" s="5">
        <v>120.712</v>
      </c>
    </row>
    <row r="2369" spans="1:1" thickBot="1" x14ac:dyDescent="0.35">
      <c r="A2369" s="5">
        <v>23.12</v>
      </c>
    </row>
    <row r="2370" spans="1:1" thickBot="1" x14ac:dyDescent="0.35">
      <c r="A2370" s="5">
        <v>532.70399999999995</v>
      </c>
    </row>
    <row r="2371" spans="1:1" thickBot="1" x14ac:dyDescent="0.35">
      <c r="A2371" s="5">
        <v>4.9119999999999999</v>
      </c>
    </row>
    <row r="2372" spans="1:1" thickBot="1" x14ac:dyDescent="0.35">
      <c r="A2372" s="5">
        <v>252</v>
      </c>
    </row>
    <row r="2373" spans="1:1" thickBot="1" x14ac:dyDescent="0.35">
      <c r="A2373" s="5">
        <v>60.287999999999997</v>
      </c>
    </row>
    <row r="2374" spans="1:1" thickBot="1" x14ac:dyDescent="0.35">
      <c r="A2374" s="5">
        <v>2.6320000000000001</v>
      </c>
    </row>
    <row r="2375" spans="1:1" thickBot="1" x14ac:dyDescent="0.35">
      <c r="A2375" s="5">
        <v>23.687999999999999</v>
      </c>
    </row>
    <row r="2376" spans="1:1" thickBot="1" x14ac:dyDescent="0.35">
      <c r="A2376" s="5">
        <v>253.37200000000001</v>
      </c>
    </row>
    <row r="2377" spans="1:1" thickBot="1" x14ac:dyDescent="0.35">
      <c r="A2377" s="5">
        <v>5.67</v>
      </c>
    </row>
    <row r="2378" spans="1:1" thickBot="1" x14ac:dyDescent="0.35">
      <c r="A2378" s="5">
        <v>76.775999999999996</v>
      </c>
    </row>
    <row r="2379" spans="1:1" thickBot="1" x14ac:dyDescent="0.35">
      <c r="A2379" s="5">
        <v>9.1839999999999993</v>
      </c>
    </row>
    <row r="2380" spans="1:1" thickBot="1" x14ac:dyDescent="0.35">
      <c r="A2380" s="5">
        <v>32.75</v>
      </c>
    </row>
    <row r="2381" spans="1:1" thickBot="1" x14ac:dyDescent="0.35">
      <c r="A2381" s="5">
        <v>7.2160000000000002</v>
      </c>
    </row>
    <row r="2382" spans="1:1" thickBot="1" x14ac:dyDescent="0.35">
      <c r="A2382" s="5">
        <v>49.567999999999998</v>
      </c>
    </row>
    <row r="2383" spans="1:1" thickBot="1" x14ac:dyDescent="0.35">
      <c r="A2383" s="5">
        <v>54.712000000000003</v>
      </c>
    </row>
    <row r="2384" spans="1:1" thickBot="1" x14ac:dyDescent="0.35">
      <c r="A2384" s="5">
        <v>176.04</v>
      </c>
    </row>
    <row r="2385" spans="1:1" thickBot="1" x14ac:dyDescent="0.35">
      <c r="A2385" s="5">
        <v>16.02</v>
      </c>
    </row>
    <row r="2386" spans="1:1" thickBot="1" x14ac:dyDescent="0.35">
      <c r="A2386" s="5">
        <v>185.92</v>
      </c>
    </row>
    <row r="2387" spans="1:1" thickBot="1" x14ac:dyDescent="0.35">
      <c r="A2387" s="5">
        <v>211.16800000000001</v>
      </c>
    </row>
    <row r="2388" spans="1:1" thickBot="1" x14ac:dyDescent="0.35">
      <c r="A2388" s="5">
        <v>479.98399999999998</v>
      </c>
    </row>
    <row r="2389" spans="1:1" thickBot="1" x14ac:dyDescent="0.35">
      <c r="A2389" s="5">
        <v>7.86</v>
      </c>
    </row>
    <row r="2390" spans="1:1" thickBot="1" x14ac:dyDescent="0.35">
      <c r="A2390" s="5">
        <v>24.448</v>
      </c>
    </row>
    <row r="2391" spans="1:1" thickBot="1" x14ac:dyDescent="0.35">
      <c r="A2391" s="5">
        <v>6.48</v>
      </c>
    </row>
    <row r="2392" spans="1:1" thickBot="1" x14ac:dyDescent="0.35">
      <c r="A2392" s="5">
        <v>41.86</v>
      </c>
    </row>
    <row r="2393" spans="1:1" thickBot="1" x14ac:dyDescent="0.35">
      <c r="A2393" s="5">
        <v>1619.91</v>
      </c>
    </row>
    <row r="2394" spans="1:1" thickBot="1" x14ac:dyDescent="0.35">
      <c r="A2394" s="5">
        <v>113.92</v>
      </c>
    </row>
    <row r="2395" spans="1:1" thickBot="1" x14ac:dyDescent="0.35">
      <c r="A2395" s="5">
        <v>39.68</v>
      </c>
    </row>
    <row r="2396" spans="1:1" thickBot="1" x14ac:dyDescent="0.35">
      <c r="A2396" s="5">
        <v>37.6</v>
      </c>
    </row>
    <row r="2397" spans="1:1" thickBot="1" x14ac:dyDescent="0.35">
      <c r="A2397" s="5">
        <v>59.9</v>
      </c>
    </row>
    <row r="2398" spans="1:1" thickBot="1" x14ac:dyDescent="0.35">
      <c r="A2398" s="5">
        <v>37</v>
      </c>
    </row>
    <row r="2399" spans="1:1" thickBot="1" x14ac:dyDescent="0.35">
      <c r="A2399" s="5">
        <v>5.76</v>
      </c>
    </row>
    <row r="2400" spans="1:1" thickBot="1" x14ac:dyDescent="0.35">
      <c r="A2400" s="5">
        <v>16.68</v>
      </c>
    </row>
    <row r="2401" spans="1:1" thickBot="1" x14ac:dyDescent="0.35">
      <c r="A2401" s="5">
        <v>628.80999999999995</v>
      </c>
    </row>
    <row r="2402" spans="1:1" thickBot="1" x14ac:dyDescent="0.35">
      <c r="A2402" s="5">
        <v>56.45</v>
      </c>
    </row>
    <row r="2403" spans="1:1" thickBot="1" x14ac:dyDescent="0.35">
      <c r="A2403" s="5">
        <v>94.2</v>
      </c>
    </row>
    <row r="2404" spans="1:1" thickBot="1" x14ac:dyDescent="0.35">
      <c r="A2404" s="5">
        <v>28.4</v>
      </c>
    </row>
    <row r="2405" spans="1:1" thickBot="1" x14ac:dyDescent="0.35">
      <c r="A2405" s="5">
        <v>956.66480000000001</v>
      </c>
    </row>
    <row r="2406" spans="1:1" thickBot="1" x14ac:dyDescent="0.35">
      <c r="A2406" s="5">
        <v>1115.9100000000001</v>
      </c>
    </row>
    <row r="2407" spans="1:1" thickBot="1" x14ac:dyDescent="0.35">
      <c r="A2407" s="5">
        <v>128.744</v>
      </c>
    </row>
    <row r="2408" spans="1:1" thickBot="1" x14ac:dyDescent="0.35">
      <c r="A2408" s="5">
        <v>79.92</v>
      </c>
    </row>
    <row r="2409" spans="1:1" thickBot="1" x14ac:dyDescent="0.35">
      <c r="A2409" s="5">
        <v>24.2</v>
      </c>
    </row>
    <row r="2410" spans="1:1" thickBot="1" x14ac:dyDescent="0.35">
      <c r="A2410" s="5">
        <v>359.976</v>
      </c>
    </row>
    <row r="2411" spans="1:1" thickBot="1" x14ac:dyDescent="0.35">
      <c r="A2411" s="5">
        <v>211.84</v>
      </c>
    </row>
    <row r="2412" spans="1:1" thickBot="1" x14ac:dyDescent="0.35">
      <c r="A2412" s="5">
        <v>5.68</v>
      </c>
    </row>
    <row r="2413" spans="1:1" thickBot="1" x14ac:dyDescent="0.35">
      <c r="A2413" s="5">
        <v>7.52</v>
      </c>
    </row>
    <row r="2414" spans="1:1" thickBot="1" x14ac:dyDescent="0.35">
      <c r="A2414" s="5">
        <v>11.96</v>
      </c>
    </row>
    <row r="2415" spans="1:1" thickBot="1" x14ac:dyDescent="0.35">
      <c r="A2415" s="5">
        <v>629.06399999999996</v>
      </c>
    </row>
    <row r="2416" spans="1:1" thickBot="1" x14ac:dyDescent="0.35">
      <c r="A2416" s="5">
        <v>754.45</v>
      </c>
    </row>
    <row r="2417" spans="1:1" thickBot="1" x14ac:dyDescent="0.35">
      <c r="A2417" s="5">
        <v>301.95999999999998</v>
      </c>
    </row>
    <row r="2418" spans="1:1" thickBot="1" x14ac:dyDescent="0.35">
      <c r="A2418" s="5">
        <v>595</v>
      </c>
    </row>
    <row r="2419" spans="1:1" thickBot="1" x14ac:dyDescent="0.35">
      <c r="A2419" s="5">
        <v>79.872</v>
      </c>
    </row>
    <row r="2420" spans="1:1" thickBot="1" x14ac:dyDescent="0.35">
      <c r="A2420" s="5">
        <v>2396.4</v>
      </c>
    </row>
    <row r="2421" spans="1:1" thickBot="1" x14ac:dyDescent="0.35">
      <c r="A2421" s="5">
        <v>63.56</v>
      </c>
    </row>
    <row r="2422" spans="1:1" thickBot="1" x14ac:dyDescent="0.35">
      <c r="A2422" s="5">
        <v>99.99</v>
      </c>
    </row>
    <row r="2423" spans="1:1" thickBot="1" x14ac:dyDescent="0.35">
      <c r="A2423" s="5">
        <v>230.376</v>
      </c>
    </row>
    <row r="2424" spans="1:1" thickBot="1" x14ac:dyDescent="0.35">
      <c r="A2424" s="5">
        <v>9.6639999999999997</v>
      </c>
    </row>
    <row r="2425" spans="1:1" thickBot="1" x14ac:dyDescent="0.35">
      <c r="A2425" s="5">
        <v>158.928</v>
      </c>
    </row>
    <row r="2426" spans="1:1" thickBot="1" x14ac:dyDescent="0.35">
      <c r="A2426" s="5">
        <v>13.023</v>
      </c>
    </row>
    <row r="2427" spans="1:1" thickBot="1" x14ac:dyDescent="0.35">
      <c r="A2427" s="5">
        <v>273.06</v>
      </c>
    </row>
    <row r="2428" spans="1:1" thickBot="1" x14ac:dyDescent="0.35">
      <c r="A2428" s="5">
        <v>39.311999999999998</v>
      </c>
    </row>
    <row r="2429" spans="1:1" thickBot="1" x14ac:dyDescent="0.35">
      <c r="A2429" s="5">
        <v>1.3440000000000001</v>
      </c>
    </row>
    <row r="2430" spans="1:1" thickBot="1" x14ac:dyDescent="0.35">
      <c r="A2430" s="5">
        <v>8.2720000000000002</v>
      </c>
    </row>
    <row r="2431" spans="1:1" thickBot="1" x14ac:dyDescent="0.35">
      <c r="A2431" s="5">
        <v>12.544</v>
      </c>
    </row>
    <row r="2432" spans="1:1" thickBot="1" x14ac:dyDescent="0.35">
      <c r="A2432" s="5">
        <v>58.48</v>
      </c>
    </row>
    <row r="2433" spans="1:1" thickBot="1" x14ac:dyDescent="0.35">
      <c r="A2433" s="5">
        <v>7.4</v>
      </c>
    </row>
    <row r="2434" spans="1:1" thickBot="1" x14ac:dyDescent="0.35">
      <c r="A2434" s="5">
        <v>366.786</v>
      </c>
    </row>
    <row r="2435" spans="1:1" thickBot="1" x14ac:dyDescent="0.35">
      <c r="A2435" s="5">
        <v>54.368000000000002</v>
      </c>
    </row>
    <row r="2436" spans="1:1" thickBot="1" x14ac:dyDescent="0.35">
      <c r="A2436" s="5">
        <v>33.96</v>
      </c>
    </row>
    <row r="2437" spans="1:1" thickBot="1" x14ac:dyDescent="0.35">
      <c r="A2437" s="5">
        <v>826.11</v>
      </c>
    </row>
    <row r="2438" spans="1:1" thickBot="1" x14ac:dyDescent="0.35">
      <c r="A2438" s="5">
        <v>545.85</v>
      </c>
    </row>
    <row r="2439" spans="1:1" thickBot="1" x14ac:dyDescent="0.35">
      <c r="A2439" s="5">
        <v>145.97999999999999</v>
      </c>
    </row>
    <row r="2440" spans="1:1" thickBot="1" x14ac:dyDescent="0.35">
      <c r="A2440" s="5">
        <v>35.808</v>
      </c>
    </row>
    <row r="2441" spans="1:1" thickBot="1" x14ac:dyDescent="0.35">
      <c r="A2441" s="5">
        <v>7.9039999999999999</v>
      </c>
    </row>
    <row r="2442" spans="1:1" thickBot="1" x14ac:dyDescent="0.35">
      <c r="A2442" s="5">
        <v>345</v>
      </c>
    </row>
    <row r="2443" spans="1:1" thickBot="1" x14ac:dyDescent="0.35">
      <c r="A2443" s="5">
        <v>174.286</v>
      </c>
    </row>
    <row r="2444" spans="1:1" thickBot="1" x14ac:dyDescent="0.35">
      <c r="A2444" s="5">
        <v>662.84</v>
      </c>
    </row>
    <row r="2445" spans="1:1" thickBot="1" x14ac:dyDescent="0.35">
      <c r="A2445" s="5">
        <v>95.1</v>
      </c>
    </row>
    <row r="2446" spans="1:1" thickBot="1" x14ac:dyDescent="0.35">
      <c r="A2446" s="5">
        <v>26.88</v>
      </c>
    </row>
    <row r="2447" spans="1:1" thickBot="1" x14ac:dyDescent="0.35">
      <c r="A2447" s="5">
        <v>257.98</v>
      </c>
    </row>
    <row r="2448" spans="1:1" thickBot="1" x14ac:dyDescent="0.35">
      <c r="A2448" s="5">
        <v>17.48</v>
      </c>
    </row>
    <row r="2449" spans="1:1" thickBot="1" x14ac:dyDescent="0.35">
      <c r="A2449" s="5">
        <v>492.83499999999998</v>
      </c>
    </row>
    <row r="2450" spans="1:1" thickBot="1" x14ac:dyDescent="0.35">
      <c r="A2450" s="5">
        <v>269.49</v>
      </c>
    </row>
    <row r="2451" spans="1:1" thickBot="1" x14ac:dyDescent="0.35">
      <c r="A2451" s="5">
        <v>29.12</v>
      </c>
    </row>
    <row r="2452" spans="1:1" thickBot="1" x14ac:dyDescent="0.35">
      <c r="A2452" s="5">
        <v>18.75</v>
      </c>
    </row>
    <row r="2453" spans="1:1" thickBot="1" x14ac:dyDescent="0.35">
      <c r="A2453" s="5">
        <v>119.7</v>
      </c>
    </row>
    <row r="2454" spans="1:1" thickBot="1" x14ac:dyDescent="0.35">
      <c r="A2454" s="5">
        <v>9.1440000000000001</v>
      </c>
    </row>
    <row r="2455" spans="1:1" thickBot="1" x14ac:dyDescent="0.35">
      <c r="A2455" s="5">
        <v>57.06</v>
      </c>
    </row>
    <row r="2456" spans="1:1" thickBot="1" x14ac:dyDescent="0.35">
      <c r="A2456" s="5">
        <v>71.599999999999994</v>
      </c>
    </row>
    <row r="2457" spans="1:1" thickBot="1" x14ac:dyDescent="0.35">
      <c r="A2457" s="5">
        <v>107.44</v>
      </c>
    </row>
    <row r="2458" spans="1:1" thickBot="1" x14ac:dyDescent="0.35">
      <c r="A2458" s="5">
        <v>7.31</v>
      </c>
    </row>
    <row r="2459" spans="1:1" thickBot="1" x14ac:dyDescent="0.35">
      <c r="A2459" s="5">
        <v>59.1</v>
      </c>
    </row>
    <row r="2460" spans="1:1" thickBot="1" x14ac:dyDescent="0.35">
      <c r="A2460" s="5">
        <v>46.53</v>
      </c>
    </row>
    <row r="2461" spans="1:1" thickBot="1" x14ac:dyDescent="0.35">
      <c r="A2461" s="5">
        <v>97.84</v>
      </c>
    </row>
    <row r="2462" spans="1:1" thickBot="1" x14ac:dyDescent="0.35">
      <c r="A2462" s="5">
        <v>29.97</v>
      </c>
    </row>
    <row r="2463" spans="1:1" thickBot="1" x14ac:dyDescent="0.35">
      <c r="A2463" s="5">
        <v>98.352000000000004</v>
      </c>
    </row>
    <row r="2464" spans="1:1" thickBot="1" x14ac:dyDescent="0.35">
      <c r="A2464" s="5">
        <v>83.92</v>
      </c>
    </row>
    <row r="2465" spans="1:1" thickBot="1" x14ac:dyDescent="0.35">
      <c r="A2465" s="5">
        <v>14.624000000000001</v>
      </c>
    </row>
    <row r="2466" spans="1:1" thickBot="1" x14ac:dyDescent="0.35">
      <c r="A2466" s="5">
        <v>136.99</v>
      </c>
    </row>
    <row r="2467" spans="1:1" thickBot="1" x14ac:dyDescent="0.35">
      <c r="A2467" s="5">
        <v>3.15</v>
      </c>
    </row>
    <row r="2468" spans="1:1" thickBot="1" x14ac:dyDescent="0.35">
      <c r="A2468" s="5">
        <v>9.11</v>
      </c>
    </row>
    <row r="2469" spans="1:1" thickBot="1" x14ac:dyDescent="0.35">
      <c r="A2469" s="5">
        <v>571.44000000000005</v>
      </c>
    </row>
    <row r="2470" spans="1:1" thickBot="1" x14ac:dyDescent="0.35">
      <c r="A2470" s="5">
        <v>32.4</v>
      </c>
    </row>
    <row r="2471" spans="1:1" thickBot="1" x14ac:dyDescent="0.35">
      <c r="A2471" s="5">
        <v>16.91</v>
      </c>
    </row>
    <row r="2472" spans="1:1" thickBot="1" x14ac:dyDescent="0.35">
      <c r="A2472" s="5">
        <v>14.272</v>
      </c>
    </row>
    <row r="2473" spans="1:1" thickBot="1" x14ac:dyDescent="0.35">
      <c r="A2473" s="5">
        <v>451.13600000000002</v>
      </c>
    </row>
    <row r="2474" spans="1:1" thickBot="1" x14ac:dyDescent="0.35">
      <c r="A2474" s="5">
        <v>64.864000000000004</v>
      </c>
    </row>
    <row r="2475" spans="1:1" thickBot="1" x14ac:dyDescent="0.35">
      <c r="A2475" s="5">
        <v>217.584</v>
      </c>
    </row>
    <row r="2476" spans="1:1" thickBot="1" x14ac:dyDescent="0.35">
      <c r="A2476" s="5">
        <v>82.95</v>
      </c>
    </row>
    <row r="2477" spans="1:1" thickBot="1" x14ac:dyDescent="0.35">
      <c r="A2477" s="5">
        <v>87.71</v>
      </c>
    </row>
    <row r="2478" spans="1:1" thickBot="1" x14ac:dyDescent="0.35">
      <c r="A2478" s="5">
        <v>1101.48</v>
      </c>
    </row>
    <row r="2479" spans="1:1" thickBot="1" x14ac:dyDescent="0.35">
      <c r="A2479" s="5">
        <v>1322.3520000000001</v>
      </c>
    </row>
    <row r="2480" spans="1:1" thickBot="1" x14ac:dyDescent="0.35">
      <c r="A2480" s="5">
        <v>5.46</v>
      </c>
    </row>
    <row r="2481" spans="1:1" thickBot="1" x14ac:dyDescent="0.35">
      <c r="A2481" s="5">
        <v>11.183999999999999</v>
      </c>
    </row>
    <row r="2482" spans="1:1" thickBot="1" x14ac:dyDescent="0.35">
      <c r="A2482" s="5">
        <v>153.584</v>
      </c>
    </row>
    <row r="2483" spans="1:1" thickBot="1" x14ac:dyDescent="0.35">
      <c r="A2483" s="5">
        <v>1003.62</v>
      </c>
    </row>
    <row r="2484" spans="1:1" thickBot="1" x14ac:dyDescent="0.35">
      <c r="A2484" s="5">
        <v>35.167999999999999</v>
      </c>
    </row>
    <row r="2485" spans="1:1" thickBot="1" x14ac:dyDescent="0.35">
      <c r="A2485" s="5">
        <v>1137.75</v>
      </c>
    </row>
    <row r="2486" spans="1:1" thickBot="1" x14ac:dyDescent="0.35">
      <c r="A2486" s="5">
        <v>99.68</v>
      </c>
    </row>
    <row r="2487" spans="1:1" thickBot="1" x14ac:dyDescent="0.35">
      <c r="A2487" s="5">
        <v>5.56</v>
      </c>
    </row>
    <row r="2488" spans="1:1" thickBot="1" x14ac:dyDescent="0.35">
      <c r="A2488" s="5">
        <v>85.52</v>
      </c>
    </row>
    <row r="2489" spans="1:1" thickBot="1" x14ac:dyDescent="0.35">
      <c r="A2489" s="5">
        <v>9.84</v>
      </c>
    </row>
    <row r="2490" spans="1:1" thickBot="1" x14ac:dyDescent="0.35">
      <c r="A2490" s="5">
        <v>20.04</v>
      </c>
    </row>
    <row r="2491" spans="1:1" thickBot="1" x14ac:dyDescent="0.35">
      <c r="A2491" s="5">
        <v>631.96</v>
      </c>
    </row>
    <row r="2492" spans="1:1" thickBot="1" x14ac:dyDescent="0.35">
      <c r="A2492" s="5">
        <v>23.92</v>
      </c>
    </row>
    <row r="2493" spans="1:1" thickBot="1" x14ac:dyDescent="0.35">
      <c r="A2493" s="5">
        <v>90.24</v>
      </c>
    </row>
    <row r="2494" spans="1:1" thickBot="1" x14ac:dyDescent="0.35">
      <c r="A2494" s="5">
        <v>4548.8100000000004</v>
      </c>
    </row>
    <row r="2495" spans="1:1" thickBot="1" x14ac:dyDescent="0.35">
      <c r="A2495" s="5">
        <v>300.93</v>
      </c>
    </row>
    <row r="2496" spans="1:1" thickBot="1" x14ac:dyDescent="0.35">
      <c r="A2496" s="5">
        <v>719.96</v>
      </c>
    </row>
    <row r="2497" spans="1:1" thickBot="1" x14ac:dyDescent="0.35">
      <c r="A2497" s="5">
        <v>647.84</v>
      </c>
    </row>
    <row r="2498" spans="1:1" thickBot="1" x14ac:dyDescent="0.35">
      <c r="A2498" s="5">
        <v>64.17</v>
      </c>
    </row>
    <row r="2499" spans="1:1" thickBot="1" x14ac:dyDescent="0.35">
      <c r="A2499" s="5">
        <v>124.46</v>
      </c>
    </row>
    <row r="2500" spans="1:1" thickBot="1" x14ac:dyDescent="0.35">
      <c r="A2500" s="5">
        <v>9.5839999999999996</v>
      </c>
    </row>
    <row r="2501" spans="1:1" thickBot="1" x14ac:dyDescent="0.35">
      <c r="A2501" s="5">
        <v>37.607999999999997</v>
      </c>
    </row>
    <row r="2502" spans="1:1" thickBot="1" x14ac:dyDescent="0.35">
      <c r="A2502" s="5">
        <v>12.224</v>
      </c>
    </row>
    <row r="2503" spans="1:1" thickBot="1" x14ac:dyDescent="0.35">
      <c r="A2503" s="5">
        <v>2.3039999999999998</v>
      </c>
    </row>
    <row r="2504" spans="1:1" thickBot="1" x14ac:dyDescent="0.35">
      <c r="A2504" s="5">
        <v>9.36</v>
      </c>
    </row>
    <row r="2505" spans="1:1" thickBot="1" x14ac:dyDescent="0.35">
      <c r="A2505" s="5">
        <v>7.38</v>
      </c>
    </row>
    <row r="2506" spans="1:1" thickBot="1" x14ac:dyDescent="0.35">
      <c r="A2506" s="5">
        <v>53.72</v>
      </c>
    </row>
    <row r="2507" spans="1:1" thickBot="1" x14ac:dyDescent="0.35">
      <c r="A2507" s="5">
        <v>8187.65</v>
      </c>
    </row>
    <row r="2508" spans="1:1" thickBot="1" x14ac:dyDescent="0.35">
      <c r="A2508" s="5">
        <v>77.92</v>
      </c>
    </row>
    <row r="2509" spans="1:1" thickBot="1" x14ac:dyDescent="0.35">
      <c r="A2509" s="5">
        <v>32.783999999999999</v>
      </c>
    </row>
    <row r="2510" spans="1:1" thickBot="1" x14ac:dyDescent="0.35">
      <c r="A2510" s="5">
        <v>196.77600000000001</v>
      </c>
    </row>
    <row r="2511" spans="1:1" thickBot="1" x14ac:dyDescent="0.35">
      <c r="A2511" s="5">
        <v>479.94</v>
      </c>
    </row>
    <row r="2512" spans="1:1" thickBot="1" x14ac:dyDescent="0.35">
      <c r="A2512" s="5">
        <v>1117.92</v>
      </c>
    </row>
    <row r="2513" spans="1:1" thickBot="1" x14ac:dyDescent="0.35">
      <c r="A2513" s="5">
        <v>106.5</v>
      </c>
    </row>
    <row r="2514" spans="1:1" thickBot="1" x14ac:dyDescent="0.35">
      <c r="A2514" s="5">
        <v>45.66</v>
      </c>
    </row>
    <row r="2515" spans="1:1" thickBot="1" x14ac:dyDescent="0.35">
      <c r="A2515" s="5">
        <v>95.968000000000004</v>
      </c>
    </row>
    <row r="2516" spans="1:1" thickBot="1" x14ac:dyDescent="0.35">
      <c r="A2516" s="5">
        <v>47.991999999999997</v>
      </c>
    </row>
    <row r="2517" spans="1:1" thickBot="1" x14ac:dyDescent="0.35">
      <c r="A2517" s="5">
        <v>264.32</v>
      </c>
    </row>
    <row r="2518" spans="1:1" thickBot="1" x14ac:dyDescent="0.35">
      <c r="A2518" s="5">
        <v>604.65599999999995</v>
      </c>
    </row>
    <row r="2519" spans="1:1" thickBot="1" x14ac:dyDescent="0.35">
      <c r="A2519" s="5">
        <v>129.93</v>
      </c>
    </row>
    <row r="2520" spans="1:1" thickBot="1" x14ac:dyDescent="0.35">
      <c r="A2520" s="5">
        <v>20.16</v>
      </c>
    </row>
    <row r="2521" spans="1:1" thickBot="1" x14ac:dyDescent="0.35">
      <c r="A2521" s="5">
        <v>29.46</v>
      </c>
    </row>
    <row r="2522" spans="1:1" thickBot="1" x14ac:dyDescent="0.35">
      <c r="A2522" s="5">
        <v>868.59</v>
      </c>
    </row>
    <row r="2523" spans="1:1" thickBot="1" x14ac:dyDescent="0.35">
      <c r="A2523" s="5">
        <v>12.96</v>
      </c>
    </row>
    <row r="2524" spans="1:1" thickBot="1" x14ac:dyDescent="0.35">
      <c r="A2524" s="5">
        <v>5.5</v>
      </c>
    </row>
    <row r="2525" spans="1:1" thickBot="1" x14ac:dyDescent="0.35">
      <c r="A2525" s="5">
        <v>121.6</v>
      </c>
    </row>
    <row r="2526" spans="1:1" thickBot="1" x14ac:dyDescent="0.35">
      <c r="A2526" s="5">
        <v>42.048000000000002</v>
      </c>
    </row>
    <row r="2527" spans="1:1" thickBot="1" x14ac:dyDescent="0.35">
      <c r="A2527" s="5">
        <v>25.488</v>
      </c>
    </row>
    <row r="2528" spans="1:1" thickBot="1" x14ac:dyDescent="0.35">
      <c r="A2528" s="5">
        <v>6.9</v>
      </c>
    </row>
    <row r="2529" spans="1:1" thickBot="1" x14ac:dyDescent="0.35">
      <c r="A2529" s="5">
        <v>9.6479999999999997</v>
      </c>
    </row>
    <row r="2530" spans="1:1" thickBot="1" x14ac:dyDescent="0.35">
      <c r="A2530" s="5">
        <v>7.968</v>
      </c>
    </row>
    <row r="2531" spans="1:1" thickBot="1" x14ac:dyDescent="0.35">
      <c r="A2531" s="5">
        <v>10.368</v>
      </c>
    </row>
    <row r="2532" spans="1:1" thickBot="1" x14ac:dyDescent="0.35">
      <c r="A2532" s="5">
        <v>114.2</v>
      </c>
    </row>
    <row r="2533" spans="1:1" thickBot="1" x14ac:dyDescent="0.35">
      <c r="A2533" s="5">
        <v>17.96</v>
      </c>
    </row>
    <row r="2534" spans="1:1" thickBot="1" x14ac:dyDescent="0.35">
      <c r="A2534" s="5">
        <v>12.67</v>
      </c>
    </row>
    <row r="2535" spans="1:1" thickBot="1" x14ac:dyDescent="0.35">
      <c r="A2535" s="5">
        <v>339.96</v>
      </c>
    </row>
    <row r="2536" spans="1:1" thickBot="1" x14ac:dyDescent="0.35">
      <c r="A2536" s="5">
        <v>1801.6320000000001</v>
      </c>
    </row>
    <row r="2537" spans="1:1" thickBot="1" x14ac:dyDescent="0.35">
      <c r="A2537" s="5">
        <v>46.32</v>
      </c>
    </row>
    <row r="2538" spans="1:1" thickBot="1" x14ac:dyDescent="0.35">
      <c r="A2538" s="5">
        <v>181.98599999999999</v>
      </c>
    </row>
    <row r="2539" spans="1:1" thickBot="1" x14ac:dyDescent="0.35">
      <c r="A2539" s="5">
        <v>431.976</v>
      </c>
    </row>
    <row r="2540" spans="1:1" thickBot="1" x14ac:dyDescent="0.35">
      <c r="A2540" s="5">
        <v>155.37</v>
      </c>
    </row>
    <row r="2541" spans="1:1" thickBot="1" x14ac:dyDescent="0.35">
      <c r="A2541" s="5">
        <v>1348.704</v>
      </c>
    </row>
    <row r="2542" spans="1:1" thickBot="1" x14ac:dyDescent="0.35">
      <c r="A2542" s="5">
        <v>700.15200000000004</v>
      </c>
    </row>
    <row r="2543" spans="1:1" thickBot="1" x14ac:dyDescent="0.35">
      <c r="A2543" s="5">
        <v>111.88800000000001</v>
      </c>
    </row>
    <row r="2544" spans="1:1" thickBot="1" x14ac:dyDescent="0.35">
      <c r="A2544" s="5">
        <v>143.952</v>
      </c>
    </row>
    <row r="2545" spans="1:1" thickBot="1" x14ac:dyDescent="0.35">
      <c r="A2545" s="5">
        <v>173.94</v>
      </c>
    </row>
    <row r="2546" spans="1:1" thickBot="1" x14ac:dyDescent="0.35">
      <c r="A2546" s="5">
        <v>14.76</v>
      </c>
    </row>
    <row r="2547" spans="1:1" thickBot="1" x14ac:dyDescent="0.35">
      <c r="A2547" s="5">
        <v>205.92</v>
      </c>
    </row>
    <row r="2548" spans="1:1" thickBot="1" x14ac:dyDescent="0.35">
      <c r="A2548" s="5">
        <v>102.833</v>
      </c>
    </row>
    <row r="2549" spans="1:1" thickBot="1" x14ac:dyDescent="0.35">
      <c r="A2549" s="5">
        <v>2.3039999999999998</v>
      </c>
    </row>
    <row r="2550" spans="1:1" thickBot="1" x14ac:dyDescent="0.35">
      <c r="A2550" s="5">
        <v>1879.96</v>
      </c>
    </row>
    <row r="2551" spans="1:1" thickBot="1" x14ac:dyDescent="0.35">
      <c r="A2551" s="5">
        <v>313.024</v>
      </c>
    </row>
    <row r="2552" spans="1:1" thickBot="1" x14ac:dyDescent="0.35">
      <c r="A2552" s="5">
        <v>5.04</v>
      </c>
    </row>
    <row r="2553" spans="1:1" thickBot="1" x14ac:dyDescent="0.35">
      <c r="A2553" s="5">
        <v>821.88</v>
      </c>
    </row>
    <row r="2554" spans="1:1" thickBot="1" x14ac:dyDescent="0.35">
      <c r="A2554" s="5">
        <v>21.96</v>
      </c>
    </row>
    <row r="2555" spans="1:1" thickBot="1" x14ac:dyDescent="0.35">
      <c r="A2555" s="5">
        <v>25.92</v>
      </c>
    </row>
    <row r="2556" spans="1:1" thickBot="1" x14ac:dyDescent="0.35">
      <c r="A2556" s="5">
        <v>705.54399999999998</v>
      </c>
    </row>
    <row r="2557" spans="1:1" thickBot="1" x14ac:dyDescent="0.35">
      <c r="A2557" s="5">
        <v>50</v>
      </c>
    </row>
    <row r="2558" spans="1:1" thickBot="1" x14ac:dyDescent="0.35">
      <c r="A2558" s="5">
        <v>51.712000000000003</v>
      </c>
    </row>
    <row r="2559" spans="1:1" thickBot="1" x14ac:dyDescent="0.35">
      <c r="A2559" s="5">
        <v>6.992</v>
      </c>
    </row>
    <row r="2560" spans="1:1" thickBot="1" x14ac:dyDescent="0.35">
      <c r="A2560" s="5">
        <v>1406.86</v>
      </c>
    </row>
    <row r="2561" spans="1:1" thickBot="1" x14ac:dyDescent="0.35">
      <c r="A2561" s="5">
        <v>15.75</v>
      </c>
    </row>
    <row r="2562" spans="1:1" thickBot="1" x14ac:dyDescent="0.35">
      <c r="A2562" s="5">
        <v>323.10000000000002</v>
      </c>
    </row>
    <row r="2563" spans="1:1" thickBot="1" x14ac:dyDescent="0.35">
      <c r="A2563" s="5">
        <v>9.2159999999999993</v>
      </c>
    </row>
    <row r="2564" spans="1:1" thickBot="1" x14ac:dyDescent="0.35">
      <c r="A2564" s="5">
        <v>10.368</v>
      </c>
    </row>
    <row r="2565" spans="1:1" thickBot="1" x14ac:dyDescent="0.35">
      <c r="A2565" s="5">
        <v>15.02</v>
      </c>
    </row>
    <row r="2566" spans="1:1" thickBot="1" x14ac:dyDescent="0.35">
      <c r="A2566" s="5">
        <v>33.82</v>
      </c>
    </row>
    <row r="2567" spans="1:1" thickBot="1" x14ac:dyDescent="0.35">
      <c r="A2567" s="5">
        <v>71</v>
      </c>
    </row>
    <row r="2568" spans="1:1" thickBot="1" x14ac:dyDescent="0.35">
      <c r="A2568" s="5">
        <v>25.12</v>
      </c>
    </row>
    <row r="2569" spans="1:1" thickBot="1" x14ac:dyDescent="0.35">
      <c r="A2569" s="5">
        <v>2665.62</v>
      </c>
    </row>
    <row r="2570" spans="1:1" thickBot="1" x14ac:dyDescent="0.35">
      <c r="A2570" s="5">
        <v>478.08</v>
      </c>
    </row>
    <row r="2571" spans="1:1" thickBot="1" x14ac:dyDescent="0.35">
      <c r="A2571" s="5">
        <v>164.38800000000001</v>
      </c>
    </row>
    <row r="2572" spans="1:1" thickBot="1" x14ac:dyDescent="0.35">
      <c r="A2572" s="5">
        <v>13.247999999999999</v>
      </c>
    </row>
    <row r="2573" spans="1:1" thickBot="1" x14ac:dyDescent="0.35">
      <c r="A2573" s="5">
        <v>2.9119999999999999</v>
      </c>
    </row>
    <row r="2574" spans="1:1" thickBot="1" x14ac:dyDescent="0.35">
      <c r="A2574" s="5">
        <v>1399.944</v>
      </c>
    </row>
    <row r="2575" spans="1:1" thickBot="1" x14ac:dyDescent="0.35">
      <c r="A2575" s="5">
        <v>526.45000000000005</v>
      </c>
    </row>
    <row r="2576" spans="1:1" thickBot="1" x14ac:dyDescent="0.35">
      <c r="A2576" s="5">
        <v>16.23</v>
      </c>
    </row>
    <row r="2577" spans="1:1" thickBot="1" x14ac:dyDescent="0.35">
      <c r="A2577" s="5">
        <v>319.89999999999998</v>
      </c>
    </row>
    <row r="2578" spans="1:1" thickBot="1" x14ac:dyDescent="0.35">
      <c r="A2578" s="5">
        <v>11.36</v>
      </c>
    </row>
    <row r="2579" spans="1:1" thickBot="1" x14ac:dyDescent="0.35">
      <c r="A2579" s="5">
        <v>675.12</v>
      </c>
    </row>
    <row r="2580" spans="1:1" thickBot="1" x14ac:dyDescent="0.35">
      <c r="A2580" s="5">
        <v>62.82</v>
      </c>
    </row>
    <row r="2581" spans="1:1" thickBot="1" x14ac:dyDescent="0.35">
      <c r="A2581" s="5">
        <v>489.92</v>
      </c>
    </row>
    <row r="2582" spans="1:1" thickBot="1" x14ac:dyDescent="0.35">
      <c r="A2582" s="5">
        <v>19.440000000000001</v>
      </c>
    </row>
    <row r="2583" spans="1:1" thickBot="1" x14ac:dyDescent="0.35">
      <c r="A2583" s="5">
        <v>16.68</v>
      </c>
    </row>
    <row r="2584" spans="1:1" thickBot="1" x14ac:dyDescent="0.35">
      <c r="A2584" s="5">
        <v>155.35</v>
      </c>
    </row>
    <row r="2585" spans="1:1" thickBot="1" x14ac:dyDescent="0.35">
      <c r="A2585" s="5">
        <v>12.42</v>
      </c>
    </row>
    <row r="2586" spans="1:1" thickBot="1" x14ac:dyDescent="0.35">
      <c r="A2586" s="5">
        <v>187.98</v>
      </c>
    </row>
    <row r="2587" spans="1:1" thickBot="1" x14ac:dyDescent="0.35">
      <c r="A2587" s="5">
        <v>6.6079999999999997</v>
      </c>
    </row>
    <row r="2588" spans="1:1" thickBot="1" x14ac:dyDescent="0.35">
      <c r="A2588" s="5">
        <v>248.57</v>
      </c>
    </row>
    <row r="2589" spans="1:1" thickBot="1" x14ac:dyDescent="0.35">
      <c r="A2589" s="5">
        <v>22.23</v>
      </c>
    </row>
    <row r="2590" spans="1:1" thickBot="1" x14ac:dyDescent="0.35">
      <c r="A2590" s="5">
        <v>5.98</v>
      </c>
    </row>
    <row r="2591" spans="1:1" thickBot="1" x14ac:dyDescent="0.35">
      <c r="A2591" s="5">
        <v>246.16800000000001</v>
      </c>
    </row>
    <row r="2592" spans="1:1" thickBot="1" x14ac:dyDescent="0.35">
      <c r="A2592" s="5">
        <v>14.135999999999999</v>
      </c>
    </row>
    <row r="2593" spans="1:1" thickBot="1" x14ac:dyDescent="0.35">
      <c r="A2593" s="5">
        <v>601.47</v>
      </c>
    </row>
    <row r="2594" spans="1:1" thickBot="1" x14ac:dyDescent="0.35">
      <c r="A2594" s="5">
        <v>79.099999999999994</v>
      </c>
    </row>
    <row r="2595" spans="1:1" thickBot="1" x14ac:dyDescent="0.35">
      <c r="A2595" s="5">
        <v>327.84</v>
      </c>
    </row>
    <row r="2596" spans="1:1" thickBot="1" x14ac:dyDescent="0.35">
      <c r="A2596" s="5">
        <v>180.96</v>
      </c>
    </row>
    <row r="2597" spans="1:1" thickBot="1" x14ac:dyDescent="0.35">
      <c r="A2597" s="5">
        <v>914.97</v>
      </c>
    </row>
    <row r="2598" spans="1:1" thickBot="1" x14ac:dyDescent="0.35">
      <c r="A2598" s="5">
        <v>587.97</v>
      </c>
    </row>
    <row r="2599" spans="1:1" thickBot="1" x14ac:dyDescent="0.35">
      <c r="A2599" s="5">
        <v>530.34</v>
      </c>
    </row>
    <row r="2600" spans="1:1" thickBot="1" x14ac:dyDescent="0.35">
      <c r="A2600" s="5">
        <v>14.94</v>
      </c>
    </row>
    <row r="2601" spans="1:1" thickBot="1" x14ac:dyDescent="0.35">
      <c r="A2601" s="5">
        <v>121.94</v>
      </c>
    </row>
    <row r="2602" spans="1:1" thickBot="1" x14ac:dyDescent="0.35">
      <c r="A2602" s="5">
        <v>122.71</v>
      </c>
    </row>
    <row r="2603" spans="1:1" thickBot="1" x14ac:dyDescent="0.35">
      <c r="A2603" s="5">
        <v>14.94</v>
      </c>
    </row>
    <row r="2604" spans="1:1" thickBot="1" x14ac:dyDescent="0.35">
      <c r="A2604" s="5">
        <v>1349.85</v>
      </c>
    </row>
    <row r="2605" spans="1:1" thickBot="1" x14ac:dyDescent="0.35">
      <c r="A2605" s="5">
        <v>136.78399999999999</v>
      </c>
    </row>
    <row r="2606" spans="1:1" thickBot="1" x14ac:dyDescent="0.35">
      <c r="A2606" s="5">
        <v>61.12</v>
      </c>
    </row>
    <row r="2607" spans="1:1" thickBot="1" x14ac:dyDescent="0.35">
      <c r="A2607" s="5">
        <v>1.167</v>
      </c>
    </row>
    <row r="2608" spans="1:1" thickBot="1" x14ac:dyDescent="0.35">
      <c r="A2608" s="5">
        <v>16.989999999999998</v>
      </c>
    </row>
    <row r="2609" spans="1:1" thickBot="1" x14ac:dyDescent="0.35">
      <c r="A2609" s="5">
        <v>24.672000000000001</v>
      </c>
    </row>
    <row r="2610" spans="1:1" thickBot="1" x14ac:dyDescent="0.35">
      <c r="A2610" s="5">
        <v>2.52</v>
      </c>
    </row>
    <row r="2611" spans="1:1" thickBot="1" x14ac:dyDescent="0.35">
      <c r="A2611" s="5">
        <v>1218.7349999999999</v>
      </c>
    </row>
    <row r="2612" spans="1:1" thickBot="1" x14ac:dyDescent="0.35">
      <c r="A2612" s="5">
        <v>5.9039999999999999</v>
      </c>
    </row>
    <row r="2613" spans="1:1" thickBot="1" x14ac:dyDescent="0.35">
      <c r="A2613" s="5">
        <v>15.696</v>
      </c>
    </row>
    <row r="2614" spans="1:1" thickBot="1" x14ac:dyDescent="0.35">
      <c r="A2614" s="5">
        <v>6.0960000000000001</v>
      </c>
    </row>
    <row r="2615" spans="1:1" thickBot="1" x14ac:dyDescent="0.35">
      <c r="A2615" s="5">
        <v>41.567999999999998</v>
      </c>
    </row>
    <row r="2616" spans="1:1" thickBot="1" x14ac:dyDescent="0.35">
      <c r="A2616" s="5">
        <v>230.28</v>
      </c>
    </row>
    <row r="2617" spans="1:1" thickBot="1" x14ac:dyDescent="0.35">
      <c r="A2617" s="5">
        <v>18.288</v>
      </c>
    </row>
    <row r="2618" spans="1:1" thickBot="1" x14ac:dyDescent="0.35">
      <c r="A2618" s="5">
        <v>5.78</v>
      </c>
    </row>
    <row r="2619" spans="1:1" thickBot="1" x14ac:dyDescent="0.35">
      <c r="A2619" s="5">
        <v>121.68</v>
      </c>
    </row>
    <row r="2620" spans="1:1" thickBot="1" x14ac:dyDescent="0.35">
      <c r="A2620" s="5">
        <v>4.17</v>
      </c>
    </row>
    <row r="2621" spans="1:1" thickBot="1" x14ac:dyDescent="0.35">
      <c r="A2621" s="5">
        <v>67.040000000000006</v>
      </c>
    </row>
    <row r="2622" spans="1:1" thickBot="1" x14ac:dyDescent="0.35">
      <c r="A2622" s="5">
        <v>37.32</v>
      </c>
    </row>
    <row r="2623" spans="1:1" thickBot="1" x14ac:dyDescent="0.35">
      <c r="A2623" s="5">
        <v>18.45</v>
      </c>
    </row>
    <row r="2624" spans="1:1" thickBot="1" x14ac:dyDescent="0.35">
      <c r="A2624" s="5">
        <v>25.92</v>
      </c>
    </row>
    <row r="2625" spans="1:1" thickBot="1" x14ac:dyDescent="0.35">
      <c r="A2625" s="5">
        <v>11199.968000000001</v>
      </c>
    </row>
    <row r="2626" spans="1:1" thickBot="1" x14ac:dyDescent="0.35">
      <c r="A2626" s="5">
        <v>2399.6</v>
      </c>
    </row>
    <row r="2627" spans="1:1" thickBot="1" x14ac:dyDescent="0.35">
      <c r="A2627" s="5">
        <v>63.9</v>
      </c>
    </row>
    <row r="2628" spans="1:1" thickBot="1" x14ac:dyDescent="0.35">
      <c r="A2628" s="5">
        <v>52.99</v>
      </c>
    </row>
    <row r="2629" spans="1:1" thickBot="1" x14ac:dyDescent="0.35">
      <c r="A2629" s="5">
        <v>60.863999999999997</v>
      </c>
    </row>
    <row r="2630" spans="1:1" thickBot="1" x14ac:dyDescent="0.35">
      <c r="A2630" s="5">
        <v>652.995</v>
      </c>
    </row>
    <row r="2631" spans="1:1" thickBot="1" x14ac:dyDescent="0.35">
      <c r="A2631" s="5">
        <v>11.22</v>
      </c>
    </row>
    <row r="2632" spans="1:1" thickBot="1" x14ac:dyDescent="0.35">
      <c r="A2632" s="5">
        <v>14.94</v>
      </c>
    </row>
    <row r="2633" spans="1:1" thickBot="1" x14ac:dyDescent="0.35">
      <c r="A2633" s="5">
        <v>39.96</v>
      </c>
    </row>
    <row r="2634" spans="1:1" thickBot="1" x14ac:dyDescent="0.35">
      <c r="A2634" s="5">
        <v>42.624000000000002</v>
      </c>
    </row>
    <row r="2635" spans="1:1" thickBot="1" x14ac:dyDescent="0.35">
      <c r="A2635" s="5">
        <v>220.96</v>
      </c>
    </row>
    <row r="2636" spans="1:1" thickBot="1" x14ac:dyDescent="0.35">
      <c r="A2636" s="5">
        <v>4.9279999999999999</v>
      </c>
    </row>
    <row r="2637" spans="1:1" thickBot="1" x14ac:dyDescent="0.35">
      <c r="A2637" s="5">
        <v>7.23</v>
      </c>
    </row>
    <row r="2638" spans="1:1" thickBot="1" x14ac:dyDescent="0.35">
      <c r="A2638" s="5">
        <v>323.10000000000002</v>
      </c>
    </row>
    <row r="2639" spans="1:1" thickBot="1" x14ac:dyDescent="0.35">
      <c r="A2639" s="5">
        <v>19.04</v>
      </c>
    </row>
    <row r="2640" spans="1:1" thickBot="1" x14ac:dyDescent="0.35">
      <c r="A2640" s="5">
        <v>13.128</v>
      </c>
    </row>
    <row r="2641" spans="1:1" thickBot="1" x14ac:dyDescent="0.35">
      <c r="A2641" s="5">
        <v>64.14</v>
      </c>
    </row>
    <row r="2642" spans="1:1" thickBot="1" x14ac:dyDescent="0.35">
      <c r="A2642" s="5">
        <v>858.24</v>
      </c>
    </row>
    <row r="2643" spans="1:1" thickBot="1" x14ac:dyDescent="0.35">
      <c r="A2643" s="5">
        <v>29.99</v>
      </c>
    </row>
    <row r="2644" spans="1:1" thickBot="1" x14ac:dyDescent="0.35">
      <c r="A2644" s="5">
        <v>186.048</v>
      </c>
    </row>
    <row r="2645" spans="1:1" thickBot="1" x14ac:dyDescent="0.35">
      <c r="A2645" s="5">
        <v>36.792000000000002</v>
      </c>
    </row>
    <row r="2646" spans="1:1" thickBot="1" x14ac:dyDescent="0.35">
      <c r="A2646" s="5">
        <v>18.623999999999999</v>
      </c>
    </row>
    <row r="2647" spans="1:1" thickBot="1" x14ac:dyDescent="0.35">
      <c r="A2647" s="5">
        <v>57.69</v>
      </c>
    </row>
    <row r="2648" spans="1:1" thickBot="1" x14ac:dyDescent="0.35">
      <c r="A2648" s="5">
        <v>42.81</v>
      </c>
    </row>
    <row r="2649" spans="1:1" thickBot="1" x14ac:dyDescent="0.35">
      <c r="A2649" s="5">
        <v>12.96</v>
      </c>
    </row>
    <row r="2650" spans="1:1" thickBot="1" x14ac:dyDescent="0.35">
      <c r="A2650" s="5">
        <v>821.88</v>
      </c>
    </row>
    <row r="2651" spans="1:1" thickBot="1" x14ac:dyDescent="0.35">
      <c r="A2651" s="5">
        <v>104.85</v>
      </c>
    </row>
    <row r="2652" spans="1:1" thickBot="1" x14ac:dyDescent="0.35">
      <c r="A2652" s="5">
        <v>424.95749999999998</v>
      </c>
    </row>
    <row r="2653" spans="1:1" thickBot="1" x14ac:dyDescent="0.35">
      <c r="A2653" s="5">
        <v>10.776</v>
      </c>
    </row>
    <row r="2654" spans="1:1" thickBot="1" x14ac:dyDescent="0.35">
      <c r="A2654" s="5">
        <v>11.784000000000001</v>
      </c>
    </row>
    <row r="2655" spans="1:1" thickBot="1" x14ac:dyDescent="0.35">
      <c r="A2655" s="5">
        <v>164.88</v>
      </c>
    </row>
    <row r="2656" spans="1:1" thickBot="1" x14ac:dyDescent="0.35">
      <c r="A2656" s="5">
        <v>1292.94</v>
      </c>
    </row>
    <row r="2657" spans="1:1" thickBot="1" x14ac:dyDescent="0.35">
      <c r="A2657" s="5">
        <v>25.584</v>
      </c>
    </row>
    <row r="2658" spans="1:1" thickBot="1" x14ac:dyDescent="0.35">
      <c r="A2658" s="5">
        <v>261.74</v>
      </c>
    </row>
    <row r="2659" spans="1:1" thickBot="1" x14ac:dyDescent="0.35">
      <c r="A2659" s="5">
        <v>14.4</v>
      </c>
    </row>
    <row r="2660" spans="1:1" thickBot="1" x14ac:dyDescent="0.35">
      <c r="A2660" s="5">
        <v>10.86</v>
      </c>
    </row>
    <row r="2661" spans="1:1" thickBot="1" x14ac:dyDescent="0.35">
      <c r="A2661" s="5">
        <v>883.84</v>
      </c>
    </row>
    <row r="2662" spans="1:1" thickBot="1" x14ac:dyDescent="0.35">
      <c r="A2662" s="5">
        <v>1979.89</v>
      </c>
    </row>
    <row r="2663" spans="1:1" thickBot="1" x14ac:dyDescent="0.35">
      <c r="A2663" s="5">
        <v>79.959999999999994</v>
      </c>
    </row>
    <row r="2664" spans="1:1" thickBot="1" x14ac:dyDescent="0.35">
      <c r="A2664" s="5">
        <v>8.76</v>
      </c>
    </row>
    <row r="2665" spans="1:1" thickBot="1" x14ac:dyDescent="0.35">
      <c r="A2665" s="5">
        <v>3.984</v>
      </c>
    </row>
    <row r="2666" spans="1:1" thickBot="1" x14ac:dyDescent="0.35">
      <c r="A2666" s="5">
        <v>370.62</v>
      </c>
    </row>
    <row r="2667" spans="1:1" thickBot="1" x14ac:dyDescent="0.35">
      <c r="A2667" s="5">
        <v>2.742</v>
      </c>
    </row>
    <row r="2668" spans="1:1" thickBot="1" x14ac:dyDescent="0.35">
      <c r="A2668" s="5">
        <v>79.512</v>
      </c>
    </row>
    <row r="2669" spans="1:1" thickBot="1" x14ac:dyDescent="0.35">
      <c r="A2669" s="5">
        <v>28.352</v>
      </c>
    </row>
    <row r="2670" spans="1:1" thickBot="1" x14ac:dyDescent="0.35">
      <c r="A2670" s="5">
        <v>40.783999999999999</v>
      </c>
    </row>
    <row r="2671" spans="1:1" thickBot="1" x14ac:dyDescent="0.35">
      <c r="A2671" s="5">
        <v>105.96</v>
      </c>
    </row>
    <row r="2672" spans="1:1" thickBot="1" x14ac:dyDescent="0.35">
      <c r="A2672" s="5">
        <v>166.44</v>
      </c>
    </row>
    <row r="2673" spans="1:1" thickBot="1" x14ac:dyDescent="0.35">
      <c r="A2673" s="5">
        <v>785.88</v>
      </c>
    </row>
    <row r="2674" spans="1:1" thickBot="1" x14ac:dyDescent="0.35">
      <c r="A2674" s="5">
        <v>26.2</v>
      </c>
    </row>
    <row r="2675" spans="1:1" thickBot="1" x14ac:dyDescent="0.35">
      <c r="A2675" s="5">
        <v>1325.85</v>
      </c>
    </row>
    <row r="2676" spans="1:1" thickBot="1" x14ac:dyDescent="0.35">
      <c r="A2676" s="5">
        <v>166.44</v>
      </c>
    </row>
    <row r="2677" spans="1:1" thickBot="1" x14ac:dyDescent="0.35">
      <c r="A2677" s="5">
        <v>8.76</v>
      </c>
    </row>
    <row r="2678" spans="1:1" thickBot="1" x14ac:dyDescent="0.35">
      <c r="A2678" s="5">
        <v>43.584000000000003</v>
      </c>
    </row>
    <row r="2679" spans="1:1" thickBot="1" x14ac:dyDescent="0.35">
      <c r="A2679" s="5">
        <v>11.087999999999999</v>
      </c>
    </row>
    <row r="2680" spans="1:1" thickBot="1" x14ac:dyDescent="0.35">
      <c r="A2680" s="5">
        <v>25.164000000000001</v>
      </c>
    </row>
    <row r="2681" spans="1:1" thickBot="1" x14ac:dyDescent="0.35">
      <c r="A2681" s="5">
        <v>14.4</v>
      </c>
    </row>
    <row r="2682" spans="1:1" thickBot="1" x14ac:dyDescent="0.35">
      <c r="A2682" s="5">
        <v>619.95000000000005</v>
      </c>
    </row>
    <row r="2683" spans="1:1" thickBot="1" x14ac:dyDescent="0.35">
      <c r="A2683" s="5">
        <v>89.52</v>
      </c>
    </row>
    <row r="2684" spans="1:1" thickBot="1" x14ac:dyDescent="0.35">
      <c r="A2684" s="5">
        <v>350.97300000000001</v>
      </c>
    </row>
    <row r="2685" spans="1:1" thickBot="1" x14ac:dyDescent="0.35">
      <c r="A2685" s="5">
        <v>164.99</v>
      </c>
    </row>
    <row r="2686" spans="1:1" thickBot="1" x14ac:dyDescent="0.35">
      <c r="A2686" s="5">
        <v>312.55200000000002</v>
      </c>
    </row>
    <row r="2687" spans="1:1" thickBot="1" x14ac:dyDescent="0.35">
      <c r="A2687" s="5">
        <v>95.951999999999998</v>
      </c>
    </row>
    <row r="2688" spans="1:1" thickBot="1" x14ac:dyDescent="0.35">
      <c r="A2688" s="5">
        <v>3.2040000000000002</v>
      </c>
    </row>
    <row r="2689" spans="1:1" thickBot="1" x14ac:dyDescent="0.35">
      <c r="A2689" s="5">
        <v>3.98</v>
      </c>
    </row>
    <row r="2690" spans="1:1" thickBot="1" x14ac:dyDescent="0.35">
      <c r="A2690" s="5">
        <v>15.7</v>
      </c>
    </row>
    <row r="2691" spans="1:1" thickBot="1" x14ac:dyDescent="0.35">
      <c r="A2691" s="5">
        <v>5.2480000000000002</v>
      </c>
    </row>
    <row r="2692" spans="1:1" thickBot="1" x14ac:dyDescent="0.35">
      <c r="A2692" s="5">
        <v>5.3460000000000001</v>
      </c>
    </row>
    <row r="2693" spans="1:1" thickBot="1" x14ac:dyDescent="0.35">
      <c r="A2693" s="5">
        <v>15.48</v>
      </c>
    </row>
    <row r="2694" spans="1:1" thickBot="1" x14ac:dyDescent="0.35">
      <c r="A2694" s="5">
        <v>108.57599999999999</v>
      </c>
    </row>
    <row r="2695" spans="1:1" thickBot="1" x14ac:dyDescent="0.35">
      <c r="A2695" s="5">
        <v>109.9</v>
      </c>
    </row>
    <row r="2696" spans="1:1" thickBot="1" x14ac:dyDescent="0.35">
      <c r="A2696" s="5">
        <v>15.384</v>
      </c>
    </row>
    <row r="2697" spans="1:1" thickBot="1" x14ac:dyDescent="0.35">
      <c r="A2697" s="5">
        <v>30.352</v>
      </c>
    </row>
    <row r="2698" spans="1:1" thickBot="1" x14ac:dyDescent="0.35">
      <c r="A2698" s="5">
        <v>821.3</v>
      </c>
    </row>
    <row r="2699" spans="1:1" thickBot="1" x14ac:dyDescent="0.35">
      <c r="A2699" s="5">
        <v>22638.48</v>
      </c>
    </row>
    <row r="2700" spans="1:1" thickBot="1" x14ac:dyDescent="0.35">
      <c r="A2700" s="5">
        <v>21.376000000000001</v>
      </c>
    </row>
    <row r="2701" spans="1:1" thickBot="1" x14ac:dyDescent="0.35">
      <c r="A2701" s="5">
        <v>8.016</v>
      </c>
    </row>
    <row r="2702" spans="1:1" thickBot="1" x14ac:dyDescent="0.35">
      <c r="A2702" s="5">
        <v>30.768000000000001</v>
      </c>
    </row>
    <row r="2703" spans="1:1" thickBot="1" x14ac:dyDescent="0.35">
      <c r="A2703" s="5">
        <v>18.936</v>
      </c>
    </row>
    <row r="2704" spans="1:1" thickBot="1" x14ac:dyDescent="0.35">
      <c r="A2704" s="5">
        <v>122.352</v>
      </c>
    </row>
    <row r="2705" spans="1:1" thickBot="1" x14ac:dyDescent="0.35">
      <c r="A2705" s="5">
        <v>116.28</v>
      </c>
    </row>
    <row r="2706" spans="1:1" thickBot="1" x14ac:dyDescent="0.35">
      <c r="A2706" s="5">
        <v>132.6</v>
      </c>
    </row>
    <row r="2707" spans="1:1" thickBot="1" x14ac:dyDescent="0.35">
      <c r="A2707" s="5">
        <v>16.68</v>
      </c>
    </row>
    <row r="2708" spans="1:1" thickBot="1" x14ac:dyDescent="0.35">
      <c r="A2708" s="5">
        <v>19.440000000000001</v>
      </c>
    </row>
    <row r="2709" spans="1:1" thickBot="1" x14ac:dyDescent="0.35">
      <c r="A2709" s="5">
        <v>192.16</v>
      </c>
    </row>
    <row r="2710" spans="1:1" thickBot="1" x14ac:dyDescent="0.35">
      <c r="A2710" s="5">
        <v>227.36</v>
      </c>
    </row>
    <row r="2711" spans="1:1" thickBot="1" x14ac:dyDescent="0.35">
      <c r="A2711" s="5">
        <v>1919.9760000000001</v>
      </c>
    </row>
    <row r="2712" spans="1:1" thickBot="1" x14ac:dyDescent="0.35">
      <c r="A2712" s="5">
        <v>12.827999999999999</v>
      </c>
    </row>
    <row r="2713" spans="1:1" thickBot="1" x14ac:dyDescent="0.35">
      <c r="A2713" s="5">
        <v>45.887999999999998</v>
      </c>
    </row>
    <row r="2714" spans="1:1" thickBot="1" x14ac:dyDescent="0.35">
      <c r="A2714" s="5">
        <v>60.12</v>
      </c>
    </row>
    <row r="2715" spans="1:1" thickBot="1" x14ac:dyDescent="0.35">
      <c r="A2715" s="5">
        <v>302.37599999999998</v>
      </c>
    </row>
    <row r="2716" spans="1:1" thickBot="1" x14ac:dyDescent="0.35">
      <c r="A2716" s="5">
        <v>13.9</v>
      </c>
    </row>
    <row r="2717" spans="1:1" thickBot="1" x14ac:dyDescent="0.35">
      <c r="A2717" s="5">
        <v>129.97999999999999</v>
      </c>
    </row>
    <row r="2718" spans="1:1" thickBot="1" x14ac:dyDescent="0.35">
      <c r="A2718" s="5">
        <v>71.98</v>
      </c>
    </row>
    <row r="2719" spans="1:1" thickBot="1" x14ac:dyDescent="0.35">
      <c r="A2719" s="5">
        <v>377.97</v>
      </c>
    </row>
    <row r="2720" spans="1:1" thickBot="1" x14ac:dyDescent="0.35">
      <c r="A2720" s="5">
        <v>124.36</v>
      </c>
    </row>
    <row r="2721" spans="1:1" thickBot="1" x14ac:dyDescent="0.35">
      <c r="A2721" s="5">
        <v>23.975999999999999</v>
      </c>
    </row>
    <row r="2722" spans="1:1" thickBot="1" x14ac:dyDescent="0.35">
      <c r="A2722" s="5">
        <v>8.3759999999999994</v>
      </c>
    </row>
    <row r="2723" spans="1:1" thickBot="1" x14ac:dyDescent="0.35">
      <c r="A2723" s="5">
        <v>58.24</v>
      </c>
    </row>
    <row r="2724" spans="1:1" thickBot="1" x14ac:dyDescent="0.35">
      <c r="A2724" s="5">
        <v>81.2</v>
      </c>
    </row>
    <row r="2725" spans="1:1" thickBot="1" x14ac:dyDescent="0.35">
      <c r="A2725" s="5">
        <v>14.45</v>
      </c>
    </row>
    <row r="2726" spans="1:1" thickBot="1" x14ac:dyDescent="0.35">
      <c r="A2726" s="5">
        <v>95.647999999999996</v>
      </c>
    </row>
    <row r="2727" spans="1:1" thickBot="1" x14ac:dyDescent="0.35">
      <c r="A2727" s="5">
        <v>359.97</v>
      </c>
    </row>
    <row r="2728" spans="1:1" thickBot="1" x14ac:dyDescent="0.35">
      <c r="A2728" s="5">
        <v>350.35199999999998</v>
      </c>
    </row>
    <row r="2729" spans="1:1" thickBot="1" x14ac:dyDescent="0.35">
      <c r="A2729" s="5">
        <v>1.641</v>
      </c>
    </row>
    <row r="2730" spans="1:1" thickBot="1" x14ac:dyDescent="0.35">
      <c r="A2730" s="5">
        <v>629.95799999999997</v>
      </c>
    </row>
    <row r="2731" spans="1:1" thickBot="1" x14ac:dyDescent="0.35">
      <c r="A2731" s="5">
        <v>6.63</v>
      </c>
    </row>
    <row r="2732" spans="1:1" thickBot="1" x14ac:dyDescent="0.35">
      <c r="A2732" s="5">
        <v>799.96</v>
      </c>
    </row>
    <row r="2733" spans="1:1" thickBot="1" x14ac:dyDescent="0.35">
      <c r="A2733" s="5">
        <v>107.53</v>
      </c>
    </row>
    <row r="2734" spans="1:1" thickBot="1" x14ac:dyDescent="0.35">
      <c r="A2734" s="5">
        <v>73.98</v>
      </c>
    </row>
    <row r="2735" spans="1:1" thickBot="1" x14ac:dyDescent="0.35">
      <c r="A2735" s="5">
        <v>5.58</v>
      </c>
    </row>
    <row r="2736" spans="1:1" thickBot="1" x14ac:dyDescent="0.35">
      <c r="A2736" s="5">
        <v>49.12</v>
      </c>
    </row>
    <row r="2737" spans="1:1" thickBot="1" x14ac:dyDescent="0.35">
      <c r="A2737" s="5">
        <v>377.97</v>
      </c>
    </row>
    <row r="2738" spans="1:1" thickBot="1" x14ac:dyDescent="0.35">
      <c r="A2738" s="5">
        <v>42.28</v>
      </c>
    </row>
    <row r="2739" spans="1:1" thickBot="1" x14ac:dyDescent="0.35">
      <c r="A2739" s="5">
        <v>299.97000000000003</v>
      </c>
    </row>
    <row r="2740" spans="1:1" thickBot="1" x14ac:dyDescent="0.35">
      <c r="A2740" s="5">
        <v>89.98</v>
      </c>
    </row>
    <row r="2741" spans="1:1" thickBot="1" x14ac:dyDescent="0.35">
      <c r="A2741" s="5">
        <v>477.24</v>
      </c>
    </row>
    <row r="2742" spans="1:1" thickBot="1" x14ac:dyDescent="0.35">
      <c r="A2742" s="5">
        <v>25.98</v>
      </c>
    </row>
    <row r="2743" spans="1:1" thickBot="1" x14ac:dyDescent="0.35">
      <c r="A2743" s="5">
        <v>46.72</v>
      </c>
    </row>
    <row r="2744" spans="1:1" thickBot="1" x14ac:dyDescent="0.35">
      <c r="A2744" s="5">
        <v>35.340000000000003</v>
      </c>
    </row>
    <row r="2745" spans="1:1" thickBot="1" x14ac:dyDescent="0.35">
      <c r="A2745" s="5">
        <v>257.64</v>
      </c>
    </row>
    <row r="2746" spans="1:1" thickBot="1" x14ac:dyDescent="0.35">
      <c r="A2746" s="5">
        <v>125.976</v>
      </c>
    </row>
    <row r="2747" spans="1:1" thickBot="1" x14ac:dyDescent="0.35">
      <c r="A2747" s="5">
        <v>79.992000000000004</v>
      </c>
    </row>
    <row r="2748" spans="1:1" thickBot="1" x14ac:dyDescent="0.35">
      <c r="A2748" s="5">
        <v>700.05600000000004</v>
      </c>
    </row>
    <row r="2749" spans="1:1" thickBot="1" x14ac:dyDescent="0.35">
      <c r="A2749" s="5">
        <v>27.167999999999999</v>
      </c>
    </row>
    <row r="2750" spans="1:1" thickBot="1" x14ac:dyDescent="0.35">
      <c r="A2750" s="5">
        <v>8.2260000000000009</v>
      </c>
    </row>
    <row r="2751" spans="1:1" thickBot="1" x14ac:dyDescent="0.35">
      <c r="A2751" s="5">
        <v>585.55200000000002</v>
      </c>
    </row>
    <row r="2752" spans="1:1" thickBot="1" x14ac:dyDescent="0.35">
      <c r="A2752" s="5">
        <v>423.28</v>
      </c>
    </row>
    <row r="2753" spans="1:1" thickBot="1" x14ac:dyDescent="0.35">
      <c r="A2753" s="5">
        <v>225.29599999999999</v>
      </c>
    </row>
    <row r="2754" spans="1:1" thickBot="1" x14ac:dyDescent="0.35">
      <c r="A2754" s="5">
        <v>5.56</v>
      </c>
    </row>
    <row r="2755" spans="1:1" thickBot="1" x14ac:dyDescent="0.35">
      <c r="A2755" s="5">
        <v>323.37</v>
      </c>
    </row>
    <row r="2756" spans="1:1" thickBot="1" x14ac:dyDescent="0.35">
      <c r="A2756" s="5">
        <v>783.96</v>
      </c>
    </row>
    <row r="2757" spans="1:1" thickBot="1" x14ac:dyDescent="0.35">
      <c r="A2757" s="5">
        <v>1447.65</v>
      </c>
    </row>
    <row r="2758" spans="1:1" thickBot="1" x14ac:dyDescent="0.35">
      <c r="A2758" s="5">
        <v>11.96</v>
      </c>
    </row>
    <row r="2759" spans="1:1" thickBot="1" x14ac:dyDescent="0.35">
      <c r="A2759" s="5">
        <v>239.97</v>
      </c>
    </row>
    <row r="2760" spans="1:1" thickBot="1" x14ac:dyDescent="0.35">
      <c r="A2760" s="5">
        <v>76.92</v>
      </c>
    </row>
    <row r="2761" spans="1:1" thickBot="1" x14ac:dyDescent="0.35">
      <c r="A2761" s="5">
        <v>481.32</v>
      </c>
    </row>
    <row r="2762" spans="1:1" thickBot="1" x14ac:dyDescent="0.35">
      <c r="A2762" s="5">
        <v>48.4</v>
      </c>
    </row>
    <row r="2763" spans="1:1" thickBot="1" x14ac:dyDescent="0.35">
      <c r="A2763" s="5">
        <v>0.99</v>
      </c>
    </row>
    <row r="2764" spans="1:1" thickBot="1" x14ac:dyDescent="0.35">
      <c r="A2764" s="5">
        <v>101.84</v>
      </c>
    </row>
    <row r="2765" spans="1:1" thickBot="1" x14ac:dyDescent="0.35">
      <c r="A2765" s="5">
        <v>10.332000000000001</v>
      </c>
    </row>
    <row r="2766" spans="1:1" thickBot="1" x14ac:dyDescent="0.35">
      <c r="A2766" s="5">
        <v>31.155000000000001</v>
      </c>
    </row>
    <row r="2767" spans="1:1" thickBot="1" x14ac:dyDescent="0.35">
      <c r="A2767" s="5">
        <v>8.9280000000000008</v>
      </c>
    </row>
    <row r="2768" spans="1:1" thickBot="1" x14ac:dyDescent="0.35">
      <c r="A2768" s="5">
        <v>34.384</v>
      </c>
    </row>
    <row r="2769" spans="1:1" thickBot="1" x14ac:dyDescent="0.35">
      <c r="A2769" s="5">
        <v>1924.16</v>
      </c>
    </row>
    <row r="2770" spans="1:1" thickBot="1" x14ac:dyDescent="0.35">
      <c r="A2770" s="5">
        <v>32.192</v>
      </c>
    </row>
    <row r="2771" spans="1:1" thickBot="1" x14ac:dyDescent="0.35">
      <c r="A2771" s="5">
        <v>50.12</v>
      </c>
    </row>
    <row r="2772" spans="1:1" thickBot="1" x14ac:dyDescent="0.35">
      <c r="A2772" s="5">
        <v>47.975999999999999</v>
      </c>
    </row>
    <row r="2773" spans="1:1" thickBot="1" x14ac:dyDescent="0.35">
      <c r="A2773" s="5">
        <v>54.5</v>
      </c>
    </row>
    <row r="2774" spans="1:1" thickBot="1" x14ac:dyDescent="0.35">
      <c r="A2774" s="5">
        <v>19.103999999999999</v>
      </c>
    </row>
    <row r="2775" spans="1:1" thickBot="1" x14ac:dyDescent="0.35">
      <c r="A2775" s="5">
        <v>49.44</v>
      </c>
    </row>
    <row r="2776" spans="1:1" thickBot="1" x14ac:dyDescent="0.35">
      <c r="A2776" s="5">
        <v>10.368</v>
      </c>
    </row>
    <row r="2777" spans="1:1" thickBot="1" x14ac:dyDescent="0.35">
      <c r="A2777" s="5">
        <v>154.44</v>
      </c>
    </row>
    <row r="2778" spans="1:1" thickBot="1" x14ac:dyDescent="0.35">
      <c r="A2778" s="5">
        <v>60.984000000000002</v>
      </c>
    </row>
    <row r="2779" spans="1:1" thickBot="1" x14ac:dyDescent="0.35">
      <c r="A2779" s="5">
        <v>195.46600000000001</v>
      </c>
    </row>
    <row r="2780" spans="1:1" thickBot="1" x14ac:dyDescent="0.35">
      <c r="A2780" s="5">
        <v>23.68</v>
      </c>
    </row>
    <row r="2781" spans="1:1" thickBot="1" x14ac:dyDescent="0.35">
      <c r="A2781" s="5">
        <v>2.3759999999999999</v>
      </c>
    </row>
    <row r="2782" spans="1:1" thickBot="1" x14ac:dyDescent="0.35">
      <c r="A2782" s="5">
        <v>59.2</v>
      </c>
    </row>
    <row r="2783" spans="1:1" thickBot="1" x14ac:dyDescent="0.35">
      <c r="A2783" s="5">
        <v>22</v>
      </c>
    </row>
    <row r="2784" spans="1:1" thickBot="1" x14ac:dyDescent="0.35">
      <c r="A2784" s="5">
        <v>257.98</v>
      </c>
    </row>
    <row r="2785" spans="1:1" thickBot="1" x14ac:dyDescent="0.35">
      <c r="A2785" s="5">
        <v>23.988</v>
      </c>
    </row>
    <row r="2786" spans="1:1" thickBot="1" x14ac:dyDescent="0.35">
      <c r="A2786" s="5">
        <v>23.975999999999999</v>
      </c>
    </row>
    <row r="2787" spans="1:1" thickBot="1" x14ac:dyDescent="0.35">
      <c r="A2787" s="5">
        <v>601.53599999999994</v>
      </c>
    </row>
    <row r="2788" spans="1:1" thickBot="1" x14ac:dyDescent="0.35">
      <c r="A2788" s="5">
        <v>7.9</v>
      </c>
    </row>
    <row r="2789" spans="1:1" thickBot="1" x14ac:dyDescent="0.35">
      <c r="A2789" s="5">
        <v>58.36</v>
      </c>
    </row>
    <row r="2790" spans="1:1" thickBot="1" x14ac:dyDescent="0.35">
      <c r="A2790" s="5">
        <v>16.463999999999999</v>
      </c>
    </row>
    <row r="2791" spans="1:1" thickBot="1" x14ac:dyDescent="0.35">
      <c r="A2791" s="5">
        <v>39.96</v>
      </c>
    </row>
    <row r="2792" spans="1:1" thickBot="1" x14ac:dyDescent="0.35">
      <c r="A2792" s="5">
        <v>25.96</v>
      </c>
    </row>
    <row r="2793" spans="1:1" thickBot="1" x14ac:dyDescent="0.35">
      <c r="A2793" s="5">
        <v>36.270000000000003</v>
      </c>
    </row>
    <row r="2794" spans="1:1" thickBot="1" x14ac:dyDescent="0.35">
      <c r="A2794" s="5">
        <v>6.48</v>
      </c>
    </row>
    <row r="2795" spans="1:1" thickBot="1" x14ac:dyDescent="0.35">
      <c r="A2795" s="5">
        <v>1075.088</v>
      </c>
    </row>
    <row r="2796" spans="1:1" thickBot="1" x14ac:dyDescent="0.35">
      <c r="A2796" s="5">
        <v>438.36799999999999</v>
      </c>
    </row>
    <row r="2797" spans="1:1" thickBot="1" x14ac:dyDescent="0.35">
      <c r="A2797" s="5">
        <v>18.088000000000001</v>
      </c>
    </row>
    <row r="2798" spans="1:1" thickBot="1" x14ac:dyDescent="0.35">
      <c r="A2798" s="5">
        <v>308.49900000000002</v>
      </c>
    </row>
    <row r="2799" spans="1:1" thickBot="1" x14ac:dyDescent="0.35">
      <c r="A2799" s="5">
        <v>13.36</v>
      </c>
    </row>
    <row r="2800" spans="1:1" thickBot="1" x14ac:dyDescent="0.35">
      <c r="A2800" s="5">
        <v>39.96</v>
      </c>
    </row>
    <row r="2801" spans="1:1" thickBot="1" x14ac:dyDescent="0.35">
      <c r="A2801" s="5">
        <v>145.85</v>
      </c>
    </row>
    <row r="2802" spans="1:1" thickBot="1" x14ac:dyDescent="0.35">
      <c r="A2802" s="5">
        <v>783.96</v>
      </c>
    </row>
    <row r="2803" spans="1:1" thickBot="1" x14ac:dyDescent="0.35">
      <c r="A2803" s="5">
        <v>7.88</v>
      </c>
    </row>
    <row r="2804" spans="1:1" thickBot="1" x14ac:dyDescent="0.35">
      <c r="A2804" s="5">
        <v>41.37</v>
      </c>
    </row>
    <row r="2805" spans="1:1" thickBot="1" x14ac:dyDescent="0.35">
      <c r="A2805" s="5">
        <v>12.84</v>
      </c>
    </row>
    <row r="2806" spans="1:1" thickBot="1" x14ac:dyDescent="0.35">
      <c r="A2806" s="5">
        <v>25.68</v>
      </c>
    </row>
    <row r="2807" spans="1:1" thickBot="1" x14ac:dyDescent="0.35">
      <c r="A2807" s="5">
        <v>47.515999999999998</v>
      </c>
    </row>
    <row r="2808" spans="1:1" thickBot="1" x14ac:dyDescent="0.35">
      <c r="A2808" s="5">
        <v>9.42</v>
      </c>
    </row>
    <row r="2809" spans="1:1" thickBot="1" x14ac:dyDescent="0.35">
      <c r="A2809" s="5">
        <v>12.96</v>
      </c>
    </row>
    <row r="2810" spans="1:1" thickBot="1" x14ac:dyDescent="0.35">
      <c r="A2810" s="5">
        <v>704.9</v>
      </c>
    </row>
    <row r="2811" spans="1:1" thickBot="1" x14ac:dyDescent="0.35">
      <c r="A2811" s="5">
        <v>561.56799999999998</v>
      </c>
    </row>
    <row r="2812" spans="1:1" thickBot="1" x14ac:dyDescent="0.35">
      <c r="A2812" s="5">
        <v>179.82</v>
      </c>
    </row>
    <row r="2813" spans="1:1" thickBot="1" x14ac:dyDescent="0.35">
      <c r="A2813" s="5">
        <v>185.58</v>
      </c>
    </row>
    <row r="2814" spans="1:1" thickBot="1" x14ac:dyDescent="0.35">
      <c r="A2814" s="5">
        <v>214.11</v>
      </c>
    </row>
    <row r="2815" spans="1:1" thickBot="1" x14ac:dyDescent="0.35">
      <c r="A2815" s="5">
        <v>999.96</v>
      </c>
    </row>
    <row r="2816" spans="1:1" thickBot="1" x14ac:dyDescent="0.35">
      <c r="A2816" s="5">
        <v>653.54999999999995</v>
      </c>
    </row>
    <row r="2817" spans="1:1" thickBot="1" x14ac:dyDescent="0.35">
      <c r="A2817" s="5">
        <v>114.6</v>
      </c>
    </row>
    <row r="2818" spans="1:1" thickBot="1" x14ac:dyDescent="0.35">
      <c r="A2818" s="5">
        <v>60.74</v>
      </c>
    </row>
    <row r="2819" spans="1:1" thickBot="1" x14ac:dyDescent="0.35">
      <c r="A2819" s="5">
        <v>124.36</v>
      </c>
    </row>
    <row r="2820" spans="1:1" thickBot="1" x14ac:dyDescent="0.35">
      <c r="A2820" s="5">
        <v>1088.76</v>
      </c>
    </row>
    <row r="2821" spans="1:1" thickBot="1" x14ac:dyDescent="0.35">
      <c r="A2821" s="5">
        <v>6.72</v>
      </c>
    </row>
    <row r="2822" spans="1:1" thickBot="1" x14ac:dyDescent="0.35">
      <c r="A2822" s="5">
        <v>298.77600000000001</v>
      </c>
    </row>
    <row r="2823" spans="1:1" thickBot="1" x14ac:dyDescent="0.35">
      <c r="A2823" s="5">
        <v>302.37599999999998</v>
      </c>
    </row>
    <row r="2824" spans="1:1" thickBot="1" x14ac:dyDescent="0.35">
      <c r="A2824" s="5">
        <v>8.9280000000000008</v>
      </c>
    </row>
    <row r="2825" spans="1:1" thickBot="1" x14ac:dyDescent="0.35">
      <c r="A2825" s="5">
        <v>47.584000000000003</v>
      </c>
    </row>
    <row r="2826" spans="1:1" thickBot="1" x14ac:dyDescent="0.35">
      <c r="A2826" s="5">
        <v>33.792000000000002</v>
      </c>
    </row>
    <row r="2827" spans="1:1" thickBot="1" x14ac:dyDescent="0.35">
      <c r="A2827" s="5">
        <v>300.53280000000001</v>
      </c>
    </row>
    <row r="2828" spans="1:1" thickBot="1" x14ac:dyDescent="0.35">
      <c r="A2828" s="5">
        <v>2.7240000000000002</v>
      </c>
    </row>
    <row r="2829" spans="1:1" thickBot="1" x14ac:dyDescent="0.35">
      <c r="A2829" s="5">
        <v>3.2639999999999998</v>
      </c>
    </row>
    <row r="2830" spans="1:1" thickBot="1" x14ac:dyDescent="0.35">
      <c r="A2830" s="5">
        <v>108.336</v>
      </c>
    </row>
    <row r="2831" spans="1:1" thickBot="1" x14ac:dyDescent="0.35">
      <c r="A2831" s="5">
        <v>55.92</v>
      </c>
    </row>
    <row r="2832" spans="1:1" thickBot="1" x14ac:dyDescent="0.35">
      <c r="A2832" s="5">
        <v>78.304000000000002</v>
      </c>
    </row>
    <row r="2833" spans="1:1" thickBot="1" x14ac:dyDescent="0.35">
      <c r="A2833" s="5">
        <v>443.92</v>
      </c>
    </row>
    <row r="2834" spans="1:1" thickBot="1" x14ac:dyDescent="0.35">
      <c r="A2834" s="5">
        <v>155.976</v>
      </c>
    </row>
    <row r="2835" spans="1:1" thickBot="1" x14ac:dyDescent="0.35">
      <c r="A2835" s="5">
        <v>15.47</v>
      </c>
    </row>
    <row r="2836" spans="1:1" thickBot="1" x14ac:dyDescent="0.35">
      <c r="A2836" s="5">
        <v>7.16</v>
      </c>
    </row>
    <row r="2837" spans="1:1" thickBot="1" x14ac:dyDescent="0.35">
      <c r="A2837" s="5">
        <v>10.89</v>
      </c>
    </row>
    <row r="2838" spans="1:1" thickBot="1" x14ac:dyDescent="0.35">
      <c r="A2838" s="5">
        <v>19.440000000000001</v>
      </c>
    </row>
    <row r="2839" spans="1:1" thickBot="1" x14ac:dyDescent="0.35">
      <c r="A2839" s="5">
        <v>121.6</v>
      </c>
    </row>
    <row r="2840" spans="1:1" thickBot="1" x14ac:dyDescent="0.35">
      <c r="A2840" s="5">
        <v>695.7</v>
      </c>
    </row>
    <row r="2841" spans="1:1" thickBot="1" x14ac:dyDescent="0.35">
      <c r="A2841" s="5">
        <v>120.33</v>
      </c>
    </row>
    <row r="2842" spans="1:1" thickBot="1" x14ac:dyDescent="0.35">
      <c r="A2842" s="5">
        <v>1139.92</v>
      </c>
    </row>
    <row r="2843" spans="1:1" thickBot="1" x14ac:dyDescent="0.35">
      <c r="A2843" s="5">
        <v>229.54400000000001</v>
      </c>
    </row>
    <row r="2844" spans="1:1" thickBot="1" x14ac:dyDescent="0.35">
      <c r="A2844" s="5">
        <v>143.72800000000001</v>
      </c>
    </row>
    <row r="2845" spans="1:1" thickBot="1" x14ac:dyDescent="0.35">
      <c r="A2845" s="5">
        <v>36.048000000000002</v>
      </c>
    </row>
    <row r="2846" spans="1:1" thickBot="1" x14ac:dyDescent="0.35">
      <c r="A2846" s="5">
        <v>845.48800000000006</v>
      </c>
    </row>
    <row r="2847" spans="1:1" thickBot="1" x14ac:dyDescent="0.35">
      <c r="A2847" s="5">
        <v>50.94</v>
      </c>
    </row>
    <row r="2848" spans="1:1" thickBot="1" x14ac:dyDescent="0.35">
      <c r="A2848" s="5">
        <v>762.59400000000005</v>
      </c>
    </row>
    <row r="2849" spans="1:1" thickBot="1" x14ac:dyDescent="0.35">
      <c r="A2849" s="5">
        <v>56.28</v>
      </c>
    </row>
    <row r="2850" spans="1:1" thickBot="1" x14ac:dyDescent="0.35">
      <c r="A2850" s="5">
        <v>2690.97</v>
      </c>
    </row>
    <row r="2851" spans="1:1" thickBot="1" x14ac:dyDescent="0.35">
      <c r="A2851" s="5">
        <v>7.4340000000000002</v>
      </c>
    </row>
    <row r="2852" spans="1:1" thickBot="1" x14ac:dyDescent="0.35">
      <c r="A2852" s="5">
        <v>64.784000000000006</v>
      </c>
    </row>
    <row r="2853" spans="1:1" thickBot="1" x14ac:dyDescent="0.35">
      <c r="A2853" s="5">
        <v>28.16</v>
      </c>
    </row>
    <row r="2854" spans="1:1" thickBot="1" x14ac:dyDescent="0.35">
      <c r="A2854" s="5">
        <v>14.98</v>
      </c>
    </row>
    <row r="2855" spans="1:1" thickBot="1" x14ac:dyDescent="0.35">
      <c r="A2855" s="5">
        <v>20.32</v>
      </c>
    </row>
    <row r="2856" spans="1:1" thickBot="1" x14ac:dyDescent="0.35">
      <c r="A2856" s="5">
        <v>40.29</v>
      </c>
    </row>
    <row r="2857" spans="1:1" thickBot="1" x14ac:dyDescent="0.35">
      <c r="A2857" s="5">
        <v>20.23</v>
      </c>
    </row>
    <row r="2858" spans="1:1" thickBot="1" x14ac:dyDescent="0.35">
      <c r="A2858" s="5">
        <v>1603.136</v>
      </c>
    </row>
    <row r="2859" spans="1:1" thickBot="1" x14ac:dyDescent="0.35">
      <c r="A2859" s="5">
        <v>225.29599999999999</v>
      </c>
    </row>
    <row r="2860" spans="1:1" thickBot="1" x14ac:dyDescent="0.35">
      <c r="A2860" s="5">
        <v>67.8</v>
      </c>
    </row>
    <row r="2861" spans="1:1" thickBot="1" x14ac:dyDescent="0.35">
      <c r="A2861" s="5">
        <v>377.97</v>
      </c>
    </row>
    <row r="2862" spans="1:1" thickBot="1" x14ac:dyDescent="0.35">
      <c r="A2862" s="5">
        <v>1628.82</v>
      </c>
    </row>
    <row r="2863" spans="1:1" thickBot="1" x14ac:dyDescent="0.35">
      <c r="A2863" s="5">
        <v>286.93</v>
      </c>
    </row>
    <row r="2864" spans="1:1" thickBot="1" x14ac:dyDescent="0.35">
      <c r="A2864" s="5">
        <v>20.736000000000001</v>
      </c>
    </row>
    <row r="2865" spans="1:1" thickBot="1" x14ac:dyDescent="0.35">
      <c r="A2865" s="5">
        <v>31.44</v>
      </c>
    </row>
    <row r="2866" spans="1:1" thickBot="1" x14ac:dyDescent="0.35">
      <c r="A2866" s="5">
        <v>83.79</v>
      </c>
    </row>
    <row r="2867" spans="1:1" thickBot="1" x14ac:dyDescent="0.35">
      <c r="A2867" s="5">
        <v>59.52</v>
      </c>
    </row>
    <row r="2868" spans="1:1" thickBot="1" x14ac:dyDescent="0.35">
      <c r="A2868" s="5">
        <v>31.92</v>
      </c>
    </row>
    <row r="2869" spans="1:1" thickBot="1" x14ac:dyDescent="0.35">
      <c r="A2869" s="5">
        <v>14.72</v>
      </c>
    </row>
    <row r="2870" spans="1:1" thickBot="1" x14ac:dyDescent="0.35">
      <c r="A2870" s="5">
        <v>38.975999999999999</v>
      </c>
    </row>
    <row r="2871" spans="1:1" thickBot="1" x14ac:dyDescent="0.35">
      <c r="A2871" s="5">
        <v>17.088000000000001</v>
      </c>
    </row>
    <row r="2872" spans="1:1" thickBot="1" x14ac:dyDescent="0.35">
      <c r="A2872" s="5">
        <v>74.352000000000004</v>
      </c>
    </row>
    <row r="2873" spans="1:1" thickBot="1" x14ac:dyDescent="0.35">
      <c r="A2873" s="5">
        <v>314.35199999999998</v>
      </c>
    </row>
    <row r="2874" spans="1:1" thickBot="1" x14ac:dyDescent="0.35">
      <c r="A2874" s="5">
        <v>4.26</v>
      </c>
    </row>
    <row r="2875" spans="1:1" thickBot="1" x14ac:dyDescent="0.35">
      <c r="A2875" s="5">
        <v>811.28</v>
      </c>
    </row>
    <row r="2876" spans="1:1" thickBot="1" x14ac:dyDescent="0.35">
      <c r="A2876" s="5">
        <v>6.03</v>
      </c>
    </row>
    <row r="2877" spans="1:1" thickBot="1" x14ac:dyDescent="0.35">
      <c r="A2877" s="5">
        <v>153.56800000000001</v>
      </c>
    </row>
    <row r="2878" spans="1:1" thickBot="1" x14ac:dyDescent="0.35">
      <c r="A2878" s="5">
        <v>1013.4880000000001</v>
      </c>
    </row>
    <row r="2879" spans="1:1" thickBot="1" x14ac:dyDescent="0.35">
      <c r="A2879" s="5">
        <v>52.34</v>
      </c>
    </row>
    <row r="2880" spans="1:1" thickBot="1" x14ac:dyDescent="0.35">
      <c r="A2880" s="5">
        <v>4.66</v>
      </c>
    </row>
    <row r="2881" spans="1:1" thickBot="1" x14ac:dyDescent="0.35">
      <c r="A2881" s="5">
        <v>254.97</v>
      </c>
    </row>
    <row r="2882" spans="1:1" thickBot="1" x14ac:dyDescent="0.35">
      <c r="A2882" s="5">
        <v>25.44</v>
      </c>
    </row>
    <row r="2883" spans="1:1" thickBot="1" x14ac:dyDescent="0.35">
      <c r="A2883" s="5">
        <v>27.93</v>
      </c>
    </row>
    <row r="2884" spans="1:1" thickBot="1" x14ac:dyDescent="0.35">
      <c r="A2884" s="5">
        <v>8.85</v>
      </c>
    </row>
    <row r="2885" spans="1:1" thickBot="1" x14ac:dyDescent="0.35">
      <c r="A2885" s="5">
        <v>6.96</v>
      </c>
    </row>
    <row r="2886" spans="1:1" thickBot="1" x14ac:dyDescent="0.35">
      <c r="A2886" s="5">
        <v>17.456</v>
      </c>
    </row>
    <row r="2887" spans="1:1" thickBot="1" x14ac:dyDescent="0.35">
      <c r="A2887" s="5">
        <v>307.92</v>
      </c>
    </row>
    <row r="2888" spans="1:1" thickBot="1" x14ac:dyDescent="0.35">
      <c r="A2888" s="5">
        <v>6.63</v>
      </c>
    </row>
    <row r="2889" spans="1:1" thickBot="1" x14ac:dyDescent="0.35">
      <c r="A2889" s="5">
        <v>12.96</v>
      </c>
    </row>
    <row r="2890" spans="1:1" thickBot="1" x14ac:dyDescent="0.35">
      <c r="A2890" s="5">
        <v>32.4</v>
      </c>
    </row>
    <row r="2891" spans="1:1" thickBot="1" x14ac:dyDescent="0.35">
      <c r="A2891" s="5">
        <v>23.85</v>
      </c>
    </row>
    <row r="2892" spans="1:1" thickBot="1" x14ac:dyDescent="0.35">
      <c r="A2892" s="5">
        <v>51.96</v>
      </c>
    </row>
    <row r="2893" spans="1:1" thickBot="1" x14ac:dyDescent="0.35">
      <c r="A2893" s="5">
        <v>17.940000000000001</v>
      </c>
    </row>
    <row r="2894" spans="1:1" thickBot="1" x14ac:dyDescent="0.35">
      <c r="A2894" s="5">
        <v>11.56</v>
      </c>
    </row>
    <row r="2895" spans="1:1" thickBot="1" x14ac:dyDescent="0.35">
      <c r="A2895" s="5">
        <v>26.4</v>
      </c>
    </row>
    <row r="2896" spans="1:1" thickBot="1" x14ac:dyDescent="0.35">
      <c r="A2896" s="5">
        <v>69.08</v>
      </c>
    </row>
    <row r="2897" spans="1:1" thickBot="1" x14ac:dyDescent="0.35">
      <c r="A2897" s="5">
        <v>35.880000000000003</v>
      </c>
    </row>
    <row r="2898" spans="1:1" thickBot="1" x14ac:dyDescent="0.35">
      <c r="A2898" s="5">
        <v>49.65</v>
      </c>
    </row>
    <row r="2899" spans="1:1" thickBot="1" x14ac:dyDescent="0.35">
      <c r="A2899" s="5">
        <v>959.96799999999996</v>
      </c>
    </row>
    <row r="2900" spans="1:1" thickBot="1" x14ac:dyDescent="0.35">
      <c r="A2900" s="5">
        <v>408.42200000000003</v>
      </c>
    </row>
    <row r="2901" spans="1:1" thickBot="1" x14ac:dyDescent="0.35">
      <c r="A2901" s="5">
        <v>479.98399999999998</v>
      </c>
    </row>
    <row r="2902" spans="1:1" thickBot="1" x14ac:dyDescent="0.35">
      <c r="A2902" s="5">
        <v>12.6</v>
      </c>
    </row>
    <row r="2903" spans="1:1" thickBot="1" x14ac:dyDescent="0.35">
      <c r="A2903" s="5">
        <v>184.66</v>
      </c>
    </row>
    <row r="2904" spans="1:1" thickBot="1" x14ac:dyDescent="0.35">
      <c r="A2904" s="5">
        <v>23.12</v>
      </c>
    </row>
    <row r="2905" spans="1:1" thickBot="1" x14ac:dyDescent="0.35">
      <c r="A2905" s="5">
        <v>37.463999999999999</v>
      </c>
    </row>
    <row r="2906" spans="1:1" thickBot="1" x14ac:dyDescent="0.35">
      <c r="A2906" s="5">
        <v>539.65800000000002</v>
      </c>
    </row>
    <row r="2907" spans="1:1" thickBot="1" x14ac:dyDescent="0.35">
      <c r="A2907" s="5">
        <v>310.12</v>
      </c>
    </row>
    <row r="2908" spans="1:1" thickBot="1" x14ac:dyDescent="0.35">
      <c r="A2908" s="5">
        <v>8.56</v>
      </c>
    </row>
    <row r="2909" spans="1:1" thickBot="1" x14ac:dyDescent="0.35">
      <c r="A2909" s="5">
        <v>52.4</v>
      </c>
    </row>
    <row r="2910" spans="1:1" thickBot="1" x14ac:dyDescent="0.35">
      <c r="A2910" s="5">
        <v>14.94</v>
      </c>
    </row>
    <row r="2911" spans="1:1" thickBot="1" x14ac:dyDescent="0.35">
      <c r="A2911" s="5">
        <v>11.22</v>
      </c>
    </row>
    <row r="2912" spans="1:1" thickBot="1" x14ac:dyDescent="0.35">
      <c r="A2912" s="5">
        <v>387.13600000000002</v>
      </c>
    </row>
    <row r="2913" spans="1:1" thickBot="1" x14ac:dyDescent="0.35">
      <c r="A2913" s="5">
        <v>41.4</v>
      </c>
    </row>
    <row r="2914" spans="1:1" thickBot="1" x14ac:dyDescent="0.35">
      <c r="A2914" s="5">
        <v>35</v>
      </c>
    </row>
    <row r="2915" spans="1:1" thickBot="1" x14ac:dyDescent="0.35">
      <c r="A2915" s="5">
        <v>39.552</v>
      </c>
    </row>
    <row r="2916" spans="1:1" thickBot="1" x14ac:dyDescent="0.35">
      <c r="A2916" s="5">
        <v>135.72</v>
      </c>
    </row>
    <row r="2917" spans="1:1" thickBot="1" x14ac:dyDescent="0.35">
      <c r="A2917" s="5">
        <v>12.56</v>
      </c>
    </row>
    <row r="2918" spans="1:1" thickBot="1" x14ac:dyDescent="0.35">
      <c r="A2918" s="5">
        <v>263.95999999999998</v>
      </c>
    </row>
    <row r="2919" spans="1:1" thickBot="1" x14ac:dyDescent="0.35">
      <c r="A2919" s="5">
        <v>5.952</v>
      </c>
    </row>
    <row r="2920" spans="1:1" thickBot="1" x14ac:dyDescent="0.35">
      <c r="A2920" s="5">
        <v>15.8</v>
      </c>
    </row>
    <row r="2921" spans="1:1" thickBot="1" x14ac:dyDescent="0.35">
      <c r="A2921" s="5">
        <v>14.368</v>
      </c>
    </row>
    <row r="2922" spans="1:1" thickBot="1" x14ac:dyDescent="0.35">
      <c r="A2922" s="5">
        <v>70.447999999999993</v>
      </c>
    </row>
    <row r="2923" spans="1:1" thickBot="1" x14ac:dyDescent="0.35">
      <c r="A2923" s="5">
        <v>129.30000000000001</v>
      </c>
    </row>
    <row r="2924" spans="1:1" thickBot="1" x14ac:dyDescent="0.35">
      <c r="A2924" s="5">
        <v>3.8820000000000001</v>
      </c>
    </row>
    <row r="2925" spans="1:1" thickBot="1" x14ac:dyDescent="0.35">
      <c r="A2925" s="5">
        <v>6.08</v>
      </c>
    </row>
    <row r="2926" spans="1:1" thickBot="1" x14ac:dyDescent="0.35">
      <c r="A2926" s="5">
        <v>19.899999999999999</v>
      </c>
    </row>
    <row r="2927" spans="1:1" thickBot="1" x14ac:dyDescent="0.35">
      <c r="A2927" s="5">
        <v>70.709999999999994</v>
      </c>
    </row>
    <row r="2928" spans="1:1" thickBot="1" x14ac:dyDescent="0.35">
      <c r="A2928" s="5">
        <v>18.84</v>
      </c>
    </row>
    <row r="2929" spans="1:1" thickBot="1" x14ac:dyDescent="0.35">
      <c r="A2929" s="5">
        <v>8.64</v>
      </c>
    </row>
    <row r="2930" spans="1:1" thickBot="1" x14ac:dyDescent="0.35">
      <c r="A2930" s="5">
        <v>1633.1880000000001</v>
      </c>
    </row>
    <row r="2931" spans="1:1" thickBot="1" x14ac:dyDescent="0.35">
      <c r="A2931" s="5">
        <v>19.760000000000002</v>
      </c>
    </row>
    <row r="2932" spans="1:1" thickBot="1" x14ac:dyDescent="0.35">
      <c r="A2932" s="5">
        <v>6.6079999999999997</v>
      </c>
    </row>
    <row r="2933" spans="1:1" thickBot="1" x14ac:dyDescent="0.35">
      <c r="A2933" s="5">
        <v>7.28</v>
      </c>
    </row>
    <row r="2934" spans="1:1" thickBot="1" x14ac:dyDescent="0.35">
      <c r="A2934" s="5">
        <v>144.78399999999999</v>
      </c>
    </row>
    <row r="2935" spans="1:1" thickBot="1" x14ac:dyDescent="0.35">
      <c r="A2935" s="5">
        <v>156.792</v>
      </c>
    </row>
    <row r="2936" spans="1:1" thickBot="1" x14ac:dyDescent="0.35">
      <c r="A2936" s="5">
        <v>431.976</v>
      </c>
    </row>
    <row r="2937" spans="1:1" thickBot="1" x14ac:dyDescent="0.35">
      <c r="A2937" s="5">
        <v>35.89</v>
      </c>
    </row>
    <row r="2938" spans="1:1" thickBot="1" x14ac:dyDescent="0.35">
      <c r="A2938" s="5">
        <v>47.207999999999998</v>
      </c>
    </row>
    <row r="2939" spans="1:1" thickBot="1" x14ac:dyDescent="0.35">
      <c r="A2939" s="5">
        <v>248.08</v>
      </c>
    </row>
    <row r="2940" spans="1:1" thickBot="1" x14ac:dyDescent="0.35">
      <c r="A2940" s="5">
        <v>189.7</v>
      </c>
    </row>
    <row r="2941" spans="1:1" thickBot="1" x14ac:dyDescent="0.35">
      <c r="A2941" s="5">
        <v>59.808</v>
      </c>
    </row>
    <row r="2942" spans="1:1" thickBot="1" x14ac:dyDescent="0.35">
      <c r="A2942" s="5">
        <v>90.99</v>
      </c>
    </row>
    <row r="2943" spans="1:1" thickBot="1" x14ac:dyDescent="0.35">
      <c r="A2943" s="5">
        <v>1526.56</v>
      </c>
    </row>
    <row r="2944" spans="1:1" thickBot="1" x14ac:dyDescent="0.35">
      <c r="A2944" s="5">
        <v>368.97</v>
      </c>
    </row>
    <row r="2945" spans="1:1" thickBot="1" x14ac:dyDescent="0.35">
      <c r="A2945" s="5">
        <v>305.01</v>
      </c>
    </row>
    <row r="2946" spans="1:1" thickBot="1" x14ac:dyDescent="0.35">
      <c r="A2946" s="5">
        <v>18.7</v>
      </c>
    </row>
    <row r="2947" spans="1:1" thickBot="1" x14ac:dyDescent="0.35">
      <c r="A2947" s="5">
        <v>38.29</v>
      </c>
    </row>
    <row r="2948" spans="1:1" thickBot="1" x14ac:dyDescent="0.35">
      <c r="A2948" s="5">
        <v>26.25</v>
      </c>
    </row>
    <row r="2949" spans="1:1" thickBot="1" x14ac:dyDescent="0.35">
      <c r="A2949" s="5">
        <v>64.959999999999994</v>
      </c>
    </row>
    <row r="2950" spans="1:1" thickBot="1" x14ac:dyDescent="0.35">
      <c r="A2950" s="5">
        <v>43.7</v>
      </c>
    </row>
    <row r="2951" spans="1:1" thickBot="1" x14ac:dyDescent="0.35">
      <c r="A2951" s="5">
        <v>41.6</v>
      </c>
    </row>
    <row r="2952" spans="1:1" thickBot="1" x14ac:dyDescent="0.35">
      <c r="A2952" s="5">
        <v>23.12</v>
      </c>
    </row>
    <row r="2953" spans="1:1" thickBot="1" x14ac:dyDescent="0.35">
      <c r="A2953" s="5">
        <v>113.88800000000001</v>
      </c>
    </row>
    <row r="2954" spans="1:1" thickBot="1" x14ac:dyDescent="0.35">
      <c r="A2954" s="5">
        <v>113.568</v>
      </c>
    </row>
    <row r="2955" spans="1:1" thickBot="1" x14ac:dyDescent="0.35">
      <c r="A2955" s="5">
        <v>7.92</v>
      </c>
    </row>
    <row r="2956" spans="1:1" thickBot="1" x14ac:dyDescent="0.35">
      <c r="A2956" s="5">
        <v>671.98400000000004</v>
      </c>
    </row>
    <row r="2957" spans="1:1" thickBot="1" x14ac:dyDescent="0.35">
      <c r="A2957" s="5">
        <v>39.99</v>
      </c>
    </row>
    <row r="2958" spans="1:1" thickBot="1" x14ac:dyDescent="0.35">
      <c r="A2958" s="5">
        <v>191.64599999999999</v>
      </c>
    </row>
    <row r="2959" spans="1:1" thickBot="1" x14ac:dyDescent="0.35">
      <c r="A2959" s="5">
        <v>2.3130000000000002</v>
      </c>
    </row>
    <row r="2960" spans="1:1" thickBot="1" x14ac:dyDescent="0.35">
      <c r="A2960" s="5">
        <v>19.936</v>
      </c>
    </row>
    <row r="2961" spans="1:1" thickBot="1" x14ac:dyDescent="0.35">
      <c r="A2961" s="5">
        <v>45.92</v>
      </c>
    </row>
    <row r="2962" spans="1:1" thickBot="1" x14ac:dyDescent="0.35">
      <c r="A2962" s="5">
        <v>20.34</v>
      </c>
    </row>
    <row r="2963" spans="1:1" thickBot="1" x14ac:dyDescent="0.35">
      <c r="A2963" s="5">
        <v>39.28</v>
      </c>
    </row>
    <row r="2964" spans="1:1" thickBot="1" x14ac:dyDescent="0.35">
      <c r="A2964" s="5">
        <v>81.567999999999998</v>
      </c>
    </row>
    <row r="2965" spans="1:1" thickBot="1" x14ac:dyDescent="0.35">
      <c r="A2965" s="5">
        <v>97.183999999999997</v>
      </c>
    </row>
    <row r="2966" spans="1:1" thickBot="1" x14ac:dyDescent="0.35">
      <c r="A2966" s="5">
        <v>24.32</v>
      </c>
    </row>
    <row r="2967" spans="1:1" thickBot="1" x14ac:dyDescent="0.35">
      <c r="A2967" s="5">
        <v>18.96</v>
      </c>
    </row>
    <row r="2968" spans="1:1" thickBot="1" x14ac:dyDescent="0.35">
      <c r="A2968" s="5">
        <v>32.951999999999998</v>
      </c>
    </row>
    <row r="2969" spans="1:1" thickBot="1" x14ac:dyDescent="0.35">
      <c r="A2969" s="5">
        <v>30.015999999999998</v>
      </c>
    </row>
    <row r="2970" spans="1:1" thickBot="1" x14ac:dyDescent="0.35">
      <c r="A2970" s="5">
        <v>499.584</v>
      </c>
    </row>
    <row r="2971" spans="1:1" thickBot="1" x14ac:dyDescent="0.35">
      <c r="A2971" s="5">
        <v>31.103999999999999</v>
      </c>
    </row>
    <row r="2972" spans="1:1" thickBot="1" x14ac:dyDescent="0.35">
      <c r="A2972" s="5">
        <v>13.272</v>
      </c>
    </row>
    <row r="2973" spans="1:1" thickBot="1" x14ac:dyDescent="0.35">
      <c r="A2973" s="5">
        <v>28.271999999999998</v>
      </c>
    </row>
    <row r="2974" spans="1:1" thickBot="1" x14ac:dyDescent="0.35">
      <c r="A2974" s="5">
        <v>259.13600000000002</v>
      </c>
    </row>
    <row r="2975" spans="1:1" thickBot="1" x14ac:dyDescent="0.35">
      <c r="A2975" s="5">
        <v>10.8</v>
      </c>
    </row>
    <row r="2976" spans="1:1" thickBot="1" x14ac:dyDescent="0.35">
      <c r="A2976" s="5">
        <v>244.006</v>
      </c>
    </row>
    <row r="2977" spans="1:1" thickBot="1" x14ac:dyDescent="0.35">
      <c r="A2977" s="5">
        <v>15.936</v>
      </c>
    </row>
    <row r="2978" spans="1:1" thickBot="1" x14ac:dyDescent="0.35">
      <c r="A2978" s="5">
        <v>188.55199999999999</v>
      </c>
    </row>
    <row r="2979" spans="1:1" thickBot="1" x14ac:dyDescent="0.35">
      <c r="A2979" s="5">
        <v>22.58</v>
      </c>
    </row>
    <row r="2980" spans="1:1" thickBot="1" x14ac:dyDescent="0.35">
      <c r="A2980" s="5">
        <v>545.94000000000005</v>
      </c>
    </row>
    <row r="2981" spans="1:1" thickBot="1" x14ac:dyDescent="0.35">
      <c r="A2981" s="5">
        <v>20.736000000000001</v>
      </c>
    </row>
    <row r="2982" spans="1:1" thickBot="1" x14ac:dyDescent="0.35">
      <c r="A2982" s="5">
        <v>43.295999999999999</v>
      </c>
    </row>
    <row r="2983" spans="1:1" thickBot="1" x14ac:dyDescent="0.35">
      <c r="A2983" s="5">
        <v>123.136</v>
      </c>
    </row>
    <row r="2984" spans="1:1" thickBot="1" x14ac:dyDescent="0.35">
      <c r="A2984" s="5">
        <v>11.263999999999999</v>
      </c>
    </row>
    <row r="2985" spans="1:1" thickBot="1" x14ac:dyDescent="0.35">
      <c r="A2985" s="5">
        <v>53.423999999999999</v>
      </c>
    </row>
    <row r="2986" spans="1:1" thickBot="1" x14ac:dyDescent="0.35">
      <c r="A2986" s="5">
        <v>275.49</v>
      </c>
    </row>
    <row r="2987" spans="1:1" thickBot="1" x14ac:dyDescent="0.35">
      <c r="A2987" s="5">
        <v>24.96</v>
      </c>
    </row>
    <row r="2988" spans="1:1" thickBot="1" x14ac:dyDescent="0.35">
      <c r="A2988" s="5">
        <v>19.36</v>
      </c>
    </row>
    <row r="2989" spans="1:1" thickBot="1" x14ac:dyDescent="0.35">
      <c r="A2989" s="5">
        <v>1267.6500000000001</v>
      </c>
    </row>
    <row r="2990" spans="1:1" thickBot="1" x14ac:dyDescent="0.35">
      <c r="A2990" s="5">
        <v>12.99</v>
      </c>
    </row>
    <row r="2991" spans="1:1" thickBot="1" x14ac:dyDescent="0.35">
      <c r="A2991" s="5">
        <v>18.559999999999999</v>
      </c>
    </row>
    <row r="2992" spans="1:1" thickBot="1" x14ac:dyDescent="0.35">
      <c r="A2992" s="5">
        <v>449.15</v>
      </c>
    </row>
    <row r="2993" spans="1:1" thickBot="1" x14ac:dyDescent="0.35">
      <c r="A2993" s="5">
        <v>31.248000000000001</v>
      </c>
    </row>
    <row r="2994" spans="1:1" thickBot="1" x14ac:dyDescent="0.35">
      <c r="A2994" s="5">
        <v>61.44</v>
      </c>
    </row>
    <row r="2995" spans="1:1" thickBot="1" x14ac:dyDescent="0.35">
      <c r="A2995" s="5">
        <v>895.92</v>
      </c>
    </row>
    <row r="2996" spans="1:1" thickBot="1" x14ac:dyDescent="0.35">
      <c r="A2996" s="5">
        <v>55.36</v>
      </c>
    </row>
    <row r="2997" spans="1:1" thickBot="1" x14ac:dyDescent="0.35">
      <c r="A2997" s="5">
        <v>55.92</v>
      </c>
    </row>
    <row r="2998" spans="1:1" thickBot="1" x14ac:dyDescent="0.35">
      <c r="A2998" s="5">
        <v>24.896000000000001</v>
      </c>
    </row>
    <row r="2999" spans="1:1" thickBot="1" x14ac:dyDescent="0.35">
      <c r="A2999" s="5">
        <v>3.984</v>
      </c>
    </row>
    <row r="3000" spans="1:1" thickBot="1" x14ac:dyDescent="0.35">
      <c r="A3000" s="5">
        <v>95.968000000000004</v>
      </c>
    </row>
    <row r="3001" spans="1:1" thickBot="1" x14ac:dyDescent="0.35">
      <c r="A3001" s="5">
        <v>206.99100000000001</v>
      </c>
    </row>
    <row r="3002" spans="1:1" thickBot="1" x14ac:dyDescent="0.35">
      <c r="A3002" s="5">
        <v>44.415999999999997</v>
      </c>
    </row>
    <row r="3003" spans="1:1" thickBot="1" x14ac:dyDescent="0.35">
      <c r="A3003" s="5">
        <v>9.0060000000000002</v>
      </c>
    </row>
    <row r="3004" spans="1:1" thickBot="1" x14ac:dyDescent="0.35">
      <c r="A3004" s="5">
        <v>19</v>
      </c>
    </row>
    <row r="3005" spans="1:1" thickBot="1" x14ac:dyDescent="0.35">
      <c r="A3005" s="5">
        <v>33.375999999999998</v>
      </c>
    </row>
    <row r="3006" spans="1:1" thickBot="1" x14ac:dyDescent="0.35">
      <c r="A3006" s="5">
        <v>207.48</v>
      </c>
    </row>
    <row r="3007" spans="1:1" thickBot="1" x14ac:dyDescent="0.35">
      <c r="A3007" s="5">
        <v>91.68</v>
      </c>
    </row>
    <row r="3008" spans="1:1" thickBot="1" x14ac:dyDescent="0.35">
      <c r="A3008" s="5">
        <v>904.9</v>
      </c>
    </row>
    <row r="3009" spans="1:1" thickBot="1" x14ac:dyDescent="0.35">
      <c r="A3009" s="5">
        <v>34.271999999999998</v>
      </c>
    </row>
    <row r="3010" spans="1:1" thickBot="1" x14ac:dyDescent="0.35">
      <c r="A3010" s="5">
        <v>191.82</v>
      </c>
    </row>
    <row r="3011" spans="1:1" thickBot="1" x14ac:dyDescent="0.35">
      <c r="A3011" s="5">
        <v>243.88</v>
      </c>
    </row>
    <row r="3012" spans="1:1" thickBot="1" x14ac:dyDescent="0.35">
      <c r="A3012" s="5">
        <v>12.03</v>
      </c>
    </row>
    <row r="3013" spans="1:1" thickBot="1" x14ac:dyDescent="0.35">
      <c r="A3013" s="5">
        <v>2549.9850000000001</v>
      </c>
    </row>
    <row r="3014" spans="1:1" thickBot="1" x14ac:dyDescent="0.35">
      <c r="A3014" s="5">
        <v>21.594000000000001</v>
      </c>
    </row>
    <row r="3015" spans="1:1" thickBot="1" x14ac:dyDescent="0.35">
      <c r="A3015" s="5">
        <v>8.9640000000000004</v>
      </c>
    </row>
    <row r="3016" spans="1:1" thickBot="1" x14ac:dyDescent="0.35">
      <c r="A3016" s="5">
        <v>20.736000000000001</v>
      </c>
    </row>
    <row r="3017" spans="1:1" thickBot="1" x14ac:dyDescent="0.35">
      <c r="A3017" s="5">
        <v>344.22</v>
      </c>
    </row>
    <row r="3018" spans="1:1" thickBot="1" x14ac:dyDescent="0.35">
      <c r="A3018" s="5">
        <v>727.29600000000005</v>
      </c>
    </row>
    <row r="3019" spans="1:1" thickBot="1" x14ac:dyDescent="0.35">
      <c r="A3019" s="5">
        <v>22.608000000000001</v>
      </c>
    </row>
    <row r="3020" spans="1:1" thickBot="1" x14ac:dyDescent="0.35">
      <c r="A3020" s="5">
        <v>666.4</v>
      </c>
    </row>
    <row r="3021" spans="1:1" thickBot="1" x14ac:dyDescent="0.35">
      <c r="A3021" s="5">
        <v>5.04</v>
      </c>
    </row>
    <row r="3022" spans="1:1" thickBot="1" x14ac:dyDescent="0.35">
      <c r="A3022" s="5">
        <v>92.94</v>
      </c>
    </row>
    <row r="3023" spans="1:1" thickBot="1" x14ac:dyDescent="0.35">
      <c r="A3023" s="5">
        <v>66.69</v>
      </c>
    </row>
    <row r="3024" spans="1:1" thickBot="1" x14ac:dyDescent="0.35">
      <c r="A3024" s="5">
        <v>91.68</v>
      </c>
    </row>
    <row r="3025" spans="1:1" thickBot="1" x14ac:dyDescent="0.35">
      <c r="A3025" s="5">
        <v>327.7328</v>
      </c>
    </row>
    <row r="3026" spans="1:1" thickBot="1" x14ac:dyDescent="0.35">
      <c r="A3026" s="5">
        <v>52.271999999999998</v>
      </c>
    </row>
    <row r="3027" spans="1:1" thickBot="1" x14ac:dyDescent="0.35">
      <c r="A3027" s="5">
        <v>17.940000000000001</v>
      </c>
    </row>
    <row r="3028" spans="1:1" thickBot="1" x14ac:dyDescent="0.35">
      <c r="A3028" s="5">
        <v>254.352</v>
      </c>
    </row>
    <row r="3029" spans="1:1" thickBot="1" x14ac:dyDescent="0.35">
      <c r="A3029" s="5">
        <v>8.2880000000000003</v>
      </c>
    </row>
    <row r="3030" spans="1:1" thickBot="1" x14ac:dyDescent="0.35">
      <c r="A3030" s="5">
        <v>504.9</v>
      </c>
    </row>
    <row r="3031" spans="1:1" thickBot="1" x14ac:dyDescent="0.35">
      <c r="A3031" s="5">
        <v>403.16800000000001</v>
      </c>
    </row>
    <row r="3032" spans="1:1" thickBot="1" x14ac:dyDescent="0.35">
      <c r="A3032" s="5">
        <v>194.32</v>
      </c>
    </row>
    <row r="3033" spans="1:1" thickBot="1" x14ac:dyDescent="0.35">
      <c r="A3033" s="5">
        <v>25.99</v>
      </c>
    </row>
    <row r="3034" spans="1:1" thickBot="1" x14ac:dyDescent="0.35">
      <c r="A3034" s="5">
        <v>195.136</v>
      </c>
    </row>
    <row r="3035" spans="1:1" thickBot="1" x14ac:dyDescent="0.35">
      <c r="A3035" s="5">
        <v>20.736000000000001</v>
      </c>
    </row>
    <row r="3036" spans="1:1" thickBot="1" x14ac:dyDescent="0.35">
      <c r="A3036" s="5">
        <v>53.7</v>
      </c>
    </row>
    <row r="3037" spans="1:1" thickBot="1" x14ac:dyDescent="0.35">
      <c r="A3037" s="5">
        <v>36.26</v>
      </c>
    </row>
    <row r="3038" spans="1:1" thickBot="1" x14ac:dyDescent="0.35">
      <c r="A3038" s="5">
        <v>56.3</v>
      </c>
    </row>
    <row r="3039" spans="1:1" thickBot="1" x14ac:dyDescent="0.35">
      <c r="A3039" s="5">
        <v>32.4</v>
      </c>
    </row>
    <row r="3040" spans="1:1" thickBot="1" x14ac:dyDescent="0.35">
      <c r="A3040" s="5">
        <v>29.16</v>
      </c>
    </row>
    <row r="3041" spans="1:1" thickBot="1" x14ac:dyDescent="0.35">
      <c r="A3041" s="5">
        <v>171.28800000000001</v>
      </c>
    </row>
    <row r="3042" spans="1:1" thickBot="1" x14ac:dyDescent="0.35">
      <c r="A3042" s="5">
        <v>16.72</v>
      </c>
    </row>
    <row r="3043" spans="1:1" thickBot="1" x14ac:dyDescent="0.35">
      <c r="A3043" s="5">
        <v>12.96</v>
      </c>
    </row>
    <row r="3044" spans="1:1" thickBot="1" x14ac:dyDescent="0.35">
      <c r="A3044" s="5">
        <v>22.18</v>
      </c>
    </row>
    <row r="3045" spans="1:1" thickBot="1" x14ac:dyDescent="0.35">
      <c r="A3045" s="5">
        <v>2054.2719999999999</v>
      </c>
    </row>
    <row r="3046" spans="1:1" thickBot="1" x14ac:dyDescent="0.35">
      <c r="A3046" s="5">
        <v>1022.97</v>
      </c>
    </row>
    <row r="3047" spans="1:1" thickBot="1" x14ac:dyDescent="0.35">
      <c r="A3047" s="5">
        <v>13.9</v>
      </c>
    </row>
    <row r="3048" spans="1:1" thickBot="1" x14ac:dyDescent="0.35">
      <c r="A3048" s="5">
        <v>26.38</v>
      </c>
    </row>
    <row r="3049" spans="1:1" thickBot="1" x14ac:dyDescent="0.35">
      <c r="A3049" s="5">
        <v>43.176000000000002</v>
      </c>
    </row>
    <row r="3050" spans="1:1" thickBot="1" x14ac:dyDescent="0.35">
      <c r="A3050" s="5">
        <v>411.8</v>
      </c>
    </row>
    <row r="3051" spans="1:1" thickBot="1" x14ac:dyDescent="0.35">
      <c r="A3051" s="5">
        <v>360</v>
      </c>
    </row>
    <row r="3052" spans="1:1" thickBot="1" x14ac:dyDescent="0.35">
      <c r="A3052" s="5">
        <v>41.96</v>
      </c>
    </row>
    <row r="3053" spans="1:1" thickBot="1" x14ac:dyDescent="0.35">
      <c r="A3053" s="5">
        <v>227.84</v>
      </c>
    </row>
    <row r="3054" spans="1:1" thickBot="1" x14ac:dyDescent="0.35">
      <c r="A3054" s="5">
        <v>37.94</v>
      </c>
    </row>
    <row r="3055" spans="1:1" thickBot="1" x14ac:dyDescent="0.35">
      <c r="A3055" s="5">
        <v>517.9</v>
      </c>
    </row>
    <row r="3056" spans="1:1" thickBot="1" x14ac:dyDescent="0.35">
      <c r="A3056" s="5">
        <v>5.28</v>
      </c>
    </row>
    <row r="3057" spans="1:1" thickBot="1" x14ac:dyDescent="0.35">
      <c r="A3057" s="5">
        <v>2799.96</v>
      </c>
    </row>
    <row r="3058" spans="1:1" thickBot="1" x14ac:dyDescent="0.35">
      <c r="A3058" s="5">
        <v>8.9600000000000009</v>
      </c>
    </row>
    <row r="3059" spans="1:1" thickBot="1" x14ac:dyDescent="0.35">
      <c r="A3059" s="5">
        <v>31.5</v>
      </c>
    </row>
    <row r="3060" spans="1:1" thickBot="1" x14ac:dyDescent="0.35">
      <c r="A3060" s="5">
        <v>30.56</v>
      </c>
    </row>
    <row r="3061" spans="1:1" thickBot="1" x14ac:dyDescent="0.35">
      <c r="A3061" s="5">
        <v>24.367999999999999</v>
      </c>
    </row>
    <row r="3062" spans="1:1" thickBot="1" x14ac:dyDescent="0.35">
      <c r="A3062" s="5">
        <v>119.976</v>
      </c>
    </row>
    <row r="3063" spans="1:1" thickBot="1" x14ac:dyDescent="0.35">
      <c r="A3063" s="5">
        <v>26.88</v>
      </c>
    </row>
    <row r="3064" spans="1:1" thickBot="1" x14ac:dyDescent="0.35">
      <c r="A3064" s="5">
        <v>83.97</v>
      </c>
    </row>
    <row r="3065" spans="1:1" thickBot="1" x14ac:dyDescent="0.35">
      <c r="A3065" s="5">
        <v>104.97</v>
      </c>
    </row>
    <row r="3066" spans="1:1" thickBot="1" x14ac:dyDescent="0.35">
      <c r="A3066" s="5">
        <v>90.8</v>
      </c>
    </row>
    <row r="3067" spans="1:1" thickBot="1" x14ac:dyDescent="0.35">
      <c r="A3067" s="5">
        <v>140.73599999999999</v>
      </c>
    </row>
    <row r="3068" spans="1:1" thickBot="1" x14ac:dyDescent="0.35">
      <c r="A3068" s="5">
        <v>214.95</v>
      </c>
    </row>
    <row r="3069" spans="1:1" thickBot="1" x14ac:dyDescent="0.35">
      <c r="A3069" s="5">
        <v>45.36</v>
      </c>
    </row>
    <row r="3070" spans="1:1" thickBot="1" x14ac:dyDescent="0.35">
      <c r="A3070" s="5">
        <v>288.24</v>
      </c>
    </row>
    <row r="3071" spans="1:1" thickBot="1" x14ac:dyDescent="0.35">
      <c r="A3071" s="5">
        <v>663.93600000000004</v>
      </c>
    </row>
    <row r="3072" spans="1:1" thickBot="1" x14ac:dyDescent="0.35">
      <c r="A3072" s="5">
        <v>2934.33</v>
      </c>
    </row>
    <row r="3073" spans="1:1" thickBot="1" x14ac:dyDescent="0.35">
      <c r="A3073" s="5">
        <v>124.41</v>
      </c>
    </row>
    <row r="3074" spans="1:1" thickBot="1" x14ac:dyDescent="0.35">
      <c r="A3074" s="5">
        <v>57.75</v>
      </c>
    </row>
    <row r="3075" spans="1:1" thickBot="1" x14ac:dyDescent="0.35">
      <c r="A3075" s="5">
        <v>114.46</v>
      </c>
    </row>
    <row r="3076" spans="1:1" thickBot="1" x14ac:dyDescent="0.35">
      <c r="A3076" s="5">
        <v>120.666</v>
      </c>
    </row>
    <row r="3077" spans="1:1" thickBot="1" x14ac:dyDescent="0.35">
      <c r="A3077" s="5">
        <v>342.86399999999998</v>
      </c>
    </row>
    <row r="3078" spans="1:1" thickBot="1" x14ac:dyDescent="0.35">
      <c r="A3078" s="5">
        <v>16.739999999999998</v>
      </c>
    </row>
    <row r="3079" spans="1:1" thickBot="1" x14ac:dyDescent="0.35">
      <c r="A3079" s="5">
        <v>981.37199999999996</v>
      </c>
    </row>
    <row r="3080" spans="1:1" thickBot="1" x14ac:dyDescent="0.35">
      <c r="A3080" s="5">
        <v>31.84</v>
      </c>
    </row>
    <row r="3081" spans="1:1" thickBot="1" x14ac:dyDescent="0.35">
      <c r="A3081" s="5">
        <v>12.96</v>
      </c>
    </row>
    <row r="3082" spans="1:1" thickBot="1" x14ac:dyDescent="0.35">
      <c r="A3082" s="5">
        <v>43.176000000000002</v>
      </c>
    </row>
    <row r="3083" spans="1:1" thickBot="1" x14ac:dyDescent="0.35">
      <c r="A3083" s="5">
        <v>58.34</v>
      </c>
    </row>
    <row r="3084" spans="1:1" thickBot="1" x14ac:dyDescent="0.35">
      <c r="A3084" s="5">
        <v>539.97</v>
      </c>
    </row>
    <row r="3085" spans="1:1" thickBot="1" x14ac:dyDescent="0.35">
      <c r="A3085" s="5">
        <v>3.9279999999999999</v>
      </c>
    </row>
    <row r="3086" spans="1:1" thickBot="1" x14ac:dyDescent="0.35">
      <c r="A3086" s="5">
        <v>252.78399999999999</v>
      </c>
    </row>
    <row r="3087" spans="1:1" thickBot="1" x14ac:dyDescent="0.35">
      <c r="A3087" s="5">
        <v>127.98399999999999</v>
      </c>
    </row>
    <row r="3088" spans="1:1" thickBot="1" x14ac:dyDescent="0.35">
      <c r="A3088" s="5">
        <v>3.984</v>
      </c>
    </row>
    <row r="3089" spans="1:1" thickBot="1" x14ac:dyDescent="0.35">
      <c r="A3089" s="5">
        <v>12.992000000000001</v>
      </c>
    </row>
    <row r="3090" spans="1:1" thickBot="1" x14ac:dyDescent="0.35">
      <c r="A3090" s="5">
        <v>61</v>
      </c>
    </row>
    <row r="3091" spans="1:1" thickBot="1" x14ac:dyDescent="0.35">
      <c r="A3091" s="5">
        <v>671.93</v>
      </c>
    </row>
    <row r="3092" spans="1:1" thickBot="1" x14ac:dyDescent="0.35">
      <c r="A3092" s="5">
        <v>447.86</v>
      </c>
    </row>
    <row r="3093" spans="1:1" thickBot="1" x14ac:dyDescent="0.35">
      <c r="A3093" s="5">
        <v>479.95</v>
      </c>
    </row>
    <row r="3094" spans="1:1" thickBot="1" x14ac:dyDescent="0.35">
      <c r="A3094" s="5">
        <v>166.44</v>
      </c>
    </row>
    <row r="3095" spans="1:1" thickBot="1" x14ac:dyDescent="0.35">
      <c r="A3095" s="5">
        <v>31.68</v>
      </c>
    </row>
    <row r="3096" spans="1:1" thickBot="1" x14ac:dyDescent="0.35">
      <c r="A3096" s="5">
        <v>10.368</v>
      </c>
    </row>
    <row r="3097" spans="1:1" thickBot="1" x14ac:dyDescent="0.35">
      <c r="A3097" s="5">
        <v>12.032</v>
      </c>
    </row>
    <row r="3098" spans="1:1" thickBot="1" x14ac:dyDescent="0.35">
      <c r="A3098" s="5">
        <v>5.7679999999999998</v>
      </c>
    </row>
    <row r="3099" spans="1:1" thickBot="1" x14ac:dyDescent="0.35">
      <c r="A3099" s="5">
        <v>33.119999999999997</v>
      </c>
    </row>
    <row r="3100" spans="1:1" thickBot="1" x14ac:dyDescent="0.35">
      <c r="A3100" s="5">
        <v>220.26560000000001</v>
      </c>
    </row>
    <row r="3101" spans="1:1" thickBot="1" x14ac:dyDescent="0.35">
      <c r="A3101" s="5">
        <v>10.776</v>
      </c>
    </row>
    <row r="3102" spans="1:1" thickBot="1" x14ac:dyDescent="0.35">
      <c r="A3102" s="5">
        <v>242.352</v>
      </c>
    </row>
    <row r="3103" spans="1:1" thickBot="1" x14ac:dyDescent="0.35">
      <c r="A3103" s="5">
        <v>695.16</v>
      </c>
    </row>
    <row r="3104" spans="1:1" thickBot="1" x14ac:dyDescent="0.35">
      <c r="A3104" s="5">
        <v>220.98</v>
      </c>
    </row>
    <row r="3105" spans="1:1" thickBot="1" x14ac:dyDescent="0.35">
      <c r="A3105" s="5">
        <v>12.957000000000001</v>
      </c>
    </row>
    <row r="3106" spans="1:1" thickBot="1" x14ac:dyDescent="0.35">
      <c r="A3106" s="5">
        <v>25.68</v>
      </c>
    </row>
    <row r="3107" spans="1:1" thickBot="1" x14ac:dyDescent="0.35">
      <c r="A3107" s="5">
        <v>15.712</v>
      </c>
    </row>
    <row r="3108" spans="1:1" thickBot="1" x14ac:dyDescent="0.35">
      <c r="A3108" s="5">
        <v>298.464</v>
      </c>
    </row>
    <row r="3109" spans="1:1" thickBot="1" x14ac:dyDescent="0.35">
      <c r="A3109" s="5">
        <v>21.93</v>
      </c>
    </row>
    <row r="3110" spans="1:1" thickBot="1" x14ac:dyDescent="0.35">
      <c r="A3110" s="5">
        <v>242.94</v>
      </c>
    </row>
    <row r="3111" spans="1:1" thickBot="1" x14ac:dyDescent="0.35">
      <c r="A3111" s="5">
        <v>7.64</v>
      </c>
    </row>
    <row r="3112" spans="1:1" thickBot="1" x14ac:dyDescent="0.35">
      <c r="A3112" s="5">
        <v>51.84</v>
      </c>
    </row>
    <row r="3113" spans="1:1" thickBot="1" x14ac:dyDescent="0.35">
      <c r="A3113" s="5">
        <v>265.17</v>
      </c>
    </row>
    <row r="3114" spans="1:1" thickBot="1" x14ac:dyDescent="0.35">
      <c r="A3114" s="5">
        <v>837.6</v>
      </c>
    </row>
    <row r="3115" spans="1:1" thickBot="1" x14ac:dyDescent="0.35">
      <c r="A3115" s="5">
        <v>135.9</v>
      </c>
    </row>
    <row r="3116" spans="1:1" thickBot="1" x14ac:dyDescent="0.35">
      <c r="A3116" s="5">
        <v>34.68</v>
      </c>
    </row>
    <row r="3117" spans="1:1" thickBot="1" x14ac:dyDescent="0.35">
      <c r="A3117" s="5">
        <v>532.70399999999995</v>
      </c>
    </row>
    <row r="3118" spans="1:1" thickBot="1" x14ac:dyDescent="0.35">
      <c r="A3118" s="5">
        <v>43.1</v>
      </c>
    </row>
    <row r="3119" spans="1:1" thickBot="1" x14ac:dyDescent="0.35">
      <c r="A3119" s="5">
        <v>15.88</v>
      </c>
    </row>
    <row r="3120" spans="1:1" thickBot="1" x14ac:dyDescent="0.35">
      <c r="A3120" s="5">
        <v>1123.92</v>
      </c>
    </row>
    <row r="3121" spans="1:1" thickBot="1" x14ac:dyDescent="0.35">
      <c r="A3121" s="5">
        <v>249.584</v>
      </c>
    </row>
    <row r="3122" spans="1:1" thickBot="1" x14ac:dyDescent="0.35">
      <c r="A3122" s="5">
        <v>48.671999999999997</v>
      </c>
    </row>
    <row r="3123" spans="1:1" thickBot="1" x14ac:dyDescent="0.35">
      <c r="A3123" s="5">
        <v>60.768000000000001</v>
      </c>
    </row>
    <row r="3124" spans="1:1" thickBot="1" x14ac:dyDescent="0.35">
      <c r="A3124" s="5">
        <v>78.599999999999994</v>
      </c>
    </row>
    <row r="3125" spans="1:1" thickBot="1" x14ac:dyDescent="0.35">
      <c r="A3125" s="5">
        <v>3.7679999999999998</v>
      </c>
    </row>
    <row r="3126" spans="1:1" thickBot="1" x14ac:dyDescent="0.35">
      <c r="A3126" s="5">
        <v>1036.624</v>
      </c>
    </row>
    <row r="3127" spans="1:1" thickBot="1" x14ac:dyDescent="0.35">
      <c r="A3127" s="5">
        <v>563.80799999999999</v>
      </c>
    </row>
    <row r="3128" spans="1:1" thickBot="1" x14ac:dyDescent="0.35">
      <c r="A3128" s="5">
        <v>258.52800000000002</v>
      </c>
    </row>
    <row r="3129" spans="1:1" thickBot="1" x14ac:dyDescent="0.35">
      <c r="A3129" s="5">
        <v>49.12</v>
      </c>
    </row>
    <row r="3130" spans="1:1" thickBot="1" x14ac:dyDescent="0.35">
      <c r="A3130" s="5">
        <v>44.46</v>
      </c>
    </row>
    <row r="3131" spans="1:1" thickBot="1" x14ac:dyDescent="0.35">
      <c r="A3131" s="5">
        <v>241.56800000000001</v>
      </c>
    </row>
    <row r="3132" spans="1:1" thickBot="1" x14ac:dyDescent="0.35">
      <c r="A3132" s="5">
        <v>395</v>
      </c>
    </row>
    <row r="3133" spans="1:1" thickBot="1" x14ac:dyDescent="0.35">
      <c r="A3133" s="5">
        <v>627.16800000000001</v>
      </c>
    </row>
    <row r="3134" spans="1:1" thickBot="1" x14ac:dyDescent="0.35">
      <c r="A3134" s="5">
        <v>13.28</v>
      </c>
    </row>
    <row r="3135" spans="1:1" thickBot="1" x14ac:dyDescent="0.35">
      <c r="A3135" s="5">
        <v>12.672000000000001</v>
      </c>
    </row>
    <row r="3136" spans="1:1" thickBot="1" x14ac:dyDescent="0.35">
      <c r="A3136" s="5">
        <v>30.56</v>
      </c>
    </row>
    <row r="3137" spans="1:1" thickBot="1" x14ac:dyDescent="0.35">
      <c r="A3137" s="5">
        <v>77.951999999999998</v>
      </c>
    </row>
    <row r="3138" spans="1:1" thickBot="1" x14ac:dyDescent="0.35">
      <c r="A3138" s="5">
        <v>67.992000000000004</v>
      </c>
    </row>
    <row r="3139" spans="1:1" thickBot="1" x14ac:dyDescent="0.35">
      <c r="A3139" s="5">
        <v>12.224</v>
      </c>
    </row>
    <row r="3140" spans="1:1" thickBot="1" x14ac:dyDescent="0.35">
      <c r="A3140" s="5">
        <v>44.783999999999999</v>
      </c>
    </row>
    <row r="3141" spans="1:1" thickBot="1" x14ac:dyDescent="0.35">
      <c r="A3141" s="5">
        <v>22.847999999999999</v>
      </c>
    </row>
    <row r="3142" spans="1:1" thickBot="1" x14ac:dyDescent="0.35">
      <c r="A3142" s="5">
        <v>206.43</v>
      </c>
    </row>
    <row r="3143" spans="1:1" thickBot="1" x14ac:dyDescent="0.35">
      <c r="A3143" s="5">
        <v>210.392</v>
      </c>
    </row>
    <row r="3144" spans="1:1" thickBot="1" x14ac:dyDescent="0.35">
      <c r="A3144" s="5">
        <v>119.96</v>
      </c>
    </row>
    <row r="3145" spans="1:1" thickBot="1" x14ac:dyDescent="0.35">
      <c r="A3145" s="5">
        <v>10.608000000000001</v>
      </c>
    </row>
    <row r="3146" spans="1:1" thickBot="1" x14ac:dyDescent="0.35">
      <c r="A3146" s="5">
        <v>347.80200000000002</v>
      </c>
    </row>
    <row r="3147" spans="1:1" thickBot="1" x14ac:dyDescent="0.35">
      <c r="A3147" s="5">
        <v>963.13599999999997</v>
      </c>
    </row>
    <row r="3148" spans="1:1" thickBot="1" x14ac:dyDescent="0.35">
      <c r="A3148" s="5">
        <v>88.775999999999996</v>
      </c>
    </row>
    <row r="3149" spans="1:1" thickBot="1" x14ac:dyDescent="0.35">
      <c r="A3149" s="5">
        <v>32.4</v>
      </c>
    </row>
    <row r="3150" spans="1:1" thickBot="1" x14ac:dyDescent="0.35">
      <c r="A3150" s="5">
        <v>32.4</v>
      </c>
    </row>
    <row r="3151" spans="1:1" thickBot="1" x14ac:dyDescent="0.35">
      <c r="A3151" s="5">
        <v>31.05</v>
      </c>
    </row>
    <row r="3152" spans="1:1" thickBot="1" x14ac:dyDescent="0.35">
      <c r="A3152" s="5">
        <v>2025.36</v>
      </c>
    </row>
    <row r="3153" spans="1:1" thickBot="1" x14ac:dyDescent="0.35">
      <c r="A3153" s="5">
        <v>1799.9939999999999</v>
      </c>
    </row>
    <row r="3154" spans="1:1" thickBot="1" x14ac:dyDescent="0.35">
      <c r="A3154" s="5">
        <v>101.988</v>
      </c>
    </row>
    <row r="3155" spans="1:1" thickBot="1" x14ac:dyDescent="0.35">
      <c r="A3155" s="5">
        <v>262.86399999999998</v>
      </c>
    </row>
    <row r="3156" spans="1:1" thickBot="1" x14ac:dyDescent="0.35">
      <c r="A3156" s="5">
        <v>735.98</v>
      </c>
    </row>
    <row r="3157" spans="1:1" thickBot="1" x14ac:dyDescent="0.35">
      <c r="A3157" s="5">
        <v>93.024000000000001</v>
      </c>
    </row>
    <row r="3158" spans="1:1" thickBot="1" x14ac:dyDescent="0.35">
      <c r="A3158" s="5">
        <v>284.36399999999998</v>
      </c>
    </row>
    <row r="3159" spans="1:1" thickBot="1" x14ac:dyDescent="0.35">
      <c r="A3159" s="5">
        <v>26</v>
      </c>
    </row>
    <row r="3160" spans="1:1" thickBot="1" x14ac:dyDescent="0.35">
      <c r="A3160" s="5">
        <v>67.64</v>
      </c>
    </row>
    <row r="3161" spans="1:1" thickBot="1" x14ac:dyDescent="0.35">
      <c r="A3161" s="5">
        <v>119.976</v>
      </c>
    </row>
    <row r="3162" spans="1:1" thickBot="1" x14ac:dyDescent="0.35">
      <c r="A3162" s="5">
        <v>5.18</v>
      </c>
    </row>
    <row r="3163" spans="1:1" thickBot="1" x14ac:dyDescent="0.35">
      <c r="A3163" s="5">
        <v>15.56</v>
      </c>
    </row>
    <row r="3164" spans="1:1" thickBot="1" x14ac:dyDescent="0.35">
      <c r="A3164" s="5">
        <v>78.349999999999994</v>
      </c>
    </row>
    <row r="3165" spans="1:1" thickBot="1" x14ac:dyDescent="0.35">
      <c r="A3165" s="5">
        <v>59.52</v>
      </c>
    </row>
    <row r="3166" spans="1:1" thickBot="1" x14ac:dyDescent="0.35">
      <c r="A3166" s="5">
        <v>38.520000000000003</v>
      </c>
    </row>
    <row r="3167" spans="1:1" thickBot="1" x14ac:dyDescent="0.35">
      <c r="A3167" s="5">
        <v>239.98400000000001</v>
      </c>
    </row>
    <row r="3168" spans="1:1" thickBot="1" x14ac:dyDescent="0.35">
      <c r="A3168" s="5">
        <v>19.350000000000001</v>
      </c>
    </row>
    <row r="3169" spans="1:1" thickBot="1" x14ac:dyDescent="0.35">
      <c r="A3169" s="5">
        <v>67</v>
      </c>
    </row>
    <row r="3170" spans="1:1" thickBot="1" x14ac:dyDescent="0.35">
      <c r="A3170" s="5">
        <v>390.27199999999999</v>
      </c>
    </row>
    <row r="3171" spans="1:1" thickBot="1" x14ac:dyDescent="0.35">
      <c r="A3171" s="5">
        <v>62.192</v>
      </c>
    </row>
    <row r="3172" spans="1:1" thickBot="1" x14ac:dyDescent="0.35">
      <c r="A3172" s="5">
        <v>23.88</v>
      </c>
    </row>
    <row r="3173" spans="1:1" thickBot="1" x14ac:dyDescent="0.35">
      <c r="A3173" s="5">
        <v>3.1680000000000001</v>
      </c>
    </row>
    <row r="3174" spans="1:1" thickBot="1" x14ac:dyDescent="0.35">
      <c r="A3174" s="5">
        <v>528.42999999999995</v>
      </c>
    </row>
    <row r="3175" spans="1:1" thickBot="1" x14ac:dyDescent="0.35">
      <c r="A3175" s="5">
        <v>13.391999999999999</v>
      </c>
    </row>
    <row r="3176" spans="1:1" thickBot="1" x14ac:dyDescent="0.35">
      <c r="A3176" s="5">
        <v>181.86</v>
      </c>
    </row>
    <row r="3177" spans="1:1" thickBot="1" x14ac:dyDescent="0.35">
      <c r="A3177" s="5">
        <v>180.58799999999999</v>
      </c>
    </row>
    <row r="3178" spans="1:1" thickBot="1" x14ac:dyDescent="0.35">
      <c r="A3178" s="5">
        <v>47.984000000000002</v>
      </c>
    </row>
    <row r="3179" spans="1:1" thickBot="1" x14ac:dyDescent="0.35">
      <c r="A3179" s="5">
        <v>18.760000000000002</v>
      </c>
    </row>
    <row r="3180" spans="1:1" thickBot="1" x14ac:dyDescent="0.35">
      <c r="A3180" s="5">
        <v>20.94</v>
      </c>
    </row>
    <row r="3181" spans="1:1" thickBot="1" x14ac:dyDescent="0.35">
      <c r="A3181" s="5">
        <v>58.68</v>
      </c>
    </row>
    <row r="3182" spans="1:1" thickBot="1" x14ac:dyDescent="0.35">
      <c r="A3182" s="5">
        <v>254.9</v>
      </c>
    </row>
    <row r="3183" spans="1:1" thickBot="1" x14ac:dyDescent="0.35">
      <c r="A3183" s="5">
        <v>9.64</v>
      </c>
    </row>
    <row r="3184" spans="1:1" thickBot="1" x14ac:dyDescent="0.35">
      <c r="A3184" s="5">
        <v>826.62</v>
      </c>
    </row>
    <row r="3185" spans="1:1" thickBot="1" x14ac:dyDescent="0.35">
      <c r="A3185" s="5">
        <v>1633.14</v>
      </c>
    </row>
    <row r="3186" spans="1:1" thickBot="1" x14ac:dyDescent="0.35">
      <c r="A3186" s="5">
        <v>544.38</v>
      </c>
    </row>
    <row r="3187" spans="1:1" thickBot="1" x14ac:dyDescent="0.35">
      <c r="A3187" s="5">
        <v>26.045999999999999</v>
      </c>
    </row>
    <row r="3188" spans="1:1" thickBot="1" x14ac:dyDescent="0.35">
      <c r="A3188" s="5">
        <v>74.352000000000004</v>
      </c>
    </row>
    <row r="3189" spans="1:1" thickBot="1" x14ac:dyDescent="0.35">
      <c r="A3189" s="5">
        <v>69.930000000000007</v>
      </c>
    </row>
    <row r="3190" spans="1:1" thickBot="1" x14ac:dyDescent="0.35">
      <c r="A3190" s="5">
        <v>3.75</v>
      </c>
    </row>
    <row r="3191" spans="1:1" thickBot="1" x14ac:dyDescent="0.35">
      <c r="A3191" s="5">
        <v>20.928000000000001</v>
      </c>
    </row>
    <row r="3192" spans="1:1" thickBot="1" x14ac:dyDescent="0.35">
      <c r="A3192" s="5">
        <v>12.672000000000001</v>
      </c>
    </row>
    <row r="3193" spans="1:1" thickBot="1" x14ac:dyDescent="0.35">
      <c r="A3193" s="5">
        <v>65.989999999999995</v>
      </c>
    </row>
    <row r="3194" spans="1:1" thickBot="1" x14ac:dyDescent="0.35">
      <c r="A3194" s="5">
        <v>6.37</v>
      </c>
    </row>
    <row r="3195" spans="1:1" thickBot="1" x14ac:dyDescent="0.35">
      <c r="A3195" s="5">
        <v>3.6480000000000001</v>
      </c>
    </row>
    <row r="3196" spans="1:1" thickBot="1" x14ac:dyDescent="0.35">
      <c r="A3196" s="5">
        <v>31.103999999999999</v>
      </c>
    </row>
    <row r="3197" spans="1:1" thickBot="1" x14ac:dyDescent="0.35">
      <c r="A3197" s="5">
        <v>23.34</v>
      </c>
    </row>
    <row r="3198" spans="1:1" thickBot="1" x14ac:dyDescent="0.35">
      <c r="A3198" s="5">
        <v>29.97</v>
      </c>
    </row>
    <row r="3199" spans="1:1" thickBot="1" x14ac:dyDescent="0.35">
      <c r="A3199" s="5">
        <v>3.3660000000000001</v>
      </c>
    </row>
    <row r="3200" spans="1:1" thickBot="1" x14ac:dyDescent="0.35">
      <c r="A3200" s="5">
        <v>95.968000000000004</v>
      </c>
    </row>
    <row r="3201" spans="1:1" thickBot="1" x14ac:dyDescent="0.35">
      <c r="A3201" s="5">
        <v>18.704000000000001</v>
      </c>
    </row>
    <row r="3202" spans="1:1" thickBot="1" x14ac:dyDescent="0.35">
      <c r="A3202" s="5">
        <v>149.232</v>
      </c>
    </row>
    <row r="3203" spans="1:1" thickBot="1" x14ac:dyDescent="0.35">
      <c r="A3203" s="5">
        <v>15.936</v>
      </c>
    </row>
    <row r="3204" spans="1:1" thickBot="1" x14ac:dyDescent="0.35">
      <c r="A3204" s="5">
        <v>601.53599999999994</v>
      </c>
    </row>
    <row r="3205" spans="1:1" thickBot="1" x14ac:dyDescent="0.35">
      <c r="A3205" s="5">
        <v>10.99</v>
      </c>
    </row>
    <row r="3206" spans="1:1" thickBot="1" x14ac:dyDescent="0.35">
      <c r="A3206" s="5">
        <v>39.880000000000003</v>
      </c>
    </row>
    <row r="3207" spans="1:1" thickBot="1" x14ac:dyDescent="0.35">
      <c r="A3207" s="5">
        <v>62.24</v>
      </c>
    </row>
    <row r="3208" spans="1:1" thickBot="1" x14ac:dyDescent="0.35">
      <c r="A3208" s="5">
        <v>53.2</v>
      </c>
    </row>
    <row r="3209" spans="1:1" thickBot="1" x14ac:dyDescent="0.35">
      <c r="A3209" s="5">
        <v>39.840000000000003</v>
      </c>
    </row>
    <row r="3210" spans="1:1" thickBot="1" x14ac:dyDescent="0.35">
      <c r="A3210" s="5">
        <v>349.95</v>
      </c>
    </row>
    <row r="3211" spans="1:1" thickBot="1" x14ac:dyDescent="0.35">
      <c r="A3211" s="5">
        <v>377.928</v>
      </c>
    </row>
    <row r="3212" spans="1:1" thickBot="1" x14ac:dyDescent="0.35">
      <c r="A3212" s="5">
        <v>13.391999999999999</v>
      </c>
    </row>
    <row r="3213" spans="1:1" thickBot="1" x14ac:dyDescent="0.35">
      <c r="A3213" s="5">
        <v>11.228</v>
      </c>
    </row>
    <row r="3214" spans="1:1" thickBot="1" x14ac:dyDescent="0.35">
      <c r="A3214" s="5">
        <v>207.24</v>
      </c>
    </row>
    <row r="3215" spans="1:1" thickBot="1" x14ac:dyDescent="0.35">
      <c r="A3215" s="5">
        <v>1.504</v>
      </c>
    </row>
    <row r="3216" spans="1:1" thickBot="1" x14ac:dyDescent="0.35">
      <c r="A3216" s="5">
        <v>34.847999999999999</v>
      </c>
    </row>
    <row r="3217" spans="1:1" thickBot="1" x14ac:dyDescent="0.35">
      <c r="A3217" s="5">
        <v>75.180000000000007</v>
      </c>
    </row>
    <row r="3218" spans="1:1" thickBot="1" x14ac:dyDescent="0.35">
      <c r="A3218" s="5">
        <v>149.97</v>
      </c>
    </row>
    <row r="3219" spans="1:1" thickBot="1" x14ac:dyDescent="0.35">
      <c r="A3219" s="5">
        <v>931.17600000000004</v>
      </c>
    </row>
    <row r="3220" spans="1:1" thickBot="1" x14ac:dyDescent="0.35">
      <c r="A3220" s="5">
        <v>430.88</v>
      </c>
    </row>
    <row r="3221" spans="1:1" thickBot="1" x14ac:dyDescent="0.35">
      <c r="A3221" s="5">
        <v>94.85</v>
      </c>
    </row>
    <row r="3222" spans="1:1" thickBot="1" x14ac:dyDescent="0.35">
      <c r="A3222" s="5">
        <v>51.12</v>
      </c>
    </row>
    <row r="3223" spans="1:1" thickBot="1" x14ac:dyDescent="0.35">
      <c r="A3223" s="5">
        <v>90</v>
      </c>
    </row>
    <row r="3224" spans="1:1" thickBot="1" x14ac:dyDescent="0.35">
      <c r="A3224" s="5">
        <v>9.4079999999999995</v>
      </c>
    </row>
    <row r="3225" spans="1:1" thickBot="1" x14ac:dyDescent="0.35">
      <c r="A3225" s="5">
        <v>4.6719999999999997</v>
      </c>
    </row>
    <row r="3226" spans="1:1" thickBot="1" x14ac:dyDescent="0.35">
      <c r="A3226" s="5">
        <v>318.39999999999998</v>
      </c>
    </row>
    <row r="3227" spans="1:1" thickBot="1" x14ac:dyDescent="0.35">
      <c r="A3227" s="5">
        <v>12.768000000000001</v>
      </c>
    </row>
    <row r="3228" spans="1:1" thickBot="1" x14ac:dyDescent="0.35">
      <c r="A3228" s="5">
        <v>15.36</v>
      </c>
    </row>
    <row r="3229" spans="1:1" thickBot="1" x14ac:dyDescent="0.35">
      <c r="A3229" s="5">
        <v>230.376</v>
      </c>
    </row>
    <row r="3230" spans="1:1" thickBot="1" x14ac:dyDescent="0.35">
      <c r="A3230" s="5">
        <v>7.16</v>
      </c>
    </row>
    <row r="3231" spans="1:1" thickBot="1" x14ac:dyDescent="0.35">
      <c r="A3231" s="5">
        <v>375.34</v>
      </c>
    </row>
    <row r="3232" spans="1:1" thickBot="1" x14ac:dyDescent="0.35">
      <c r="A3232" s="5">
        <v>114.9</v>
      </c>
    </row>
    <row r="3233" spans="1:1" thickBot="1" x14ac:dyDescent="0.35">
      <c r="A3233" s="5">
        <v>26.045999999999999</v>
      </c>
    </row>
    <row r="3234" spans="1:1" thickBot="1" x14ac:dyDescent="0.35">
      <c r="A3234" s="5">
        <v>2.8959999999999999</v>
      </c>
    </row>
    <row r="3235" spans="1:1" thickBot="1" x14ac:dyDescent="0.35">
      <c r="A3235" s="5">
        <v>32.543999999999997</v>
      </c>
    </row>
    <row r="3236" spans="1:1" thickBot="1" x14ac:dyDescent="0.35">
      <c r="A3236" s="5">
        <v>3.984</v>
      </c>
    </row>
    <row r="3237" spans="1:1" thickBot="1" x14ac:dyDescent="0.35">
      <c r="A3237" s="5">
        <v>181.797</v>
      </c>
    </row>
    <row r="3238" spans="1:1" thickBot="1" x14ac:dyDescent="0.35">
      <c r="A3238" s="5">
        <v>44.94</v>
      </c>
    </row>
    <row r="3239" spans="1:1" thickBot="1" x14ac:dyDescent="0.35">
      <c r="A3239" s="5">
        <v>45.576000000000001</v>
      </c>
    </row>
    <row r="3240" spans="1:1" thickBot="1" x14ac:dyDescent="0.35">
      <c r="A3240" s="5">
        <v>318.43</v>
      </c>
    </row>
    <row r="3241" spans="1:1" thickBot="1" x14ac:dyDescent="0.35">
      <c r="A3241" s="5">
        <v>122.92</v>
      </c>
    </row>
    <row r="3242" spans="1:1" thickBot="1" x14ac:dyDescent="0.35">
      <c r="A3242" s="5">
        <v>7.0679999999999996</v>
      </c>
    </row>
    <row r="3243" spans="1:1" thickBot="1" x14ac:dyDescent="0.35">
      <c r="A3243" s="5">
        <v>56.45</v>
      </c>
    </row>
    <row r="3244" spans="1:1" thickBot="1" x14ac:dyDescent="0.35">
      <c r="A3244" s="5">
        <v>13.468</v>
      </c>
    </row>
    <row r="3245" spans="1:1" thickBot="1" x14ac:dyDescent="0.35">
      <c r="A3245" s="5">
        <v>219.8</v>
      </c>
    </row>
    <row r="3246" spans="1:1" thickBot="1" x14ac:dyDescent="0.35">
      <c r="A3246" s="5">
        <v>317.05799999999999</v>
      </c>
    </row>
    <row r="3247" spans="1:1" thickBot="1" x14ac:dyDescent="0.35">
      <c r="A3247" s="5">
        <v>49.08</v>
      </c>
    </row>
    <row r="3248" spans="1:1" thickBot="1" x14ac:dyDescent="0.35">
      <c r="A3248" s="5">
        <v>324.89999999999998</v>
      </c>
    </row>
    <row r="3249" spans="1:1" thickBot="1" x14ac:dyDescent="0.35">
      <c r="A3249" s="5">
        <v>18.239999999999998</v>
      </c>
    </row>
    <row r="3250" spans="1:1" thickBot="1" x14ac:dyDescent="0.35">
      <c r="A3250" s="5">
        <v>113.88800000000001</v>
      </c>
    </row>
    <row r="3251" spans="1:1" thickBot="1" x14ac:dyDescent="0.35">
      <c r="A3251" s="5">
        <v>105.584</v>
      </c>
    </row>
    <row r="3252" spans="1:1" thickBot="1" x14ac:dyDescent="0.35">
      <c r="A3252" s="5">
        <v>24.85</v>
      </c>
    </row>
    <row r="3253" spans="1:1" thickBot="1" x14ac:dyDescent="0.35">
      <c r="A3253" s="5">
        <v>60.311999999999998</v>
      </c>
    </row>
    <row r="3254" spans="1:1" thickBot="1" x14ac:dyDescent="0.35">
      <c r="A3254" s="5">
        <v>7.056</v>
      </c>
    </row>
    <row r="3255" spans="1:1" thickBot="1" x14ac:dyDescent="0.35">
      <c r="A3255" s="5">
        <v>27.184000000000001</v>
      </c>
    </row>
    <row r="3256" spans="1:1" thickBot="1" x14ac:dyDescent="0.35">
      <c r="A3256" s="5">
        <v>107.98399999999999</v>
      </c>
    </row>
    <row r="3257" spans="1:1" thickBot="1" x14ac:dyDescent="0.35">
      <c r="A3257" s="5">
        <v>19.295999999999999</v>
      </c>
    </row>
    <row r="3258" spans="1:1" thickBot="1" x14ac:dyDescent="0.35">
      <c r="A3258" s="5">
        <v>4.6079999999999997</v>
      </c>
    </row>
    <row r="3259" spans="1:1" thickBot="1" x14ac:dyDescent="0.35">
      <c r="A3259" s="5">
        <v>79.974000000000004</v>
      </c>
    </row>
    <row r="3260" spans="1:1" thickBot="1" x14ac:dyDescent="0.35">
      <c r="A3260" s="5">
        <v>2.9460000000000002</v>
      </c>
    </row>
    <row r="3261" spans="1:1" thickBot="1" x14ac:dyDescent="0.35">
      <c r="A3261" s="5">
        <v>3.1360000000000001</v>
      </c>
    </row>
    <row r="3262" spans="1:1" thickBot="1" x14ac:dyDescent="0.35">
      <c r="A3262" s="5">
        <v>20.736000000000001</v>
      </c>
    </row>
    <row r="3263" spans="1:1" thickBot="1" x14ac:dyDescent="0.35">
      <c r="A3263" s="5">
        <v>99.98</v>
      </c>
    </row>
    <row r="3264" spans="1:1" thickBot="1" x14ac:dyDescent="0.35">
      <c r="A3264" s="5">
        <v>733.95</v>
      </c>
    </row>
    <row r="3265" spans="1:1" thickBot="1" x14ac:dyDescent="0.35">
      <c r="A3265" s="5">
        <v>241.44</v>
      </c>
    </row>
    <row r="3266" spans="1:1" thickBot="1" x14ac:dyDescent="0.35">
      <c r="A3266" s="5">
        <v>10.08</v>
      </c>
    </row>
    <row r="3267" spans="1:1" thickBot="1" x14ac:dyDescent="0.35">
      <c r="A3267" s="5">
        <v>281.904</v>
      </c>
    </row>
    <row r="3268" spans="1:1" thickBot="1" x14ac:dyDescent="0.35">
      <c r="A3268" s="5">
        <v>201.43199999999999</v>
      </c>
    </row>
    <row r="3269" spans="1:1" thickBot="1" x14ac:dyDescent="0.35">
      <c r="A3269" s="5">
        <v>135.97999999999999</v>
      </c>
    </row>
    <row r="3270" spans="1:1" thickBot="1" x14ac:dyDescent="0.35">
      <c r="A3270" s="5">
        <v>44.95</v>
      </c>
    </row>
    <row r="3271" spans="1:1" thickBot="1" x14ac:dyDescent="0.35">
      <c r="A3271" s="5">
        <v>2.97</v>
      </c>
    </row>
    <row r="3272" spans="1:1" thickBot="1" x14ac:dyDescent="0.35">
      <c r="A3272" s="5">
        <v>6.54</v>
      </c>
    </row>
    <row r="3273" spans="1:1" thickBot="1" x14ac:dyDescent="0.35">
      <c r="A3273" s="5">
        <v>7.92</v>
      </c>
    </row>
    <row r="3274" spans="1:1" thickBot="1" x14ac:dyDescent="0.35">
      <c r="A3274" s="5">
        <v>203.92</v>
      </c>
    </row>
    <row r="3275" spans="1:1" thickBot="1" x14ac:dyDescent="0.35">
      <c r="A3275" s="5">
        <v>3359.9520000000002</v>
      </c>
    </row>
    <row r="3276" spans="1:1" thickBot="1" x14ac:dyDescent="0.35">
      <c r="A3276" s="5">
        <v>18.239999999999998</v>
      </c>
    </row>
    <row r="3277" spans="1:1" thickBot="1" x14ac:dyDescent="0.35">
      <c r="A3277" s="5">
        <v>27.78</v>
      </c>
    </row>
    <row r="3278" spans="1:1" thickBot="1" x14ac:dyDescent="0.35">
      <c r="A3278" s="5">
        <v>22.96</v>
      </c>
    </row>
    <row r="3279" spans="1:1" thickBot="1" x14ac:dyDescent="0.35">
      <c r="A3279" s="5">
        <v>28.99</v>
      </c>
    </row>
    <row r="3280" spans="1:1" thickBot="1" x14ac:dyDescent="0.35">
      <c r="A3280" s="5">
        <v>12.96</v>
      </c>
    </row>
    <row r="3281" spans="1:1" thickBot="1" x14ac:dyDescent="0.35">
      <c r="A3281" s="5">
        <v>22.96</v>
      </c>
    </row>
    <row r="3282" spans="1:1" thickBot="1" x14ac:dyDescent="0.35">
      <c r="A3282" s="5">
        <v>4164.05</v>
      </c>
    </row>
    <row r="3283" spans="1:1" thickBot="1" x14ac:dyDescent="0.35">
      <c r="A3283" s="5">
        <v>47.984000000000002</v>
      </c>
    </row>
    <row r="3284" spans="1:1" thickBot="1" x14ac:dyDescent="0.35">
      <c r="A3284" s="5">
        <v>4.6239999999999997</v>
      </c>
    </row>
    <row r="3285" spans="1:1" thickBot="1" x14ac:dyDescent="0.35">
      <c r="A3285" s="5">
        <v>15.24</v>
      </c>
    </row>
    <row r="3286" spans="1:1" thickBot="1" x14ac:dyDescent="0.35">
      <c r="A3286" s="5">
        <v>63.923999999999999</v>
      </c>
    </row>
    <row r="3287" spans="1:1" thickBot="1" x14ac:dyDescent="0.35">
      <c r="A3287" s="5">
        <v>6.56</v>
      </c>
    </row>
    <row r="3288" spans="1:1" thickBot="1" x14ac:dyDescent="0.35">
      <c r="A3288" s="5">
        <v>13.11</v>
      </c>
    </row>
    <row r="3289" spans="1:1" thickBot="1" x14ac:dyDescent="0.35">
      <c r="A3289" s="5">
        <v>494.37599999999998</v>
      </c>
    </row>
    <row r="3290" spans="1:1" thickBot="1" x14ac:dyDescent="0.35">
      <c r="A3290" s="5">
        <v>29.2</v>
      </c>
    </row>
    <row r="3291" spans="1:1" thickBot="1" x14ac:dyDescent="0.35">
      <c r="A3291" s="5">
        <v>248.85</v>
      </c>
    </row>
    <row r="3292" spans="1:1" thickBot="1" x14ac:dyDescent="0.35">
      <c r="A3292" s="5">
        <v>36.24</v>
      </c>
    </row>
    <row r="3293" spans="1:1" thickBot="1" x14ac:dyDescent="0.35">
      <c r="A3293" s="5">
        <v>11.68</v>
      </c>
    </row>
    <row r="3294" spans="1:1" thickBot="1" x14ac:dyDescent="0.35">
      <c r="A3294" s="5">
        <v>11.91</v>
      </c>
    </row>
    <row r="3295" spans="1:1" thickBot="1" x14ac:dyDescent="0.35">
      <c r="A3295" s="5">
        <v>3.48</v>
      </c>
    </row>
    <row r="3296" spans="1:1" thickBot="1" x14ac:dyDescent="0.35">
      <c r="A3296" s="5">
        <v>30.96</v>
      </c>
    </row>
    <row r="3297" spans="1:1" thickBot="1" x14ac:dyDescent="0.35">
      <c r="A3297" s="5">
        <v>1704.89</v>
      </c>
    </row>
    <row r="3298" spans="1:1" thickBot="1" x14ac:dyDescent="0.35">
      <c r="A3298" s="5">
        <v>19.193999999999999</v>
      </c>
    </row>
    <row r="3299" spans="1:1" thickBot="1" x14ac:dyDescent="0.35">
      <c r="A3299" s="5">
        <v>121.792</v>
      </c>
    </row>
    <row r="3300" spans="1:1" thickBot="1" x14ac:dyDescent="0.35">
      <c r="A3300" s="5">
        <v>1919.9760000000001</v>
      </c>
    </row>
    <row r="3301" spans="1:1" thickBot="1" x14ac:dyDescent="0.35">
      <c r="A3301" s="5">
        <v>50.997</v>
      </c>
    </row>
    <row r="3302" spans="1:1" thickBot="1" x14ac:dyDescent="0.35">
      <c r="A3302" s="5">
        <v>76.792000000000002</v>
      </c>
    </row>
    <row r="3303" spans="1:1" thickBot="1" x14ac:dyDescent="0.35">
      <c r="A3303" s="5">
        <v>539.96400000000006</v>
      </c>
    </row>
    <row r="3304" spans="1:1" thickBot="1" x14ac:dyDescent="0.35">
      <c r="A3304" s="5">
        <v>60.311999999999998</v>
      </c>
    </row>
    <row r="3305" spans="1:1" thickBot="1" x14ac:dyDescent="0.35">
      <c r="A3305" s="5">
        <v>1.944</v>
      </c>
    </row>
    <row r="3306" spans="1:1" thickBot="1" x14ac:dyDescent="0.35">
      <c r="A3306" s="5">
        <v>12.984</v>
      </c>
    </row>
    <row r="3307" spans="1:1" thickBot="1" x14ac:dyDescent="0.35">
      <c r="A3307" s="5">
        <v>217.584</v>
      </c>
    </row>
    <row r="3308" spans="1:1" thickBot="1" x14ac:dyDescent="0.35">
      <c r="A3308" s="5">
        <v>328.77600000000001</v>
      </c>
    </row>
    <row r="3309" spans="1:1" thickBot="1" x14ac:dyDescent="0.35">
      <c r="A3309" s="5">
        <v>2.286</v>
      </c>
    </row>
    <row r="3310" spans="1:1" thickBot="1" x14ac:dyDescent="0.35">
      <c r="A3310" s="5">
        <v>47.984000000000002</v>
      </c>
    </row>
    <row r="3311" spans="1:1" thickBot="1" x14ac:dyDescent="0.35">
      <c r="A3311" s="5">
        <v>25.344000000000001</v>
      </c>
    </row>
    <row r="3312" spans="1:1" thickBot="1" x14ac:dyDescent="0.35">
      <c r="A3312" s="5">
        <v>232.4</v>
      </c>
    </row>
    <row r="3313" spans="1:1" thickBot="1" x14ac:dyDescent="0.35">
      <c r="A3313" s="5">
        <v>86.45</v>
      </c>
    </row>
    <row r="3314" spans="1:1" thickBot="1" x14ac:dyDescent="0.35">
      <c r="A3314" s="5">
        <v>603.91999999999996</v>
      </c>
    </row>
    <row r="3315" spans="1:1" thickBot="1" x14ac:dyDescent="0.35">
      <c r="A3315" s="5">
        <v>81.98</v>
      </c>
    </row>
    <row r="3316" spans="1:1" thickBot="1" x14ac:dyDescent="0.35">
      <c r="A3316" s="5">
        <v>271.76400000000001</v>
      </c>
    </row>
    <row r="3317" spans="1:1" thickBot="1" x14ac:dyDescent="0.35">
      <c r="A3317" s="5">
        <v>14.375999999999999</v>
      </c>
    </row>
    <row r="3318" spans="1:1" thickBot="1" x14ac:dyDescent="0.35">
      <c r="A3318" s="5">
        <v>341.96</v>
      </c>
    </row>
    <row r="3319" spans="1:1" thickBot="1" x14ac:dyDescent="0.35">
      <c r="A3319" s="5">
        <v>181.35</v>
      </c>
    </row>
    <row r="3320" spans="1:1" thickBot="1" x14ac:dyDescent="0.35">
      <c r="A3320" s="5">
        <v>8.64</v>
      </c>
    </row>
    <row r="3321" spans="1:1" thickBot="1" x14ac:dyDescent="0.35">
      <c r="A3321" s="5">
        <v>43.512</v>
      </c>
    </row>
    <row r="3322" spans="1:1" thickBot="1" x14ac:dyDescent="0.35">
      <c r="A3322" s="5">
        <v>662.88</v>
      </c>
    </row>
    <row r="3323" spans="1:1" thickBot="1" x14ac:dyDescent="0.35">
      <c r="A3323" s="5">
        <v>25.92</v>
      </c>
    </row>
    <row r="3324" spans="1:1" thickBot="1" x14ac:dyDescent="0.35">
      <c r="A3324" s="5">
        <v>68.94</v>
      </c>
    </row>
    <row r="3325" spans="1:1" thickBot="1" x14ac:dyDescent="0.35">
      <c r="A3325" s="5">
        <v>128.82</v>
      </c>
    </row>
    <row r="3326" spans="1:1" thickBot="1" x14ac:dyDescent="0.35">
      <c r="A3326" s="5">
        <v>896.99</v>
      </c>
    </row>
    <row r="3327" spans="1:1" thickBot="1" x14ac:dyDescent="0.35">
      <c r="A3327" s="5">
        <v>1.234</v>
      </c>
    </row>
    <row r="3328" spans="1:1" thickBot="1" x14ac:dyDescent="0.35">
      <c r="A3328" s="5">
        <v>67.56</v>
      </c>
    </row>
    <row r="3329" spans="1:1" thickBot="1" x14ac:dyDescent="0.35">
      <c r="A3329" s="5">
        <v>21.72</v>
      </c>
    </row>
    <row r="3330" spans="1:1" thickBot="1" x14ac:dyDescent="0.35">
      <c r="A3330" s="5">
        <v>262.33600000000001</v>
      </c>
    </row>
    <row r="3331" spans="1:1" thickBot="1" x14ac:dyDescent="0.35">
      <c r="A3331" s="5">
        <v>148.47999999999999</v>
      </c>
    </row>
    <row r="3332" spans="1:1" thickBot="1" x14ac:dyDescent="0.35">
      <c r="A3332" s="5">
        <v>241.17599999999999</v>
      </c>
    </row>
    <row r="3333" spans="1:1" thickBot="1" x14ac:dyDescent="0.35">
      <c r="A3333" s="5">
        <v>227.976</v>
      </c>
    </row>
    <row r="3334" spans="1:1" thickBot="1" x14ac:dyDescent="0.35">
      <c r="A3334" s="5">
        <v>52.68</v>
      </c>
    </row>
    <row r="3335" spans="1:1" thickBot="1" x14ac:dyDescent="0.35">
      <c r="A3335" s="5">
        <v>2.032</v>
      </c>
    </row>
    <row r="3336" spans="1:1" thickBot="1" x14ac:dyDescent="0.35">
      <c r="A3336" s="5">
        <v>17.12</v>
      </c>
    </row>
    <row r="3337" spans="1:1" thickBot="1" x14ac:dyDescent="0.35">
      <c r="A3337" s="5">
        <v>431.96800000000002</v>
      </c>
    </row>
    <row r="3338" spans="1:1" thickBot="1" x14ac:dyDescent="0.35">
      <c r="A3338" s="5">
        <v>129.91999999999999</v>
      </c>
    </row>
    <row r="3339" spans="1:1" thickBot="1" x14ac:dyDescent="0.35">
      <c r="A3339" s="5">
        <v>568.72799999999995</v>
      </c>
    </row>
    <row r="3340" spans="1:1" thickBot="1" x14ac:dyDescent="0.35">
      <c r="A3340" s="5">
        <v>117.14400000000001</v>
      </c>
    </row>
    <row r="3341" spans="1:1" thickBot="1" x14ac:dyDescent="0.35">
      <c r="A3341" s="5">
        <v>203.52</v>
      </c>
    </row>
    <row r="3342" spans="1:1" thickBot="1" x14ac:dyDescent="0.35">
      <c r="A3342" s="5">
        <v>51.75</v>
      </c>
    </row>
    <row r="3343" spans="1:1" thickBot="1" x14ac:dyDescent="0.35">
      <c r="A3343" s="5">
        <v>122.97</v>
      </c>
    </row>
    <row r="3344" spans="1:1" thickBot="1" x14ac:dyDescent="0.35">
      <c r="A3344" s="5">
        <v>244.61500000000001</v>
      </c>
    </row>
    <row r="3345" spans="1:1" thickBot="1" x14ac:dyDescent="0.35">
      <c r="A3345" s="5">
        <v>59.97</v>
      </c>
    </row>
    <row r="3346" spans="1:1" thickBot="1" x14ac:dyDescent="0.35">
      <c r="A3346" s="5">
        <v>81.540000000000006</v>
      </c>
    </row>
    <row r="3347" spans="1:1" thickBot="1" x14ac:dyDescent="0.35">
      <c r="A3347" s="5">
        <v>11.68</v>
      </c>
    </row>
    <row r="3348" spans="1:1" thickBot="1" x14ac:dyDescent="0.35">
      <c r="A3348" s="5">
        <v>29</v>
      </c>
    </row>
    <row r="3349" spans="1:1" thickBot="1" x14ac:dyDescent="0.35">
      <c r="A3349" s="5">
        <v>50.8</v>
      </c>
    </row>
    <row r="3350" spans="1:1" thickBot="1" x14ac:dyDescent="0.35">
      <c r="A3350" s="5">
        <v>16.03</v>
      </c>
    </row>
    <row r="3351" spans="1:1" thickBot="1" x14ac:dyDescent="0.35">
      <c r="A3351" s="5">
        <v>15.712</v>
      </c>
    </row>
    <row r="3352" spans="1:1" thickBot="1" x14ac:dyDescent="0.35">
      <c r="A3352" s="5">
        <v>89.97</v>
      </c>
    </row>
    <row r="3353" spans="1:1" thickBot="1" x14ac:dyDescent="0.35">
      <c r="A3353" s="5">
        <v>435.99900000000002</v>
      </c>
    </row>
    <row r="3354" spans="1:1" thickBot="1" x14ac:dyDescent="0.35">
      <c r="A3354" s="5">
        <v>83.983999999999995</v>
      </c>
    </row>
    <row r="3355" spans="1:1" thickBot="1" x14ac:dyDescent="0.35">
      <c r="A3355" s="5">
        <v>359.98</v>
      </c>
    </row>
    <row r="3356" spans="1:1" thickBot="1" x14ac:dyDescent="0.35">
      <c r="A3356" s="5">
        <v>70.56</v>
      </c>
    </row>
    <row r="3357" spans="1:1" thickBot="1" x14ac:dyDescent="0.35">
      <c r="A3357" s="5">
        <v>20.88</v>
      </c>
    </row>
    <row r="3358" spans="1:1" thickBot="1" x14ac:dyDescent="0.35">
      <c r="A3358" s="5">
        <v>3.81</v>
      </c>
    </row>
    <row r="3359" spans="1:1" thickBot="1" x14ac:dyDescent="0.35">
      <c r="A3359" s="5">
        <v>73.007999999999996</v>
      </c>
    </row>
    <row r="3360" spans="1:1" thickBot="1" x14ac:dyDescent="0.35">
      <c r="A3360" s="5">
        <v>3.2080000000000002</v>
      </c>
    </row>
    <row r="3361" spans="1:1" thickBot="1" x14ac:dyDescent="0.35">
      <c r="A3361" s="5">
        <v>26.175999999999998</v>
      </c>
    </row>
    <row r="3362" spans="1:1" thickBot="1" x14ac:dyDescent="0.35">
      <c r="A3362" s="5">
        <v>30.44</v>
      </c>
    </row>
    <row r="3363" spans="1:1" thickBot="1" x14ac:dyDescent="0.35">
      <c r="A3363" s="5">
        <v>35.28</v>
      </c>
    </row>
    <row r="3364" spans="1:1" thickBot="1" x14ac:dyDescent="0.35">
      <c r="A3364" s="5">
        <v>19.440000000000001</v>
      </c>
    </row>
    <row r="3365" spans="1:1" thickBot="1" x14ac:dyDescent="0.35">
      <c r="A3365" s="5">
        <v>37.880000000000003</v>
      </c>
    </row>
    <row r="3366" spans="1:1" thickBot="1" x14ac:dyDescent="0.35">
      <c r="A3366" s="5">
        <v>9.5519999999999996</v>
      </c>
    </row>
    <row r="3367" spans="1:1" thickBot="1" x14ac:dyDescent="0.35">
      <c r="A3367" s="5">
        <v>290.666</v>
      </c>
    </row>
    <row r="3368" spans="1:1" thickBot="1" x14ac:dyDescent="0.35">
      <c r="A3368" s="5">
        <v>10.368</v>
      </c>
    </row>
    <row r="3369" spans="1:1" thickBot="1" x14ac:dyDescent="0.35">
      <c r="A3369" s="5">
        <v>14.352</v>
      </c>
    </row>
    <row r="3370" spans="1:1" thickBot="1" x14ac:dyDescent="0.35">
      <c r="A3370" s="5">
        <v>141.96</v>
      </c>
    </row>
    <row r="3371" spans="1:1" thickBot="1" x14ac:dyDescent="0.35">
      <c r="A3371" s="5">
        <v>66.048000000000002</v>
      </c>
    </row>
    <row r="3372" spans="1:1" thickBot="1" x14ac:dyDescent="0.35">
      <c r="A3372" s="5">
        <v>1287.45</v>
      </c>
    </row>
    <row r="3373" spans="1:1" thickBot="1" x14ac:dyDescent="0.35">
      <c r="A3373" s="5">
        <v>25.824000000000002</v>
      </c>
    </row>
    <row r="3374" spans="1:1" thickBot="1" x14ac:dyDescent="0.35">
      <c r="A3374" s="5">
        <v>160.96</v>
      </c>
    </row>
    <row r="3375" spans="1:1" thickBot="1" x14ac:dyDescent="0.35">
      <c r="A3375" s="5">
        <v>28.44</v>
      </c>
    </row>
    <row r="3376" spans="1:1" thickBot="1" x14ac:dyDescent="0.35">
      <c r="A3376" s="5">
        <v>364.41</v>
      </c>
    </row>
    <row r="3377" spans="1:1" thickBot="1" x14ac:dyDescent="0.35">
      <c r="A3377" s="5">
        <v>39.96</v>
      </c>
    </row>
    <row r="3378" spans="1:1" thickBot="1" x14ac:dyDescent="0.35">
      <c r="A3378" s="5">
        <v>361.76400000000001</v>
      </c>
    </row>
    <row r="3379" spans="1:1" thickBot="1" x14ac:dyDescent="0.35">
      <c r="A3379" s="5">
        <v>111.672</v>
      </c>
    </row>
    <row r="3380" spans="1:1" thickBot="1" x14ac:dyDescent="0.35">
      <c r="A3380" s="5">
        <v>13.776</v>
      </c>
    </row>
    <row r="3381" spans="1:1" thickBot="1" x14ac:dyDescent="0.35">
      <c r="A3381" s="5">
        <v>10.272</v>
      </c>
    </row>
    <row r="3382" spans="1:1" thickBot="1" x14ac:dyDescent="0.35">
      <c r="A3382" s="5">
        <v>24.047999999999998</v>
      </c>
    </row>
    <row r="3383" spans="1:1" thickBot="1" x14ac:dyDescent="0.35">
      <c r="A3383" s="5">
        <v>2.8959999999999999</v>
      </c>
    </row>
    <row r="3384" spans="1:1" thickBot="1" x14ac:dyDescent="0.35">
      <c r="A3384" s="5">
        <v>17.940000000000001</v>
      </c>
    </row>
    <row r="3385" spans="1:1" thickBot="1" x14ac:dyDescent="0.35">
      <c r="A3385" s="5">
        <v>384.17399999999998</v>
      </c>
    </row>
    <row r="3386" spans="1:1" thickBot="1" x14ac:dyDescent="0.35">
      <c r="A3386" s="5">
        <v>1799.75</v>
      </c>
    </row>
    <row r="3387" spans="1:1" thickBot="1" x14ac:dyDescent="0.35">
      <c r="A3387" s="5">
        <v>580.67200000000003</v>
      </c>
    </row>
    <row r="3388" spans="1:1" thickBot="1" x14ac:dyDescent="0.35">
      <c r="A3388" s="5">
        <v>18.936</v>
      </c>
    </row>
    <row r="3389" spans="1:1" thickBot="1" x14ac:dyDescent="0.35">
      <c r="A3389" s="5">
        <v>222.38399999999999</v>
      </c>
    </row>
    <row r="3390" spans="1:1" thickBot="1" x14ac:dyDescent="0.35">
      <c r="A3390" s="5">
        <v>50.454000000000001</v>
      </c>
    </row>
    <row r="3391" spans="1:1" thickBot="1" x14ac:dyDescent="0.35">
      <c r="A3391" s="5">
        <v>154.76400000000001</v>
      </c>
    </row>
    <row r="3392" spans="1:1" thickBot="1" x14ac:dyDescent="0.35">
      <c r="A3392" s="5">
        <v>6.8479999999999999</v>
      </c>
    </row>
    <row r="3393" spans="1:1" thickBot="1" x14ac:dyDescent="0.35">
      <c r="A3393" s="5">
        <v>1091.1679999999999</v>
      </c>
    </row>
    <row r="3394" spans="1:1" thickBot="1" x14ac:dyDescent="0.35">
      <c r="A3394" s="5">
        <v>219.16800000000001</v>
      </c>
    </row>
    <row r="3395" spans="1:1" thickBot="1" x14ac:dyDescent="0.35">
      <c r="A3395" s="5">
        <v>6.9279999999999999</v>
      </c>
    </row>
    <row r="3396" spans="1:1" thickBot="1" x14ac:dyDescent="0.35">
      <c r="A3396" s="5">
        <v>40.031999999999996</v>
      </c>
    </row>
    <row r="3397" spans="1:1" thickBot="1" x14ac:dyDescent="0.35">
      <c r="A3397" s="5">
        <v>443.92</v>
      </c>
    </row>
    <row r="3398" spans="1:1" thickBot="1" x14ac:dyDescent="0.35">
      <c r="A3398" s="5">
        <v>169.99</v>
      </c>
    </row>
    <row r="3399" spans="1:1" thickBot="1" x14ac:dyDescent="0.35">
      <c r="A3399" s="5">
        <v>25.92</v>
      </c>
    </row>
    <row r="3400" spans="1:1" thickBot="1" x14ac:dyDescent="0.35">
      <c r="A3400" s="5">
        <v>36.99</v>
      </c>
    </row>
    <row r="3401" spans="1:1" thickBot="1" x14ac:dyDescent="0.35">
      <c r="A3401" s="5">
        <v>629.1</v>
      </c>
    </row>
    <row r="3402" spans="1:1" thickBot="1" x14ac:dyDescent="0.35">
      <c r="A3402" s="5">
        <v>193.95</v>
      </c>
    </row>
    <row r="3403" spans="1:1" thickBot="1" x14ac:dyDescent="0.35">
      <c r="A3403" s="5">
        <v>5.46</v>
      </c>
    </row>
    <row r="3404" spans="1:1" thickBot="1" x14ac:dyDescent="0.35">
      <c r="A3404" s="5">
        <v>22.288</v>
      </c>
    </row>
    <row r="3405" spans="1:1" thickBot="1" x14ac:dyDescent="0.35">
      <c r="A3405" s="5">
        <v>65.424000000000007</v>
      </c>
    </row>
    <row r="3406" spans="1:1" thickBot="1" x14ac:dyDescent="0.35">
      <c r="A3406" s="5">
        <v>77.88</v>
      </c>
    </row>
    <row r="3407" spans="1:1" thickBot="1" x14ac:dyDescent="0.35">
      <c r="A3407" s="5">
        <v>281.37200000000001</v>
      </c>
    </row>
    <row r="3408" spans="1:1" thickBot="1" x14ac:dyDescent="0.35">
      <c r="A3408" s="5">
        <v>281.37200000000001</v>
      </c>
    </row>
    <row r="3409" spans="1:1" thickBot="1" x14ac:dyDescent="0.35">
      <c r="A3409" s="5">
        <v>7.4880000000000004</v>
      </c>
    </row>
    <row r="3410" spans="1:1" thickBot="1" x14ac:dyDescent="0.35">
      <c r="A3410" s="5">
        <v>22.335999999999999</v>
      </c>
    </row>
    <row r="3411" spans="1:1" thickBot="1" x14ac:dyDescent="0.35">
      <c r="A3411" s="5">
        <v>10.368</v>
      </c>
    </row>
    <row r="3412" spans="1:1" thickBot="1" x14ac:dyDescent="0.35">
      <c r="A3412" s="5">
        <v>65.790000000000006</v>
      </c>
    </row>
    <row r="3413" spans="1:1" thickBot="1" x14ac:dyDescent="0.35">
      <c r="A3413" s="5">
        <v>271.98399999999998</v>
      </c>
    </row>
    <row r="3414" spans="1:1" thickBot="1" x14ac:dyDescent="0.35">
      <c r="A3414" s="5">
        <v>11.76</v>
      </c>
    </row>
    <row r="3415" spans="1:1" thickBot="1" x14ac:dyDescent="0.35">
      <c r="A3415" s="5">
        <v>77.52</v>
      </c>
    </row>
    <row r="3416" spans="1:1" thickBot="1" x14ac:dyDescent="0.35">
      <c r="A3416" s="5">
        <v>48.64</v>
      </c>
    </row>
    <row r="3417" spans="1:1" thickBot="1" x14ac:dyDescent="0.35">
      <c r="A3417" s="5">
        <v>1.81</v>
      </c>
    </row>
    <row r="3418" spans="1:1" thickBot="1" x14ac:dyDescent="0.35">
      <c r="A3418" s="5">
        <v>8.26</v>
      </c>
    </row>
    <row r="3419" spans="1:1" thickBot="1" x14ac:dyDescent="0.35">
      <c r="A3419" s="5">
        <v>43.56</v>
      </c>
    </row>
    <row r="3420" spans="1:1" thickBot="1" x14ac:dyDescent="0.35">
      <c r="A3420" s="5">
        <v>5.84</v>
      </c>
    </row>
    <row r="3421" spans="1:1" thickBot="1" x14ac:dyDescent="0.35">
      <c r="A3421" s="5">
        <v>271.76400000000001</v>
      </c>
    </row>
    <row r="3422" spans="1:1" thickBot="1" x14ac:dyDescent="0.35">
      <c r="A3422" s="5">
        <v>262.24</v>
      </c>
    </row>
    <row r="3423" spans="1:1" thickBot="1" x14ac:dyDescent="0.35">
      <c r="A3423" s="5">
        <v>182.72</v>
      </c>
    </row>
    <row r="3424" spans="1:1" thickBot="1" x14ac:dyDescent="0.35">
      <c r="A3424" s="5">
        <v>131.6</v>
      </c>
    </row>
    <row r="3425" spans="1:1" thickBot="1" x14ac:dyDescent="0.35">
      <c r="A3425" s="5">
        <v>22.72</v>
      </c>
    </row>
    <row r="3426" spans="1:1" thickBot="1" x14ac:dyDescent="0.35">
      <c r="A3426" s="5">
        <v>558.4</v>
      </c>
    </row>
    <row r="3427" spans="1:1" thickBot="1" x14ac:dyDescent="0.35">
      <c r="A3427" s="5">
        <v>15.24</v>
      </c>
    </row>
    <row r="3428" spans="1:1" thickBot="1" x14ac:dyDescent="0.35">
      <c r="A3428" s="5">
        <v>1408.1</v>
      </c>
    </row>
    <row r="3429" spans="1:1" thickBot="1" x14ac:dyDescent="0.35">
      <c r="A3429" s="5">
        <v>32.896000000000001</v>
      </c>
    </row>
    <row r="3430" spans="1:1" thickBot="1" x14ac:dyDescent="0.35">
      <c r="A3430" s="5">
        <v>215.148</v>
      </c>
    </row>
    <row r="3431" spans="1:1" thickBot="1" x14ac:dyDescent="0.35">
      <c r="A3431" s="5">
        <v>30.96</v>
      </c>
    </row>
    <row r="3432" spans="1:1" thickBot="1" x14ac:dyDescent="0.35">
      <c r="A3432" s="5">
        <v>29.79</v>
      </c>
    </row>
    <row r="3433" spans="1:1" thickBot="1" x14ac:dyDescent="0.35">
      <c r="A3433" s="5">
        <v>128.9</v>
      </c>
    </row>
    <row r="3434" spans="1:1" thickBot="1" x14ac:dyDescent="0.35">
      <c r="A3434" s="5">
        <v>60.12</v>
      </c>
    </row>
    <row r="3435" spans="1:1" thickBot="1" x14ac:dyDescent="0.35">
      <c r="A3435" s="5">
        <v>24.815999999999999</v>
      </c>
    </row>
    <row r="3436" spans="1:1" thickBot="1" x14ac:dyDescent="0.35">
      <c r="A3436" s="5">
        <v>14.976000000000001</v>
      </c>
    </row>
    <row r="3437" spans="1:1" thickBot="1" x14ac:dyDescent="0.35">
      <c r="A3437" s="5">
        <v>15.08</v>
      </c>
    </row>
    <row r="3438" spans="1:1" thickBot="1" x14ac:dyDescent="0.35">
      <c r="A3438" s="5">
        <v>24.288</v>
      </c>
    </row>
    <row r="3439" spans="1:1" thickBot="1" x14ac:dyDescent="0.35">
      <c r="A3439" s="5">
        <v>16.192</v>
      </c>
    </row>
    <row r="3440" spans="1:1" thickBot="1" x14ac:dyDescent="0.35">
      <c r="A3440" s="5">
        <v>251.006</v>
      </c>
    </row>
    <row r="3441" spans="1:1" thickBot="1" x14ac:dyDescent="0.35">
      <c r="A3441" s="5">
        <v>54.192</v>
      </c>
    </row>
    <row r="3442" spans="1:1" thickBot="1" x14ac:dyDescent="0.35">
      <c r="A3442" s="5">
        <v>4.3040000000000003</v>
      </c>
    </row>
    <row r="3443" spans="1:1" thickBot="1" x14ac:dyDescent="0.35">
      <c r="A3443" s="5">
        <v>108.92</v>
      </c>
    </row>
    <row r="3444" spans="1:1" thickBot="1" x14ac:dyDescent="0.35">
      <c r="A3444" s="5">
        <v>16.739999999999998</v>
      </c>
    </row>
    <row r="3445" spans="1:1" thickBot="1" x14ac:dyDescent="0.35">
      <c r="A3445" s="5">
        <v>2504.7399999999998</v>
      </c>
    </row>
    <row r="3446" spans="1:1" thickBot="1" x14ac:dyDescent="0.35">
      <c r="A3446" s="5">
        <v>84.784000000000006</v>
      </c>
    </row>
    <row r="3447" spans="1:1" thickBot="1" x14ac:dyDescent="0.35">
      <c r="A3447" s="5">
        <v>29.9</v>
      </c>
    </row>
    <row r="3448" spans="1:1" thickBot="1" x14ac:dyDescent="0.35">
      <c r="A3448" s="5">
        <v>70.88</v>
      </c>
    </row>
    <row r="3449" spans="1:1" thickBot="1" x14ac:dyDescent="0.35">
      <c r="A3449" s="5">
        <v>3.76</v>
      </c>
    </row>
    <row r="3450" spans="1:1" thickBot="1" x14ac:dyDescent="0.35">
      <c r="A3450" s="5">
        <v>27.263999999999999</v>
      </c>
    </row>
    <row r="3451" spans="1:1" thickBot="1" x14ac:dyDescent="0.35">
      <c r="A3451" s="5">
        <v>56.65</v>
      </c>
    </row>
    <row r="3452" spans="1:1" thickBot="1" x14ac:dyDescent="0.35">
      <c r="A3452" s="5">
        <v>14.97</v>
      </c>
    </row>
    <row r="3453" spans="1:1" thickBot="1" x14ac:dyDescent="0.35">
      <c r="A3453" s="5">
        <v>4.0199999999999996</v>
      </c>
    </row>
    <row r="3454" spans="1:1" thickBot="1" x14ac:dyDescent="0.35">
      <c r="A3454" s="5">
        <v>471.92</v>
      </c>
    </row>
    <row r="3455" spans="1:1" thickBot="1" x14ac:dyDescent="0.35">
      <c r="A3455" s="5">
        <v>58.72</v>
      </c>
    </row>
    <row r="3456" spans="1:1" thickBot="1" x14ac:dyDescent="0.35">
      <c r="A3456" s="5">
        <v>5.16</v>
      </c>
    </row>
    <row r="3457" spans="1:1" thickBot="1" x14ac:dyDescent="0.35">
      <c r="A3457" s="5">
        <v>16.495999999999999</v>
      </c>
    </row>
    <row r="3458" spans="1:1" thickBot="1" x14ac:dyDescent="0.35">
      <c r="A3458" s="5">
        <v>71.975999999999999</v>
      </c>
    </row>
    <row r="3459" spans="1:1" thickBot="1" x14ac:dyDescent="0.35">
      <c r="A3459" s="5">
        <v>22.512</v>
      </c>
    </row>
    <row r="3460" spans="1:1" thickBot="1" x14ac:dyDescent="0.35">
      <c r="A3460" s="5">
        <v>3.444</v>
      </c>
    </row>
    <row r="3461" spans="1:1" thickBot="1" x14ac:dyDescent="0.35">
      <c r="A3461" s="5">
        <v>538.19399999999996</v>
      </c>
    </row>
    <row r="3462" spans="1:1" thickBot="1" x14ac:dyDescent="0.35">
      <c r="A3462" s="5">
        <v>47.984000000000002</v>
      </c>
    </row>
    <row r="3463" spans="1:1" thickBot="1" x14ac:dyDescent="0.35">
      <c r="A3463" s="5">
        <v>492.76799999999997</v>
      </c>
    </row>
    <row r="3464" spans="1:1" thickBot="1" x14ac:dyDescent="0.35">
      <c r="A3464" s="5">
        <v>286.79000000000002</v>
      </c>
    </row>
    <row r="3465" spans="1:1" thickBot="1" x14ac:dyDescent="0.35">
      <c r="A3465" s="5">
        <v>5.08</v>
      </c>
    </row>
    <row r="3466" spans="1:1" thickBot="1" x14ac:dyDescent="0.35">
      <c r="A3466" s="5">
        <v>47.991999999999997</v>
      </c>
    </row>
    <row r="3467" spans="1:1" thickBot="1" x14ac:dyDescent="0.35">
      <c r="A3467" s="5">
        <v>61.96</v>
      </c>
    </row>
    <row r="3468" spans="1:1" thickBot="1" x14ac:dyDescent="0.35">
      <c r="A3468" s="5">
        <v>361.96</v>
      </c>
    </row>
    <row r="3469" spans="1:1" thickBot="1" x14ac:dyDescent="0.35">
      <c r="A3469" s="5">
        <v>278.82</v>
      </c>
    </row>
    <row r="3470" spans="1:1" thickBot="1" x14ac:dyDescent="0.35">
      <c r="A3470" s="5">
        <v>133.38</v>
      </c>
    </row>
    <row r="3471" spans="1:1" thickBot="1" x14ac:dyDescent="0.35">
      <c r="A3471" s="5">
        <v>47.951999999999998</v>
      </c>
    </row>
    <row r="3472" spans="1:1" thickBot="1" x14ac:dyDescent="0.35">
      <c r="A3472" s="5">
        <v>16.739999999999998</v>
      </c>
    </row>
    <row r="3473" spans="1:1" thickBot="1" x14ac:dyDescent="0.35">
      <c r="A3473" s="5">
        <v>10.848000000000001</v>
      </c>
    </row>
    <row r="3474" spans="1:1" thickBot="1" x14ac:dyDescent="0.35">
      <c r="A3474" s="5">
        <v>18.544</v>
      </c>
    </row>
    <row r="3475" spans="1:1" thickBot="1" x14ac:dyDescent="0.35">
      <c r="A3475" s="5">
        <v>180.98</v>
      </c>
    </row>
    <row r="3476" spans="1:1" thickBot="1" x14ac:dyDescent="0.35">
      <c r="A3476" s="5">
        <v>99.98</v>
      </c>
    </row>
    <row r="3477" spans="1:1" thickBot="1" x14ac:dyDescent="0.35">
      <c r="A3477" s="5">
        <v>34.950000000000003</v>
      </c>
    </row>
    <row r="3478" spans="1:1" thickBot="1" x14ac:dyDescent="0.35">
      <c r="A3478" s="5">
        <v>152</v>
      </c>
    </row>
    <row r="3479" spans="1:1" thickBot="1" x14ac:dyDescent="0.35">
      <c r="A3479" s="5">
        <v>92.52</v>
      </c>
    </row>
    <row r="3480" spans="1:1" thickBot="1" x14ac:dyDescent="0.35">
      <c r="A3480" s="5">
        <v>8.56</v>
      </c>
    </row>
    <row r="3481" spans="1:1" thickBot="1" x14ac:dyDescent="0.35">
      <c r="A3481" s="5">
        <v>45.36</v>
      </c>
    </row>
    <row r="3482" spans="1:1" thickBot="1" x14ac:dyDescent="0.35">
      <c r="A3482" s="5">
        <v>1421.664</v>
      </c>
    </row>
    <row r="3483" spans="1:1" thickBot="1" x14ac:dyDescent="0.35">
      <c r="A3483" s="5">
        <v>8.9600000000000009</v>
      </c>
    </row>
    <row r="3484" spans="1:1" thickBot="1" x14ac:dyDescent="0.35">
      <c r="A3484" s="5">
        <v>579.95000000000005</v>
      </c>
    </row>
    <row r="3485" spans="1:1" thickBot="1" x14ac:dyDescent="0.35">
      <c r="A3485" s="5">
        <v>29.12</v>
      </c>
    </row>
    <row r="3486" spans="1:1" thickBot="1" x14ac:dyDescent="0.35">
      <c r="A3486" s="5">
        <v>1202.94</v>
      </c>
    </row>
    <row r="3487" spans="1:1" thickBot="1" x14ac:dyDescent="0.35">
      <c r="A3487" s="5">
        <v>7.92</v>
      </c>
    </row>
    <row r="3488" spans="1:1" thickBot="1" x14ac:dyDescent="0.35">
      <c r="A3488" s="5">
        <v>36.192</v>
      </c>
    </row>
    <row r="3489" spans="1:1" thickBot="1" x14ac:dyDescent="0.35">
      <c r="A3489" s="5">
        <v>147.184</v>
      </c>
    </row>
    <row r="3490" spans="1:1" thickBot="1" x14ac:dyDescent="0.35">
      <c r="A3490" s="5">
        <v>408.42200000000003</v>
      </c>
    </row>
    <row r="3491" spans="1:1" thickBot="1" x14ac:dyDescent="0.35">
      <c r="A3491" s="5">
        <v>382.11599999999999</v>
      </c>
    </row>
    <row r="3492" spans="1:1" thickBot="1" x14ac:dyDescent="0.35">
      <c r="A3492" s="5">
        <v>68.599999999999994</v>
      </c>
    </row>
    <row r="3493" spans="1:1" thickBot="1" x14ac:dyDescent="0.35">
      <c r="A3493" s="5">
        <v>435.50400000000002</v>
      </c>
    </row>
    <row r="3494" spans="1:1" thickBot="1" x14ac:dyDescent="0.35">
      <c r="A3494" s="5">
        <v>11.167999999999999</v>
      </c>
    </row>
    <row r="3495" spans="1:1" thickBot="1" x14ac:dyDescent="0.35">
      <c r="A3495" s="5">
        <v>72</v>
      </c>
    </row>
    <row r="3496" spans="1:1" thickBot="1" x14ac:dyDescent="0.35">
      <c r="A3496" s="5">
        <v>655.9</v>
      </c>
    </row>
    <row r="3497" spans="1:1" thickBot="1" x14ac:dyDescent="0.35">
      <c r="A3497" s="5">
        <v>603.91999999999996</v>
      </c>
    </row>
    <row r="3498" spans="1:1" thickBot="1" x14ac:dyDescent="0.35">
      <c r="A3498" s="5">
        <v>513.024</v>
      </c>
    </row>
    <row r="3499" spans="1:1" thickBot="1" x14ac:dyDescent="0.35">
      <c r="A3499" s="5">
        <v>487.92</v>
      </c>
    </row>
    <row r="3500" spans="1:1" thickBot="1" x14ac:dyDescent="0.35">
      <c r="A3500" s="5">
        <v>15.24</v>
      </c>
    </row>
    <row r="3501" spans="1:1" thickBot="1" x14ac:dyDescent="0.35">
      <c r="A3501" s="5">
        <v>209.97</v>
      </c>
    </row>
    <row r="3502" spans="1:1" thickBot="1" x14ac:dyDescent="0.35">
      <c r="A3502" s="5">
        <v>62.94</v>
      </c>
    </row>
    <row r="3503" spans="1:1" thickBot="1" x14ac:dyDescent="0.35">
      <c r="A3503" s="5">
        <v>25.92</v>
      </c>
    </row>
    <row r="3504" spans="1:1" thickBot="1" x14ac:dyDescent="0.35">
      <c r="A3504" s="5">
        <v>10.368</v>
      </c>
    </row>
    <row r="3505" spans="1:1" thickBot="1" x14ac:dyDescent="0.35">
      <c r="A3505" s="5">
        <v>95.736000000000004</v>
      </c>
    </row>
    <row r="3506" spans="1:1" thickBot="1" x14ac:dyDescent="0.35">
      <c r="A3506" s="5">
        <v>900.08</v>
      </c>
    </row>
    <row r="3507" spans="1:1" thickBot="1" x14ac:dyDescent="0.35">
      <c r="A3507" s="5">
        <v>201.584</v>
      </c>
    </row>
    <row r="3508" spans="1:1" thickBot="1" x14ac:dyDescent="0.35">
      <c r="A3508" s="5">
        <v>3.3919999999999999</v>
      </c>
    </row>
    <row r="3509" spans="1:1" thickBot="1" x14ac:dyDescent="0.35">
      <c r="A3509" s="5">
        <v>193.06559999999999</v>
      </c>
    </row>
    <row r="3510" spans="1:1" thickBot="1" x14ac:dyDescent="0.35">
      <c r="A3510" s="5">
        <v>15.552</v>
      </c>
    </row>
    <row r="3511" spans="1:1" thickBot="1" x14ac:dyDescent="0.35">
      <c r="A3511" s="5">
        <v>11.648</v>
      </c>
    </row>
    <row r="3512" spans="1:1" thickBot="1" x14ac:dyDescent="0.35">
      <c r="A3512" s="5">
        <v>418.8</v>
      </c>
    </row>
    <row r="3513" spans="1:1" thickBot="1" x14ac:dyDescent="0.35">
      <c r="A3513" s="5">
        <v>509.488</v>
      </c>
    </row>
    <row r="3514" spans="1:1" thickBot="1" x14ac:dyDescent="0.35">
      <c r="A3514" s="5">
        <v>825.17399999999998</v>
      </c>
    </row>
    <row r="3515" spans="1:1" thickBot="1" x14ac:dyDescent="0.35">
      <c r="A3515" s="5">
        <v>17.760000000000002</v>
      </c>
    </row>
    <row r="3516" spans="1:1" thickBot="1" x14ac:dyDescent="0.35">
      <c r="A3516" s="5">
        <v>6.9119999999999999</v>
      </c>
    </row>
    <row r="3517" spans="1:1" thickBot="1" x14ac:dyDescent="0.35">
      <c r="A3517" s="5">
        <v>66.3</v>
      </c>
    </row>
    <row r="3518" spans="1:1" thickBot="1" x14ac:dyDescent="0.35">
      <c r="A3518" s="5">
        <v>30.815999999999999</v>
      </c>
    </row>
    <row r="3519" spans="1:1" thickBot="1" x14ac:dyDescent="0.35">
      <c r="A3519" s="5">
        <v>44.783999999999999</v>
      </c>
    </row>
    <row r="3520" spans="1:1" thickBot="1" x14ac:dyDescent="0.35">
      <c r="A3520" s="5">
        <v>569.53599999999994</v>
      </c>
    </row>
    <row r="3521" spans="1:1" thickBot="1" x14ac:dyDescent="0.35">
      <c r="A3521" s="5">
        <v>796.42499999999995</v>
      </c>
    </row>
    <row r="3522" spans="1:1" thickBot="1" x14ac:dyDescent="0.35">
      <c r="A3522" s="5">
        <v>12.832000000000001</v>
      </c>
    </row>
    <row r="3523" spans="1:1" thickBot="1" x14ac:dyDescent="0.35">
      <c r="A3523" s="5">
        <v>40.46</v>
      </c>
    </row>
    <row r="3524" spans="1:1" thickBot="1" x14ac:dyDescent="0.35">
      <c r="A3524" s="5">
        <v>404.94</v>
      </c>
    </row>
    <row r="3525" spans="1:1" thickBot="1" x14ac:dyDescent="0.35">
      <c r="A3525" s="5">
        <v>116</v>
      </c>
    </row>
    <row r="3526" spans="1:1" thickBot="1" x14ac:dyDescent="0.35">
      <c r="A3526" s="5">
        <v>657.55200000000002</v>
      </c>
    </row>
    <row r="3527" spans="1:1" thickBot="1" x14ac:dyDescent="0.35">
      <c r="A3527" s="5">
        <v>599.97</v>
      </c>
    </row>
    <row r="3528" spans="1:1" thickBot="1" x14ac:dyDescent="0.35">
      <c r="A3528" s="5">
        <v>38.97</v>
      </c>
    </row>
    <row r="3529" spans="1:1" thickBot="1" x14ac:dyDescent="0.35">
      <c r="A3529" s="5">
        <v>45.84</v>
      </c>
    </row>
    <row r="3530" spans="1:1" thickBot="1" x14ac:dyDescent="0.35">
      <c r="A3530" s="5">
        <v>38.24</v>
      </c>
    </row>
    <row r="3531" spans="1:1" thickBot="1" x14ac:dyDescent="0.35">
      <c r="A3531" s="5">
        <v>87.168000000000006</v>
      </c>
    </row>
    <row r="3532" spans="1:1" thickBot="1" x14ac:dyDescent="0.35">
      <c r="A3532" s="5">
        <v>21.4</v>
      </c>
    </row>
    <row r="3533" spans="1:1" thickBot="1" x14ac:dyDescent="0.35">
      <c r="A3533" s="5">
        <v>54.9</v>
      </c>
    </row>
    <row r="3534" spans="1:1" thickBot="1" x14ac:dyDescent="0.35">
      <c r="A3534" s="5">
        <v>287.96800000000002</v>
      </c>
    </row>
    <row r="3535" spans="1:1" thickBot="1" x14ac:dyDescent="0.35">
      <c r="A3535" s="5">
        <v>13.12</v>
      </c>
    </row>
    <row r="3536" spans="1:1" thickBot="1" x14ac:dyDescent="0.35">
      <c r="A3536" s="5">
        <v>10.75</v>
      </c>
    </row>
    <row r="3537" spans="1:1" thickBot="1" x14ac:dyDescent="0.35">
      <c r="A3537" s="5">
        <v>11.62</v>
      </c>
    </row>
    <row r="3538" spans="1:1" thickBot="1" x14ac:dyDescent="0.35">
      <c r="A3538" s="5">
        <v>40.74</v>
      </c>
    </row>
    <row r="3539" spans="1:1" thickBot="1" x14ac:dyDescent="0.35">
      <c r="A3539" s="5">
        <v>83.25</v>
      </c>
    </row>
    <row r="3540" spans="1:1" thickBot="1" x14ac:dyDescent="0.35">
      <c r="A3540" s="5">
        <v>9.4499999999999993</v>
      </c>
    </row>
    <row r="3541" spans="1:1" thickBot="1" x14ac:dyDescent="0.35">
      <c r="A3541" s="5">
        <v>20.65</v>
      </c>
    </row>
    <row r="3542" spans="1:1" thickBot="1" x14ac:dyDescent="0.35">
      <c r="A3542" s="5">
        <v>45.36</v>
      </c>
    </row>
    <row r="3543" spans="1:1" thickBot="1" x14ac:dyDescent="0.35">
      <c r="A3543" s="5">
        <v>5.3520000000000003</v>
      </c>
    </row>
    <row r="3544" spans="1:1" thickBot="1" x14ac:dyDescent="0.35">
      <c r="A3544" s="5">
        <v>99.372</v>
      </c>
    </row>
    <row r="3545" spans="1:1" thickBot="1" x14ac:dyDescent="0.35">
      <c r="A3545" s="5">
        <v>2.6720000000000002</v>
      </c>
    </row>
    <row r="3546" spans="1:1" thickBot="1" x14ac:dyDescent="0.35">
      <c r="A3546" s="5">
        <v>28.672000000000001</v>
      </c>
    </row>
    <row r="3547" spans="1:1" thickBot="1" x14ac:dyDescent="0.35">
      <c r="A3547" s="5">
        <v>29.312000000000001</v>
      </c>
    </row>
    <row r="3548" spans="1:1" thickBot="1" x14ac:dyDescent="0.35">
      <c r="A3548" s="5">
        <v>105.98</v>
      </c>
    </row>
    <row r="3549" spans="1:1" thickBot="1" x14ac:dyDescent="0.35">
      <c r="A3549" s="5">
        <v>35.06</v>
      </c>
    </row>
    <row r="3550" spans="1:1" thickBot="1" x14ac:dyDescent="0.35">
      <c r="A3550" s="5">
        <v>33.94</v>
      </c>
    </row>
    <row r="3551" spans="1:1" thickBot="1" x14ac:dyDescent="0.35">
      <c r="A3551" s="5">
        <v>30</v>
      </c>
    </row>
    <row r="3552" spans="1:1" thickBot="1" x14ac:dyDescent="0.35">
      <c r="A3552" s="5">
        <v>45.527999999999999</v>
      </c>
    </row>
    <row r="3553" spans="1:1" thickBot="1" x14ac:dyDescent="0.35">
      <c r="A3553" s="5">
        <v>844.11599999999999</v>
      </c>
    </row>
    <row r="3554" spans="1:1" thickBot="1" x14ac:dyDescent="0.35">
      <c r="A3554" s="5">
        <v>812.73599999999999</v>
      </c>
    </row>
    <row r="3555" spans="1:1" thickBot="1" x14ac:dyDescent="0.35">
      <c r="A3555" s="5">
        <v>7.476</v>
      </c>
    </row>
    <row r="3556" spans="1:1" thickBot="1" x14ac:dyDescent="0.35">
      <c r="A3556" s="5">
        <v>330.4</v>
      </c>
    </row>
    <row r="3557" spans="1:1" thickBot="1" x14ac:dyDescent="0.35">
      <c r="A3557" s="5">
        <v>604.75199999999995</v>
      </c>
    </row>
    <row r="3558" spans="1:1" thickBot="1" x14ac:dyDescent="0.35">
      <c r="A3558" s="5">
        <v>45.36</v>
      </c>
    </row>
    <row r="3559" spans="1:1" thickBot="1" x14ac:dyDescent="0.35">
      <c r="A3559" s="5">
        <v>10.128</v>
      </c>
    </row>
    <row r="3560" spans="1:1" thickBot="1" x14ac:dyDescent="0.35">
      <c r="A3560" s="5">
        <v>21.792000000000002</v>
      </c>
    </row>
    <row r="3561" spans="1:1" thickBot="1" x14ac:dyDescent="0.35">
      <c r="A3561" s="5">
        <v>439.8</v>
      </c>
    </row>
    <row r="3562" spans="1:1" thickBot="1" x14ac:dyDescent="0.35">
      <c r="A3562" s="5">
        <v>8.2560000000000002</v>
      </c>
    </row>
    <row r="3563" spans="1:1" thickBot="1" x14ac:dyDescent="0.35">
      <c r="A3563" s="5">
        <v>25.56</v>
      </c>
    </row>
    <row r="3564" spans="1:1" thickBot="1" x14ac:dyDescent="0.35">
      <c r="A3564" s="5">
        <v>4.3680000000000003</v>
      </c>
    </row>
    <row r="3565" spans="1:1" thickBot="1" x14ac:dyDescent="0.35">
      <c r="A3565" s="5">
        <v>11.52</v>
      </c>
    </row>
    <row r="3566" spans="1:1" thickBot="1" x14ac:dyDescent="0.35">
      <c r="A3566" s="5">
        <v>12.96</v>
      </c>
    </row>
    <row r="3567" spans="1:1" thickBot="1" x14ac:dyDescent="0.35">
      <c r="A3567" s="5">
        <v>3.96</v>
      </c>
    </row>
    <row r="3568" spans="1:1" thickBot="1" x14ac:dyDescent="0.35">
      <c r="A3568" s="5">
        <v>1577.94</v>
      </c>
    </row>
    <row r="3569" spans="1:1" thickBot="1" x14ac:dyDescent="0.35">
      <c r="A3569" s="5">
        <v>15.007999999999999</v>
      </c>
    </row>
    <row r="3570" spans="1:1" thickBot="1" x14ac:dyDescent="0.35">
      <c r="A3570" s="5">
        <v>59.98</v>
      </c>
    </row>
    <row r="3571" spans="1:1" thickBot="1" x14ac:dyDescent="0.35">
      <c r="A3571" s="5">
        <v>2395.1999999999998</v>
      </c>
    </row>
    <row r="3572" spans="1:1" thickBot="1" x14ac:dyDescent="0.35">
      <c r="A3572" s="5">
        <v>1687.8</v>
      </c>
    </row>
    <row r="3573" spans="1:1" thickBot="1" x14ac:dyDescent="0.35">
      <c r="A3573" s="5">
        <v>7.992</v>
      </c>
    </row>
    <row r="3574" spans="1:1" thickBot="1" x14ac:dyDescent="0.35">
      <c r="A3574" s="5">
        <v>5.1840000000000002</v>
      </c>
    </row>
    <row r="3575" spans="1:1" thickBot="1" x14ac:dyDescent="0.35">
      <c r="A3575" s="5">
        <v>11.68</v>
      </c>
    </row>
    <row r="3576" spans="1:1" thickBot="1" x14ac:dyDescent="0.35">
      <c r="A3576" s="5">
        <v>104.8</v>
      </c>
    </row>
    <row r="3577" spans="1:1" thickBot="1" x14ac:dyDescent="0.35">
      <c r="A3577" s="5">
        <v>14.496</v>
      </c>
    </row>
    <row r="3578" spans="1:1" thickBot="1" x14ac:dyDescent="0.35">
      <c r="A3578" s="5">
        <v>4.7839999999999998</v>
      </c>
    </row>
    <row r="3579" spans="1:1" thickBot="1" x14ac:dyDescent="0.35">
      <c r="A3579" s="5">
        <v>4.7300000000000004</v>
      </c>
    </row>
    <row r="3580" spans="1:1" thickBot="1" x14ac:dyDescent="0.35">
      <c r="A3580" s="5">
        <v>7.89</v>
      </c>
    </row>
    <row r="3581" spans="1:1" thickBot="1" x14ac:dyDescent="0.35">
      <c r="A3581" s="5">
        <v>65.5</v>
      </c>
    </row>
    <row r="3582" spans="1:1" thickBot="1" x14ac:dyDescent="0.35">
      <c r="A3582" s="5">
        <v>2430.08</v>
      </c>
    </row>
    <row r="3583" spans="1:1" thickBot="1" x14ac:dyDescent="0.35">
      <c r="A3583" s="5">
        <v>104.85</v>
      </c>
    </row>
    <row r="3584" spans="1:1" thickBot="1" x14ac:dyDescent="0.35">
      <c r="A3584" s="5">
        <v>3.9</v>
      </c>
    </row>
    <row r="3585" spans="1:1" thickBot="1" x14ac:dyDescent="0.35">
      <c r="A3585" s="5">
        <v>801.96</v>
      </c>
    </row>
    <row r="3586" spans="1:1" thickBot="1" x14ac:dyDescent="0.35">
      <c r="A3586" s="5">
        <v>191.96</v>
      </c>
    </row>
    <row r="3587" spans="1:1" thickBot="1" x14ac:dyDescent="0.35">
      <c r="A3587" s="5">
        <v>2.61</v>
      </c>
    </row>
    <row r="3588" spans="1:1" thickBot="1" x14ac:dyDescent="0.35">
      <c r="A3588" s="5">
        <v>5.96</v>
      </c>
    </row>
    <row r="3589" spans="1:1" thickBot="1" x14ac:dyDescent="0.35">
      <c r="A3589" s="5">
        <v>1169.694</v>
      </c>
    </row>
    <row r="3590" spans="1:1" thickBot="1" x14ac:dyDescent="0.35">
      <c r="A3590" s="5">
        <v>1665.62</v>
      </c>
    </row>
    <row r="3591" spans="1:1" thickBot="1" x14ac:dyDescent="0.35">
      <c r="A3591" s="5">
        <v>2.88</v>
      </c>
    </row>
    <row r="3592" spans="1:1" thickBot="1" x14ac:dyDescent="0.35">
      <c r="A3592" s="5">
        <v>1443.96</v>
      </c>
    </row>
    <row r="3593" spans="1:1" thickBot="1" x14ac:dyDescent="0.35">
      <c r="A3593" s="5">
        <v>2.92</v>
      </c>
    </row>
    <row r="3594" spans="1:1" thickBot="1" x14ac:dyDescent="0.35">
      <c r="A3594" s="5">
        <v>465.18</v>
      </c>
    </row>
    <row r="3595" spans="1:1" thickBot="1" x14ac:dyDescent="0.35">
      <c r="A3595" s="5">
        <v>22.428000000000001</v>
      </c>
    </row>
    <row r="3596" spans="1:1" thickBot="1" x14ac:dyDescent="0.35">
      <c r="A3596" s="5">
        <v>37.520000000000003</v>
      </c>
    </row>
    <row r="3597" spans="1:1" thickBot="1" x14ac:dyDescent="0.35">
      <c r="A3597" s="5">
        <v>2.6240000000000001</v>
      </c>
    </row>
    <row r="3598" spans="1:1" thickBot="1" x14ac:dyDescent="0.35">
      <c r="A3598" s="5">
        <v>15.552</v>
      </c>
    </row>
    <row r="3599" spans="1:1" thickBot="1" x14ac:dyDescent="0.35">
      <c r="A3599" s="5">
        <v>64.703999999999994</v>
      </c>
    </row>
    <row r="3600" spans="1:1" thickBot="1" x14ac:dyDescent="0.35">
      <c r="A3600" s="5">
        <v>17.472000000000001</v>
      </c>
    </row>
    <row r="3601" spans="1:1" thickBot="1" x14ac:dyDescent="0.35">
      <c r="A3601" s="5">
        <v>135.51599999999999</v>
      </c>
    </row>
    <row r="3602" spans="1:1" thickBot="1" x14ac:dyDescent="0.35">
      <c r="A3602" s="5">
        <v>431.928</v>
      </c>
    </row>
    <row r="3603" spans="1:1" thickBot="1" x14ac:dyDescent="0.35">
      <c r="A3603" s="5">
        <v>12.448</v>
      </c>
    </row>
    <row r="3604" spans="1:1" thickBot="1" x14ac:dyDescent="0.35">
      <c r="A3604" s="5">
        <v>657.93</v>
      </c>
    </row>
    <row r="3605" spans="1:1" thickBot="1" x14ac:dyDescent="0.35">
      <c r="A3605" s="5">
        <v>277.39999999999998</v>
      </c>
    </row>
    <row r="3606" spans="1:1" thickBot="1" x14ac:dyDescent="0.35">
      <c r="A3606" s="5">
        <v>25.16</v>
      </c>
    </row>
    <row r="3607" spans="1:1" thickBot="1" x14ac:dyDescent="0.35">
      <c r="A3607" s="5">
        <v>91.92</v>
      </c>
    </row>
    <row r="3608" spans="1:1" thickBot="1" x14ac:dyDescent="0.35">
      <c r="A3608" s="5">
        <v>29.34</v>
      </c>
    </row>
    <row r="3609" spans="1:1" thickBot="1" x14ac:dyDescent="0.35">
      <c r="A3609" s="5">
        <v>139.44</v>
      </c>
    </row>
    <row r="3610" spans="1:1" thickBot="1" x14ac:dyDescent="0.35">
      <c r="A3610" s="5">
        <v>6.9119999999999999</v>
      </c>
    </row>
    <row r="3611" spans="1:1" thickBot="1" x14ac:dyDescent="0.35">
      <c r="A3611" s="5">
        <v>27.096</v>
      </c>
    </row>
    <row r="3612" spans="1:1" thickBot="1" x14ac:dyDescent="0.35">
      <c r="A3612" s="5">
        <v>177.56800000000001</v>
      </c>
    </row>
    <row r="3613" spans="1:1" thickBot="1" x14ac:dyDescent="0.35">
      <c r="A3613" s="5">
        <v>58.415999999999997</v>
      </c>
    </row>
    <row r="3614" spans="1:1" thickBot="1" x14ac:dyDescent="0.35">
      <c r="A3614" s="5">
        <v>16.448</v>
      </c>
    </row>
    <row r="3615" spans="1:1" thickBot="1" x14ac:dyDescent="0.35">
      <c r="A3615" s="5">
        <v>36.783999999999999</v>
      </c>
    </row>
    <row r="3616" spans="1:1" thickBot="1" x14ac:dyDescent="0.35">
      <c r="A3616" s="5">
        <v>718.11599999999999</v>
      </c>
    </row>
    <row r="3617" spans="1:1" thickBot="1" x14ac:dyDescent="0.35">
      <c r="A3617" s="5">
        <v>31.776</v>
      </c>
    </row>
    <row r="3618" spans="1:1" thickBot="1" x14ac:dyDescent="0.35">
      <c r="A3618" s="5">
        <v>9.5549999999999997</v>
      </c>
    </row>
    <row r="3619" spans="1:1" thickBot="1" x14ac:dyDescent="0.35">
      <c r="A3619" s="5">
        <v>487.98399999999998</v>
      </c>
    </row>
    <row r="3620" spans="1:1" thickBot="1" x14ac:dyDescent="0.35">
      <c r="A3620" s="5">
        <v>5.56</v>
      </c>
    </row>
    <row r="3621" spans="1:1" thickBot="1" x14ac:dyDescent="0.35">
      <c r="A3621" s="5">
        <v>217.85</v>
      </c>
    </row>
    <row r="3622" spans="1:1" thickBot="1" x14ac:dyDescent="0.35">
      <c r="A3622" s="5">
        <v>40.776000000000003</v>
      </c>
    </row>
    <row r="3623" spans="1:1" thickBot="1" x14ac:dyDescent="0.35">
      <c r="A3623" s="5">
        <v>63.936</v>
      </c>
    </row>
    <row r="3624" spans="1:1" thickBot="1" x14ac:dyDescent="0.35">
      <c r="A3624" s="5">
        <v>142.4</v>
      </c>
    </row>
    <row r="3625" spans="1:1" thickBot="1" x14ac:dyDescent="0.35">
      <c r="A3625" s="5">
        <v>7.16</v>
      </c>
    </row>
    <row r="3626" spans="1:1" thickBot="1" x14ac:dyDescent="0.35">
      <c r="A3626" s="5">
        <v>681.40800000000002</v>
      </c>
    </row>
    <row r="3627" spans="1:1" thickBot="1" x14ac:dyDescent="0.35">
      <c r="A3627" s="5">
        <v>3.52</v>
      </c>
    </row>
    <row r="3628" spans="1:1" thickBot="1" x14ac:dyDescent="0.35">
      <c r="A3628" s="5">
        <v>5.58</v>
      </c>
    </row>
    <row r="3629" spans="1:1" thickBot="1" x14ac:dyDescent="0.35">
      <c r="A3629" s="5">
        <v>36.32</v>
      </c>
    </row>
    <row r="3630" spans="1:1" thickBot="1" x14ac:dyDescent="0.35">
      <c r="A3630" s="5">
        <v>2060.7440000000001</v>
      </c>
    </row>
    <row r="3631" spans="1:1" thickBot="1" x14ac:dyDescent="0.35">
      <c r="A3631" s="5">
        <v>52.271999999999998</v>
      </c>
    </row>
    <row r="3632" spans="1:1" thickBot="1" x14ac:dyDescent="0.35">
      <c r="A3632" s="5">
        <v>213.136</v>
      </c>
    </row>
    <row r="3633" spans="1:1" thickBot="1" x14ac:dyDescent="0.35">
      <c r="A3633" s="5">
        <v>69.52</v>
      </c>
    </row>
    <row r="3634" spans="1:1" thickBot="1" x14ac:dyDescent="0.35">
      <c r="A3634" s="5">
        <v>763.44</v>
      </c>
    </row>
    <row r="3635" spans="1:1" thickBot="1" x14ac:dyDescent="0.35">
      <c r="A3635" s="5">
        <v>9.2159999999999993</v>
      </c>
    </row>
    <row r="3636" spans="1:1" thickBot="1" x14ac:dyDescent="0.35">
      <c r="A3636" s="5">
        <v>41.957999999999998</v>
      </c>
    </row>
    <row r="3637" spans="1:1" thickBot="1" x14ac:dyDescent="0.35">
      <c r="A3637" s="5">
        <v>89.567999999999998</v>
      </c>
    </row>
    <row r="3638" spans="1:1" thickBot="1" x14ac:dyDescent="0.35">
      <c r="A3638" s="5">
        <v>22.248000000000001</v>
      </c>
    </row>
    <row r="3639" spans="1:1" thickBot="1" x14ac:dyDescent="0.35">
      <c r="A3639" s="5">
        <v>334.88</v>
      </c>
    </row>
    <row r="3640" spans="1:1" thickBot="1" x14ac:dyDescent="0.35">
      <c r="A3640" s="5">
        <v>148.28800000000001</v>
      </c>
    </row>
    <row r="3641" spans="1:1" thickBot="1" x14ac:dyDescent="0.35">
      <c r="A3641" s="5">
        <v>4.6239999999999997</v>
      </c>
    </row>
    <row r="3642" spans="1:1" thickBot="1" x14ac:dyDescent="0.35">
      <c r="A3642" s="5">
        <v>178.92</v>
      </c>
    </row>
    <row r="3643" spans="1:1" thickBot="1" x14ac:dyDescent="0.35">
      <c r="A3643" s="5">
        <v>69.888000000000005</v>
      </c>
    </row>
    <row r="3644" spans="1:1" thickBot="1" x14ac:dyDescent="0.35">
      <c r="A3644" s="5">
        <v>487.98399999999998</v>
      </c>
    </row>
    <row r="3645" spans="1:1" thickBot="1" x14ac:dyDescent="0.35">
      <c r="A3645" s="5">
        <v>47.3</v>
      </c>
    </row>
    <row r="3646" spans="1:1" thickBot="1" x14ac:dyDescent="0.35">
      <c r="A3646" s="5">
        <v>4.13</v>
      </c>
    </row>
    <row r="3647" spans="1:1" thickBot="1" x14ac:dyDescent="0.35">
      <c r="A3647" s="5">
        <v>155.12</v>
      </c>
    </row>
    <row r="3648" spans="1:1" thickBot="1" x14ac:dyDescent="0.35">
      <c r="A3648" s="5">
        <v>6.48</v>
      </c>
    </row>
    <row r="3649" spans="1:1" thickBot="1" x14ac:dyDescent="0.35">
      <c r="A3649" s="5">
        <v>15.52</v>
      </c>
    </row>
    <row r="3650" spans="1:1" thickBot="1" x14ac:dyDescent="0.35">
      <c r="A3650" s="5">
        <v>2.9460000000000002</v>
      </c>
    </row>
    <row r="3651" spans="1:1" thickBot="1" x14ac:dyDescent="0.35">
      <c r="A3651" s="5">
        <v>55.103999999999999</v>
      </c>
    </row>
    <row r="3652" spans="1:1" thickBot="1" x14ac:dyDescent="0.35">
      <c r="A3652" s="5">
        <v>104.88</v>
      </c>
    </row>
    <row r="3653" spans="1:1" thickBot="1" x14ac:dyDescent="0.35">
      <c r="A3653" s="5">
        <v>34.700000000000003</v>
      </c>
    </row>
    <row r="3654" spans="1:1" thickBot="1" x14ac:dyDescent="0.35">
      <c r="A3654" s="5">
        <v>33.72</v>
      </c>
    </row>
    <row r="3655" spans="1:1" thickBot="1" x14ac:dyDescent="0.35">
      <c r="A3655" s="5">
        <v>14.94</v>
      </c>
    </row>
    <row r="3656" spans="1:1" thickBot="1" x14ac:dyDescent="0.35">
      <c r="A3656" s="5">
        <v>638.73</v>
      </c>
    </row>
    <row r="3657" spans="1:1" thickBot="1" x14ac:dyDescent="0.35">
      <c r="A3657" s="5">
        <v>113.568</v>
      </c>
    </row>
    <row r="3658" spans="1:1" thickBot="1" x14ac:dyDescent="0.35">
      <c r="A3658" s="5">
        <v>9.0960000000000001</v>
      </c>
    </row>
    <row r="3659" spans="1:1" thickBot="1" x14ac:dyDescent="0.35">
      <c r="A3659" s="5">
        <v>8.6880000000000006</v>
      </c>
    </row>
    <row r="3660" spans="1:1" thickBot="1" x14ac:dyDescent="0.35">
      <c r="A3660" s="5">
        <v>30.88</v>
      </c>
    </row>
    <row r="3661" spans="1:1" thickBot="1" x14ac:dyDescent="0.35">
      <c r="A3661" s="5">
        <v>6.4080000000000004</v>
      </c>
    </row>
    <row r="3662" spans="1:1" thickBot="1" x14ac:dyDescent="0.35">
      <c r="A3662" s="5">
        <v>33.799999999999997</v>
      </c>
    </row>
    <row r="3663" spans="1:1" thickBot="1" x14ac:dyDescent="0.35">
      <c r="A3663" s="5">
        <v>377.97</v>
      </c>
    </row>
    <row r="3664" spans="1:1" thickBot="1" x14ac:dyDescent="0.35">
      <c r="A3664" s="5">
        <v>258.89999999999998</v>
      </c>
    </row>
    <row r="3665" spans="1:1" thickBot="1" x14ac:dyDescent="0.35">
      <c r="A3665" s="5">
        <v>24.56</v>
      </c>
    </row>
    <row r="3666" spans="1:1" thickBot="1" x14ac:dyDescent="0.35">
      <c r="A3666" s="5">
        <v>27.888000000000002</v>
      </c>
    </row>
    <row r="3667" spans="1:1" thickBot="1" x14ac:dyDescent="0.35">
      <c r="A3667" s="5">
        <v>6.4560000000000004</v>
      </c>
    </row>
    <row r="3668" spans="1:1" thickBot="1" x14ac:dyDescent="0.35">
      <c r="A3668" s="5">
        <v>52.68</v>
      </c>
    </row>
    <row r="3669" spans="1:1" thickBot="1" x14ac:dyDescent="0.35">
      <c r="A3669" s="5">
        <v>13.88</v>
      </c>
    </row>
    <row r="3670" spans="1:1" thickBot="1" x14ac:dyDescent="0.35">
      <c r="A3670" s="5">
        <v>103.92</v>
      </c>
    </row>
    <row r="3671" spans="1:1" thickBot="1" x14ac:dyDescent="0.35">
      <c r="A3671" s="5">
        <v>11.52</v>
      </c>
    </row>
    <row r="3672" spans="1:1" thickBot="1" x14ac:dyDescent="0.35">
      <c r="A3672" s="5">
        <v>10.368</v>
      </c>
    </row>
    <row r="3673" spans="1:1" thickBot="1" x14ac:dyDescent="0.35">
      <c r="A3673" s="5">
        <v>39.072000000000003</v>
      </c>
    </row>
    <row r="3674" spans="1:1" thickBot="1" x14ac:dyDescent="0.35">
      <c r="A3674" s="5">
        <v>8.8719999999999999</v>
      </c>
    </row>
    <row r="3675" spans="1:1" thickBot="1" x14ac:dyDescent="0.35">
      <c r="A3675" s="5">
        <v>121.104</v>
      </c>
    </row>
    <row r="3676" spans="1:1" thickBot="1" x14ac:dyDescent="0.35">
      <c r="A3676" s="5">
        <v>127.372</v>
      </c>
    </row>
    <row r="3677" spans="1:1" thickBot="1" x14ac:dyDescent="0.35">
      <c r="A3677" s="5">
        <v>47.951999999999998</v>
      </c>
    </row>
    <row r="3678" spans="1:1" thickBot="1" x14ac:dyDescent="0.35">
      <c r="A3678" s="5">
        <v>44.46</v>
      </c>
    </row>
    <row r="3679" spans="1:1" thickBot="1" x14ac:dyDescent="0.35">
      <c r="A3679" s="5">
        <v>15.8</v>
      </c>
    </row>
    <row r="3680" spans="1:1" thickBot="1" x14ac:dyDescent="0.35">
      <c r="A3680" s="5">
        <v>464.97</v>
      </c>
    </row>
    <row r="3681" spans="1:1" thickBot="1" x14ac:dyDescent="0.35">
      <c r="A3681" s="5">
        <v>181.96</v>
      </c>
    </row>
    <row r="3682" spans="1:1" thickBot="1" x14ac:dyDescent="0.35">
      <c r="A3682" s="5">
        <v>12.39</v>
      </c>
    </row>
    <row r="3683" spans="1:1" thickBot="1" x14ac:dyDescent="0.35">
      <c r="A3683" s="5">
        <v>84.09</v>
      </c>
    </row>
    <row r="3684" spans="1:1" thickBot="1" x14ac:dyDescent="0.35">
      <c r="A3684" s="5">
        <v>79.36</v>
      </c>
    </row>
    <row r="3685" spans="1:1" thickBot="1" x14ac:dyDescent="0.35">
      <c r="A3685" s="5">
        <v>153.36000000000001</v>
      </c>
    </row>
    <row r="3686" spans="1:1" thickBot="1" x14ac:dyDescent="0.35">
      <c r="A3686" s="5">
        <v>43.68</v>
      </c>
    </row>
    <row r="3687" spans="1:1" thickBot="1" x14ac:dyDescent="0.35">
      <c r="A3687" s="5">
        <v>98.21</v>
      </c>
    </row>
    <row r="3688" spans="1:1" thickBot="1" x14ac:dyDescent="0.35">
      <c r="A3688" s="5">
        <v>9.84</v>
      </c>
    </row>
    <row r="3689" spans="1:1" thickBot="1" x14ac:dyDescent="0.35">
      <c r="A3689" s="5">
        <v>2.694</v>
      </c>
    </row>
    <row r="3690" spans="1:1" thickBot="1" x14ac:dyDescent="0.35">
      <c r="A3690" s="5">
        <v>25.344000000000001</v>
      </c>
    </row>
    <row r="3691" spans="1:1" thickBot="1" x14ac:dyDescent="0.35">
      <c r="A3691" s="5">
        <v>43.92</v>
      </c>
    </row>
    <row r="3692" spans="1:1" thickBot="1" x14ac:dyDescent="0.35">
      <c r="A3692" s="5">
        <v>59.994</v>
      </c>
    </row>
    <row r="3693" spans="1:1" thickBot="1" x14ac:dyDescent="0.35">
      <c r="A3693" s="5">
        <v>439.99200000000002</v>
      </c>
    </row>
    <row r="3694" spans="1:1" thickBot="1" x14ac:dyDescent="0.35">
      <c r="A3694" s="5">
        <v>87.96</v>
      </c>
    </row>
    <row r="3695" spans="1:1" thickBot="1" x14ac:dyDescent="0.35">
      <c r="A3695" s="5">
        <v>15.488</v>
      </c>
    </row>
    <row r="3696" spans="1:1" thickBot="1" x14ac:dyDescent="0.35">
      <c r="A3696" s="5">
        <v>232.96</v>
      </c>
    </row>
    <row r="3697" spans="1:1" thickBot="1" x14ac:dyDescent="0.35">
      <c r="A3697" s="5">
        <v>66.540000000000006</v>
      </c>
    </row>
    <row r="3698" spans="1:1" thickBot="1" x14ac:dyDescent="0.35">
      <c r="A3698" s="5">
        <v>43.26</v>
      </c>
    </row>
    <row r="3699" spans="1:1" thickBot="1" x14ac:dyDescent="0.35">
      <c r="A3699" s="5">
        <v>141.96</v>
      </c>
    </row>
    <row r="3700" spans="1:1" thickBot="1" x14ac:dyDescent="0.35">
      <c r="A3700" s="5">
        <v>79.400000000000006</v>
      </c>
    </row>
    <row r="3701" spans="1:1" thickBot="1" x14ac:dyDescent="0.35">
      <c r="A3701" s="5">
        <v>163.96</v>
      </c>
    </row>
    <row r="3702" spans="1:1" thickBot="1" x14ac:dyDescent="0.35">
      <c r="A3702" s="5">
        <v>37.93</v>
      </c>
    </row>
    <row r="3703" spans="1:1" thickBot="1" x14ac:dyDescent="0.35">
      <c r="A3703" s="5">
        <v>15.167999999999999</v>
      </c>
    </row>
    <row r="3704" spans="1:1" thickBot="1" x14ac:dyDescent="0.35">
      <c r="A3704" s="5">
        <v>24.78</v>
      </c>
    </row>
    <row r="3705" spans="1:1" thickBot="1" x14ac:dyDescent="0.35">
      <c r="A3705" s="5">
        <v>19.14</v>
      </c>
    </row>
    <row r="3706" spans="1:1" thickBot="1" x14ac:dyDescent="0.35">
      <c r="A3706" s="5">
        <v>899.97</v>
      </c>
    </row>
    <row r="3707" spans="1:1" thickBot="1" x14ac:dyDescent="0.35">
      <c r="A3707" s="5">
        <v>32.4</v>
      </c>
    </row>
    <row r="3708" spans="1:1" thickBot="1" x14ac:dyDescent="0.35">
      <c r="A3708" s="5">
        <v>23.832000000000001</v>
      </c>
    </row>
    <row r="3709" spans="1:1" thickBot="1" x14ac:dyDescent="0.35">
      <c r="A3709" s="5">
        <v>6.3680000000000003</v>
      </c>
    </row>
    <row r="3710" spans="1:1" thickBot="1" x14ac:dyDescent="0.35">
      <c r="A3710" s="5">
        <v>34.176000000000002</v>
      </c>
    </row>
    <row r="3711" spans="1:1" thickBot="1" x14ac:dyDescent="0.35">
      <c r="A3711" s="5">
        <v>5.5439999999999996</v>
      </c>
    </row>
    <row r="3712" spans="1:1" thickBot="1" x14ac:dyDescent="0.35">
      <c r="A3712" s="5">
        <v>510.24</v>
      </c>
    </row>
    <row r="3713" spans="1:1" thickBot="1" x14ac:dyDescent="0.35">
      <c r="A3713" s="5">
        <v>204.95</v>
      </c>
    </row>
    <row r="3714" spans="1:1" thickBot="1" x14ac:dyDescent="0.35">
      <c r="A3714" s="5">
        <v>11.54</v>
      </c>
    </row>
    <row r="3715" spans="1:1" thickBot="1" x14ac:dyDescent="0.35">
      <c r="A3715" s="5">
        <v>162.6</v>
      </c>
    </row>
    <row r="3716" spans="1:1" thickBot="1" x14ac:dyDescent="0.35">
      <c r="A3716" s="5">
        <v>45.68</v>
      </c>
    </row>
    <row r="3717" spans="1:1" thickBot="1" x14ac:dyDescent="0.35">
      <c r="A3717" s="5">
        <v>603.91999999999996</v>
      </c>
    </row>
    <row r="3718" spans="1:1" thickBot="1" x14ac:dyDescent="0.35">
      <c r="A3718" s="5">
        <v>23.55</v>
      </c>
    </row>
    <row r="3719" spans="1:1" thickBot="1" x14ac:dyDescent="0.35">
      <c r="A3719" s="5">
        <v>5.04</v>
      </c>
    </row>
    <row r="3720" spans="1:1" thickBot="1" x14ac:dyDescent="0.35">
      <c r="A3720" s="5">
        <v>249.95</v>
      </c>
    </row>
    <row r="3721" spans="1:1" thickBot="1" x14ac:dyDescent="0.35">
      <c r="A3721" s="5">
        <v>33.4</v>
      </c>
    </row>
    <row r="3722" spans="1:1" thickBot="1" x14ac:dyDescent="0.35">
      <c r="A3722" s="5">
        <v>18.920000000000002</v>
      </c>
    </row>
    <row r="3723" spans="1:1" thickBot="1" x14ac:dyDescent="0.35">
      <c r="A3723" s="5">
        <v>15.42</v>
      </c>
    </row>
    <row r="3724" spans="1:1" thickBot="1" x14ac:dyDescent="0.35">
      <c r="A3724" s="5">
        <v>35.712000000000003</v>
      </c>
    </row>
    <row r="3725" spans="1:1" thickBot="1" x14ac:dyDescent="0.35">
      <c r="A3725" s="5">
        <v>551.98500000000001</v>
      </c>
    </row>
    <row r="3726" spans="1:1" thickBot="1" x14ac:dyDescent="0.35">
      <c r="A3726" s="5">
        <v>7.056</v>
      </c>
    </row>
    <row r="3727" spans="1:1" thickBot="1" x14ac:dyDescent="0.35">
      <c r="A3727" s="5">
        <v>18.72</v>
      </c>
    </row>
    <row r="3728" spans="1:1" thickBot="1" x14ac:dyDescent="0.35">
      <c r="A3728" s="5">
        <v>360.38</v>
      </c>
    </row>
    <row r="3729" spans="1:1" thickBot="1" x14ac:dyDescent="0.35">
      <c r="A3729" s="5">
        <v>11.16</v>
      </c>
    </row>
    <row r="3730" spans="1:1" thickBot="1" x14ac:dyDescent="0.35">
      <c r="A3730" s="5">
        <v>14.94</v>
      </c>
    </row>
    <row r="3731" spans="1:1" thickBot="1" x14ac:dyDescent="0.35">
      <c r="A3731" s="5">
        <v>41.96</v>
      </c>
    </row>
    <row r="3732" spans="1:1" thickBot="1" x14ac:dyDescent="0.35">
      <c r="A3732" s="5">
        <v>636.86</v>
      </c>
    </row>
    <row r="3733" spans="1:1" thickBot="1" x14ac:dyDescent="0.35">
      <c r="A3733" s="5">
        <v>499.99</v>
      </c>
    </row>
    <row r="3734" spans="1:1" thickBot="1" x14ac:dyDescent="0.35">
      <c r="A3734" s="5">
        <v>1259.93</v>
      </c>
    </row>
    <row r="3735" spans="1:1" thickBot="1" x14ac:dyDescent="0.35">
      <c r="A3735" s="5">
        <v>65.08</v>
      </c>
    </row>
    <row r="3736" spans="1:1" thickBot="1" x14ac:dyDescent="0.35">
      <c r="A3736" s="5">
        <v>26.38</v>
      </c>
    </row>
    <row r="3737" spans="1:1" thickBot="1" x14ac:dyDescent="0.35">
      <c r="A3737" s="5">
        <v>71.97</v>
      </c>
    </row>
    <row r="3738" spans="1:1" thickBot="1" x14ac:dyDescent="0.35">
      <c r="A3738" s="5">
        <v>129.97999999999999</v>
      </c>
    </row>
    <row r="3739" spans="1:1" thickBot="1" x14ac:dyDescent="0.35">
      <c r="A3739" s="5">
        <v>32.54</v>
      </c>
    </row>
    <row r="3740" spans="1:1" thickBot="1" x14ac:dyDescent="0.35">
      <c r="A3740" s="5">
        <v>10.9</v>
      </c>
    </row>
    <row r="3741" spans="1:1" thickBot="1" x14ac:dyDescent="0.35">
      <c r="A3741" s="5">
        <v>59.98</v>
      </c>
    </row>
    <row r="3742" spans="1:1" thickBot="1" x14ac:dyDescent="0.35">
      <c r="A3742" s="5">
        <v>61.929000000000002</v>
      </c>
    </row>
    <row r="3743" spans="1:1" thickBot="1" x14ac:dyDescent="0.35">
      <c r="A3743" s="5">
        <v>16.52</v>
      </c>
    </row>
    <row r="3744" spans="1:1" thickBot="1" x14ac:dyDescent="0.35">
      <c r="A3744" s="5">
        <v>60.12</v>
      </c>
    </row>
    <row r="3745" spans="1:1" thickBot="1" x14ac:dyDescent="0.35">
      <c r="A3745" s="5">
        <v>49.536000000000001</v>
      </c>
    </row>
    <row r="3746" spans="1:1" thickBot="1" x14ac:dyDescent="0.35">
      <c r="A3746" s="5">
        <v>11.85</v>
      </c>
    </row>
    <row r="3747" spans="1:1" thickBot="1" x14ac:dyDescent="0.35">
      <c r="A3747" s="5">
        <v>118.25</v>
      </c>
    </row>
    <row r="3748" spans="1:1" thickBot="1" x14ac:dyDescent="0.35">
      <c r="A3748" s="5">
        <v>368.97</v>
      </c>
    </row>
    <row r="3749" spans="1:1" thickBot="1" x14ac:dyDescent="0.35">
      <c r="A3749" s="5">
        <v>198.46</v>
      </c>
    </row>
    <row r="3750" spans="1:1" thickBot="1" x14ac:dyDescent="0.35">
      <c r="A3750" s="5">
        <v>321.92</v>
      </c>
    </row>
    <row r="3751" spans="1:1" thickBot="1" x14ac:dyDescent="0.35">
      <c r="A3751" s="5">
        <v>879.98400000000004</v>
      </c>
    </row>
    <row r="3752" spans="1:1" thickBot="1" x14ac:dyDescent="0.35">
      <c r="A3752" s="5">
        <v>28.4</v>
      </c>
    </row>
    <row r="3753" spans="1:1" thickBot="1" x14ac:dyDescent="0.35">
      <c r="A3753" s="5">
        <v>230.28</v>
      </c>
    </row>
    <row r="3754" spans="1:1" thickBot="1" x14ac:dyDescent="0.35">
      <c r="A3754" s="5">
        <v>116.28</v>
      </c>
    </row>
    <row r="3755" spans="1:1" thickBot="1" x14ac:dyDescent="0.35">
      <c r="A3755" s="5">
        <v>841.56799999999998</v>
      </c>
    </row>
    <row r="3756" spans="1:1" thickBot="1" x14ac:dyDescent="0.35">
      <c r="A3756" s="5">
        <v>354.9</v>
      </c>
    </row>
    <row r="3757" spans="1:1" thickBot="1" x14ac:dyDescent="0.35">
      <c r="A3757" s="5">
        <v>42.783999999999999</v>
      </c>
    </row>
    <row r="3758" spans="1:1" thickBot="1" x14ac:dyDescent="0.35">
      <c r="A3758" s="5">
        <v>563.42999999999995</v>
      </c>
    </row>
    <row r="3759" spans="1:1" thickBot="1" x14ac:dyDescent="0.35">
      <c r="A3759" s="5">
        <v>111.104</v>
      </c>
    </row>
    <row r="3760" spans="1:1" thickBot="1" x14ac:dyDescent="0.35">
      <c r="A3760" s="5">
        <v>11.68</v>
      </c>
    </row>
    <row r="3761" spans="1:1" thickBot="1" x14ac:dyDescent="0.35">
      <c r="A3761" s="5">
        <v>16.899999999999999</v>
      </c>
    </row>
    <row r="3762" spans="1:1" thickBot="1" x14ac:dyDescent="0.35">
      <c r="A3762" s="5">
        <v>24.4</v>
      </c>
    </row>
    <row r="3763" spans="1:1" thickBot="1" x14ac:dyDescent="0.35">
      <c r="A3763" s="5">
        <v>87.6</v>
      </c>
    </row>
    <row r="3764" spans="1:1" thickBot="1" x14ac:dyDescent="0.35">
      <c r="A3764" s="5">
        <v>241.96</v>
      </c>
    </row>
    <row r="3765" spans="1:1" thickBot="1" x14ac:dyDescent="0.35">
      <c r="A3765" s="5">
        <v>8.52</v>
      </c>
    </row>
    <row r="3766" spans="1:1" thickBot="1" x14ac:dyDescent="0.35">
      <c r="A3766" s="5">
        <v>1.788</v>
      </c>
    </row>
    <row r="3767" spans="1:1" thickBot="1" x14ac:dyDescent="0.35">
      <c r="A3767" s="5">
        <v>99.372</v>
      </c>
    </row>
    <row r="3768" spans="1:1" thickBot="1" x14ac:dyDescent="0.35">
      <c r="A3768" s="5">
        <v>1.3440000000000001</v>
      </c>
    </row>
    <row r="3769" spans="1:1" thickBot="1" x14ac:dyDescent="0.35">
      <c r="A3769" s="5">
        <v>119.96</v>
      </c>
    </row>
    <row r="3770" spans="1:1" thickBot="1" x14ac:dyDescent="0.35">
      <c r="A3770" s="5">
        <v>1013.832</v>
      </c>
    </row>
    <row r="3771" spans="1:1" thickBot="1" x14ac:dyDescent="0.35">
      <c r="A3771" s="5">
        <v>1.984</v>
      </c>
    </row>
    <row r="3772" spans="1:1" thickBot="1" x14ac:dyDescent="0.35">
      <c r="A3772" s="5">
        <v>2003.52</v>
      </c>
    </row>
    <row r="3773" spans="1:1" thickBot="1" x14ac:dyDescent="0.35">
      <c r="A3773" s="5">
        <v>82.367999999999995</v>
      </c>
    </row>
    <row r="3774" spans="1:1" thickBot="1" x14ac:dyDescent="0.35">
      <c r="A3774" s="5">
        <v>62.91</v>
      </c>
    </row>
    <row r="3775" spans="1:1" thickBot="1" x14ac:dyDescent="0.35">
      <c r="A3775" s="5">
        <v>6.9119999999999999</v>
      </c>
    </row>
    <row r="3776" spans="1:1" thickBot="1" x14ac:dyDescent="0.35">
      <c r="A3776" s="5">
        <v>383.976</v>
      </c>
    </row>
    <row r="3777" spans="1:1" thickBot="1" x14ac:dyDescent="0.35">
      <c r="A3777" s="5">
        <v>10.368</v>
      </c>
    </row>
    <row r="3778" spans="1:1" thickBot="1" x14ac:dyDescent="0.35">
      <c r="A3778" s="5">
        <v>335.94400000000002</v>
      </c>
    </row>
    <row r="3779" spans="1:1" thickBot="1" x14ac:dyDescent="0.35">
      <c r="A3779" s="5">
        <v>665.88</v>
      </c>
    </row>
    <row r="3780" spans="1:1" thickBot="1" x14ac:dyDescent="0.35">
      <c r="A3780" s="5">
        <v>71.975999999999999</v>
      </c>
    </row>
    <row r="3781" spans="1:1" thickBot="1" x14ac:dyDescent="0.35">
      <c r="A3781" s="5">
        <v>37.94</v>
      </c>
    </row>
    <row r="3782" spans="1:1" thickBot="1" x14ac:dyDescent="0.35">
      <c r="A3782" s="5">
        <v>273.95999999999998</v>
      </c>
    </row>
    <row r="3783" spans="1:1" thickBot="1" x14ac:dyDescent="0.35">
      <c r="A3783" s="5">
        <v>269.98200000000003</v>
      </c>
    </row>
    <row r="3784" spans="1:1" thickBot="1" x14ac:dyDescent="0.35">
      <c r="A3784" s="5">
        <v>8.9039999999999999</v>
      </c>
    </row>
    <row r="3785" spans="1:1" thickBot="1" x14ac:dyDescent="0.35">
      <c r="A3785" s="5">
        <v>720.06399999999996</v>
      </c>
    </row>
    <row r="3786" spans="1:1" thickBot="1" x14ac:dyDescent="0.35">
      <c r="A3786" s="5">
        <v>41.423999999999999</v>
      </c>
    </row>
    <row r="3787" spans="1:1" thickBot="1" x14ac:dyDescent="0.35">
      <c r="A3787" s="5">
        <v>3.1320000000000001</v>
      </c>
    </row>
    <row r="3788" spans="1:1" thickBot="1" x14ac:dyDescent="0.35">
      <c r="A3788" s="5">
        <v>1085.42</v>
      </c>
    </row>
    <row r="3789" spans="1:1" thickBot="1" x14ac:dyDescent="0.35">
      <c r="A3789" s="5">
        <v>3.9119999999999999</v>
      </c>
    </row>
    <row r="3790" spans="1:1" thickBot="1" x14ac:dyDescent="0.35">
      <c r="A3790" s="5">
        <v>62.375999999999998</v>
      </c>
    </row>
    <row r="3791" spans="1:1" thickBot="1" x14ac:dyDescent="0.35">
      <c r="A3791" s="5">
        <v>29.05</v>
      </c>
    </row>
    <row r="3792" spans="1:1" thickBot="1" x14ac:dyDescent="0.35">
      <c r="A3792" s="5">
        <v>180.96</v>
      </c>
    </row>
    <row r="3793" spans="1:1" thickBot="1" x14ac:dyDescent="0.35">
      <c r="A3793" s="5">
        <v>4.4189999999999996</v>
      </c>
    </row>
    <row r="3794" spans="1:1" thickBot="1" x14ac:dyDescent="0.35">
      <c r="A3794" s="5">
        <v>16.032</v>
      </c>
    </row>
    <row r="3795" spans="1:1" thickBot="1" x14ac:dyDescent="0.35">
      <c r="A3795" s="5">
        <v>29.79</v>
      </c>
    </row>
    <row r="3796" spans="1:1" thickBot="1" x14ac:dyDescent="0.35">
      <c r="A3796" s="5">
        <v>57.23</v>
      </c>
    </row>
    <row r="3797" spans="1:1" thickBot="1" x14ac:dyDescent="0.35">
      <c r="A3797" s="5">
        <v>333</v>
      </c>
    </row>
    <row r="3798" spans="1:1" thickBot="1" x14ac:dyDescent="0.35">
      <c r="A3798" s="5">
        <v>36.44</v>
      </c>
    </row>
    <row r="3799" spans="1:1" thickBot="1" x14ac:dyDescent="0.35">
      <c r="A3799" s="5">
        <v>251.64</v>
      </c>
    </row>
    <row r="3800" spans="1:1" thickBot="1" x14ac:dyDescent="0.35">
      <c r="A3800" s="5">
        <v>523.76400000000001</v>
      </c>
    </row>
    <row r="3801" spans="1:1" thickBot="1" x14ac:dyDescent="0.35">
      <c r="A3801" s="5">
        <v>1359.96</v>
      </c>
    </row>
    <row r="3802" spans="1:1" thickBot="1" x14ac:dyDescent="0.35">
      <c r="A3802" s="5">
        <v>102.592</v>
      </c>
    </row>
    <row r="3803" spans="1:1" thickBot="1" x14ac:dyDescent="0.35">
      <c r="A3803" s="5">
        <v>22.704000000000001</v>
      </c>
    </row>
    <row r="3804" spans="1:1" thickBot="1" x14ac:dyDescent="0.35">
      <c r="A3804" s="5">
        <v>93.024000000000001</v>
      </c>
    </row>
    <row r="3805" spans="1:1" thickBot="1" x14ac:dyDescent="0.35">
      <c r="A3805" s="5">
        <v>12.768000000000001</v>
      </c>
    </row>
    <row r="3806" spans="1:1" thickBot="1" x14ac:dyDescent="0.35">
      <c r="A3806" s="5">
        <v>35.008000000000003</v>
      </c>
    </row>
    <row r="3807" spans="1:1" thickBot="1" x14ac:dyDescent="0.35">
      <c r="A3807" s="5">
        <v>39.152000000000001</v>
      </c>
    </row>
    <row r="3808" spans="1:1" thickBot="1" x14ac:dyDescent="0.35">
      <c r="A3808" s="5">
        <v>11.76</v>
      </c>
    </row>
    <row r="3809" spans="1:1" thickBot="1" x14ac:dyDescent="0.35">
      <c r="A3809" s="5">
        <v>5.2380000000000004</v>
      </c>
    </row>
    <row r="3810" spans="1:1" thickBot="1" x14ac:dyDescent="0.35">
      <c r="A3810" s="5">
        <v>4.6619999999999999</v>
      </c>
    </row>
    <row r="3811" spans="1:1" thickBot="1" x14ac:dyDescent="0.35">
      <c r="A3811" s="5">
        <v>523.91999999999996</v>
      </c>
    </row>
    <row r="3812" spans="1:1" thickBot="1" x14ac:dyDescent="0.35">
      <c r="A3812" s="5">
        <v>100.792</v>
      </c>
    </row>
    <row r="3813" spans="1:1" thickBot="1" x14ac:dyDescent="0.35">
      <c r="A3813" s="5">
        <v>146.136</v>
      </c>
    </row>
    <row r="3814" spans="1:1" thickBot="1" x14ac:dyDescent="0.35">
      <c r="A3814" s="5">
        <v>25.06</v>
      </c>
    </row>
    <row r="3815" spans="1:1" thickBot="1" x14ac:dyDescent="0.35">
      <c r="A3815" s="5">
        <v>19.824000000000002</v>
      </c>
    </row>
    <row r="3816" spans="1:1" thickBot="1" x14ac:dyDescent="0.35">
      <c r="A3816" s="5">
        <v>823.96</v>
      </c>
    </row>
    <row r="3817" spans="1:1" thickBot="1" x14ac:dyDescent="0.35">
      <c r="A3817" s="5">
        <v>15.984</v>
      </c>
    </row>
    <row r="3818" spans="1:1" thickBot="1" x14ac:dyDescent="0.35">
      <c r="A3818" s="5">
        <v>801.96</v>
      </c>
    </row>
    <row r="3819" spans="1:1" thickBot="1" x14ac:dyDescent="0.35">
      <c r="A3819" s="5">
        <v>59.97</v>
      </c>
    </row>
    <row r="3820" spans="1:1" thickBot="1" x14ac:dyDescent="0.35">
      <c r="A3820" s="5">
        <v>1056.8599999999999</v>
      </c>
    </row>
    <row r="3821" spans="1:1" thickBot="1" x14ac:dyDescent="0.35">
      <c r="A3821" s="5">
        <v>12.816000000000001</v>
      </c>
    </row>
    <row r="3822" spans="1:1" thickBot="1" x14ac:dyDescent="0.35">
      <c r="A3822" s="5">
        <v>314.35199999999998</v>
      </c>
    </row>
    <row r="3823" spans="1:1" thickBot="1" x14ac:dyDescent="0.35">
      <c r="A3823" s="5">
        <v>18.98</v>
      </c>
    </row>
    <row r="3824" spans="1:1" thickBot="1" x14ac:dyDescent="0.35">
      <c r="A3824" s="5">
        <v>18.239999999999998</v>
      </c>
    </row>
    <row r="3825" spans="1:1" thickBot="1" x14ac:dyDescent="0.35">
      <c r="A3825" s="5">
        <v>991.2</v>
      </c>
    </row>
    <row r="3826" spans="1:1" thickBot="1" x14ac:dyDescent="0.35">
      <c r="A3826" s="5">
        <v>879.98400000000004</v>
      </c>
    </row>
    <row r="3827" spans="1:1" thickBot="1" x14ac:dyDescent="0.35">
      <c r="A3827" s="5">
        <v>12.96</v>
      </c>
    </row>
    <row r="3828" spans="1:1" thickBot="1" x14ac:dyDescent="0.35">
      <c r="A3828" s="5">
        <v>107.44</v>
      </c>
    </row>
    <row r="3829" spans="1:1" thickBot="1" x14ac:dyDescent="0.35">
      <c r="A3829" s="5">
        <v>1458.65</v>
      </c>
    </row>
    <row r="3830" spans="1:1" thickBot="1" x14ac:dyDescent="0.35">
      <c r="A3830" s="5">
        <v>26.64</v>
      </c>
    </row>
    <row r="3831" spans="1:1" thickBot="1" x14ac:dyDescent="0.35">
      <c r="A3831" s="5">
        <v>476.8</v>
      </c>
    </row>
    <row r="3832" spans="1:1" thickBot="1" x14ac:dyDescent="0.35">
      <c r="A3832" s="5">
        <v>87.444000000000003</v>
      </c>
    </row>
    <row r="3833" spans="1:1" thickBot="1" x14ac:dyDescent="0.35">
      <c r="A3833" s="5">
        <v>76.14</v>
      </c>
    </row>
    <row r="3834" spans="1:1" thickBot="1" x14ac:dyDescent="0.35">
      <c r="A3834" s="5">
        <v>19.96</v>
      </c>
    </row>
    <row r="3835" spans="1:1" thickBot="1" x14ac:dyDescent="0.35">
      <c r="A3835" s="5">
        <v>1049.97</v>
      </c>
    </row>
    <row r="3836" spans="1:1" thickBot="1" x14ac:dyDescent="0.35">
      <c r="A3836" s="5">
        <v>611.05799999999999</v>
      </c>
    </row>
    <row r="3837" spans="1:1" thickBot="1" x14ac:dyDescent="0.35">
      <c r="A3837" s="5">
        <v>2.3679999999999999</v>
      </c>
    </row>
    <row r="3838" spans="1:1" thickBot="1" x14ac:dyDescent="0.35">
      <c r="A3838" s="5">
        <v>19.007999999999999</v>
      </c>
    </row>
    <row r="3839" spans="1:1" thickBot="1" x14ac:dyDescent="0.35">
      <c r="A3839" s="5">
        <v>911.98400000000004</v>
      </c>
    </row>
    <row r="3840" spans="1:1" thickBot="1" x14ac:dyDescent="0.35">
      <c r="A3840" s="5">
        <v>674.35199999999998</v>
      </c>
    </row>
    <row r="3841" spans="1:1" thickBot="1" x14ac:dyDescent="0.35">
      <c r="A3841" s="5">
        <v>134.01</v>
      </c>
    </row>
    <row r="3842" spans="1:1" thickBot="1" x14ac:dyDescent="0.35">
      <c r="A3842" s="5">
        <v>170.97</v>
      </c>
    </row>
    <row r="3843" spans="1:1" thickBot="1" x14ac:dyDescent="0.35">
      <c r="A3843" s="5">
        <v>170.352</v>
      </c>
    </row>
    <row r="3844" spans="1:1" thickBot="1" x14ac:dyDescent="0.35">
      <c r="A3844" s="5">
        <v>7.1840000000000002</v>
      </c>
    </row>
    <row r="3845" spans="1:1" thickBot="1" x14ac:dyDescent="0.35">
      <c r="A3845" s="5">
        <v>6.28</v>
      </c>
    </row>
    <row r="3846" spans="1:1" thickBot="1" x14ac:dyDescent="0.35">
      <c r="A3846" s="5">
        <v>480.74</v>
      </c>
    </row>
    <row r="3847" spans="1:1" thickBot="1" x14ac:dyDescent="0.35">
      <c r="A3847" s="5">
        <v>616.99800000000005</v>
      </c>
    </row>
    <row r="3848" spans="1:1" thickBot="1" x14ac:dyDescent="0.35">
      <c r="A3848" s="5">
        <v>141.4</v>
      </c>
    </row>
    <row r="3849" spans="1:1" thickBot="1" x14ac:dyDescent="0.35">
      <c r="A3849" s="5">
        <v>501.81</v>
      </c>
    </row>
    <row r="3850" spans="1:1" thickBot="1" x14ac:dyDescent="0.35">
      <c r="A3850" s="5">
        <v>691.96</v>
      </c>
    </row>
    <row r="3851" spans="1:1" thickBot="1" x14ac:dyDescent="0.35">
      <c r="A3851" s="5">
        <v>34.950000000000003</v>
      </c>
    </row>
    <row r="3852" spans="1:1" thickBot="1" x14ac:dyDescent="0.35">
      <c r="A3852" s="5">
        <v>85.96</v>
      </c>
    </row>
    <row r="3853" spans="1:1" thickBot="1" x14ac:dyDescent="0.35">
      <c r="A3853" s="5">
        <v>85.3</v>
      </c>
    </row>
    <row r="3854" spans="1:1" thickBot="1" x14ac:dyDescent="0.35">
      <c r="A3854" s="5">
        <v>33.567999999999998</v>
      </c>
    </row>
    <row r="3855" spans="1:1" thickBot="1" x14ac:dyDescent="0.35">
      <c r="A3855" s="5">
        <v>4.95</v>
      </c>
    </row>
    <row r="3856" spans="1:1" thickBot="1" x14ac:dyDescent="0.35">
      <c r="A3856" s="5">
        <v>26.4</v>
      </c>
    </row>
    <row r="3857" spans="1:1" thickBot="1" x14ac:dyDescent="0.35">
      <c r="A3857" s="5">
        <v>3.5640000000000001</v>
      </c>
    </row>
    <row r="3858" spans="1:1" thickBot="1" x14ac:dyDescent="0.35">
      <c r="A3858" s="5">
        <v>823.96</v>
      </c>
    </row>
    <row r="3859" spans="1:1" thickBot="1" x14ac:dyDescent="0.35">
      <c r="A3859" s="5">
        <v>10.272</v>
      </c>
    </row>
    <row r="3860" spans="1:1" thickBot="1" x14ac:dyDescent="0.35">
      <c r="A3860" s="5">
        <v>447.94400000000002</v>
      </c>
    </row>
    <row r="3861" spans="1:1" thickBot="1" x14ac:dyDescent="0.35">
      <c r="A3861" s="5">
        <v>480.96</v>
      </c>
    </row>
    <row r="3862" spans="1:1" thickBot="1" x14ac:dyDescent="0.35">
      <c r="A3862" s="5">
        <v>124.792</v>
      </c>
    </row>
    <row r="3863" spans="1:1" thickBot="1" x14ac:dyDescent="0.35">
      <c r="A3863" s="5">
        <v>40.176000000000002</v>
      </c>
    </row>
    <row r="3864" spans="1:1" thickBot="1" x14ac:dyDescent="0.35">
      <c r="A3864" s="5">
        <v>10.896000000000001</v>
      </c>
    </row>
    <row r="3865" spans="1:1" thickBot="1" x14ac:dyDescent="0.35">
      <c r="A3865" s="5">
        <v>10.64</v>
      </c>
    </row>
    <row r="3866" spans="1:1" thickBot="1" x14ac:dyDescent="0.35">
      <c r="A3866" s="5">
        <v>151.96</v>
      </c>
    </row>
    <row r="3867" spans="1:1" thickBot="1" x14ac:dyDescent="0.35">
      <c r="A3867" s="5">
        <v>238</v>
      </c>
    </row>
    <row r="3868" spans="1:1" thickBot="1" x14ac:dyDescent="0.35">
      <c r="A3868" s="5">
        <v>155.34</v>
      </c>
    </row>
    <row r="3869" spans="1:1" thickBot="1" x14ac:dyDescent="0.35">
      <c r="A3869" s="5">
        <v>148.32</v>
      </c>
    </row>
    <row r="3870" spans="1:1" thickBot="1" x14ac:dyDescent="0.35">
      <c r="A3870" s="5">
        <v>240.78399999999999</v>
      </c>
    </row>
    <row r="3871" spans="1:1" thickBot="1" x14ac:dyDescent="0.35">
      <c r="A3871" s="5">
        <v>191.96799999999999</v>
      </c>
    </row>
    <row r="3872" spans="1:1" thickBot="1" x14ac:dyDescent="0.35">
      <c r="A3872" s="5">
        <v>11.56</v>
      </c>
    </row>
    <row r="3873" spans="1:1" thickBot="1" x14ac:dyDescent="0.35">
      <c r="A3873" s="5">
        <v>11.8</v>
      </c>
    </row>
    <row r="3874" spans="1:1" thickBot="1" x14ac:dyDescent="0.35">
      <c r="A3874" s="5">
        <v>842.35199999999998</v>
      </c>
    </row>
    <row r="3875" spans="1:1" thickBot="1" x14ac:dyDescent="0.35">
      <c r="A3875" s="5">
        <v>23.472000000000001</v>
      </c>
    </row>
    <row r="3876" spans="1:1" thickBot="1" x14ac:dyDescent="0.35">
      <c r="A3876" s="5">
        <v>86.058000000000007</v>
      </c>
    </row>
    <row r="3877" spans="1:1" thickBot="1" x14ac:dyDescent="0.35">
      <c r="A3877" s="5">
        <v>108.78400000000001</v>
      </c>
    </row>
    <row r="3878" spans="1:1" thickBot="1" x14ac:dyDescent="0.35">
      <c r="A3878" s="5">
        <v>10.272</v>
      </c>
    </row>
    <row r="3879" spans="1:1" thickBot="1" x14ac:dyDescent="0.35">
      <c r="A3879" s="5">
        <v>38.19</v>
      </c>
    </row>
    <row r="3880" spans="1:1" thickBot="1" x14ac:dyDescent="0.35">
      <c r="A3880" s="5">
        <v>49.631999999999998</v>
      </c>
    </row>
    <row r="3881" spans="1:1" thickBot="1" x14ac:dyDescent="0.35">
      <c r="A3881" s="5">
        <v>52.095999999999997</v>
      </c>
    </row>
    <row r="3882" spans="1:1" thickBot="1" x14ac:dyDescent="0.35">
      <c r="A3882" s="5">
        <v>9.5679999999999996</v>
      </c>
    </row>
    <row r="3883" spans="1:1" thickBot="1" x14ac:dyDescent="0.35">
      <c r="A3883" s="5">
        <v>82.367999999999995</v>
      </c>
    </row>
    <row r="3884" spans="1:1" thickBot="1" x14ac:dyDescent="0.35">
      <c r="A3884" s="5">
        <v>364.70400000000001</v>
      </c>
    </row>
    <row r="3885" spans="1:1" thickBot="1" x14ac:dyDescent="0.35">
      <c r="A3885" s="5">
        <v>40.256</v>
      </c>
    </row>
    <row r="3886" spans="1:1" thickBot="1" x14ac:dyDescent="0.35">
      <c r="A3886" s="5">
        <v>4.3680000000000003</v>
      </c>
    </row>
    <row r="3887" spans="1:1" thickBot="1" x14ac:dyDescent="0.35">
      <c r="A3887" s="5">
        <v>12.128</v>
      </c>
    </row>
    <row r="3888" spans="1:1" thickBot="1" x14ac:dyDescent="0.35">
      <c r="A3888" s="5">
        <v>134.85</v>
      </c>
    </row>
    <row r="3889" spans="1:1" thickBot="1" x14ac:dyDescent="0.35">
      <c r="A3889" s="5">
        <v>8.56</v>
      </c>
    </row>
    <row r="3890" spans="1:1" thickBot="1" x14ac:dyDescent="0.35">
      <c r="A3890" s="5">
        <v>239.97</v>
      </c>
    </row>
    <row r="3891" spans="1:1" thickBot="1" x14ac:dyDescent="0.35">
      <c r="A3891" s="5">
        <v>356.94</v>
      </c>
    </row>
    <row r="3892" spans="1:1" thickBot="1" x14ac:dyDescent="0.35">
      <c r="A3892" s="5">
        <v>659.9</v>
      </c>
    </row>
    <row r="3893" spans="1:1" thickBot="1" x14ac:dyDescent="0.35">
      <c r="A3893" s="5">
        <v>1684.752</v>
      </c>
    </row>
    <row r="3894" spans="1:1" thickBot="1" x14ac:dyDescent="0.35">
      <c r="A3894" s="5">
        <v>559.91999999999996</v>
      </c>
    </row>
    <row r="3895" spans="1:1" thickBot="1" x14ac:dyDescent="0.35">
      <c r="A3895" s="5">
        <v>279.94400000000002</v>
      </c>
    </row>
    <row r="3896" spans="1:1" thickBot="1" x14ac:dyDescent="0.35">
      <c r="A3896" s="5">
        <v>9.98</v>
      </c>
    </row>
    <row r="3897" spans="1:1" thickBot="1" x14ac:dyDescent="0.35">
      <c r="A3897" s="5">
        <v>48.9</v>
      </c>
    </row>
    <row r="3898" spans="1:1" thickBot="1" x14ac:dyDescent="0.35">
      <c r="A3898" s="5">
        <v>3.552</v>
      </c>
    </row>
    <row r="3899" spans="1:1" thickBot="1" x14ac:dyDescent="0.35">
      <c r="A3899" s="5">
        <v>15.552</v>
      </c>
    </row>
    <row r="3900" spans="1:1" thickBot="1" x14ac:dyDescent="0.35">
      <c r="A3900" s="5">
        <v>2.3679999999999999</v>
      </c>
    </row>
    <row r="3901" spans="1:1" thickBot="1" x14ac:dyDescent="0.35">
      <c r="A3901" s="5">
        <v>127.98399999999999</v>
      </c>
    </row>
    <row r="3902" spans="1:1" thickBot="1" x14ac:dyDescent="0.35">
      <c r="A3902" s="5">
        <v>10.368</v>
      </c>
    </row>
    <row r="3903" spans="1:1" thickBot="1" x14ac:dyDescent="0.35">
      <c r="A3903" s="5">
        <v>47.984000000000002</v>
      </c>
    </row>
    <row r="3904" spans="1:1" thickBot="1" x14ac:dyDescent="0.35">
      <c r="A3904" s="5">
        <v>270.33999999999997</v>
      </c>
    </row>
    <row r="3905" spans="1:1" thickBot="1" x14ac:dyDescent="0.35">
      <c r="A3905" s="5">
        <v>98.111999999999995</v>
      </c>
    </row>
    <row r="3906" spans="1:1" thickBot="1" x14ac:dyDescent="0.35">
      <c r="A3906" s="5">
        <v>563.80799999999999</v>
      </c>
    </row>
    <row r="3907" spans="1:1" thickBot="1" x14ac:dyDescent="0.35">
      <c r="A3907" s="5">
        <v>10.428000000000001</v>
      </c>
    </row>
    <row r="3908" spans="1:1" thickBot="1" x14ac:dyDescent="0.35">
      <c r="A3908" s="5">
        <v>547.13599999999997</v>
      </c>
    </row>
    <row r="3909" spans="1:1" thickBot="1" x14ac:dyDescent="0.35">
      <c r="A3909" s="5">
        <v>14.85</v>
      </c>
    </row>
    <row r="3910" spans="1:1" thickBot="1" x14ac:dyDescent="0.35">
      <c r="A3910" s="5">
        <v>41.988</v>
      </c>
    </row>
    <row r="3911" spans="1:1" thickBot="1" x14ac:dyDescent="0.35">
      <c r="A3911" s="5">
        <v>7.5839999999999996</v>
      </c>
    </row>
    <row r="3912" spans="1:1" thickBot="1" x14ac:dyDescent="0.35">
      <c r="A3912" s="5">
        <v>352.45</v>
      </c>
    </row>
    <row r="3913" spans="1:1" thickBot="1" x14ac:dyDescent="0.35">
      <c r="A3913" s="5">
        <v>470.37599999999998</v>
      </c>
    </row>
    <row r="3914" spans="1:1" thickBot="1" x14ac:dyDescent="0.35">
      <c r="A3914" s="5">
        <v>19.440000000000001</v>
      </c>
    </row>
    <row r="3915" spans="1:1" thickBot="1" x14ac:dyDescent="0.35">
      <c r="A3915" s="5">
        <v>9.82</v>
      </c>
    </row>
    <row r="3916" spans="1:1" thickBot="1" x14ac:dyDescent="0.35">
      <c r="A3916" s="5">
        <v>801.6</v>
      </c>
    </row>
    <row r="3917" spans="1:1" thickBot="1" x14ac:dyDescent="0.35">
      <c r="A3917" s="5">
        <v>161.56800000000001</v>
      </c>
    </row>
    <row r="3918" spans="1:1" thickBot="1" x14ac:dyDescent="0.35">
      <c r="A3918" s="5">
        <v>16.096</v>
      </c>
    </row>
    <row r="3919" spans="1:1" thickBot="1" x14ac:dyDescent="0.35">
      <c r="A3919" s="5">
        <v>7.6559999999999997</v>
      </c>
    </row>
    <row r="3920" spans="1:1" thickBot="1" x14ac:dyDescent="0.35">
      <c r="A3920" s="5">
        <v>311.976</v>
      </c>
    </row>
    <row r="3921" spans="1:1" thickBot="1" x14ac:dyDescent="0.35">
      <c r="A3921" s="5">
        <v>61.68</v>
      </c>
    </row>
    <row r="3922" spans="1:1" thickBot="1" x14ac:dyDescent="0.35">
      <c r="A3922" s="5">
        <v>63.96</v>
      </c>
    </row>
    <row r="3923" spans="1:1" thickBot="1" x14ac:dyDescent="0.35">
      <c r="A3923" s="5">
        <v>359.976</v>
      </c>
    </row>
    <row r="3924" spans="1:1" thickBot="1" x14ac:dyDescent="0.35">
      <c r="A3924" s="5">
        <v>25.344000000000001</v>
      </c>
    </row>
    <row r="3925" spans="1:1" thickBot="1" x14ac:dyDescent="0.35">
      <c r="A3925" s="5">
        <v>26.72</v>
      </c>
    </row>
    <row r="3926" spans="1:1" thickBot="1" x14ac:dyDescent="0.35">
      <c r="A3926" s="5">
        <v>30.28</v>
      </c>
    </row>
    <row r="3927" spans="1:1" thickBot="1" x14ac:dyDescent="0.35">
      <c r="A3927" s="5">
        <v>57.93</v>
      </c>
    </row>
    <row r="3928" spans="1:1" thickBot="1" x14ac:dyDescent="0.35">
      <c r="A3928" s="5">
        <v>35.340000000000003</v>
      </c>
    </row>
    <row r="3929" spans="1:1" thickBot="1" x14ac:dyDescent="0.35">
      <c r="A3929" s="5">
        <v>137.24</v>
      </c>
    </row>
    <row r="3930" spans="1:1" thickBot="1" x14ac:dyDescent="0.35">
      <c r="A3930" s="5">
        <v>241.33199999999999</v>
      </c>
    </row>
    <row r="3931" spans="1:1" thickBot="1" x14ac:dyDescent="0.35">
      <c r="A3931" s="5">
        <v>5.1840000000000002</v>
      </c>
    </row>
    <row r="3932" spans="1:1" thickBot="1" x14ac:dyDescent="0.35">
      <c r="A3932" s="5">
        <v>145.54400000000001</v>
      </c>
    </row>
    <row r="3933" spans="1:1" thickBot="1" x14ac:dyDescent="0.35">
      <c r="A3933" s="5">
        <v>5.4720000000000004</v>
      </c>
    </row>
    <row r="3934" spans="1:1" thickBot="1" x14ac:dyDescent="0.35">
      <c r="A3934" s="5">
        <v>47.984000000000002</v>
      </c>
    </row>
    <row r="3935" spans="1:1" thickBot="1" x14ac:dyDescent="0.35">
      <c r="A3935" s="5">
        <v>9.4</v>
      </c>
    </row>
    <row r="3936" spans="1:1" thickBot="1" x14ac:dyDescent="0.35">
      <c r="A3936" s="5">
        <v>74</v>
      </c>
    </row>
    <row r="3937" spans="1:1" thickBot="1" x14ac:dyDescent="0.35">
      <c r="A3937" s="5">
        <v>201.584</v>
      </c>
    </row>
    <row r="3938" spans="1:1" thickBot="1" x14ac:dyDescent="0.35">
      <c r="A3938" s="5">
        <v>28.751999999999999</v>
      </c>
    </row>
    <row r="3939" spans="1:1" thickBot="1" x14ac:dyDescent="0.35">
      <c r="A3939" s="5">
        <v>27.216000000000001</v>
      </c>
    </row>
    <row r="3940" spans="1:1" thickBot="1" x14ac:dyDescent="0.35">
      <c r="A3940" s="5">
        <v>197.37200000000001</v>
      </c>
    </row>
    <row r="3941" spans="1:1" thickBot="1" x14ac:dyDescent="0.35">
      <c r="A3941" s="5">
        <v>1424.9</v>
      </c>
    </row>
    <row r="3942" spans="1:1" thickBot="1" x14ac:dyDescent="0.35">
      <c r="A3942" s="5">
        <v>14.56</v>
      </c>
    </row>
    <row r="3943" spans="1:1" thickBot="1" x14ac:dyDescent="0.35">
      <c r="A3943" s="5">
        <v>3.048</v>
      </c>
    </row>
    <row r="3944" spans="1:1" thickBot="1" x14ac:dyDescent="0.35">
      <c r="A3944" s="5">
        <v>25.92</v>
      </c>
    </row>
    <row r="3945" spans="1:1" thickBot="1" x14ac:dyDescent="0.35">
      <c r="A3945" s="5">
        <v>835.17</v>
      </c>
    </row>
    <row r="3946" spans="1:1" thickBot="1" x14ac:dyDescent="0.35">
      <c r="A3946" s="5">
        <v>17.34</v>
      </c>
    </row>
    <row r="3947" spans="1:1" thickBot="1" x14ac:dyDescent="0.35">
      <c r="A3947" s="5">
        <v>44.384</v>
      </c>
    </row>
    <row r="3948" spans="1:1" thickBot="1" x14ac:dyDescent="0.35">
      <c r="A3948" s="5">
        <v>2.944</v>
      </c>
    </row>
    <row r="3949" spans="1:1" thickBot="1" x14ac:dyDescent="0.35">
      <c r="A3949" s="5">
        <v>6.3680000000000003</v>
      </c>
    </row>
    <row r="3950" spans="1:1" thickBot="1" x14ac:dyDescent="0.35">
      <c r="A3950" s="5">
        <v>48.847999999999999</v>
      </c>
    </row>
    <row r="3951" spans="1:1" thickBot="1" x14ac:dyDescent="0.35">
      <c r="A3951" s="5">
        <v>19.648</v>
      </c>
    </row>
    <row r="3952" spans="1:1" thickBot="1" x14ac:dyDescent="0.35">
      <c r="A3952" s="5">
        <v>255.108</v>
      </c>
    </row>
    <row r="3953" spans="1:1" thickBot="1" x14ac:dyDescent="0.35">
      <c r="A3953" s="5">
        <v>17.248000000000001</v>
      </c>
    </row>
    <row r="3954" spans="1:1" thickBot="1" x14ac:dyDescent="0.35">
      <c r="A3954" s="5">
        <v>159.98400000000001</v>
      </c>
    </row>
    <row r="3955" spans="1:1" thickBot="1" x14ac:dyDescent="0.35">
      <c r="A3955" s="5">
        <v>12.7</v>
      </c>
    </row>
    <row r="3956" spans="1:1" thickBot="1" x14ac:dyDescent="0.35">
      <c r="A3956" s="5">
        <v>5.47</v>
      </c>
    </row>
    <row r="3957" spans="1:1" thickBot="1" x14ac:dyDescent="0.35">
      <c r="A3957" s="5">
        <v>79.36</v>
      </c>
    </row>
    <row r="3958" spans="1:1" thickBot="1" x14ac:dyDescent="0.35">
      <c r="A3958" s="5">
        <v>22.14</v>
      </c>
    </row>
    <row r="3959" spans="1:1" thickBot="1" x14ac:dyDescent="0.35">
      <c r="A3959" s="5">
        <v>11.276999999999999</v>
      </c>
    </row>
    <row r="3960" spans="1:1" thickBot="1" x14ac:dyDescent="0.35">
      <c r="A3960" s="5">
        <v>4.4480000000000004</v>
      </c>
    </row>
    <row r="3961" spans="1:1" thickBot="1" x14ac:dyDescent="0.35">
      <c r="A3961" s="5">
        <v>44.76</v>
      </c>
    </row>
    <row r="3962" spans="1:1" thickBot="1" x14ac:dyDescent="0.35">
      <c r="A3962" s="5">
        <v>38.28</v>
      </c>
    </row>
    <row r="3963" spans="1:1" thickBot="1" x14ac:dyDescent="0.35">
      <c r="A3963" s="5">
        <v>149.94999999999999</v>
      </c>
    </row>
    <row r="3964" spans="1:1" thickBot="1" x14ac:dyDescent="0.35">
      <c r="A3964" s="5">
        <v>12.84</v>
      </c>
    </row>
    <row r="3965" spans="1:1" thickBot="1" x14ac:dyDescent="0.35">
      <c r="A3965" s="5">
        <v>44.67</v>
      </c>
    </row>
    <row r="3966" spans="1:1" thickBot="1" x14ac:dyDescent="0.35">
      <c r="A3966" s="5">
        <v>7.8719999999999999</v>
      </c>
    </row>
    <row r="3967" spans="1:1" thickBot="1" x14ac:dyDescent="0.35">
      <c r="A3967" s="5">
        <v>7.8719999999999999</v>
      </c>
    </row>
    <row r="3968" spans="1:1" thickBot="1" x14ac:dyDescent="0.35">
      <c r="A3968" s="5">
        <v>88.04</v>
      </c>
    </row>
    <row r="3969" spans="1:1" thickBot="1" x14ac:dyDescent="0.35">
      <c r="A3969" s="5">
        <v>40.634999999999998</v>
      </c>
    </row>
    <row r="3970" spans="1:1" thickBot="1" x14ac:dyDescent="0.35">
      <c r="A3970" s="5">
        <v>5.7279999999999998</v>
      </c>
    </row>
    <row r="3971" spans="1:1" thickBot="1" x14ac:dyDescent="0.35">
      <c r="A3971" s="5">
        <v>42.24</v>
      </c>
    </row>
    <row r="3972" spans="1:1" thickBot="1" x14ac:dyDescent="0.35">
      <c r="A3972" s="5">
        <v>53.82</v>
      </c>
    </row>
    <row r="3973" spans="1:1" thickBot="1" x14ac:dyDescent="0.35">
      <c r="A3973" s="5">
        <v>79.36</v>
      </c>
    </row>
    <row r="3974" spans="1:1" thickBot="1" x14ac:dyDescent="0.35">
      <c r="A3974" s="5">
        <v>13.48</v>
      </c>
    </row>
    <row r="3975" spans="1:1" thickBot="1" x14ac:dyDescent="0.35">
      <c r="A3975" s="5">
        <v>29.8</v>
      </c>
    </row>
    <row r="3976" spans="1:1" thickBot="1" x14ac:dyDescent="0.35">
      <c r="A3976" s="5">
        <v>414</v>
      </c>
    </row>
    <row r="3977" spans="1:1" thickBot="1" x14ac:dyDescent="0.35">
      <c r="A3977" s="5">
        <v>41.328000000000003</v>
      </c>
    </row>
    <row r="3978" spans="1:1" thickBot="1" x14ac:dyDescent="0.35">
      <c r="A3978" s="5">
        <v>39.92</v>
      </c>
    </row>
    <row r="3979" spans="1:1" thickBot="1" x14ac:dyDescent="0.35">
      <c r="A3979" s="5">
        <v>8.94</v>
      </c>
    </row>
    <row r="3980" spans="1:1" thickBot="1" x14ac:dyDescent="0.35">
      <c r="A3980" s="5">
        <v>84.784000000000006</v>
      </c>
    </row>
    <row r="3981" spans="1:1" thickBot="1" x14ac:dyDescent="0.35">
      <c r="A3981" s="5">
        <v>53.316000000000003</v>
      </c>
    </row>
    <row r="3982" spans="1:1" thickBot="1" x14ac:dyDescent="0.35">
      <c r="A3982" s="5">
        <v>56.52</v>
      </c>
    </row>
    <row r="3983" spans="1:1" thickBot="1" x14ac:dyDescent="0.35">
      <c r="A3983" s="5">
        <v>22.77</v>
      </c>
    </row>
    <row r="3984" spans="1:1" thickBot="1" x14ac:dyDescent="0.35">
      <c r="A3984" s="5">
        <v>287.96800000000002</v>
      </c>
    </row>
    <row r="3985" spans="1:1" thickBot="1" x14ac:dyDescent="0.35">
      <c r="A3985" s="5">
        <v>2799.96</v>
      </c>
    </row>
    <row r="3986" spans="1:1" thickBot="1" x14ac:dyDescent="0.35">
      <c r="A3986" s="5">
        <v>48.94</v>
      </c>
    </row>
    <row r="3987" spans="1:1" thickBot="1" x14ac:dyDescent="0.35">
      <c r="A3987" s="5">
        <v>257.49900000000002</v>
      </c>
    </row>
    <row r="3988" spans="1:1" thickBot="1" x14ac:dyDescent="0.35">
      <c r="A3988" s="5">
        <v>2591.56</v>
      </c>
    </row>
    <row r="3989" spans="1:1" thickBot="1" x14ac:dyDescent="0.35">
      <c r="A3989" s="5">
        <v>41.95</v>
      </c>
    </row>
    <row r="3990" spans="1:1" thickBot="1" x14ac:dyDescent="0.35">
      <c r="A3990" s="5">
        <v>79.12</v>
      </c>
    </row>
    <row r="3991" spans="1:1" thickBot="1" x14ac:dyDescent="0.35">
      <c r="A3991" s="5">
        <v>52.96</v>
      </c>
    </row>
    <row r="3992" spans="1:1" thickBot="1" x14ac:dyDescent="0.35">
      <c r="A3992" s="5">
        <v>286.34399999999999</v>
      </c>
    </row>
    <row r="3993" spans="1:1" thickBot="1" x14ac:dyDescent="0.35">
      <c r="A3993" s="5">
        <v>63.552</v>
      </c>
    </row>
    <row r="3994" spans="1:1" thickBot="1" x14ac:dyDescent="0.35">
      <c r="A3994" s="5">
        <v>41.375999999999998</v>
      </c>
    </row>
    <row r="3995" spans="1:1" thickBot="1" x14ac:dyDescent="0.35">
      <c r="A3995" s="5">
        <v>172.70400000000001</v>
      </c>
    </row>
    <row r="3996" spans="1:1" thickBot="1" x14ac:dyDescent="0.35">
      <c r="A3996" s="5">
        <v>512.94000000000005</v>
      </c>
    </row>
    <row r="3997" spans="1:1" thickBot="1" x14ac:dyDescent="0.35">
      <c r="A3997" s="5">
        <v>860.93</v>
      </c>
    </row>
    <row r="3998" spans="1:1" thickBot="1" x14ac:dyDescent="0.35">
      <c r="A3998" s="5">
        <v>769.95</v>
      </c>
    </row>
    <row r="3999" spans="1:1" thickBot="1" x14ac:dyDescent="0.35">
      <c r="A3999" s="5">
        <v>14.98</v>
      </c>
    </row>
    <row r="4000" spans="1:1" thickBot="1" x14ac:dyDescent="0.35">
      <c r="A4000" s="5">
        <v>373.08</v>
      </c>
    </row>
    <row r="4001" spans="1:1" thickBot="1" x14ac:dyDescent="0.35">
      <c r="A4001" s="5">
        <v>231.92</v>
      </c>
    </row>
    <row r="4002" spans="1:1" thickBot="1" x14ac:dyDescent="0.35">
      <c r="A4002" s="5">
        <v>63.47</v>
      </c>
    </row>
    <row r="4003" spans="1:1" thickBot="1" x14ac:dyDescent="0.35">
      <c r="A4003" s="5">
        <v>345</v>
      </c>
    </row>
    <row r="4004" spans="1:1" thickBot="1" x14ac:dyDescent="0.35">
      <c r="A4004" s="5">
        <v>637.89599999999996</v>
      </c>
    </row>
    <row r="4005" spans="1:1" thickBot="1" x14ac:dyDescent="0.35">
      <c r="A4005" s="5">
        <v>287.91000000000003</v>
      </c>
    </row>
    <row r="4006" spans="1:1" thickBot="1" x14ac:dyDescent="0.35">
      <c r="A4006" s="5">
        <v>36.6</v>
      </c>
    </row>
    <row r="4007" spans="1:1" thickBot="1" x14ac:dyDescent="0.35">
      <c r="A4007" s="5">
        <v>1.78</v>
      </c>
    </row>
    <row r="4008" spans="1:1" thickBot="1" x14ac:dyDescent="0.35">
      <c r="A4008" s="5">
        <v>25.92</v>
      </c>
    </row>
    <row r="4009" spans="1:1" thickBot="1" x14ac:dyDescent="0.35">
      <c r="A4009" s="5">
        <v>101.94</v>
      </c>
    </row>
    <row r="4010" spans="1:1" thickBot="1" x14ac:dyDescent="0.35">
      <c r="A4010" s="5">
        <v>6.8479999999999999</v>
      </c>
    </row>
    <row r="4011" spans="1:1" thickBot="1" x14ac:dyDescent="0.35">
      <c r="A4011" s="5">
        <v>474.43</v>
      </c>
    </row>
    <row r="4012" spans="1:1" thickBot="1" x14ac:dyDescent="0.35">
      <c r="A4012" s="5">
        <v>8.4480000000000004</v>
      </c>
    </row>
    <row r="4013" spans="1:1" thickBot="1" x14ac:dyDescent="0.35">
      <c r="A4013" s="5">
        <v>39.295999999999999</v>
      </c>
    </row>
    <row r="4014" spans="1:1" thickBot="1" x14ac:dyDescent="0.35">
      <c r="A4014" s="5">
        <v>17.12</v>
      </c>
    </row>
    <row r="4015" spans="1:1" thickBot="1" x14ac:dyDescent="0.35">
      <c r="A4015" s="5">
        <v>542.94000000000005</v>
      </c>
    </row>
    <row r="4016" spans="1:1" thickBot="1" x14ac:dyDescent="0.35">
      <c r="A4016" s="5">
        <v>8.64</v>
      </c>
    </row>
    <row r="4017" spans="1:1" thickBot="1" x14ac:dyDescent="0.35">
      <c r="A4017" s="5">
        <v>193.8</v>
      </c>
    </row>
    <row r="4018" spans="1:1" thickBot="1" x14ac:dyDescent="0.35">
      <c r="A4018" s="5">
        <v>21.4</v>
      </c>
    </row>
    <row r="4019" spans="1:1" thickBot="1" x14ac:dyDescent="0.35">
      <c r="A4019" s="5">
        <v>97.88</v>
      </c>
    </row>
    <row r="4020" spans="1:1" thickBot="1" x14ac:dyDescent="0.35">
      <c r="A4020" s="5">
        <v>251.91</v>
      </c>
    </row>
    <row r="4021" spans="1:1" thickBot="1" x14ac:dyDescent="0.35">
      <c r="A4021" s="5">
        <v>25.86</v>
      </c>
    </row>
    <row r="4022" spans="1:1" thickBot="1" x14ac:dyDescent="0.35">
      <c r="A4022" s="5">
        <v>170.05799999999999</v>
      </c>
    </row>
    <row r="4023" spans="1:1" thickBot="1" x14ac:dyDescent="0.35">
      <c r="A4023" s="5">
        <v>82.781999999999996</v>
      </c>
    </row>
    <row r="4024" spans="1:1" thickBot="1" x14ac:dyDescent="0.35">
      <c r="A4024" s="5">
        <v>853.93</v>
      </c>
    </row>
    <row r="4025" spans="1:1" thickBot="1" x14ac:dyDescent="0.35">
      <c r="A4025" s="5">
        <v>556.66499999999996</v>
      </c>
    </row>
    <row r="4026" spans="1:1" thickBot="1" x14ac:dyDescent="0.35">
      <c r="A4026" s="5">
        <v>95.84</v>
      </c>
    </row>
    <row r="4027" spans="1:1" thickBot="1" x14ac:dyDescent="0.35">
      <c r="A4027" s="5">
        <v>29.664000000000001</v>
      </c>
    </row>
    <row r="4028" spans="1:1" thickBot="1" x14ac:dyDescent="0.35">
      <c r="A4028" s="5">
        <v>9.1839999999999993</v>
      </c>
    </row>
    <row r="4029" spans="1:1" thickBot="1" x14ac:dyDescent="0.35">
      <c r="A4029" s="5">
        <v>153.584</v>
      </c>
    </row>
    <row r="4030" spans="1:1" thickBot="1" x14ac:dyDescent="0.35">
      <c r="A4030" s="5">
        <v>12.864000000000001</v>
      </c>
    </row>
    <row r="4031" spans="1:1" thickBot="1" x14ac:dyDescent="0.35">
      <c r="A4031" s="5">
        <v>479.97</v>
      </c>
    </row>
    <row r="4032" spans="1:1" thickBot="1" x14ac:dyDescent="0.35">
      <c r="A4032" s="5">
        <v>232.88</v>
      </c>
    </row>
    <row r="4033" spans="1:1" thickBot="1" x14ac:dyDescent="0.35">
      <c r="A4033" s="5">
        <v>236.88</v>
      </c>
    </row>
    <row r="4034" spans="1:1" thickBot="1" x14ac:dyDescent="0.35">
      <c r="A4034" s="5">
        <v>29.9</v>
      </c>
    </row>
    <row r="4035" spans="1:1" thickBot="1" x14ac:dyDescent="0.35">
      <c r="A4035" s="5">
        <v>100</v>
      </c>
    </row>
    <row r="4036" spans="1:1" thickBot="1" x14ac:dyDescent="0.35">
      <c r="A4036" s="5">
        <v>18.693000000000001</v>
      </c>
    </row>
    <row r="4037" spans="1:1" thickBot="1" x14ac:dyDescent="0.35">
      <c r="A4037" s="5">
        <v>383.952</v>
      </c>
    </row>
    <row r="4038" spans="1:1" thickBot="1" x14ac:dyDescent="0.35">
      <c r="A4038" s="5">
        <v>24.815999999999999</v>
      </c>
    </row>
    <row r="4039" spans="1:1" thickBot="1" x14ac:dyDescent="0.35">
      <c r="A4039" s="5">
        <v>24.9</v>
      </c>
    </row>
    <row r="4040" spans="1:1" thickBot="1" x14ac:dyDescent="0.35">
      <c r="A4040" s="5">
        <v>21.12</v>
      </c>
    </row>
    <row r="4041" spans="1:1" thickBot="1" x14ac:dyDescent="0.35">
      <c r="A4041" s="5">
        <v>767.952</v>
      </c>
    </row>
    <row r="4042" spans="1:1" thickBot="1" x14ac:dyDescent="0.35">
      <c r="A4042" s="5">
        <v>14.352</v>
      </c>
    </row>
    <row r="4043" spans="1:1" thickBot="1" x14ac:dyDescent="0.35">
      <c r="A4043" s="5">
        <v>191.976</v>
      </c>
    </row>
    <row r="4044" spans="1:1" thickBot="1" x14ac:dyDescent="0.35">
      <c r="A4044" s="5">
        <v>274.77</v>
      </c>
    </row>
    <row r="4045" spans="1:1" thickBot="1" x14ac:dyDescent="0.35">
      <c r="A4045" s="5">
        <v>70.56</v>
      </c>
    </row>
    <row r="4046" spans="1:1" thickBot="1" x14ac:dyDescent="0.35">
      <c r="A4046" s="5">
        <v>204.85</v>
      </c>
    </row>
    <row r="4047" spans="1:1" thickBot="1" x14ac:dyDescent="0.35">
      <c r="A4047" s="5">
        <v>9.1560000000000006</v>
      </c>
    </row>
    <row r="4048" spans="1:1" thickBot="1" x14ac:dyDescent="0.35">
      <c r="A4048" s="5">
        <v>23.992000000000001</v>
      </c>
    </row>
    <row r="4049" spans="1:1" thickBot="1" x14ac:dyDescent="0.35">
      <c r="A4049" s="5">
        <v>80.88</v>
      </c>
    </row>
    <row r="4050" spans="1:1" thickBot="1" x14ac:dyDescent="0.35">
      <c r="A4050" s="5">
        <v>599.9</v>
      </c>
    </row>
    <row r="4051" spans="1:1" thickBot="1" x14ac:dyDescent="0.35">
      <c r="A4051" s="5">
        <v>276.69</v>
      </c>
    </row>
    <row r="4052" spans="1:1" thickBot="1" x14ac:dyDescent="0.35">
      <c r="A4052" s="5">
        <v>172.76400000000001</v>
      </c>
    </row>
    <row r="4053" spans="1:1" thickBot="1" x14ac:dyDescent="0.35">
      <c r="A4053" s="5">
        <v>4.2240000000000002</v>
      </c>
    </row>
    <row r="4054" spans="1:1" thickBot="1" x14ac:dyDescent="0.35">
      <c r="A4054" s="5">
        <v>409.27199999999999</v>
      </c>
    </row>
    <row r="4055" spans="1:1" thickBot="1" x14ac:dyDescent="0.35">
      <c r="A4055" s="5">
        <v>55.44</v>
      </c>
    </row>
    <row r="4056" spans="1:1" thickBot="1" x14ac:dyDescent="0.35">
      <c r="A4056" s="5">
        <v>20.928000000000001</v>
      </c>
    </row>
    <row r="4057" spans="1:1" thickBot="1" x14ac:dyDescent="0.35">
      <c r="A4057" s="5">
        <v>1801.6320000000001</v>
      </c>
    </row>
    <row r="4058" spans="1:1" thickBot="1" x14ac:dyDescent="0.35">
      <c r="A4058" s="5">
        <v>67.176000000000002</v>
      </c>
    </row>
    <row r="4059" spans="1:1" thickBot="1" x14ac:dyDescent="0.35">
      <c r="A4059" s="5">
        <v>646.20000000000005</v>
      </c>
    </row>
    <row r="4060" spans="1:1" thickBot="1" x14ac:dyDescent="0.35">
      <c r="A4060" s="5">
        <v>72.744</v>
      </c>
    </row>
    <row r="4061" spans="1:1" thickBot="1" x14ac:dyDescent="0.35">
      <c r="A4061" s="5">
        <v>572.16</v>
      </c>
    </row>
    <row r="4062" spans="1:1" thickBot="1" x14ac:dyDescent="0.35">
      <c r="A4062" s="5">
        <v>68.111999999999995</v>
      </c>
    </row>
    <row r="4063" spans="1:1" thickBot="1" x14ac:dyDescent="0.35">
      <c r="A4063" s="5">
        <v>25.032</v>
      </c>
    </row>
    <row r="4064" spans="1:1" thickBot="1" x14ac:dyDescent="0.35">
      <c r="A4064" s="5">
        <v>39.991999999999997</v>
      </c>
    </row>
    <row r="4065" spans="1:1" thickBot="1" x14ac:dyDescent="0.35">
      <c r="A4065" s="5">
        <v>20.015999999999998</v>
      </c>
    </row>
    <row r="4066" spans="1:1" thickBot="1" x14ac:dyDescent="0.35">
      <c r="A4066" s="5">
        <v>3.1040000000000001</v>
      </c>
    </row>
    <row r="4067" spans="1:1" thickBot="1" x14ac:dyDescent="0.35">
      <c r="A4067" s="5">
        <v>7.52</v>
      </c>
    </row>
    <row r="4068" spans="1:1" thickBot="1" x14ac:dyDescent="0.35">
      <c r="A4068" s="5">
        <v>10.272</v>
      </c>
    </row>
    <row r="4069" spans="1:1" thickBot="1" x14ac:dyDescent="0.35">
      <c r="A4069" s="5">
        <v>47.808</v>
      </c>
    </row>
    <row r="4070" spans="1:1" thickBot="1" x14ac:dyDescent="0.35">
      <c r="A4070" s="5">
        <v>978.84</v>
      </c>
    </row>
    <row r="4071" spans="1:1" thickBot="1" x14ac:dyDescent="0.35">
      <c r="A4071" s="5">
        <v>13.14</v>
      </c>
    </row>
    <row r="4072" spans="1:1" thickBot="1" x14ac:dyDescent="0.35">
      <c r="A4072" s="5">
        <v>10.023999999999999</v>
      </c>
    </row>
    <row r="4073" spans="1:1" thickBot="1" x14ac:dyDescent="0.35">
      <c r="A4073" s="5">
        <v>156.37280000000001</v>
      </c>
    </row>
    <row r="4074" spans="1:1" thickBot="1" x14ac:dyDescent="0.35">
      <c r="A4074" s="5">
        <v>999.98</v>
      </c>
    </row>
    <row r="4075" spans="1:1" thickBot="1" x14ac:dyDescent="0.35">
      <c r="A4075" s="5">
        <v>821.94</v>
      </c>
    </row>
    <row r="4076" spans="1:1" thickBot="1" x14ac:dyDescent="0.35">
      <c r="A4076" s="5">
        <v>220.06399999999999</v>
      </c>
    </row>
    <row r="4077" spans="1:1" thickBot="1" x14ac:dyDescent="0.35">
      <c r="A4077" s="5">
        <v>339.13600000000002</v>
      </c>
    </row>
    <row r="4078" spans="1:1" thickBot="1" x14ac:dyDescent="0.35">
      <c r="A4078" s="5">
        <v>7.04</v>
      </c>
    </row>
    <row r="4079" spans="1:1" thickBot="1" x14ac:dyDescent="0.35">
      <c r="A4079" s="5">
        <v>5.04</v>
      </c>
    </row>
    <row r="4080" spans="1:1" thickBot="1" x14ac:dyDescent="0.35">
      <c r="A4080" s="5">
        <v>116.28</v>
      </c>
    </row>
    <row r="4081" spans="1:1" thickBot="1" x14ac:dyDescent="0.35">
      <c r="A4081" s="5">
        <v>47.975999999999999</v>
      </c>
    </row>
    <row r="4082" spans="1:1" thickBot="1" x14ac:dyDescent="0.35">
      <c r="A4082" s="5">
        <v>60.048000000000002</v>
      </c>
    </row>
    <row r="4083" spans="1:1" thickBot="1" x14ac:dyDescent="0.35">
      <c r="A4083" s="5">
        <v>5.0220000000000002</v>
      </c>
    </row>
    <row r="4084" spans="1:1" thickBot="1" x14ac:dyDescent="0.35">
      <c r="A4084" s="5">
        <v>182.994</v>
      </c>
    </row>
    <row r="4085" spans="1:1" thickBot="1" x14ac:dyDescent="0.35">
      <c r="A4085" s="5">
        <v>10.272</v>
      </c>
    </row>
    <row r="4086" spans="1:1" thickBot="1" x14ac:dyDescent="0.35">
      <c r="A4086" s="5">
        <v>7.8570000000000002</v>
      </c>
    </row>
    <row r="4087" spans="1:1" thickBot="1" x14ac:dyDescent="0.35">
      <c r="A4087" s="5">
        <v>302.38400000000001</v>
      </c>
    </row>
    <row r="4088" spans="1:1" thickBot="1" x14ac:dyDescent="0.35">
      <c r="A4088" s="5">
        <v>20.952000000000002</v>
      </c>
    </row>
    <row r="4089" spans="1:1" thickBot="1" x14ac:dyDescent="0.35">
      <c r="A4089" s="5">
        <v>11.784000000000001</v>
      </c>
    </row>
    <row r="4090" spans="1:1" thickBot="1" x14ac:dyDescent="0.35">
      <c r="A4090" s="5">
        <v>638.82000000000005</v>
      </c>
    </row>
    <row r="4091" spans="1:1" thickBot="1" x14ac:dyDescent="0.35">
      <c r="A4091" s="5">
        <v>20.7</v>
      </c>
    </row>
    <row r="4092" spans="1:1" thickBot="1" x14ac:dyDescent="0.35">
      <c r="A4092" s="5">
        <v>10.95</v>
      </c>
    </row>
    <row r="4093" spans="1:1" thickBot="1" x14ac:dyDescent="0.35">
      <c r="A4093" s="5">
        <v>14.352</v>
      </c>
    </row>
    <row r="4094" spans="1:1" thickBot="1" x14ac:dyDescent="0.35">
      <c r="A4094" s="5">
        <v>221.024</v>
      </c>
    </row>
    <row r="4095" spans="1:1" thickBot="1" x14ac:dyDescent="0.35">
      <c r="A4095" s="5">
        <v>3080</v>
      </c>
    </row>
    <row r="4096" spans="1:1" thickBot="1" x14ac:dyDescent="0.35">
      <c r="A4096" s="5">
        <v>79.959999999999994</v>
      </c>
    </row>
    <row r="4097" spans="1:1" thickBot="1" x14ac:dyDescent="0.35">
      <c r="A4097" s="5">
        <v>587.97</v>
      </c>
    </row>
    <row r="4098" spans="1:1" thickBot="1" x14ac:dyDescent="0.35">
      <c r="A4098" s="5">
        <v>32.4</v>
      </c>
    </row>
    <row r="4099" spans="1:1" thickBot="1" x14ac:dyDescent="0.35">
      <c r="A4099" s="5">
        <v>404.9</v>
      </c>
    </row>
    <row r="4100" spans="1:1" thickBot="1" x14ac:dyDescent="0.35">
      <c r="A4100" s="5">
        <v>9449.9500000000007</v>
      </c>
    </row>
    <row r="4101" spans="1:1" thickBot="1" x14ac:dyDescent="0.35">
      <c r="A4101" s="5">
        <v>12.94</v>
      </c>
    </row>
    <row r="4102" spans="1:1" thickBot="1" x14ac:dyDescent="0.35">
      <c r="A4102" s="5">
        <v>2.2639999999999998</v>
      </c>
    </row>
    <row r="4103" spans="1:1" thickBot="1" x14ac:dyDescent="0.35">
      <c r="A4103" s="5">
        <v>0.44400000000000001</v>
      </c>
    </row>
    <row r="4104" spans="1:1" thickBot="1" x14ac:dyDescent="0.35">
      <c r="A4104" s="5">
        <v>146.17599999999999</v>
      </c>
    </row>
    <row r="4105" spans="1:1" thickBot="1" x14ac:dyDescent="0.35">
      <c r="A4105" s="5">
        <v>15.92</v>
      </c>
    </row>
    <row r="4106" spans="1:1" thickBot="1" x14ac:dyDescent="0.35">
      <c r="A4106" s="5">
        <v>159.96</v>
      </c>
    </row>
    <row r="4107" spans="1:1" thickBot="1" x14ac:dyDescent="0.35">
      <c r="A4107" s="5">
        <v>13.76</v>
      </c>
    </row>
    <row r="4108" spans="1:1" thickBot="1" x14ac:dyDescent="0.35">
      <c r="A4108" s="5">
        <v>4.3120000000000003</v>
      </c>
    </row>
    <row r="4109" spans="1:1" thickBot="1" x14ac:dyDescent="0.35">
      <c r="A4109" s="5">
        <v>13.96</v>
      </c>
    </row>
    <row r="4110" spans="1:1" thickBot="1" x14ac:dyDescent="0.35">
      <c r="A4110" s="5">
        <v>27.414000000000001</v>
      </c>
    </row>
    <row r="4111" spans="1:1" thickBot="1" x14ac:dyDescent="0.35">
      <c r="A4111" s="5">
        <v>73.98</v>
      </c>
    </row>
    <row r="4112" spans="1:1" thickBot="1" x14ac:dyDescent="0.35">
      <c r="A4112" s="5">
        <v>160.97999999999999</v>
      </c>
    </row>
    <row r="4113" spans="1:1" thickBot="1" x14ac:dyDescent="0.35">
      <c r="A4113" s="5">
        <v>17.34</v>
      </c>
    </row>
    <row r="4114" spans="1:1" thickBot="1" x14ac:dyDescent="0.35">
      <c r="A4114" s="5">
        <v>3.28</v>
      </c>
    </row>
    <row r="4115" spans="1:1" thickBot="1" x14ac:dyDescent="0.35">
      <c r="A4115" s="5">
        <v>8.8559999999999999</v>
      </c>
    </row>
    <row r="4116" spans="1:1" thickBot="1" x14ac:dyDescent="0.35">
      <c r="A4116" s="5">
        <v>158.376</v>
      </c>
    </row>
    <row r="4117" spans="1:1" thickBot="1" x14ac:dyDescent="0.35">
      <c r="A4117" s="5">
        <v>1219.96</v>
      </c>
    </row>
    <row r="4118" spans="1:1" thickBot="1" x14ac:dyDescent="0.35">
      <c r="A4118" s="5">
        <v>3.1680000000000001</v>
      </c>
    </row>
    <row r="4119" spans="1:1" thickBot="1" x14ac:dyDescent="0.35">
      <c r="A4119" s="5">
        <v>19.440000000000001</v>
      </c>
    </row>
    <row r="4120" spans="1:1" thickBot="1" x14ac:dyDescent="0.35">
      <c r="A4120" s="5">
        <v>454.86</v>
      </c>
    </row>
    <row r="4121" spans="1:1" thickBot="1" x14ac:dyDescent="0.35">
      <c r="A4121" s="5">
        <v>91.391999999999996</v>
      </c>
    </row>
    <row r="4122" spans="1:1" thickBot="1" x14ac:dyDescent="0.35">
      <c r="A4122" s="5">
        <v>19.04</v>
      </c>
    </row>
    <row r="4123" spans="1:1" thickBot="1" x14ac:dyDescent="0.35">
      <c r="A4123" s="5">
        <v>37.44</v>
      </c>
    </row>
    <row r="4124" spans="1:1" thickBot="1" x14ac:dyDescent="0.35">
      <c r="A4124" s="5">
        <v>37.590000000000003</v>
      </c>
    </row>
    <row r="4125" spans="1:1" thickBot="1" x14ac:dyDescent="0.35">
      <c r="A4125" s="5">
        <v>26.032</v>
      </c>
    </row>
    <row r="4126" spans="1:1" thickBot="1" x14ac:dyDescent="0.35">
      <c r="A4126" s="5">
        <v>35.909999999999997</v>
      </c>
    </row>
    <row r="4127" spans="1:1" thickBot="1" x14ac:dyDescent="0.35">
      <c r="A4127" s="5">
        <v>91.031999999999996</v>
      </c>
    </row>
    <row r="4128" spans="1:1" thickBot="1" x14ac:dyDescent="0.35">
      <c r="A4128" s="5">
        <v>54.66</v>
      </c>
    </row>
    <row r="4129" spans="1:1" thickBot="1" x14ac:dyDescent="0.35">
      <c r="A4129" s="5">
        <v>67.343999999999994</v>
      </c>
    </row>
    <row r="4130" spans="1:1" thickBot="1" x14ac:dyDescent="0.35">
      <c r="A4130" s="5">
        <v>2624.9850000000001</v>
      </c>
    </row>
    <row r="4131" spans="1:1" thickBot="1" x14ac:dyDescent="0.35">
      <c r="A4131" s="5">
        <v>73.28</v>
      </c>
    </row>
    <row r="4132" spans="1:1" thickBot="1" x14ac:dyDescent="0.35">
      <c r="A4132" s="5">
        <v>14.48</v>
      </c>
    </row>
    <row r="4133" spans="1:1" thickBot="1" x14ac:dyDescent="0.35">
      <c r="A4133" s="5">
        <v>11.952</v>
      </c>
    </row>
    <row r="4134" spans="1:1" thickBot="1" x14ac:dyDescent="0.35">
      <c r="A4134" s="5">
        <v>15.552</v>
      </c>
    </row>
    <row r="4135" spans="1:1" thickBot="1" x14ac:dyDescent="0.35">
      <c r="A4135" s="5">
        <v>45</v>
      </c>
    </row>
    <row r="4136" spans="1:1" thickBot="1" x14ac:dyDescent="0.35">
      <c r="A4136" s="5">
        <v>209.97</v>
      </c>
    </row>
    <row r="4137" spans="1:1" thickBot="1" x14ac:dyDescent="0.35">
      <c r="A4137" s="5">
        <v>112.12</v>
      </c>
    </row>
    <row r="4138" spans="1:1" thickBot="1" x14ac:dyDescent="0.35">
      <c r="A4138" s="5">
        <v>1575.14</v>
      </c>
    </row>
    <row r="4139" spans="1:1" thickBot="1" x14ac:dyDescent="0.35">
      <c r="A4139" s="5">
        <v>25.06</v>
      </c>
    </row>
    <row r="4140" spans="1:1" thickBot="1" x14ac:dyDescent="0.35">
      <c r="A4140" s="5">
        <v>6.9240000000000004</v>
      </c>
    </row>
    <row r="4141" spans="1:1" thickBot="1" x14ac:dyDescent="0.35">
      <c r="A4141" s="5">
        <v>37.392000000000003</v>
      </c>
    </row>
    <row r="4142" spans="1:1" thickBot="1" x14ac:dyDescent="0.35">
      <c r="A4142" s="5">
        <v>79.12</v>
      </c>
    </row>
    <row r="4143" spans="1:1" thickBot="1" x14ac:dyDescent="0.35">
      <c r="A4143" s="5">
        <v>18.899999999999999</v>
      </c>
    </row>
    <row r="4144" spans="1:1" thickBot="1" x14ac:dyDescent="0.35">
      <c r="A4144" s="5">
        <v>57.42</v>
      </c>
    </row>
    <row r="4145" spans="1:1" thickBot="1" x14ac:dyDescent="0.35">
      <c r="A4145" s="5">
        <v>12.74</v>
      </c>
    </row>
    <row r="4146" spans="1:1" thickBot="1" x14ac:dyDescent="0.35">
      <c r="A4146" s="5">
        <v>8.82</v>
      </c>
    </row>
    <row r="4147" spans="1:1" thickBot="1" x14ac:dyDescent="0.35">
      <c r="A4147" s="5">
        <v>120.78400000000001</v>
      </c>
    </row>
    <row r="4148" spans="1:1" thickBot="1" x14ac:dyDescent="0.35">
      <c r="A4148" s="5">
        <v>322.58999999999997</v>
      </c>
    </row>
    <row r="4149" spans="1:1" thickBot="1" x14ac:dyDescent="0.35">
      <c r="A4149" s="5">
        <v>9.7620000000000005</v>
      </c>
    </row>
    <row r="4150" spans="1:1" thickBot="1" x14ac:dyDescent="0.35">
      <c r="A4150" s="5">
        <v>13.72</v>
      </c>
    </row>
    <row r="4151" spans="1:1" thickBot="1" x14ac:dyDescent="0.35">
      <c r="A4151" s="5">
        <v>55.2</v>
      </c>
    </row>
    <row r="4152" spans="1:1" thickBot="1" x14ac:dyDescent="0.35">
      <c r="A4152" s="5">
        <v>259.13600000000002</v>
      </c>
    </row>
    <row r="4153" spans="1:1" thickBot="1" x14ac:dyDescent="0.35">
      <c r="A4153" s="5">
        <v>29.24</v>
      </c>
    </row>
    <row r="4154" spans="1:1" thickBot="1" x14ac:dyDescent="0.35">
      <c r="A4154" s="5">
        <v>15.552</v>
      </c>
    </row>
    <row r="4155" spans="1:1" thickBot="1" x14ac:dyDescent="0.35">
      <c r="A4155" s="5">
        <v>4.8959999999999999</v>
      </c>
    </row>
    <row r="4156" spans="1:1" thickBot="1" x14ac:dyDescent="0.35">
      <c r="A4156" s="5">
        <v>38.088000000000001</v>
      </c>
    </row>
    <row r="4157" spans="1:1" thickBot="1" x14ac:dyDescent="0.35">
      <c r="A4157" s="5">
        <v>2.8079999999999998</v>
      </c>
    </row>
    <row r="4158" spans="1:1" thickBot="1" x14ac:dyDescent="0.35">
      <c r="A4158" s="5">
        <v>47.984000000000002</v>
      </c>
    </row>
    <row r="4159" spans="1:1" thickBot="1" x14ac:dyDescent="0.35">
      <c r="A4159" s="5">
        <v>26.064</v>
      </c>
    </row>
    <row r="4160" spans="1:1" thickBot="1" x14ac:dyDescent="0.35">
      <c r="A4160" s="5">
        <v>15.696</v>
      </c>
    </row>
    <row r="4161" spans="1:1" thickBot="1" x14ac:dyDescent="0.35">
      <c r="A4161" s="5">
        <v>12.84</v>
      </c>
    </row>
    <row r="4162" spans="1:1" thickBot="1" x14ac:dyDescent="0.35">
      <c r="A4162" s="5">
        <v>539.97</v>
      </c>
    </row>
    <row r="4163" spans="1:1" thickBot="1" x14ac:dyDescent="0.35">
      <c r="A4163" s="5">
        <v>22.58</v>
      </c>
    </row>
    <row r="4164" spans="1:1" thickBot="1" x14ac:dyDescent="0.35">
      <c r="A4164" s="5">
        <v>16.52</v>
      </c>
    </row>
    <row r="4165" spans="1:1" thickBot="1" x14ac:dyDescent="0.35">
      <c r="A4165" s="5">
        <v>671.94</v>
      </c>
    </row>
    <row r="4166" spans="1:1" thickBot="1" x14ac:dyDescent="0.35">
      <c r="A4166" s="5">
        <v>169.06399999999999</v>
      </c>
    </row>
    <row r="4167" spans="1:1" thickBot="1" x14ac:dyDescent="0.35">
      <c r="A4167" s="5">
        <v>168.624</v>
      </c>
    </row>
    <row r="4168" spans="1:1" thickBot="1" x14ac:dyDescent="0.35">
      <c r="A4168" s="5">
        <v>19.440000000000001</v>
      </c>
    </row>
    <row r="4169" spans="1:1" thickBot="1" x14ac:dyDescent="0.35">
      <c r="A4169" s="5">
        <v>31.92</v>
      </c>
    </row>
    <row r="4170" spans="1:1" thickBot="1" x14ac:dyDescent="0.35">
      <c r="A4170" s="5">
        <v>433.56799999999998</v>
      </c>
    </row>
    <row r="4171" spans="1:1" thickBot="1" x14ac:dyDescent="0.35">
      <c r="A4171" s="5">
        <v>31.103999999999999</v>
      </c>
    </row>
    <row r="4172" spans="1:1" thickBot="1" x14ac:dyDescent="0.35">
      <c r="A4172" s="5">
        <v>54.816000000000003</v>
      </c>
    </row>
    <row r="4173" spans="1:1" thickBot="1" x14ac:dyDescent="0.35">
      <c r="A4173" s="5">
        <v>48.86</v>
      </c>
    </row>
    <row r="4174" spans="1:1" thickBot="1" x14ac:dyDescent="0.35">
      <c r="A4174" s="5">
        <v>14.2</v>
      </c>
    </row>
    <row r="4175" spans="1:1" thickBot="1" x14ac:dyDescent="0.35">
      <c r="A4175" s="5">
        <v>12.96</v>
      </c>
    </row>
    <row r="4176" spans="1:1" thickBot="1" x14ac:dyDescent="0.35">
      <c r="A4176" s="5">
        <v>58.34</v>
      </c>
    </row>
    <row r="4177" spans="1:1" thickBot="1" x14ac:dyDescent="0.35">
      <c r="A4177" s="5">
        <v>56.3</v>
      </c>
    </row>
    <row r="4178" spans="1:1" thickBot="1" x14ac:dyDescent="0.35">
      <c r="A4178" s="5">
        <v>629.95000000000005</v>
      </c>
    </row>
    <row r="4179" spans="1:1" thickBot="1" x14ac:dyDescent="0.35">
      <c r="A4179" s="5">
        <v>122.97</v>
      </c>
    </row>
    <row r="4180" spans="1:1" thickBot="1" x14ac:dyDescent="0.35">
      <c r="A4180" s="5">
        <v>46.35</v>
      </c>
    </row>
    <row r="4181" spans="1:1" thickBot="1" x14ac:dyDescent="0.35">
      <c r="A4181" s="5">
        <v>14.976000000000001</v>
      </c>
    </row>
    <row r="4182" spans="1:1" thickBot="1" x14ac:dyDescent="0.35">
      <c r="A4182" s="5">
        <v>4.24</v>
      </c>
    </row>
    <row r="4183" spans="1:1" thickBot="1" x14ac:dyDescent="0.35">
      <c r="A4183" s="5">
        <v>319.95999999999998</v>
      </c>
    </row>
    <row r="4184" spans="1:1" thickBot="1" x14ac:dyDescent="0.35">
      <c r="A4184" s="5">
        <v>17.04</v>
      </c>
    </row>
    <row r="4185" spans="1:1" thickBot="1" x14ac:dyDescent="0.35">
      <c r="A4185" s="5">
        <v>344.91</v>
      </c>
    </row>
    <row r="4186" spans="1:1" thickBot="1" x14ac:dyDescent="0.35">
      <c r="A4186" s="5">
        <v>81.94</v>
      </c>
    </row>
    <row r="4187" spans="1:1" thickBot="1" x14ac:dyDescent="0.35">
      <c r="A4187" s="5">
        <v>98.16</v>
      </c>
    </row>
    <row r="4188" spans="1:1" thickBot="1" x14ac:dyDescent="0.35">
      <c r="A4188" s="5">
        <v>6.8739999999999997</v>
      </c>
    </row>
    <row r="4189" spans="1:1" thickBot="1" x14ac:dyDescent="0.35">
      <c r="A4189" s="5">
        <v>1.996</v>
      </c>
    </row>
    <row r="4190" spans="1:1" thickBot="1" x14ac:dyDescent="0.35">
      <c r="A4190" s="5">
        <v>8.9280000000000008</v>
      </c>
    </row>
    <row r="4191" spans="1:1" thickBot="1" x14ac:dyDescent="0.35">
      <c r="A4191" s="5">
        <v>9.99</v>
      </c>
    </row>
    <row r="4192" spans="1:1" thickBot="1" x14ac:dyDescent="0.35">
      <c r="A4192" s="5">
        <v>10499.97</v>
      </c>
    </row>
    <row r="4193" spans="1:1" thickBot="1" x14ac:dyDescent="0.35">
      <c r="A4193" s="5">
        <v>21.12</v>
      </c>
    </row>
    <row r="4194" spans="1:1" thickBot="1" x14ac:dyDescent="0.35">
      <c r="A4194" s="5">
        <v>696.42</v>
      </c>
    </row>
    <row r="4195" spans="1:1" thickBot="1" x14ac:dyDescent="0.35">
      <c r="A4195" s="5">
        <v>304.77600000000001</v>
      </c>
    </row>
    <row r="4196" spans="1:1" thickBot="1" x14ac:dyDescent="0.35">
      <c r="A4196" s="5">
        <v>51.98</v>
      </c>
    </row>
    <row r="4197" spans="1:1" thickBot="1" x14ac:dyDescent="0.35">
      <c r="A4197" s="5">
        <v>24.7</v>
      </c>
    </row>
    <row r="4198" spans="1:1" thickBot="1" x14ac:dyDescent="0.35">
      <c r="A4198" s="5">
        <v>21.93</v>
      </c>
    </row>
    <row r="4199" spans="1:1" thickBot="1" x14ac:dyDescent="0.35">
      <c r="A4199" s="5">
        <v>394.81599999999997</v>
      </c>
    </row>
    <row r="4200" spans="1:1" thickBot="1" x14ac:dyDescent="0.35">
      <c r="A4200" s="5">
        <v>18.192</v>
      </c>
    </row>
    <row r="4201" spans="1:1" thickBot="1" x14ac:dyDescent="0.35">
      <c r="A4201" s="5">
        <v>7.31</v>
      </c>
    </row>
    <row r="4202" spans="1:1" thickBot="1" x14ac:dyDescent="0.35">
      <c r="A4202" s="5">
        <v>799.98400000000004</v>
      </c>
    </row>
    <row r="4203" spans="1:1" thickBot="1" x14ac:dyDescent="0.35">
      <c r="A4203" s="5">
        <v>41.28</v>
      </c>
    </row>
    <row r="4204" spans="1:1" thickBot="1" x14ac:dyDescent="0.35">
      <c r="A4204" s="5">
        <v>184.66</v>
      </c>
    </row>
    <row r="4205" spans="1:1" thickBot="1" x14ac:dyDescent="0.35">
      <c r="A4205" s="5">
        <v>49.25</v>
      </c>
    </row>
    <row r="4206" spans="1:1" thickBot="1" x14ac:dyDescent="0.35">
      <c r="A4206" s="5">
        <v>10.16</v>
      </c>
    </row>
    <row r="4207" spans="1:1" thickBot="1" x14ac:dyDescent="0.35">
      <c r="A4207" s="5">
        <v>14.76</v>
      </c>
    </row>
    <row r="4208" spans="1:1" thickBot="1" x14ac:dyDescent="0.35">
      <c r="A4208" s="5">
        <v>34.08</v>
      </c>
    </row>
    <row r="4209" spans="1:1" thickBot="1" x14ac:dyDescent="0.35">
      <c r="A4209" s="5">
        <v>17.670000000000002</v>
      </c>
    </row>
    <row r="4210" spans="1:1" thickBot="1" x14ac:dyDescent="0.35">
      <c r="A4210" s="5">
        <v>1604.9</v>
      </c>
    </row>
    <row r="4211" spans="1:1" thickBot="1" x14ac:dyDescent="0.35">
      <c r="A4211" s="5">
        <v>385.68599999999998</v>
      </c>
    </row>
    <row r="4212" spans="1:1" thickBot="1" x14ac:dyDescent="0.35">
      <c r="A4212" s="5">
        <v>15.984</v>
      </c>
    </row>
    <row r="4213" spans="1:1" thickBot="1" x14ac:dyDescent="0.35">
      <c r="A4213" s="5">
        <v>9.42</v>
      </c>
    </row>
    <row r="4214" spans="1:1" thickBot="1" x14ac:dyDescent="0.35">
      <c r="A4214" s="5">
        <v>6.56</v>
      </c>
    </row>
    <row r="4215" spans="1:1" thickBot="1" x14ac:dyDescent="0.35">
      <c r="A4215" s="5">
        <v>24.56</v>
      </c>
    </row>
    <row r="4216" spans="1:1" thickBot="1" x14ac:dyDescent="0.35">
      <c r="A4216" s="5">
        <v>128.4</v>
      </c>
    </row>
    <row r="4217" spans="1:1" thickBot="1" x14ac:dyDescent="0.35">
      <c r="A4217" s="5">
        <v>62.28</v>
      </c>
    </row>
    <row r="4218" spans="1:1" thickBot="1" x14ac:dyDescent="0.35">
      <c r="A4218" s="5">
        <v>9.24</v>
      </c>
    </row>
    <row r="4219" spans="1:1" thickBot="1" x14ac:dyDescent="0.35">
      <c r="A4219" s="5">
        <v>482.66399999999999</v>
      </c>
    </row>
    <row r="4220" spans="1:1" thickBot="1" x14ac:dyDescent="0.35">
      <c r="A4220" s="5">
        <v>4799.9840000000004</v>
      </c>
    </row>
    <row r="4221" spans="1:1" thickBot="1" x14ac:dyDescent="0.35">
      <c r="A4221" s="5">
        <v>37.94</v>
      </c>
    </row>
    <row r="4222" spans="1:1" thickBot="1" x14ac:dyDescent="0.35">
      <c r="A4222" s="5">
        <v>18.288</v>
      </c>
    </row>
    <row r="4223" spans="1:1" thickBot="1" x14ac:dyDescent="0.35">
      <c r="A4223" s="5">
        <v>385.8</v>
      </c>
    </row>
    <row r="4224" spans="1:1" thickBot="1" x14ac:dyDescent="0.35">
      <c r="A4224" s="5">
        <v>102.96</v>
      </c>
    </row>
    <row r="4225" spans="1:1" thickBot="1" x14ac:dyDescent="0.35">
      <c r="A4225" s="5">
        <v>174.42</v>
      </c>
    </row>
    <row r="4226" spans="1:1" thickBot="1" x14ac:dyDescent="0.35">
      <c r="A4226" s="5">
        <v>1.964</v>
      </c>
    </row>
    <row r="4227" spans="1:1" thickBot="1" x14ac:dyDescent="0.35">
      <c r="A4227" s="5">
        <v>94.427999999999997</v>
      </c>
    </row>
    <row r="4228" spans="1:1" thickBot="1" x14ac:dyDescent="0.35">
      <c r="A4228" s="5">
        <v>45.92</v>
      </c>
    </row>
    <row r="4229" spans="1:1" thickBot="1" x14ac:dyDescent="0.35">
      <c r="A4229" s="5">
        <v>61.584000000000003</v>
      </c>
    </row>
    <row r="4230" spans="1:1" thickBot="1" x14ac:dyDescent="0.35">
      <c r="A4230" s="5">
        <v>22.48</v>
      </c>
    </row>
    <row r="4231" spans="1:1" thickBot="1" x14ac:dyDescent="0.35">
      <c r="A4231" s="5">
        <v>332.02800000000002</v>
      </c>
    </row>
    <row r="4232" spans="1:1" thickBot="1" x14ac:dyDescent="0.35">
      <c r="A4232" s="5">
        <v>11.394</v>
      </c>
    </row>
    <row r="4233" spans="1:1" thickBot="1" x14ac:dyDescent="0.35">
      <c r="A4233" s="5">
        <v>15.552</v>
      </c>
    </row>
    <row r="4234" spans="1:1" thickBot="1" x14ac:dyDescent="0.35">
      <c r="A4234" s="5">
        <v>31.103999999999999</v>
      </c>
    </row>
    <row r="4235" spans="1:1" thickBot="1" x14ac:dyDescent="0.35">
      <c r="A4235" s="5">
        <v>6.3159999999999998</v>
      </c>
    </row>
    <row r="4236" spans="1:1" thickBot="1" x14ac:dyDescent="0.35">
      <c r="A4236" s="5">
        <v>11.352</v>
      </c>
    </row>
    <row r="4237" spans="1:1" thickBot="1" x14ac:dyDescent="0.35">
      <c r="A4237" s="5">
        <v>20.808</v>
      </c>
    </row>
    <row r="4238" spans="1:1" thickBot="1" x14ac:dyDescent="0.35">
      <c r="A4238" s="5">
        <v>11.416</v>
      </c>
    </row>
    <row r="4239" spans="1:1" thickBot="1" x14ac:dyDescent="0.35">
      <c r="A4239" s="5">
        <v>9.4079999999999995</v>
      </c>
    </row>
    <row r="4240" spans="1:1" thickBot="1" x14ac:dyDescent="0.35">
      <c r="A4240" s="5">
        <v>19.829999999999998</v>
      </c>
    </row>
    <row r="4241" spans="1:1" thickBot="1" x14ac:dyDescent="0.35">
      <c r="A4241" s="5">
        <v>209.7</v>
      </c>
    </row>
    <row r="4242" spans="1:1" thickBot="1" x14ac:dyDescent="0.35">
      <c r="A4242" s="5">
        <v>43.92</v>
      </c>
    </row>
    <row r="4243" spans="1:1" thickBot="1" x14ac:dyDescent="0.35">
      <c r="A4243" s="5">
        <v>20.231999999999999</v>
      </c>
    </row>
    <row r="4244" spans="1:1" thickBot="1" x14ac:dyDescent="0.35">
      <c r="A4244" s="5">
        <v>149.97</v>
      </c>
    </row>
    <row r="4245" spans="1:1" thickBot="1" x14ac:dyDescent="0.35">
      <c r="A4245" s="5">
        <v>27.81</v>
      </c>
    </row>
    <row r="4246" spans="1:1" thickBot="1" x14ac:dyDescent="0.35">
      <c r="A4246" s="5">
        <v>66.3</v>
      </c>
    </row>
    <row r="4247" spans="1:1" thickBot="1" x14ac:dyDescent="0.35">
      <c r="A4247" s="5">
        <v>1.64</v>
      </c>
    </row>
    <row r="4248" spans="1:1" thickBot="1" x14ac:dyDescent="0.35">
      <c r="A4248" s="5">
        <v>1049.2</v>
      </c>
    </row>
    <row r="4249" spans="1:1" thickBot="1" x14ac:dyDescent="0.35">
      <c r="A4249" s="5">
        <v>20.9</v>
      </c>
    </row>
    <row r="4250" spans="1:1" thickBot="1" x14ac:dyDescent="0.35">
      <c r="A4250" s="5">
        <v>88.08</v>
      </c>
    </row>
    <row r="4251" spans="1:1" thickBot="1" x14ac:dyDescent="0.35">
      <c r="A4251" s="5">
        <v>751.92</v>
      </c>
    </row>
    <row r="4252" spans="1:1" thickBot="1" x14ac:dyDescent="0.35">
      <c r="A4252" s="5">
        <v>887.10299999999995</v>
      </c>
    </row>
    <row r="4253" spans="1:1" thickBot="1" x14ac:dyDescent="0.35">
      <c r="A4253" s="5">
        <v>55.944000000000003</v>
      </c>
    </row>
    <row r="4254" spans="1:1" thickBot="1" x14ac:dyDescent="0.35">
      <c r="A4254" s="5">
        <v>10.688000000000001</v>
      </c>
    </row>
    <row r="4255" spans="1:1" thickBot="1" x14ac:dyDescent="0.35">
      <c r="A4255" s="5">
        <v>11.824</v>
      </c>
    </row>
    <row r="4256" spans="1:1" thickBot="1" x14ac:dyDescent="0.35">
      <c r="A4256" s="5">
        <v>63.311999999999998</v>
      </c>
    </row>
    <row r="4257" spans="1:1" thickBot="1" x14ac:dyDescent="0.35">
      <c r="A4257" s="5">
        <v>96.784000000000006</v>
      </c>
    </row>
    <row r="4258" spans="1:1" thickBot="1" x14ac:dyDescent="0.35">
      <c r="A4258" s="5">
        <v>10.476000000000001</v>
      </c>
    </row>
    <row r="4259" spans="1:1" thickBot="1" x14ac:dyDescent="0.35">
      <c r="A4259" s="5">
        <v>9.7620000000000005</v>
      </c>
    </row>
    <row r="4260" spans="1:1" thickBot="1" x14ac:dyDescent="0.35">
      <c r="A4260" s="5">
        <v>196.78399999999999</v>
      </c>
    </row>
    <row r="4261" spans="1:1" thickBot="1" x14ac:dyDescent="0.35">
      <c r="A4261" s="5">
        <v>47.98</v>
      </c>
    </row>
    <row r="4262" spans="1:1" thickBot="1" x14ac:dyDescent="0.35">
      <c r="A4262" s="5">
        <v>13.05</v>
      </c>
    </row>
    <row r="4263" spans="1:1" thickBot="1" x14ac:dyDescent="0.35">
      <c r="A4263" s="5">
        <v>63.96</v>
      </c>
    </row>
    <row r="4264" spans="1:1" thickBot="1" x14ac:dyDescent="0.35">
      <c r="A4264" s="5">
        <v>80.48</v>
      </c>
    </row>
    <row r="4265" spans="1:1" thickBot="1" x14ac:dyDescent="0.35">
      <c r="A4265" s="5">
        <v>11.673</v>
      </c>
    </row>
    <row r="4266" spans="1:1" thickBot="1" x14ac:dyDescent="0.35">
      <c r="A4266" s="5">
        <v>863.12800000000004</v>
      </c>
    </row>
    <row r="4267" spans="1:1" thickBot="1" x14ac:dyDescent="0.35">
      <c r="A4267" s="5">
        <v>3.5640000000000001</v>
      </c>
    </row>
    <row r="4268" spans="1:1" thickBot="1" x14ac:dyDescent="0.35">
      <c r="A4268" s="5">
        <v>956.66480000000001</v>
      </c>
    </row>
    <row r="4269" spans="1:1" thickBot="1" x14ac:dyDescent="0.35">
      <c r="A4269" s="5">
        <v>12.587999999999999</v>
      </c>
    </row>
    <row r="4270" spans="1:1" thickBot="1" x14ac:dyDescent="0.35">
      <c r="A4270" s="5">
        <v>171.96</v>
      </c>
    </row>
    <row r="4271" spans="1:1" thickBot="1" x14ac:dyDescent="0.35">
      <c r="A4271" s="5">
        <v>871.4</v>
      </c>
    </row>
    <row r="4272" spans="1:1" thickBot="1" x14ac:dyDescent="0.35">
      <c r="A4272" s="5">
        <v>692.47199999999998</v>
      </c>
    </row>
    <row r="4273" spans="1:1" thickBot="1" x14ac:dyDescent="0.35">
      <c r="A4273" s="5">
        <v>207.76</v>
      </c>
    </row>
    <row r="4274" spans="1:1" thickBot="1" x14ac:dyDescent="0.35">
      <c r="A4274" s="5">
        <v>71.927999999999997</v>
      </c>
    </row>
    <row r="4275" spans="1:1" thickBot="1" x14ac:dyDescent="0.35">
      <c r="A4275" s="5">
        <v>25.99</v>
      </c>
    </row>
    <row r="4276" spans="1:1" thickBot="1" x14ac:dyDescent="0.35">
      <c r="A4276" s="5">
        <v>3.5920000000000001</v>
      </c>
    </row>
    <row r="4277" spans="1:1" thickBot="1" x14ac:dyDescent="0.35">
      <c r="A4277" s="5">
        <v>48.631999999999998</v>
      </c>
    </row>
    <row r="4278" spans="1:1" thickBot="1" x14ac:dyDescent="0.35">
      <c r="A4278" s="5">
        <v>323.10000000000002</v>
      </c>
    </row>
    <row r="4279" spans="1:1" thickBot="1" x14ac:dyDescent="0.35">
      <c r="A4279" s="5">
        <v>9099.93</v>
      </c>
    </row>
    <row r="4280" spans="1:1" thickBot="1" x14ac:dyDescent="0.35">
      <c r="A4280" s="5">
        <v>9.9600000000000009</v>
      </c>
    </row>
    <row r="4281" spans="1:1" thickBot="1" x14ac:dyDescent="0.35">
      <c r="A4281" s="5">
        <v>25.3</v>
      </c>
    </row>
    <row r="4282" spans="1:1" thickBot="1" x14ac:dyDescent="0.35">
      <c r="A4282" s="5">
        <v>11.36</v>
      </c>
    </row>
    <row r="4283" spans="1:1" thickBot="1" x14ac:dyDescent="0.35">
      <c r="A4283" s="5">
        <v>69.263999999999996</v>
      </c>
    </row>
    <row r="4284" spans="1:1" thickBot="1" x14ac:dyDescent="0.35">
      <c r="A4284" s="5">
        <v>3.69</v>
      </c>
    </row>
    <row r="4285" spans="1:1" thickBot="1" x14ac:dyDescent="0.35">
      <c r="A4285" s="5">
        <v>1103.97</v>
      </c>
    </row>
    <row r="4286" spans="1:1" thickBot="1" x14ac:dyDescent="0.35">
      <c r="A4286" s="5">
        <v>246.1328</v>
      </c>
    </row>
    <row r="4287" spans="1:1" thickBot="1" x14ac:dyDescent="0.35">
      <c r="A4287" s="5">
        <v>11.696</v>
      </c>
    </row>
    <row r="4288" spans="1:1" thickBot="1" x14ac:dyDescent="0.35">
      <c r="A4288" s="5">
        <v>439.99200000000002</v>
      </c>
    </row>
    <row r="4289" spans="1:1" thickBot="1" x14ac:dyDescent="0.35">
      <c r="A4289" s="5">
        <v>64.784000000000006</v>
      </c>
    </row>
    <row r="4290" spans="1:1" thickBot="1" x14ac:dyDescent="0.35">
      <c r="A4290" s="5">
        <v>33.28</v>
      </c>
    </row>
    <row r="4291" spans="1:1" thickBot="1" x14ac:dyDescent="0.35">
      <c r="A4291" s="5">
        <v>14.087999999999999</v>
      </c>
    </row>
    <row r="4292" spans="1:1" thickBot="1" x14ac:dyDescent="0.35">
      <c r="A4292" s="5">
        <v>11.16</v>
      </c>
    </row>
    <row r="4293" spans="1:1" thickBot="1" x14ac:dyDescent="0.35">
      <c r="A4293" s="5">
        <v>896.32799999999997</v>
      </c>
    </row>
    <row r="4294" spans="1:1" thickBot="1" x14ac:dyDescent="0.35">
      <c r="A4294" s="5">
        <v>189</v>
      </c>
    </row>
    <row r="4295" spans="1:1" thickBot="1" x14ac:dyDescent="0.35">
      <c r="A4295" s="5">
        <v>53.981999999999999</v>
      </c>
    </row>
    <row r="4296" spans="1:1" thickBot="1" x14ac:dyDescent="0.35">
      <c r="A4296" s="5">
        <v>177.22499999999999</v>
      </c>
    </row>
    <row r="4297" spans="1:1" thickBot="1" x14ac:dyDescent="0.35">
      <c r="A4297" s="5">
        <v>129.38999999999999</v>
      </c>
    </row>
    <row r="4298" spans="1:1" thickBot="1" x14ac:dyDescent="0.35">
      <c r="A4298" s="5">
        <v>54.32</v>
      </c>
    </row>
    <row r="4299" spans="1:1" thickBot="1" x14ac:dyDescent="0.35">
      <c r="A4299" s="5">
        <v>4367.8959999999997</v>
      </c>
    </row>
    <row r="4300" spans="1:1" thickBot="1" x14ac:dyDescent="0.35">
      <c r="A4300" s="5">
        <v>49.567999999999998</v>
      </c>
    </row>
    <row r="4301" spans="1:1" thickBot="1" x14ac:dyDescent="0.35">
      <c r="A4301" s="5">
        <v>161.376</v>
      </c>
    </row>
    <row r="4302" spans="1:1" thickBot="1" x14ac:dyDescent="0.35">
      <c r="A4302" s="5">
        <v>2.7839999999999998</v>
      </c>
    </row>
    <row r="4303" spans="1:1" thickBot="1" x14ac:dyDescent="0.35">
      <c r="A4303" s="5">
        <v>8.7200000000000006</v>
      </c>
    </row>
    <row r="4304" spans="1:1" thickBot="1" x14ac:dyDescent="0.35">
      <c r="A4304" s="5">
        <v>3.9119999999999999</v>
      </c>
    </row>
    <row r="4305" spans="1:1" thickBot="1" x14ac:dyDescent="0.35">
      <c r="A4305" s="5">
        <v>59.752000000000002</v>
      </c>
    </row>
    <row r="4306" spans="1:1" thickBot="1" x14ac:dyDescent="0.35">
      <c r="A4306" s="5">
        <v>63.92</v>
      </c>
    </row>
    <row r="4307" spans="1:1" thickBot="1" x14ac:dyDescent="0.35">
      <c r="A4307" s="5">
        <v>383.96</v>
      </c>
    </row>
    <row r="4308" spans="1:1" thickBot="1" x14ac:dyDescent="0.35">
      <c r="A4308" s="5">
        <v>7.7519999999999998</v>
      </c>
    </row>
    <row r="4309" spans="1:1" thickBot="1" x14ac:dyDescent="0.35">
      <c r="A4309" s="5">
        <v>33.567999999999998</v>
      </c>
    </row>
    <row r="4310" spans="1:1" thickBot="1" x14ac:dyDescent="0.35">
      <c r="A4310" s="5">
        <v>666.34400000000005</v>
      </c>
    </row>
    <row r="4311" spans="1:1" thickBot="1" x14ac:dyDescent="0.35">
      <c r="A4311" s="5">
        <v>573.72799999999995</v>
      </c>
    </row>
    <row r="4312" spans="1:1" thickBot="1" x14ac:dyDescent="0.35">
      <c r="A4312" s="5">
        <v>21.936</v>
      </c>
    </row>
    <row r="4313" spans="1:1" thickBot="1" x14ac:dyDescent="0.35">
      <c r="A4313" s="5">
        <v>19.440000000000001</v>
      </c>
    </row>
    <row r="4314" spans="1:1" thickBot="1" x14ac:dyDescent="0.35">
      <c r="A4314" s="5">
        <v>447.96800000000002</v>
      </c>
    </row>
    <row r="4315" spans="1:1" thickBot="1" x14ac:dyDescent="0.35">
      <c r="A4315" s="5">
        <v>16.78</v>
      </c>
    </row>
    <row r="4316" spans="1:1" thickBot="1" x14ac:dyDescent="0.35">
      <c r="A4316" s="5">
        <v>20.96</v>
      </c>
    </row>
    <row r="4317" spans="1:1" thickBot="1" x14ac:dyDescent="0.35">
      <c r="A4317" s="5">
        <v>88.751999999999995</v>
      </c>
    </row>
    <row r="4318" spans="1:1" thickBot="1" x14ac:dyDescent="0.35">
      <c r="A4318" s="5">
        <v>304.23</v>
      </c>
    </row>
    <row r="4319" spans="1:1" thickBot="1" x14ac:dyDescent="0.35">
      <c r="A4319" s="5">
        <v>167.86</v>
      </c>
    </row>
    <row r="4320" spans="1:1" thickBot="1" x14ac:dyDescent="0.35">
      <c r="A4320" s="5">
        <v>82.38</v>
      </c>
    </row>
    <row r="4321" spans="1:1" thickBot="1" x14ac:dyDescent="0.35">
      <c r="A4321" s="5">
        <v>23.975999999999999</v>
      </c>
    </row>
    <row r="4322" spans="1:1" thickBot="1" x14ac:dyDescent="0.35">
      <c r="A4322" s="5">
        <v>33.29</v>
      </c>
    </row>
    <row r="4323" spans="1:1" thickBot="1" x14ac:dyDescent="0.35">
      <c r="A4323" s="5">
        <v>14.952</v>
      </c>
    </row>
    <row r="4324" spans="1:1" thickBot="1" x14ac:dyDescent="0.35">
      <c r="A4324" s="5">
        <v>323.98200000000003</v>
      </c>
    </row>
    <row r="4325" spans="1:1" thickBot="1" x14ac:dyDescent="0.35">
      <c r="A4325" s="5">
        <v>2.286</v>
      </c>
    </row>
    <row r="4326" spans="1:1" thickBot="1" x14ac:dyDescent="0.35">
      <c r="A4326" s="5">
        <v>14.352</v>
      </c>
    </row>
    <row r="4327" spans="1:1" thickBot="1" x14ac:dyDescent="0.35">
      <c r="A4327" s="5">
        <v>71.975999999999999</v>
      </c>
    </row>
    <row r="4328" spans="1:1" thickBot="1" x14ac:dyDescent="0.35">
      <c r="A4328" s="5">
        <v>9.2100000000000009</v>
      </c>
    </row>
    <row r="4329" spans="1:1" thickBot="1" x14ac:dyDescent="0.35">
      <c r="A4329" s="5">
        <v>18</v>
      </c>
    </row>
    <row r="4330" spans="1:1" thickBot="1" x14ac:dyDescent="0.35">
      <c r="A4330" s="5">
        <v>42.93</v>
      </c>
    </row>
    <row r="4331" spans="1:1" thickBot="1" x14ac:dyDescent="0.35">
      <c r="A4331" s="5">
        <v>15.552</v>
      </c>
    </row>
    <row r="4332" spans="1:1" thickBot="1" x14ac:dyDescent="0.35">
      <c r="A4332" s="5">
        <v>17.920000000000002</v>
      </c>
    </row>
    <row r="4333" spans="1:1" thickBot="1" x14ac:dyDescent="0.35">
      <c r="A4333" s="5">
        <v>19.989999999999998</v>
      </c>
    </row>
    <row r="4334" spans="1:1" thickBot="1" x14ac:dyDescent="0.35">
      <c r="A4334" s="5">
        <v>22.92</v>
      </c>
    </row>
    <row r="4335" spans="1:1" thickBot="1" x14ac:dyDescent="0.35">
      <c r="A4335" s="5">
        <v>50.88</v>
      </c>
    </row>
    <row r="4336" spans="1:1" thickBot="1" x14ac:dyDescent="0.35">
      <c r="A4336" s="5">
        <v>27.312000000000001</v>
      </c>
    </row>
    <row r="4337" spans="1:1" thickBot="1" x14ac:dyDescent="0.35">
      <c r="A4337" s="5">
        <v>7.92</v>
      </c>
    </row>
    <row r="4338" spans="1:1" thickBot="1" x14ac:dyDescent="0.35">
      <c r="A4338" s="5">
        <v>14.368</v>
      </c>
    </row>
    <row r="4339" spans="1:1" thickBot="1" x14ac:dyDescent="0.35">
      <c r="A4339" s="5">
        <v>107.97</v>
      </c>
    </row>
    <row r="4340" spans="1:1" thickBot="1" x14ac:dyDescent="0.35">
      <c r="A4340" s="5">
        <v>113.82</v>
      </c>
    </row>
    <row r="4341" spans="1:1" thickBot="1" x14ac:dyDescent="0.35">
      <c r="A4341" s="5">
        <v>5.1840000000000002</v>
      </c>
    </row>
    <row r="4342" spans="1:1" thickBot="1" x14ac:dyDescent="0.35">
      <c r="A4342" s="5">
        <v>16.28</v>
      </c>
    </row>
    <row r="4343" spans="1:1" thickBot="1" x14ac:dyDescent="0.35">
      <c r="A4343" s="5">
        <v>544.38</v>
      </c>
    </row>
    <row r="4344" spans="1:1" thickBot="1" x14ac:dyDescent="0.35">
      <c r="A4344" s="5">
        <v>19.824000000000002</v>
      </c>
    </row>
    <row r="4345" spans="1:1" thickBot="1" x14ac:dyDescent="0.35">
      <c r="A4345" s="5">
        <v>657.50400000000002</v>
      </c>
    </row>
    <row r="4346" spans="1:1" thickBot="1" x14ac:dyDescent="0.35">
      <c r="A4346" s="5">
        <v>99.54</v>
      </c>
    </row>
    <row r="4347" spans="1:1" thickBot="1" x14ac:dyDescent="0.35">
      <c r="A4347" s="5">
        <v>199.96</v>
      </c>
    </row>
    <row r="4348" spans="1:1" thickBot="1" x14ac:dyDescent="0.35">
      <c r="A4348" s="5">
        <v>631.78200000000004</v>
      </c>
    </row>
    <row r="4349" spans="1:1" thickBot="1" x14ac:dyDescent="0.35">
      <c r="A4349" s="5">
        <v>60.72</v>
      </c>
    </row>
    <row r="4350" spans="1:1" thickBot="1" x14ac:dyDescent="0.35">
      <c r="A4350" s="5">
        <v>20.724</v>
      </c>
    </row>
    <row r="4351" spans="1:1" thickBot="1" x14ac:dyDescent="0.35">
      <c r="A4351" s="5">
        <v>415.87200000000001</v>
      </c>
    </row>
    <row r="4352" spans="1:1" thickBot="1" x14ac:dyDescent="0.35">
      <c r="A4352" s="5">
        <v>16.768000000000001</v>
      </c>
    </row>
    <row r="4353" spans="1:1" thickBot="1" x14ac:dyDescent="0.35">
      <c r="A4353" s="5">
        <v>27.12</v>
      </c>
    </row>
    <row r="4354" spans="1:1" thickBot="1" x14ac:dyDescent="0.35">
      <c r="A4354" s="5">
        <v>95.84</v>
      </c>
    </row>
    <row r="4355" spans="1:1" thickBot="1" x14ac:dyDescent="0.35">
      <c r="A4355" s="5">
        <v>12.96</v>
      </c>
    </row>
    <row r="4356" spans="1:1" thickBot="1" x14ac:dyDescent="0.35">
      <c r="A4356" s="5">
        <v>19.007999999999999</v>
      </c>
    </row>
    <row r="4357" spans="1:1" thickBot="1" x14ac:dyDescent="0.35">
      <c r="A4357" s="5">
        <v>1598.058</v>
      </c>
    </row>
    <row r="4358" spans="1:1" thickBot="1" x14ac:dyDescent="0.35">
      <c r="A4358" s="5">
        <v>36.96</v>
      </c>
    </row>
    <row r="4359" spans="1:1" thickBot="1" x14ac:dyDescent="0.35">
      <c r="A4359" s="5">
        <v>10.368</v>
      </c>
    </row>
    <row r="4360" spans="1:1" thickBot="1" x14ac:dyDescent="0.35">
      <c r="A4360" s="5">
        <v>77.72</v>
      </c>
    </row>
    <row r="4361" spans="1:1" thickBot="1" x14ac:dyDescent="0.35">
      <c r="A4361" s="5">
        <v>520.46400000000006</v>
      </c>
    </row>
    <row r="4362" spans="1:1" thickBot="1" x14ac:dyDescent="0.35">
      <c r="A4362" s="5">
        <v>111.96</v>
      </c>
    </row>
    <row r="4363" spans="1:1" thickBot="1" x14ac:dyDescent="0.35">
      <c r="A4363" s="5">
        <v>29.16</v>
      </c>
    </row>
    <row r="4364" spans="1:1" thickBot="1" x14ac:dyDescent="0.35">
      <c r="A4364" s="5">
        <v>131.94</v>
      </c>
    </row>
    <row r="4365" spans="1:1" thickBot="1" x14ac:dyDescent="0.35">
      <c r="A4365" s="5">
        <v>25.92</v>
      </c>
    </row>
    <row r="4366" spans="1:1" thickBot="1" x14ac:dyDescent="0.35">
      <c r="A4366" s="5">
        <v>704.76</v>
      </c>
    </row>
    <row r="4367" spans="1:1" thickBot="1" x14ac:dyDescent="0.35">
      <c r="A4367" s="5">
        <v>7.41</v>
      </c>
    </row>
    <row r="4368" spans="1:1" thickBot="1" x14ac:dyDescent="0.35">
      <c r="A4368" s="5">
        <v>21.5</v>
      </c>
    </row>
    <row r="4369" spans="1:1" thickBot="1" x14ac:dyDescent="0.35">
      <c r="A4369" s="5">
        <v>10.528</v>
      </c>
    </row>
    <row r="4370" spans="1:1" thickBot="1" x14ac:dyDescent="0.35">
      <c r="A4370" s="5">
        <v>20.544</v>
      </c>
    </row>
    <row r="4371" spans="1:1" thickBot="1" x14ac:dyDescent="0.35">
      <c r="A4371" s="5">
        <v>104.9</v>
      </c>
    </row>
    <row r="4372" spans="1:1" thickBot="1" x14ac:dyDescent="0.35">
      <c r="A4372" s="5">
        <v>39.68</v>
      </c>
    </row>
    <row r="4373" spans="1:1" thickBot="1" x14ac:dyDescent="0.35">
      <c r="A4373" s="5">
        <v>51.75</v>
      </c>
    </row>
    <row r="4374" spans="1:1" thickBot="1" x14ac:dyDescent="0.35">
      <c r="A4374" s="5">
        <v>11.68</v>
      </c>
    </row>
    <row r="4375" spans="1:1" thickBot="1" x14ac:dyDescent="0.35">
      <c r="A4375" s="5">
        <v>159.75</v>
      </c>
    </row>
    <row r="4376" spans="1:1" thickBot="1" x14ac:dyDescent="0.35">
      <c r="A4376" s="5">
        <v>103.968</v>
      </c>
    </row>
    <row r="4377" spans="1:1" thickBot="1" x14ac:dyDescent="0.35">
      <c r="A4377" s="5">
        <v>303.25</v>
      </c>
    </row>
    <row r="4378" spans="1:1" thickBot="1" x14ac:dyDescent="0.35">
      <c r="A4378" s="5">
        <v>270.72000000000003</v>
      </c>
    </row>
    <row r="4379" spans="1:1" thickBot="1" x14ac:dyDescent="0.35">
      <c r="A4379" s="5">
        <v>1487.04</v>
      </c>
    </row>
    <row r="4380" spans="1:1" thickBot="1" x14ac:dyDescent="0.35">
      <c r="A4380" s="5">
        <v>17.48</v>
      </c>
    </row>
    <row r="4381" spans="1:1" thickBot="1" x14ac:dyDescent="0.35">
      <c r="A4381" s="5">
        <v>71.88</v>
      </c>
    </row>
    <row r="4382" spans="1:1" thickBot="1" x14ac:dyDescent="0.35">
      <c r="A4382" s="5">
        <v>60.45</v>
      </c>
    </row>
    <row r="4383" spans="1:1" thickBot="1" x14ac:dyDescent="0.35">
      <c r="A4383" s="5">
        <v>253.17599999999999</v>
      </c>
    </row>
    <row r="4384" spans="1:1" thickBot="1" x14ac:dyDescent="0.35">
      <c r="A4384" s="5">
        <v>2.88</v>
      </c>
    </row>
    <row r="4385" spans="1:1" thickBot="1" x14ac:dyDescent="0.35">
      <c r="A4385" s="5">
        <v>384.94400000000002</v>
      </c>
    </row>
    <row r="4386" spans="1:1" thickBot="1" x14ac:dyDescent="0.35">
      <c r="A4386" s="5">
        <v>153.584</v>
      </c>
    </row>
    <row r="4387" spans="1:1" thickBot="1" x14ac:dyDescent="0.35">
      <c r="A4387" s="5">
        <v>913.43</v>
      </c>
    </row>
    <row r="4388" spans="1:1" thickBot="1" x14ac:dyDescent="0.35">
      <c r="A4388" s="5">
        <v>43.92</v>
      </c>
    </row>
    <row r="4389" spans="1:1" thickBot="1" x14ac:dyDescent="0.35">
      <c r="A4389" s="5">
        <v>25.032</v>
      </c>
    </row>
    <row r="4390" spans="1:1" thickBot="1" x14ac:dyDescent="0.35">
      <c r="A4390" s="5">
        <v>46.76</v>
      </c>
    </row>
    <row r="4391" spans="1:1" thickBot="1" x14ac:dyDescent="0.35">
      <c r="A4391" s="5">
        <v>183.96799999999999</v>
      </c>
    </row>
    <row r="4392" spans="1:1" thickBot="1" x14ac:dyDescent="0.35">
      <c r="A4392" s="5">
        <v>1259.97</v>
      </c>
    </row>
    <row r="4393" spans="1:1" thickBot="1" x14ac:dyDescent="0.35">
      <c r="A4393" s="5">
        <v>68.97</v>
      </c>
    </row>
    <row r="4394" spans="1:1" thickBot="1" x14ac:dyDescent="0.35">
      <c r="A4394" s="5">
        <v>70.367999999999995</v>
      </c>
    </row>
    <row r="4395" spans="1:1" thickBot="1" x14ac:dyDescent="0.35">
      <c r="A4395" s="5">
        <v>59.96</v>
      </c>
    </row>
    <row r="4396" spans="1:1" thickBot="1" x14ac:dyDescent="0.35">
      <c r="A4396" s="5">
        <v>25.984000000000002</v>
      </c>
    </row>
    <row r="4397" spans="1:1" thickBot="1" x14ac:dyDescent="0.35">
      <c r="A4397" s="5">
        <v>27.36</v>
      </c>
    </row>
    <row r="4398" spans="1:1" thickBot="1" x14ac:dyDescent="0.35">
      <c r="A4398" s="5">
        <v>361.37599999999998</v>
      </c>
    </row>
    <row r="4399" spans="1:1" thickBot="1" x14ac:dyDescent="0.35">
      <c r="A4399" s="5">
        <v>172.18600000000001</v>
      </c>
    </row>
    <row r="4400" spans="1:1" thickBot="1" x14ac:dyDescent="0.35">
      <c r="A4400" s="5">
        <v>69.007999999999996</v>
      </c>
    </row>
    <row r="4401" spans="1:1" thickBot="1" x14ac:dyDescent="0.35">
      <c r="A4401" s="5">
        <v>199.9</v>
      </c>
    </row>
    <row r="4402" spans="1:1" thickBot="1" x14ac:dyDescent="0.35">
      <c r="A4402" s="5">
        <v>901.95</v>
      </c>
    </row>
    <row r="4403" spans="1:1" thickBot="1" x14ac:dyDescent="0.35">
      <c r="A4403" s="5">
        <v>971.5</v>
      </c>
    </row>
    <row r="4404" spans="1:1" thickBot="1" x14ac:dyDescent="0.35">
      <c r="A4404" s="5">
        <v>11.327999999999999</v>
      </c>
    </row>
    <row r="4405" spans="1:1" thickBot="1" x14ac:dyDescent="0.35">
      <c r="A4405" s="5">
        <v>21.24</v>
      </c>
    </row>
    <row r="4406" spans="1:1" thickBot="1" x14ac:dyDescent="0.35">
      <c r="A4406" s="5">
        <v>34.799999999999997</v>
      </c>
    </row>
    <row r="4407" spans="1:1" thickBot="1" x14ac:dyDescent="0.35">
      <c r="A4407" s="5">
        <v>38.975999999999999</v>
      </c>
    </row>
    <row r="4408" spans="1:1" thickBot="1" x14ac:dyDescent="0.35">
      <c r="A4408" s="5">
        <v>9.08</v>
      </c>
    </row>
    <row r="4409" spans="1:1" thickBot="1" x14ac:dyDescent="0.35">
      <c r="A4409" s="5">
        <v>314.55</v>
      </c>
    </row>
    <row r="4410" spans="1:1" thickBot="1" x14ac:dyDescent="0.35">
      <c r="A4410" s="5">
        <v>4.91</v>
      </c>
    </row>
    <row r="4411" spans="1:1" thickBot="1" x14ac:dyDescent="0.35">
      <c r="A4411" s="5">
        <v>5.78</v>
      </c>
    </row>
    <row r="4412" spans="1:1" thickBot="1" x14ac:dyDescent="0.35">
      <c r="A4412" s="5">
        <v>107.94</v>
      </c>
    </row>
    <row r="4413" spans="1:1" thickBot="1" x14ac:dyDescent="0.35">
      <c r="A4413" s="5">
        <v>19.649999999999999</v>
      </c>
    </row>
    <row r="4414" spans="1:1" thickBot="1" x14ac:dyDescent="0.35">
      <c r="A4414" s="5">
        <v>617.97</v>
      </c>
    </row>
    <row r="4415" spans="1:1" thickBot="1" x14ac:dyDescent="0.35">
      <c r="A4415" s="5">
        <v>59.7</v>
      </c>
    </row>
    <row r="4416" spans="1:1" thickBot="1" x14ac:dyDescent="0.35">
      <c r="A4416" s="5">
        <v>387.99</v>
      </c>
    </row>
    <row r="4417" spans="1:1" thickBot="1" x14ac:dyDescent="0.35">
      <c r="A4417" s="5">
        <v>575.91999999999996</v>
      </c>
    </row>
    <row r="4418" spans="1:1" thickBot="1" x14ac:dyDescent="0.35">
      <c r="A4418" s="5">
        <v>30.4</v>
      </c>
    </row>
    <row r="4419" spans="1:1" thickBot="1" x14ac:dyDescent="0.35">
      <c r="A4419" s="5">
        <v>478.24</v>
      </c>
    </row>
    <row r="4420" spans="1:1" thickBot="1" x14ac:dyDescent="0.35">
      <c r="A4420" s="5">
        <v>190.84800000000001</v>
      </c>
    </row>
    <row r="4421" spans="1:1" thickBot="1" x14ac:dyDescent="0.35">
      <c r="A4421" s="5">
        <v>5.484</v>
      </c>
    </row>
    <row r="4422" spans="1:1" thickBot="1" x14ac:dyDescent="0.35">
      <c r="A4422" s="5">
        <v>40.92</v>
      </c>
    </row>
    <row r="4423" spans="1:1" thickBot="1" x14ac:dyDescent="0.35">
      <c r="A4423" s="5">
        <v>15.552</v>
      </c>
    </row>
    <row r="4424" spans="1:1" thickBot="1" x14ac:dyDescent="0.35">
      <c r="A4424" s="5">
        <v>17.239999999999998</v>
      </c>
    </row>
    <row r="4425" spans="1:1" thickBot="1" x14ac:dyDescent="0.35">
      <c r="A4425" s="5">
        <v>302.94</v>
      </c>
    </row>
    <row r="4426" spans="1:1" thickBot="1" x14ac:dyDescent="0.35">
      <c r="A4426" s="5">
        <v>34.75</v>
      </c>
    </row>
    <row r="4427" spans="1:1" thickBot="1" x14ac:dyDescent="0.35">
      <c r="A4427" s="5">
        <v>113.94</v>
      </c>
    </row>
    <row r="4428" spans="1:1" thickBot="1" x14ac:dyDescent="0.35">
      <c r="A4428" s="5">
        <v>55.98</v>
      </c>
    </row>
    <row r="4429" spans="1:1" thickBot="1" x14ac:dyDescent="0.35">
      <c r="A4429" s="5">
        <v>27.18</v>
      </c>
    </row>
    <row r="4430" spans="1:1" thickBot="1" x14ac:dyDescent="0.35">
      <c r="A4430" s="5">
        <v>1805.88</v>
      </c>
    </row>
    <row r="4431" spans="1:1" thickBot="1" x14ac:dyDescent="0.35">
      <c r="A4431" s="5">
        <v>70.95</v>
      </c>
    </row>
    <row r="4432" spans="1:1" thickBot="1" x14ac:dyDescent="0.35">
      <c r="A4432" s="5">
        <v>20</v>
      </c>
    </row>
    <row r="4433" spans="1:1" thickBot="1" x14ac:dyDescent="0.35">
      <c r="A4433" s="5">
        <v>7.98</v>
      </c>
    </row>
    <row r="4434" spans="1:1" thickBot="1" x14ac:dyDescent="0.35">
      <c r="A4434" s="5">
        <v>24.1</v>
      </c>
    </row>
    <row r="4435" spans="1:1" thickBot="1" x14ac:dyDescent="0.35">
      <c r="A4435" s="5">
        <v>8.75</v>
      </c>
    </row>
    <row r="4436" spans="1:1" thickBot="1" x14ac:dyDescent="0.35">
      <c r="A4436" s="5">
        <v>842.94</v>
      </c>
    </row>
    <row r="4437" spans="1:1" thickBot="1" x14ac:dyDescent="0.35">
      <c r="A4437" s="5">
        <v>2.1819999999999999</v>
      </c>
    </row>
    <row r="4438" spans="1:1" thickBot="1" x14ac:dyDescent="0.35">
      <c r="A4438" s="5">
        <v>27.384</v>
      </c>
    </row>
    <row r="4439" spans="1:1" thickBot="1" x14ac:dyDescent="0.35">
      <c r="A4439" s="5">
        <v>26.405999999999999</v>
      </c>
    </row>
    <row r="4440" spans="1:1" thickBot="1" x14ac:dyDescent="0.35">
      <c r="A4440" s="5">
        <v>10.368</v>
      </c>
    </row>
    <row r="4441" spans="1:1" thickBot="1" x14ac:dyDescent="0.35">
      <c r="A4441" s="5">
        <v>23.68</v>
      </c>
    </row>
    <row r="4442" spans="1:1" thickBot="1" x14ac:dyDescent="0.35">
      <c r="A4442" s="5">
        <v>109.95</v>
      </c>
    </row>
    <row r="4443" spans="1:1" thickBot="1" x14ac:dyDescent="0.35">
      <c r="A4443" s="5">
        <v>965.85</v>
      </c>
    </row>
    <row r="4444" spans="1:1" thickBot="1" x14ac:dyDescent="0.35">
      <c r="A4444" s="5">
        <v>29.2</v>
      </c>
    </row>
    <row r="4445" spans="1:1" thickBot="1" x14ac:dyDescent="0.35">
      <c r="A4445" s="5">
        <v>32.4</v>
      </c>
    </row>
    <row r="4446" spans="1:1" thickBot="1" x14ac:dyDescent="0.35">
      <c r="A4446" s="5">
        <v>78.349999999999994</v>
      </c>
    </row>
    <row r="4447" spans="1:1" thickBot="1" x14ac:dyDescent="0.35">
      <c r="A4447" s="5">
        <v>31.68</v>
      </c>
    </row>
    <row r="4448" spans="1:1" thickBot="1" x14ac:dyDescent="0.35">
      <c r="A4448" s="5">
        <v>29.12</v>
      </c>
    </row>
    <row r="4449" spans="1:1" thickBot="1" x14ac:dyDescent="0.35">
      <c r="A4449" s="5">
        <v>169.45</v>
      </c>
    </row>
    <row r="4450" spans="1:1" thickBot="1" x14ac:dyDescent="0.35">
      <c r="A4450" s="5">
        <v>12.56</v>
      </c>
    </row>
    <row r="4451" spans="1:1" thickBot="1" x14ac:dyDescent="0.35">
      <c r="A4451" s="5">
        <v>6.48</v>
      </c>
    </row>
    <row r="4452" spans="1:1" thickBot="1" x14ac:dyDescent="0.35">
      <c r="A4452" s="5">
        <v>186.69</v>
      </c>
    </row>
    <row r="4453" spans="1:1" thickBot="1" x14ac:dyDescent="0.35">
      <c r="A4453" s="5">
        <v>25.4</v>
      </c>
    </row>
    <row r="4454" spans="1:1" thickBot="1" x14ac:dyDescent="0.35">
      <c r="A4454" s="5">
        <v>43.96</v>
      </c>
    </row>
    <row r="4455" spans="1:1" thickBot="1" x14ac:dyDescent="0.35">
      <c r="A4455" s="5">
        <v>1279.165</v>
      </c>
    </row>
    <row r="4456" spans="1:1" thickBot="1" x14ac:dyDescent="0.35">
      <c r="A4456" s="5">
        <v>27.92</v>
      </c>
    </row>
    <row r="4457" spans="1:1" thickBot="1" x14ac:dyDescent="0.35">
      <c r="A4457" s="5">
        <v>129.56800000000001</v>
      </c>
    </row>
    <row r="4458" spans="1:1" thickBot="1" x14ac:dyDescent="0.35">
      <c r="A4458" s="5">
        <v>6.3680000000000003</v>
      </c>
    </row>
    <row r="4459" spans="1:1" thickBot="1" x14ac:dyDescent="0.35">
      <c r="A4459" s="5">
        <v>244.55</v>
      </c>
    </row>
    <row r="4460" spans="1:1" thickBot="1" x14ac:dyDescent="0.35">
      <c r="A4460" s="5">
        <v>1332.4960000000001</v>
      </c>
    </row>
    <row r="4461" spans="1:1" thickBot="1" x14ac:dyDescent="0.35">
      <c r="A4461" s="5">
        <v>32.776000000000003</v>
      </c>
    </row>
    <row r="4462" spans="1:1" thickBot="1" x14ac:dyDescent="0.35">
      <c r="A4462" s="5">
        <v>147.184</v>
      </c>
    </row>
    <row r="4463" spans="1:1" thickBot="1" x14ac:dyDescent="0.35">
      <c r="A4463" s="5">
        <v>54.384</v>
      </c>
    </row>
    <row r="4464" spans="1:1" thickBot="1" x14ac:dyDescent="0.35">
      <c r="A4464" s="5">
        <v>76.775999999999996</v>
      </c>
    </row>
    <row r="4465" spans="1:1" thickBot="1" x14ac:dyDescent="0.35">
      <c r="A4465" s="5">
        <v>14.352</v>
      </c>
    </row>
    <row r="4466" spans="1:1" thickBot="1" x14ac:dyDescent="0.35">
      <c r="A4466" s="5">
        <v>209.792</v>
      </c>
    </row>
    <row r="4467" spans="1:1" thickBot="1" x14ac:dyDescent="0.35">
      <c r="A4467" s="5">
        <v>3.3039999999999998</v>
      </c>
    </row>
    <row r="4468" spans="1:1" thickBot="1" x14ac:dyDescent="0.35">
      <c r="A4468" s="5">
        <v>16.38</v>
      </c>
    </row>
    <row r="4469" spans="1:1" thickBot="1" x14ac:dyDescent="0.35">
      <c r="A4469" s="5">
        <v>167.96</v>
      </c>
    </row>
    <row r="4470" spans="1:1" thickBot="1" x14ac:dyDescent="0.35">
      <c r="A4470" s="5">
        <v>321.56799999999998</v>
      </c>
    </row>
    <row r="4471" spans="1:1" thickBot="1" x14ac:dyDescent="0.35">
      <c r="A4471" s="5">
        <v>12.96</v>
      </c>
    </row>
    <row r="4472" spans="1:1" thickBot="1" x14ac:dyDescent="0.35">
      <c r="A4472" s="5">
        <v>128.05799999999999</v>
      </c>
    </row>
    <row r="4473" spans="1:1" thickBot="1" x14ac:dyDescent="0.35">
      <c r="A4473" s="5">
        <v>63.686</v>
      </c>
    </row>
    <row r="4474" spans="1:1" thickBot="1" x14ac:dyDescent="0.35">
      <c r="A4474" s="5">
        <v>239.976</v>
      </c>
    </row>
    <row r="4475" spans="1:1" thickBot="1" x14ac:dyDescent="0.35">
      <c r="A4475" s="5">
        <v>344.22</v>
      </c>
    </row>
    <row r="4476" spans="1:1" thickBot="1" x14ac:dyDescent="0.35">
      <c r="A4476" s="5">
        <v>15.552</v>
      </c>
    </row>
    <row r="4477" spans="1:1" thickBot="1" x14ac:dyDescent="0.35">
      <c r="A4477" s="5">
        <v>21.248000000000001</v>
      </c>
    </row>
    <row r="4478" spans="1:1" thickBot="1" x14ac:dyDescent="0.35">
      <c r="A4478" s="5">
        <v>8.4480000000000004</v>
      </c>
    </row>
    <row r="4479" spans="1:1" thickBot="1" x14ac:dyDescent="0.35">
      <c r="A4479" s="5">
        <v>333.09</v>
      </c>
    </row>
    <row r="4480" spans="1:1" thickBot="1" x14ac:dyDescent="0.35">
      <c r="A4480" s="5">
        <v>248.98</v>
      </c>
    </row>
    <row r="4481" spans="1:1" thickBot="1" x14ac:dyDescent="0.35">
      <c r="A4481" s="5">
        <v>24.9</v>
      </c>
    </row>
    <row r="4482" spans="1:1" thickBot="1" x14ac:dyDescent="0.35">
      <c r="A4482" s="5">
        <v>15.26</v>
      </c>
    </row>
    <row r="4483" spans="1:1" thickBot="1" x14ac:dyDescent="0.35">
      <c r="A4483" s="5">
        <v>43.32</v>
      </c>
    </row>
    <row r="4484" spans="1:1" thickBot="1" x14ac:dyDescent="0.35">
      <c r="A4484" s="5">
        <v>43.584000000000003</v>
      </c>
    </row>
    <row r="4485" spans="1:1" thickBot="1" x14ac:dyDescent="0.35">
      <c r="A4485" s="5">
        <v>116.28</v>
      </c>
    </row>
    <row r="4486" spans="1:1" thickBot="1" x14ac:dyDescent="0.35">
      <c r="A4486" s="5">
        <v>9.2959999999999994</v>
      </c>
    </row>
    <row r="4487" spans="1:1" thickBot="1" x14ac:dyDescent="0.35">
      <c r="A4487" s="5">
        <v>19.440000000000001</v>
      </c>
    </row>
    <row r="4488" spans="1:1" thickBot="1" x14ac:dyDescent="0.35">
      <c r="A4488" s="5">
        <v>314.55</v>
      </c>
    </row>
    <row r="4489" spans="1:1" thickBot="1" x14ac:dyDescent="0.35">
      <c r="A4489" s="5">
        <v>16.27</v>
      </c>
    </row>
    <row r="4490" spans="1:1" thickBot="1" x14ac:dyDescent="0.35">
      <c r="A4490" s="5">
        <v>69.12</v>
      </c>
    </row>
    <row r="4491" spans="1:1" thickBot="1" x14ac:dyDescent="0.35">
      <c r="A4491" s="5">
        <v>4.47</v>
      </c>
    </row>
    <row r="4492" spans="1:1" thickBot="1" x14ac:dyDescent="0.35">
      <c r="A4492" s="5">
        <v>418.29599999999999</v>
      </c>
    </row>
    <row r="4493" spans="1:1" thickBot="1" x14ac:dyDescent="0.35">
      <c r="A4493" s="5">
        <v>659.98800000000006</v>
      </c>
    </row>
    <row r="4494" spans="1:1" thickBot="1" x14ac:dyDescent="0.35">
      <c r="A4494" s="5">
        <v>8.1280000000000001</v>
      </c>
    </row>
    <row r="4495" spans="1:1" thickBot="1" x14ac:dyDescent="0.35">
      <c r="A4495" s="5">
        <v>36.287999999999997</v>
      </c>
    </row>
    <row r="4496" spans="1:1" thickBot="1" x14ac:dyDescent="0.35">
      <c r="A4496" s="5">
        <v>909.72</v>
      </c>
    </row>
    <row r="4497" spans="1:1" thickBot="1" x14ac:dyDescent="0.35">
      <c r="A4497" s="5">
        <v>917.92349999999999</v>
      </c>
    </row>
    <row r="4498" spans="1:1" thickBot="1" x14ac:dyDescent="0.35">
      <c r="A4498" s="5">
        <v>38.880000000000003</v>
      </c>
    </row>
    <row r="4499" spans="1:1" thickBot="1" x14ac:dyDescent="0.35">
      <c r="A4499" s="5">
        <v>631.17600000000004</v>
      </c>
    </row>
    <row r="4500" spans="1:1" thickBot="1" x14ac:dyDescent="0.35">
      <c r="A4500" s="5">
        <v>12.96</v>
      </c>
    </row>
    <row r="4501" spans="1:1" thickBot="1" x14ac:dyDescent="0.35">
      <c r="A4501" s="5">
        <v>12.96</v>
      </c>
    </row>
    <row r="4502" spans="1:1" thickBot="1" x14ac:dyDescent="0.35">
      <c r="A4502" s="5">
        <v>23.2</v>
      </c>
    </row>
    <row r="4503" spans="1:1" thickBot="1" x14ac:dyDescent="0.35">
      <c r="A4503" s="5">
        <v>25.92</v>
      </c>
    </row>
    <row r="4504" spans="1:1" thickBot="1" x14ac:dyDescent="0.35">
      <c r="A4504" s="5">
        <v>21.312000000000001</v>
      </c>
    </row>
    <row r="4505" spans="1:1" thickBot="1" x14ac:dyDescent="0.35">
      <c r="A4505" s="5">
        <v>173.65600000000001</v>
      </c>
    </row>
    <row r="4506" spans="1:1" thickBot="1" x14ac:dyDescent="0.35">
      <c r="A4506" s="5">
        <v>361.96</v>
      </c>
    </row>
    <row r="4507" spans="1:1" thickBot="1" x14ac:dyDescent="0.35">
      <c r="A4507" s="5">
        <v>62.85</v>
      </c>
    </row>
    <row r="4508" spans="1:1" thickBot="1" x14ac:dyDescent="0.35">
      <c r="A4508" s="5">
        <v>818.37599999999998</v>
      </c>
    </row>
    <row r="4509" spans="1:1" thickBot="1" x14ac:dyDescent="0.35">
      <c r="A4509" s="5">
        <v>20.34</v>
      </c>
    </row>
    <row r="4510" spans="1:1" thickBot="1" x14ac:dyDescent="0.35">
      <c r="A4510" s="5">
        <v>23.99</v>
      </c>
    </row>
    <row r="4511" spans="1:1" thickBot="1" x14ac:dyDescent="0.35">
      <c r="A4511" s="5">
        <v>171.28800000000001</v>
      </c>
    </row>
    <row r="4512" spans="1:1" thickBot="1" x14ac:dyDescent="0.35">
      <c r="A4512" s="5">
        <v>37.299999999999997</v>
      </c>
    </row>
    <row r="4513" spans="1:1" thickBot="1" x14ac:dyDescent="0.35">
      <c r="A4513" s="5">
        <v>81.96</v>
      </c>
    </row>
    <row r="4514" spans="1:1" thickBot="1" x14ac:dyDescent="0.35">
      <c r="A4514" s="5">
        <v>54.792000000000002</v>
      </c>
    </row>
    <row r="4515" spans="1:1" thickBot="1" x14ac:dyDescent="0.35">
      <c r="A4515" s="5">
        <v>10.784000000000001</v>
      </c>
    </row>
    <row r="4516" spans="1:1" thickBot="1" x14ac:dyDescent="0.35">
      <c r="A4516" s="5">
        <v>290.98</v>
      </c>
    </row>
    <row r="4517" spans="1:1" thickBot="1" x14ac:dyDescent="0.35">
      <c r="A4517" s="5">
        <v>36.44</v>
      </c>
    </row>
    <row r="4518" spans="1:1" thickBot="1" x14ac:dyDescent="0.35">
      <c r="A4518" s="5">
        <v>21.4</v>
      </c>
    </row>
    <row r="4519" spans="1:1" thickBot="1" x14ac:dyDescent="0.35">
      <c r="A4519" s="5">
        <v>48.664000000000001</v>
      </c>
    </row>
    <row r="4520" spans="1:1" thickBot="1" x14ac:dyDescent="0.35">
      <c r="A4520" s="5">
        <v>16.559999999999999</v>
      </c>
    </row>
    <row r="4521" spans="1:1" thickBot="1" x14ac:dyDescent="0.35">
      <c r="A4521" s="5">
        <v>1347.52</v>
      </c>
    </row>
    <row r="4522" spans="1:1" thickBot="1" x14ac:dyDescent="0.35">
      <c r="A4522" s="5">
        <v>62.31</v>
      </c>
    </row>
    <row r="4523" spans="1:1" thickBot="1" x14ac:dyDescent="0.35">
      <c r="A4523" s="5">
        <v>20.32</v>
      </c>
    </row>
    <row r="4524" spans="1:1" thickBot="1" x14ac:dyDescent="0.35">
      <c r="A4524" s="5">
        <v>9.4320000000000004</v>
      </c>
    </row>
    <row r="4525" spans="1:1" thickBot="1" x14ac:dyDescent="0.35">
      <c r="A4525" s="5">
        <v>34.86</v>
      </c>
    </row>
    <row r="4526" spans="1:1" thickBot="1" x14ac:dyDescent="0.35">
      <c r="A4526" s="5">
        <v>89.34</v>
      </c>
    </row>
    <row r="4527" spans="1:1" thickBot="1" x14ac:dyDescent="0.35">
      <c r="A4527" s="5">
        <v>269.98</v>
      </c>
    </row>
    <row r="4528" spans="1:1" thickBot="1" x14ac:dyDescent="0.35">
      <c r="A4528" s="5">
        <v>99.9</v>
      </c>
    </row>
    <row r="4529" spans="1:1" thickBot="1" x14ac:dyDescent="0.35">
      <c r="A4529" s="5">
        <v>39.08</v>
      </c>
    </row>
    <row r="4530" spans="1:1" thickBot="1" x14ac:dyDescent="0.35">
      <c r="A4530" s="5">
        <v>116.83199999999999</v>
      </c>
    </row>
    <row r="4531" spans="1:1" thickBot="1" x14ac:dyDescent="0.35">
      <c r="A4531" s="5">
        <v>2.2959999999999998</v>
      </c>
    </row>
    <row r="4532" spans="1:1" thickBot="1" x14ac:dyDescent="0.35">
      <c r="A4532" s="5">
        <v>408.00599999999997</v>
      </c>
    </row>
    <row r="4533" spans="1:1" thickBot="1" x14ac:dyDescent="0.35">
      <c r="A4533" s="5">
        <v>40.44</v>
      </c>
    </row>
    <row r="4534" spans="1:1" thickBot="1" x14ac:dyDescent="0.35">
      <c r="A4534" s="5">
        <v>122.352</v>
      </c>
    </row>
    <row r="4535" spans="1:1" thickBot="1" x14ac:dyDescent="0.35">
      <c r="A4535" s="5">
        <v>15.28</v>
      </c>
    </row>
    <row r="4536" spans="1:1" thickBot="1" x14ac:dyDescent="0.35">
      <c r="A4536" s="5">
        <v>11.96</v>
      </c>
    </row>
    <row r="4537" spans="1:1" thickBot="1" x14ac:dyDescent="0.35">
      <c r="A4537" s="5">
        <v>15.84</v>
      </c>
    </row>
    <row r="4538" spans="1:1" thickBot="1" x14ac:dyDescent="0.35">
      <c r="A4538" s="5">
        <v>86.376000000000005</v>
      </c>
    </row>
    <row r="4539" spans="1:1" thickBot="1" x14ac:dyDescent="0.35">
      <c r="A4539" s="5">
        <v>18.239999999999998</v>
      </c>
    </row>
    <row r="4540" spans="1:1" thickBot="1" x14ac:dyDescent="0.35">
      <c r="A4540" s="5">
        <v>13.12</v>
      </c>
    </row>
    <row r="4541" spans="1:1" thickBot="1" x14ac:dyDescent="0.35">
      <c r="A4541" s="5">
        <v>105.98</v>
      </c>
    </row>
    <row r="4542" spans="1:1" thickBot="1" x14ac:dyDescent="0.35">
      <c r="A4542" s="5">
        <v>493.92</v>
      </c>
    </row>
    <row r="4543" spans="1:1" thickBot="1" x14ac:dyDescent="0.35">
      <c r="A4543" s="5">
        <v>5.9359999999999999</v>
      </c>
    </row>
    <row r="4544" spans="1:1" thickBot="1" x14ac:dyDescent="0.35">
      <c r="A4544" s="5">
        <v>325.86</v>
      </c>
    </row>
    <row r="4545" spans="1:1" thickBot="1" x14ac:dyDescent="0.35">
      <c r="A4545" s="5">
        <v>383.60700000000003</v>
      </c>
    </row>
    <row r="4546" spans="1:1" thickBot="1" x14ac:dyDescent="0.35">
      <c r="A4546" s="5">
        <v>148.47999999999999</v>
      </c>
    </row>
    <row r="4547" spans="1:1" thickBot="1" x14ac:dyDescent="0.35">
      <c r="A4547" s="5">
        <v>537.54399999999998</v>
      </c>
    </row>
    <row r="4548" spans="1:1" thickBot="1" x14ac:dyDescent="0.35">
      <c r="A4548" s="5">
        <v>1.9279999999999999</v>
      </c>
    </row>
    <row r="4549" spans="1:1" thickBot="1" x14ac:dyDescent="0.35">
      <c r="A4549" s="5">
        <v>6.9119999999999999</v>
      </c>
    </row>
    <row r="4550" spans="1:1" thickBot="1" x14ac:dyDescent="0.35">
      <c r="A4550" s="5">
        <v>7.76</v>
      </c>
    </row>
    <row r="4551" spans="1:1" thickBot="1" x14ac:dyDescent="0.35">
      <c r="A4551" s="5">
        <v>659.16800000000001</v>
      </c>
    </row>
    <row r="4552" spans="1:1" thickBot="1" x14ac:dyDescent="0.35">
      <c r="A4552" s="5">
        <v>5.76</v>
      </c>
    </row>
    <row r="4553" spans="1:1" thickBot="1" x14ac:dyDescent="0.35">
      <c r="A4553" s="5">
        <v>351.21600000000001</v>
      </c>
    </row>
    <row r="4554" spans="1:1" thickBot="1" x14ac:dyDescent="0.35">
      <c r="A4554" s="5">
        <v>230.28</v>
      </c>
    </row>
    <row r="4555" spans="1:1" thickBot="1" x14ac:dyDescent="0.35">
      <c r="A4555" s="5">
        <v>12.84</v>
      </c>
    </row>
    <row r="4556" spans="1:1" thickBot="1" x14ac:dyDescent="0.35">
      <c r="A4556" s="5">
        <v>56.82</v>
      </c>
    </row>
    <row r="4557" spans="1:1" thickBot="1" x14ac:dyDescent="0.35">
      <c r="A4557" s="5">
        <v>31.56</v>
      </c>
    </row>
    <row r="4558" spans="1:1" thickBot="1" x14ac:dyDescent="0.35">
      <c r="A4558" s="5">
        <v>27.92</v>
      </c>
    </row>
    <row r="4559" spans="1:1" thickBot="1" x14ac:dyDescent="0.35">
      <c r="A4559" s="5">
        <v>8.5589999999999993</v>
      </c>
    </row>
    <row r="4560" spans="1:1" thickBot="1" x14ac:dyDescent="0.35">
      <c r="A4560" s="5">
        <v>49.567999999999998</v>
      </c>
    </row>
    <row r="4561" spans="1:1" thickBot="1" x14ac:dyDescent="0.35">
      <c r="A4561" s="5">
        <v>127.869</v>
      </c>
    </row>
    <row r="4562" spans="1:1" thickBot="1" x14ac:dyDescent="0.35">
      <c r="A4562" s="5">
        <v>271.44</v>
      </c>
    </row>
    <row r="4563" spans="1:1" thickBot="1" x14ac:dyDescent="0.35">
      <c r="A4563" s="5">
        <v>110.352</v>
      </c>
    </row>
    <row r="4564" spans="1:1" thickBot="1" x14ac:dyDescent="0.35">
      <c r="A4564" s="5">
        <v>36.4</v>
      </c>
    </row>
    <row r="4565" spans="1:1" thickBot="1" x14ac:dyDescent="0.35">
      <c r="A4565" s="5">
        <v>419.13600000000002</v>
      </c>
    </row>
    <row r="4566" spans="1:1" thickBot="1" x14ac:dyDescent="0.35">
      <c r="A4566" s="5">
        <v>100.70399999999999</v>
      </c>
    </row>
    <row r="4567" spans="1:1" thickBot="1" x14ac:dyDescent="0.35">
      <c r="A4567" s="5">
        <v>45.216000000000001</v>
      </c>
    </row>
    <row r="4568" spans="1:1" thickBot="1" x14ac:dyDescent="0.35">
      <c r="A4568" s="5">
        <v>28.782</v>
      </c>
    </row>
    <row r="4569" spans="1:1" thickBot="1" x14ac:dyDescent="0.35">
      <c r="A4569" s="5">
        <v>24.448</v>
      </c>
    </row>
    <row r="4570" spans="1:1" thickBot="1" x14ac:dyDescent="0.35">
      <c r="A4570" s="5">
        <v>10.476000000000001</v>
      </c>
    </row>
    <row r="4571" spans="1:1" thickBot="1" x14ac:dyDescent="0.35">
      <c r="A4571" s="5">
        <v>76.14</v>
      </c>
    </row>
    <row r="4572" spans="1:1" thickBot="1" x14ac:dyDescent="0.35">
      <c r="A4572" s="5">
        <v>21.24</v>
      </c>
    </row>
    <row r="4573" spans="1:1" thickBot="1" x14ac:dyDescent="0.35">
      <c r="A4573" s="5">
        <v>127.96</v>
      </c>
    </row>
    <row r="4574" spans="1:1" thickBot="1" x14ac:dyDescent="0.35">
      <c r="A4574" s="5">
        <v>479.98399999999998</v>
      </c>
    </row>
    <row r="4575" spans="1:1" thickBot="1" x14ac:dyDescent="0.35">
      <c r="A4575" s="5">
        <v>657.93</v>
      </c>
    </row>
    <row r="4576" spans="1:1" thickBot="1" x14ac:dyDescent="0.35">
      <c r="A4576" s="5">
        <v>33.479999999999997</v>
      </c>
    </row>
    <row r="4577" spans="1:1" thickBot="1" x14ac:dyDescent="0.35">
      <c r="A4577" s="5">
        <v>13.9</v>
      </c>
    </row>
    <row r="4578" spans="1:1" thickBot="1" x14ac:dyDescent="0.35">
      <c r="A4578" s="5">
        <v>26.86</v>
      </c>
    </row>
    <row r="4579" spans="1:1" thickBot="1" x14ac:dyDescent="0.35">
      <c r="A4579" s="5">
        <v>9.5839999999999996</v>
      </c>
    </row>
    <row r="4580" spans="1:1" thickBot="1" x14ac:dyDescent="0.35">
      <c r="A4580" s="5">
        <v>113.1</v>
      </c>
    </row>
    <row r="4581" spans="1:1" thickBot="1" x14ac:dyDescent="0.35">
      <c r="A4581" s="5">
        <v>65.78</v>
      </c>
    </row>
    <row r="4582" spans="1:1" thickBot="1" x14ac:dyDescent="0.35">
      <c r="A4582" s="5">
        <v>239.7</v>
      </c>
    </row>
    <row r="4583" spans="1:1" thickBot="1" x14ac:dyDescent="0.35">
      <c r="A4583" s="5">
        <v>25.632000000000001</v>
      </c>
    </row>
    <row r="4584" spans="1:1" thickBot="1" x14ac:dyDescent="0.35">
      <c r="A4584" s="5">
        <v>23.616</v>
      </c>
    </row>
    <row r="4585" spans="1:1" thickBot="1" x14ac:dyDescent="0.35">
      <c r="A4585" s="5">
        <v>8.26</v>
      </c>
    </row>
    <row r="4586" spans="1:1" thickBot="1" x14ac:dyDescent="0.35">
      <c r="A4586" s="5">
        <v>76.58</v>
      </c>
    </row>
    <row r="4587" spans="1:1" thickBot="1" x14ac:dyDescent="0.35">
      <c r="A4587" s="5">
        <v>8.8000000000000007</v>
      </c>
    </row>
    <row r="4588" spans="1:1" thickBot="1" x14ac:dyDescent="0.35">
      <c r="A4588" s="5">
        <v>590.35199999999998</v>
      </c>
    </row>
    <row r="4589" spans="1:1" thickBot="1" x14ac:dyDescent="0.35">
      <c r="A4589" s="5">
        <v>5.58</v>
      </c>
    </row>
    <row r="4590" spans="1:1" thickBot="1" x14ac:dyDescent="0.35">
      <c r="A4590" s="5">
        <v>25.02</v>
      </c>
    </row>
    <row r="4591" spans="1:1" thickBot="1" x14ac:dyDescent="0.35">
      <c r="A4591" s="5">
        <v>452.55</v>
      </c>
    </row>
    <row r="4592" spans="1:1" thickBot="1" x14ac:dyDescent="0.35">
      <c r="A4592" s="5">
        <v>17.760000000000002</v>
      </c>
    </row>
    <row r="4593" spans="1:1" thickBot="1" x14ac:dyDescent="0.35">
      <c r="A4593" s="5">
        <v>302.38400000000001</v>
      </c>
    </row>
    <row r="4594" spans="1:1" thickBot="1" x14ac:dyDescent="0.35">
      <c r="A4594" s="5">
        <v>146.352</v>
      </c>
    </row>
    <row r="4595" spans="1:1" thickBot="1" x14ac:dyDescent="0.35">
      <c r="A4595" s="5">
        <v>7.9</v>
      </c>
    </row>
    <row r="4596" spans="1:1" thickBot="1" x14ac:dyDescent="0.35">
      <c r="A4596" s="5">
        <v>902.71199999999999</v>
      </c>
    </row>
    <row r="4597" spans="1:1" thickBot="1" x14ac:dyDescent="0.35">
      <c r="A4597" s="5">
        <v>53.97</v>
      </c>
    </row>
    <row r="4598" spans="1:1" thickBot="1" x14ac:dyDescent="0.35">
      <c r="A4598" s="5">
        <v>33.92</v>
      </c>
    </row>
    <row r="4599" spans="1:1" thickBot="1" x14ac:dyDescent="0.35">
      <c r="A4599" s="5">
        <v>21.81</v>
      </c>
    </row>
    <row r="4600" spans="1:1" thickBot="1" x14ac:dyDescent="0.35">
      <c r="A4600" s="5">
        <v>91.6</v>
      </c>
    </row>
    <row r="4601" spans="1:1" thickBot="1" x14ac:dyDescent="0.35">
      <c r="A4601" s="5">
        <v>150.97999999999999</v>
      </c>
    </row>
    <row r="4602" spans="1:1" thickBot="1" x14ac:dyDescent="0.35">
      <c r="A4602" s="5">
        <v>137.25</v>
      </c>
    </row>
    <row r="4603" spans="1:1" thickBot="1" x14ac:dyDescent="0.35">
      <c r="A4603" s="5">
        <v>11.52</v>
      </c>
    </row>
    <row r="4604" spans="1:1" thickBot="1" x14ac:dyDescent="0.35">
      <c r="A4604" s="5">
        <v>18.271999999999998</v>
      </c>
    </row>
    <row r="4605" spans="1:1" thickBot="1" x14ac:dyDescent="0.35">
      <c r="A4605" s="5">
        <v>153.72800000000001</v>
      </c>
    </row>
    <row r="4606" spans="1:1" thickBot="1" x14ac:dyDescent="0.35">
      <c r="A4606" s="5">
        <v>12.224</v>
      </c>
    </row>
    <row r="4607" spans="1:1" thickBot="1" x14ac:dyDescent="0.35">
      <c r="A4607" s="5">
        <v>167.94399999999999</v>
      </c>
    </row>
    <row r="4608" spans="1:1" thickBot="1" x14ac:dyDescent="0.35">
      <c r="A4608" s="5">
        <v>45.99</v>
      </c>
    </row>
    <row r="4609" spans="1:1" thickBot="1" x14ac:dyDescent="0.35">
      <c r="A4609" s="5">
        <v>535.41</v>
      </c>
    </row>
    <row r="4610" spans="1:1" thickBot="1" x14ac:dyDescent="0.35">
      <c r="A4610" s="5">
        <v>6.0960000000000001</v>
      </c>
    </row>
    <row r="4611" spans="1:1" thickBot="1" x14ac:dyDescent="0.35">
      <c r="A4611" s="5">
        <v>45.36</v>
      </c>
    </row>
    <row r="4612" spans="1:1" thickBot="1" x14ac:dyDescent="0.35">
      <c r="A4612" s="5">
        <v>47.12</v>
      </c>
    </row>
    <row r="4613" spans="1:1" thickBot="1" x14ac:dyDescent="0.35">
      <c r="A4613" s="5">
        <v>31.36</v>
      </c>
    </row>
    <row r="4614" spans="1:1" thickBot="1" x14ac:dyDescent="0.35">
      <c r="A4614" s="5">
        <v>47.616</v>
      </c>
    </row>
    <row r="4615" spans="1:1" thickBot="1" x14ac:dyDescent="0.35">
      <c r="A4615" s="5">
        <v>23.48</v>
      </c>
    </row>
    <row r="4616" spans="1:1" thickBot="1" x14ac:dyDescent="0.35">
      <c r="A4616" s="5">
        <v>62.79</v>
      </c>
    </row>
    <row r="4617" spans="1:1" thickBot="1" x14ac:dyDescent="0.35">
      <c r="A4617" s="5">
        <v>28.44</v>
      </c>
    </row>
    <row r="4618" spans="1:1" thickBot="1" x14ac:dyDescent="0.35">
      <c r="A4618" s="5">
        <v>134.376</v>
      </c>
    </row>
    <row r="4619" spans="1:1" thickBot="1" x14ac:dyDescent="0.35">
      <c r="A4619" s="5">
        <v>589.9</v>
      </c>
    </row>
    <row r="4620" spans="1:1" thickBot="1" x14ac:dyDescent="0.35">
      <c r="A4620" s="5">
        <v>542.94000000000005</v>
      </c>
    </row>
    <row r="4621" spans="1:1" thickBot="1" x14ac:dyDescent="0.35">
      <c r="A4621" s="5">
        <v>2879.9520000000002</v>
      </c>
    </row>
    <row r="4622" spans="1:1" thickBot="1" x14ac:dyDescent="0.35">
      <c r="A4622" s="5">
        <v>90.48</v>
      </c>
    </row>
    <row r="4623" spans="1:1" thickBot="1" x14ac:dyDescent="0.35">
      <c r="A4623" s="5">
        <v>77.55</v>
      </c>
    </row>
    <row r="4624" spans="1:1" thickBot="1" x14ac:dyDescent="0.35">
      <c r="A4624" s="5">
        <v>8.8320000000000007</v>
      </c>
    </row>
    <row r="4625" spans="1:1" thickBot="1" x14ac:dyDescent="0.35">
      <c r="A4625" s="5">
        <v>177.536</v>
      </c>
    </row>
    <row r="4626" spans="1:1" thickBot="1" x14ac:dyDescent="0.35">
      <c r="A4626" s="5">
        <v>258.48</v>
      </c>
    </row>
    <row r="4627" spans="1:1" thickBot="1" x14ac:dyDescent="0.35">
      <c r="A4627" s="5">
        <v>14.135999999999999</v>
      </c>
    </row>
    <row r="4628" spans="1:1" thickBot="1" x14ac:dyDescent="0.35">
      <c r="A4628" s="5">
        <v>77.55</v>
      </c>
    </row>
    <row r="4629" spans="1:1" thickBot="1" x14ac:dyDescent="0.35">
      <c r="A4629" s="5">
        <v>24.88</v>
      </c>
    </row>
    <row r="4630" spans="1:1" thickBot="1" x14ac:dyDescent="0.35">
      <c r="A4630" s="5">
        <v>140.75</v>
      </c>
    </row>
    <row r="4631" spans="1:1" thickBot="1" x14ac:dyDescent="0.35">
      <c r="A4631" s="5">
        <v>36.630000000000003</v>
      </c>
    </row>
    <row r="4632" spans="1:1" thickBot="1" x14ac:dyDescent="0.35">
      <c r="A4632" s="5">
        <v>17.14</v>
      </c>
    </row>
    <row r="4633" spans="1:1" thickBot="1" x14ac:dyDescent="0.35">
      <c r="A4633" s="5">
        <v>51.75</v>
      </c>
    </row>
    <row r="4634" spans="1:1" thickBot="1" x14ac:dyDescent="0.35">
      <c r="A4634" s="5">
        <v>123.96</v>
      </c>
    </row>
    <row r="4635" spans="1:1" thickBot="1" x14ac:dyDescent="0.35">
      <c r="A4635" s="5">
        <v>586.39800000000002</v>
      </c>
    </row>
    <row r="4636" spans="1:1" thickBot="1" x14ac:dyDescent="0.35">
      <c r="A4636" s="5">
        <v>80.98</v>
      </c>
    </row>
    <row r="4637" spans="1:1" thickBot="1" x14ac:dyDescent="0.35">
      <c r="A4637" s="5">
        <v>242.94</v>
      </c>
    </row>
    <row r="4638" spans="1:1" thickBot="1" x14ac:dyDescent="0.35">
      <c r="A4638" s="5">
        <v>123.92</v>
      </c>
    </row>
    <row r="4639" spans="1:1" thickBot="1" x14ac:dyDescent="0.35">
      <c r="A4639" s="5">
        <v>12.39</v>
      </c>
    </row>
    <row r="4640" spans="1:1" thickBot="1" x14ac:dyDescent="0.35">
      <c r="A4640" s="5">
        <v>47.3</v>
      </c>
    </row>
    <row r="4641" spans="1:1" thickBot="1" x14ac:dyDescent="0.35">
      <c r="A4641" s="5">
        <v>1599.92</v>
      </c>
    </row>
    <row r="4642" spans="1:1" thickBot="1" x14ac:dyDescent="0.35">
      <c r="A4642" s="5">
        <v>11.09</v>
      </c>
    </row>
    <row r="4643" spans="1:1" thickBot="1" x14ac:dyDescent="0.35">
      <c r="A4643" s="5">
        <v>3.1680000000000001</v>
      </c>
    </row>
    <row r="4644" spans="1:1" thickBot="1" x14ac:dyDescent="0.35">
      <c r="A4644" s="5">
        <v>579.13599999999997</v>
      </c>
    </row>
    <row r="4645" spans="1:1" thickBot="1" x14ac:dyDescent="0.35">
      <c r="A4645" s="5">
        <v>6.3680000000000003</v>
      </c>
    </row>
    <row r="4646" spans="1:1" thickBot="1" x14ac:dyDescent="0.35">
      <c r="A4646" s="5">
        <v>558.4</v>
      </c>
    </row>
    <row r="4647" spans="1:1" thickBot="1" x14ac:dyDescent="0.35">
      <c r="A4647" s="5">
        <v>145.76400000000001</v>
      </c>
    </row>
    <row r="4648" spans="1:1" thickBot="1" x14ac:dyDescent="0.35">
      <c r="A4648" s="5">
        <v>13.62</v>
      </c>
    </row>
    <row r="4649" spans="1:1" thickBot="1" x14ac:dyDescent="0.35">
      <c r="A4649" s="5">
        <v>434.64600000000002</v>
      </c>
    </row>
    <row r="4650" spans="1:1" thickBot="1" x14ac:dyDescent="0.35">
      <c r="A4650" s="5">
        <v>440.19</v>
      </c>
    </row>
    <row r="4651" spans="1:1" thickBot="1" x14ac:dyDescent="0.35">
      <c r="A4651" s="5">
        <v>64.400000000000006</v>
      </c>
    </row>
    <row r="4652" spans="1:1" thickBot="1" x14ac:dyDescent="0.35">
      <c r="A4652" s="5">
        <v>244.55</v>
      </c>
    </row>
    <row r="4653" spans="1:1" thickBot="1" x14ac:dyDescent="0.35">
      <c r="A4653" s="5">
        <v>195.76</v>
      </c>
    </row>
    <row r="4654" spans="1:1" thickBot="1" x14ac:dyDescent="0.35">
      <c r="A4654" s="5">
        <v>11.76</v>
      </c>
    </row>
    <row r="4655" spans="1:1" thickBot="1" x14ac:dyDescent="0.35">
      <c r="A4655" s="5">
        <v>166.45</v>
      </c>
    </row>
    <row r="4656" spans="1:1" thickBot="1" x14ac:dyDescent="0.35">
      <c r="A4656" s="5">
        <v>2.88</v>
      </c>
    </row>
    <row r="4657" spans="1:1" thickBot="1" x14ac:dyDescent="0.35">
      <c r="A4657" s="5">
        <v>45.247999999999998</v>
      </c>
    </row>
    <row r="4658" spans="1:1" thickBot="1" x14ac:dyDescent="0.35">
      <c r="A4658" s="5">
        <v>59.904000000000003</v>
      </c>
    </row>
    <row r="4659" spans="1:1" thickBot="1" x14ac:dyDescent="0.35">
      <c r="A4659" s="5">
        <v>23.696000000000002</v>
      </c>
    </row>
    <row r="4660" spans="1:1" thickBot="1" x14ac:dyDescent="0.35">
      <c r="A4660" s="5">
        <v>7.968</v>
      </c>
    </row>
    <row r="4661" spans="1:1" thickBot="1" x14ac:dyDescent="0.35">
      <c r="A4661" s="5">
        <v>18.2</v>
      </c>
    </row>
    <row r="4662" spans="1:1" thickBot="1" x14ac:dyDescent="0.35">
      <c r="A4662" s="5">
        <v>27.552</v>
      </c>
    </row>
    <row r="4663" spans="1:1" thickBot="1" x14ac:dyDescent="0.35">
      <c r="A4663" s="5">
        <v>844.11599999999999</v>
      </c>
    </row>
    <row r="4664" spans="1:1" thickBot="1" x14ac:dyDescent="0.35">
      <c r="A4664" s="5">
        <v>76.751999999999995</v>
      </c>
    </row>
    <row r="4665" spans="1:1" thickBot="1" x14ac:dyDescent="0.35">
      <c r="A4665" s="5">
        <v>3</v>
      </c>
    </row>
    <row r="4666" spans="1:1" thickBot="1" x14ac:dyDescent="0.35">
      <c r="A4666" s="5">
        <v>7.5060000000000002</v>
      </c>
    </row>
    <row r="4667" spans="1:1" thickBot="1" x14ac:dyDescent="0.35">
      <c r="A4667" s="5">
        <v>16.559999999999999</v>
      </c>
    </row>
    <row r="4668" spans="1:1" thickBot="1" x14ac:dyDescent="0.35">
      <c r="A4668" s="5">
        <v>79.92</v>
      </c>
    </row>
    <row r="4669" spans="1:1" thickBot="1" x14ac:dyDescent="0.35">
      <c r="A4669" s="5">
        <v>69.98</v>
      </c>
    </row>
    <row r="4670" spans="1:1" thickBot="1" x14ac:dyDescent="0.35">
      <c r="A4670" s="5">
        <v>11.06</v>
      </c>
    </row>
    <row r="4671" spans="1:1" thickBot="1" x14ac:dyDescent="0.35">
      <c r="A4671" s="5">
        <v>623.46479999999997</v>
      </c>
    </row>
    <row r="4672" spans="1:1" thickBot="1" x14ac:dyDescent="0.35">
      <c r="A4672" s="5">
        <v>772.68</v>
      </c>
    </row>
    <row r="4673" spans="1:1" thickBot="1" x14ac:dyDescent="0.35">
      <c r="A4673" s="5">
        <v>283.14</v>
      </c>
    </row>
    <row r="4674" spans="1:1" thickBot="1" x14ac:dyDescent="0.35">
      <c r="A4674" s="5">
        <v>635.96</v>
      </c>
    </row>
    <row r="4675" spans="1:1" thickBot="1" x14ac:dyDescent="0.35">
      <c r="A4675" s="5">
        <v>118.99</v>
      </c>
    </row>
    <row r="4676" spans="1:1" thickBot="1" x14ac:dyDescent="0.35">
      <c r="A4676" s="5">
        <v>272.94</v>
      </c>
    </row>
    <row r="4677" spans="1:1" thickBot="1" x14ac:dyDescent="0.35">
      <c r="A4677" s="5">
        <v>15.007999999999999</v>
      </c>
    </row>
    <row r="4678" spans="1:1" thickBot="1" x14ac:dyDescent="0.35">
      <c r="A4678" s="5">
        <v>33.088000000000001</v>
      </c>
    </row>
    <row r="4679" spans="1:1" thickBot="1" x14ac:dyDescent="0.35">
      <c r="A4679" s="5">
        <v>80.98</v>
      </c>
    </row>
    <row r="4680" spans="1:1" thickBot="1" x14ac:dyDescent="0.35">
      <c r="A4680" s="5">
        <v>82.8</v>
      </c>
    </row>
    <row r="4681" spans="1:1" thickBot="1" x14ac:dyDescent="0.35">
      <c r="A4681" s="5">
        <v>21.36</v>
      </c>
    </row>
    <row r="4682" spans="1:1" thickBot="1" x14ac:dyDescent="0.35">
      <c r="A4682" s="5">
        <v>62.048000000000002</v>
      </c>
    </row>
    <row r="4683" spans="1:1" thickBot="1" x14ac:dyDescent="0.35">
      <c r="A4683" s="5">
        <v>29.61</v>
      </c>
    </row>
    <row r="4684" spans="1:1" thickBot="1" x14ac:dyDescent="0.35">
      <c r="A4684" s="5">
        <v>863.928</v>
      </c>
    </row>
    <row r="4685" spans="1:1" thickBot="1" x14ac:dyDescent="0.35">
      <c r="A4685" s="5">
        <v>241.92</v>
      </c>
    </row>
    <row r="4686" spans="1:1" thickBot="1" x14ac:dyDescent="0.35">
      <c r="A4686" s="5">
        <v>163.88</v>
      </c>
    </row>
    <row r="4687" spans="1:1" thickBot="1" x14ac:dyDescent="0.35">
      <c r="A4687" s="5">
        <v>3.4860000000000002</v>
      </c>
    </row>
    <row r="4688" spans="1:1" thickBot="1" x14ac:dyDescent="0.35">
      <c r="A4688" s="5">
        <v>10.584</v>
      </c>
    </row>
    <row r="4689" spans="1:1" thickBot="1" x14ac:dyDescent="0.35">
      <c r="A4689" s="5">
        <v>440.91</v>
      </c>
    </row>
    <row r="4690" spans="1:1" thickBot="1" x14ac:dyDescent="0.35">
      <c r="A4690" s="5">
        <v>5.7149999999999999</v>
      </c>
    </row>
    <row r="4691" spans="1:1" thickBot="1" x14ac:dyDescent="0.35">
      <c r="A4691" s="5">
        <v>51.968000000000004</v>
      </c>
    </row>
    <row r="4692" spans="1:1" thickBot="1" x14ac:dyDescent="0.35">
      <c r="A4692" s="5">
        <v>71.975999999999999</v>
      </c>
    </row>
    <row r="4693" spans="1:1" thickBot="1" x14ac:dyDescent="0.35">
      <c r="A4693" s="5">
        <v>242.352</v>
      </c>
    </row>
    <row r="4694" spans="1:1" thickBot="1" x14ac:dyDescent="0.35">
      <c r="A4694" s="5">
        <v>221.92</v>
      </c>
    </row>
    <row r="4695" spans="1:1" thickBot="1" x14ac:dyDescent="0.35">
      <c r="A4695" s="5">
        <v>8.4480000000000004</v>
      </c>
    </row>
    <row r="4696" spans="1:1" thickBot="1" x14ac:dyDescent="0.35">
      <c r="A4696" s="5">
        <v>29.52</v>
      </c>
    </row>
    <row r="4697" spans="1:1" thickBot="1" x14ac:dyDescent="0.35">
      <c r="A4697" s="5">
        <v>302.94</v>
      </c>
    </row>
    <row r="4698" spans="1:1" thickBot="1" x14ac:dyDescent="0.35">
      <c r="A4698" s="5">
        <v>142.36000000000001</v>
      </c>
    </row>
    <row r="4699" spans="1:1" thickBot="1" x14ac:dyDescent="0.35">
      <c r="A4699" s="5">
        <v>546.66</v>
      </c>
    </row>
    <row r="4700" spans="1:1" thickBot="1" x14ac:dyDescent="0.35">
      <c r="A4700" s="5">
        <v>212.13</v>
      </c>
    </row>
    <row r="4701" spans="1:1" thickBot="1" x14ac:dyDescent="0.35">
      <c r="A4701" s="5">
        <v>5.2480000000000002</v>
      </c>
    </row>
    <row r="4702" spans="1:1" thickBot="1" x14ac:dyDescent="0.35">
      <c r="A4702" s="5">
        <v>74.415999999999997</v>
      </c>
    </row>
    <row r="4703" spans="1:1" thickBot="1" x14ac:dyDescent="0.35">
      <c r="A4703" s="5">
        <v>6.8479999999999999</v>
      </c>
    </row>
    <row r="4704" spans="1:1" thickBot="1" x14ac:dyDescent="0.35">
      <c r="A4704" s="5">
        <v>7.9960000000000004</v>
      </c>
    </row>
    <row r="4705" spans="1:1" thickBot="1" x14ac:dyDescent="0.35">
      <c r="A4705" s="5">
        <v>8.7119999999999997</v>
      </c>
    </row>
    <row r="4706" spans="1:1" thickBot="1" x14ac:dyDescent="0.35">
      <c r="A4706" s="5">
        <v>65.17</v>
      </c>
    </row>
    <row r="4707" spans="1:1" thickBot="1" x14ac:dyDescent="0.35">
      <c r="A4707" s="5">
        <v>14.62</v>
      </c>
    </row>
    <row r="4708" spans="1:1" thickBot="1" x14ac:dyDescent="0.35">
      <c r="A4708" s="5">
        <v>173.24</v>
      </c>
    </row>
    <row r="4709" spans="1:1" thickBot="1" x14ac:dyDescent="0.35">
      <c r="A4709" s="5">
        <v>895.92</v>
      </c>
    </row>
    <row r="4710" spans="1:1" thickBot="1" x14ac:dyDescent="0.35">
      <c r="A4710" s="5">
        <v>130.71</v>
      </c>
    </row>
    <row r="4711" spans="1:1" thickBot="1" x14ac:dyDescent="0.35">
      <c r="A4711" s="5">
        <v>11.68</v>
      </c>
    </row>
    <row r="4712" spans="1:1" thickBot="1" x14ac:dyDescent="0.35">
      <c r="A4712" s="5">
        <v>62.31</v>
      </c>
    </row>
    <row r="4713" spans="1:1" thickBot="1" x14ac:dyDescent="0.35">
      <c r="A4713" s="5">
        <v>0.85199999999999998</v>
      </c>
    </row>
    <row r="4714" spans="1:1" thickBot="1" x14ac:dyDescent="0.35">
      <c r="A4714" s="5">
        <v>36.287999999999997</v>
      </c>
    </row>
    <row r="4715" spans="1:1" thickBot="1" x14ac:dyDescent="0.35">
      <c r="A4715" s="5">
        <v>56.567999999999998</v>
      </c>
    </row>
    <row r="4716" spans="1:1" thickBot="1" x14ac:dyDescent="0.35">
      <c r="A4716" s="5">
        <v>344.70400000000001</v>
      </c>
    </row>
    <row r="4717" spans="1:1" thickBot="1" x14ac:dyDescent="0.35">
      <c r="A4717" s="5">
        <v>201.584</v>
      </c>
    </row>
    <row r="4718" spans="1:1" thickBot="1" x14ac:dyDescent="0.35">
      <c r="A4718" s="5">
        <v>521.96</v>
      </c>
    </row>
    <row r="4719" spans="1:1" thickBot="1" x14ac:dyDescent="0.35">
      <c r="A4719" s="5">
        <v>8.2200000000000006</v>
      </c>
    </row>
    <row r="4720" spans="1:1" thickBot="1" x14ac:dyDescent="0.35">
      <c r="A4720" s="5">
        <v>45.36</v>
      </c>
    </row>
    <row r="4721" spans="1:1" thickBot="1" x14ac:dyDescent="0.35">
      <c r="A4721" s="5">
        <v>947.17</v>
      </c>
    </row>
    <row r="4722" spans="1:1" thickBot="1" x14ac:dyDescent="0.35">
      <c r="A4722" s="5">
        <v>61.96</v>
      </c>
    </row>
    <row r="4723" spans="1:1" thickBot="1" x14ac:dyDescent="0.35">
      <c r="A4723" s="5">
        <v>268.935</v>
      </c>
    </row>
    <row r="4724" spans="1:1" thickBot="1" x14ac:dyDescent="0.35">
      <c r="A4724" s="5">
        <v>7.58</v>
      </c>
    </row>
    <row r="4725" spans="1:1" thickBot="1" x14ac:dyDescent="0.35">
      <c r="A4725" s="5">
        <v>14.73</v>
      </c>
    </row>
    <row r="4726" spans="1:1" thickBot="1" x14ac:dyDescent="0.35">
      <c r="A4726" s="5">
        <v>9.8879999999999999</v>
      </c>
    </row>
    <row r="4727" spans="1:1" thickBot="1" x14ac:dyDescent="0.35">
      <c r="A4727" s="5">
        <v>671.54399999999998</v>
      </c>
    </row>
    <row r="4728" spans="1:1" thickBot="1" x14ac:dyDescent="0.35">
      <c r="A4728" s="5">
        <v>1117.92</v>
      </c>
    </row>
    <row r="4729" spans="1:1" thickBot="1" x14ac:dyDescent="0.35">
      <c r="A4729" s="5">
        <v>275.952</v>
      </c>
    </row>
    <row r="4730" spans="1:1" thickBot="1" x14ac:dyDescent="0.35">
      <c r="A4730" s="5">
        <v>123.14400000000001</v>
      </c>
    </row>
    <row r="4731" spans="1:1" thickBot="1" x14ac:dyDescent="0.35">
      <c r="A4731" s="5">
        <v>15.576000000000001</v>
      </c>
    </row>
    <row r="4732" spans="1:1" thickBot="1" x14ac:dyDescent="0.35">
      <c r="A4732" s="5">
        <v>212.64</v>
      </c>
    </row>
    <row r="4733" spans="1:1" thickBot="1" x14ac:dyDescent="0.35">
      <c r="A4733" s="5">
        <v>9.8699999999999992</v>
      </c>
    </row>
    <row r="4734" spans="1:1" thickBot="1" x14ac:dyDescent="0.35">
      <c r="A4734" s="5">
        <v>53.25</v>
      </c>
    </row>
    <row r="4735" spans="1:1" thickBot="1" x14ac:dyDescent="0.35">
      <c r="A4735" s="5">
        <v>19.920000000000002</v>
      </c>
    </row>
    <row r="4736" spans="1:1" thickBot="1" x14ac:dyDescent="0.35">
      <c r="A4736" s="5">
        <v>658.74599999999998</v>
      </c>
    </row>
    <row r="4737" spans="1:1" thickBot="1" x14ac:dyDescent="0.35">
      <c r="A4737" s="5">
        <v>8.26</v>
      </c>
    </row>
    <row r="4738" spans="1:1" thickBot="1" x14ac:dyDescent="0.35">
      <c r="A4738" s="5">
        <v>29.84</v>
      </c>
    </row>
    <row r="4739" spans="1:1" thickBot="1" x14ac:dyDescent="0.35">
      <c r="A4739" s="5">
        <v>67.98</v>
      </c>
    </row>
    <row r="4740" spans="1:1" thickBot="1" x14ac:dyDescent="0.35">
      <c r="A4740" s="5">
        <v>61.06</v>
      </c>
    </row>
    <row r="4741" spans="1:1" thickBot="1" x14ac:dyDescent="0.35">
      <c r="A4741" s="5">
        <v>35.543999999999997</v>
      </c>
    </row>
    <row r="4742" spans="1:1" thickBot="1" x14ac:dyDescent="0.35">
      <c r="A4742" s="5">
        <v>9.9600000000000009</v>
      </c>
    </row>
    <row r="4743" spans="1:1" thickBot="1" x14ac:dyDescent="0.35">
      <c r="A4743" s="5">
        <v>9.2100000000000009</v>
      </c>
    </row>
    <row r="4744" spans="1:1" thickBot="1" x14ac:dyDescent="0.35">
      <c r="A4744" s="5">
        <v>27.93</v>
      </c>
    </row>
    <row r="4745" spans="1:1" thickBot="1" x14ac:dyDescent="0.35">
      <c r="A4745" s="5">
        <v>7.9</v>
      </c>
    </row>
    <row r="4746" spans="1:1" thickBot="1" x14ac:dyDescent="0.35">
      <c r="A4746" s="5">
        <v>221.16</v>
      </c>
    </row>
    <row r="4747" spans="1:1" thickBot="1" x14ac:dyDescent="0.35">
      <c r="A4747" s="5">
        <v>127.96</v>
      </c>
    </row>
    <row r="4748" spans="1:1" thickBot="1" x14ac:dyDescent="0.35">
      <c r="A4748" s="5">
        <v>18.690000000000001</v>
      </c>
    </row>
    <row r="4749" spans="1:1" thickBot="1" x14ac:dyDescent="0.35">
      <c r="A4749" s="5">
        <v>25.35</v>
      </c>
    </row>
    <row r="4750" spans="1:1" thickBot="1" x14ac:dyDescent="0.35">
      <c r="A4750" s="5">
        <v>35.28</v>
      </c>
    </row>
    <row r="4751" spans="1:1" thickBot="1" x14ac:dyDescent="0.35">
      <c r="A4751" s="5">
        <v>33.4</v>
      </c>
    </row>
    <row r="4752" spans="1:1" thickBot="1" x14ac:dyDescent="0.35">
      <c r="A4752" s="5">
        <v>837.6</v>
      </c>
    </row>
    <row r="4753" spans="1:1" thickBot="1" x14ac:dyDescent="0.35">
      <c r="A4753" s="5">
        <v>40.68</v>
      </c>
    </row>
    <row r="4754" spans="1:1" thickBot="1" x14ac:dyDescent="0.35">
      <c r="A4754" s="5">
        <v>209.56800000000001</v>
      </c>
    </row>
    <row r="4755" spans="1:1" thickBot="1" x14ac:dyDescent="0.35">
      <c r="A4755" s="5">
        <v>22.367999999999999</v>
      </c>
    </row>
    <row r="4756" spans="1:1" thickBot="1" x14ac:dyDescent="0.35">
      <c r="A4756" s="5">
        <v>3.8820000000000001</v>
      </c>
    </row>
    <row r="4757" spans="1:1" thickBot="1" x14ac:dyDescent="0.35">
      <c r="A4757" s="5">
        <v>115.29600000000001</v>
      </c>
    </row>
    <row r="4758" spans="1:1" thickBot="1" x14ac:dyDescent="0.35">
      <c r="A4758" s="5">
        <v>1.9079999999999999</v>
      </c>
    </row>
    <row r="4759" spans="1:1" thickBot="1" x14ac:dyDescent="0.35">
      <c r="A4759" s="5">
        <v>43.372</v>
      </c>
    </row>
    <row r="4760" spans="1:1" thickBot="1" x14ac:dyDescent="0.35">
      <c r="A4760" s="5">
        <v>783.96</v>
      </c>
    </row>
    <row r="4761" spans="1:1" thickBot="1" x14ac:dyDescent="0.35">
      <c r="A4761" s="5">
        <v>48.896000000000001</v>
      </c>
    </row>
    <row r="4762" spans="1:1" thickBot="1" x14ac:dyDescent="0.35">
      <c r="A4762" s="5">
        <v>7.8559999999999999</v>
      </c>
    </row>
    <row r="4763" spans="1:1" thickBot="1" x14ac:dyDescent="0.35">
      <c r="A4763" s="5">
        <v>5.9039999999999999</v>
      </c>
    </row>
    <row r="4764" spans="1:1" thickBot="1" x14ac:dyDescent="0.35">
      <c r="A4764" s="5">
        <v>13.712</v>
      </c>
    </row>
    <row r="4765" spans="1:1" thickBot="1" x14ac:dyDescent="0.35">
      <c r="A4765" s="5">
        <v>182.94</v>
      </c>
    </row>
    <row r="4766" spans="1:1" thickBot="1" x14ac:dyDescent="0.35">
      <c r="A4766" s="5">
        <v>27.76</v>
      </c>
    </row>
    <row r="4767" spans="1:1" thickBot="1" x14ac:dyDescent="0.35">
      <c r="A4767" s="5">
        <v>25.99</v>
      </c>
    </row>
    <row r="4768" spans="1:1" thickBot="1" x14ac:dyDescent="0.35">
      <c r="A4768" s="5">
        <v>113.52</v>
      </c>
    </row>
    <row r="4769" spans="1:1" thickBot="1" x14ac:dyDescent="0.35">
      <c r="A4769" s="5">
        <v>359.88</v>
      </c>
    </row>
    <row r="4770" spans="1:1" thickBot="1" x14ac:dyDescent="0.35">
      <c r="A4770" s="5">
        <v>25.344000000000001</v>
      </c>
    </row>
    <row r="4771" spans="1:1" thickBot="1" x14ac:dyDescent="0.35">
      <c r="A4771" s="5">
        <v>11.952</v>
      </c>
    </row>
    <row r="4772" spans="1:1" thickBot="1" x14ac:dyDescent="0.35">
      <c r="A4772" s="5">
        <v>6.24</v>
      </c>
    </row>
    <row r="4773" spans="1:1" thickBot="1" x14ac:dyDescent="0.35">
      <c r="A4773" s="5">
        <v>742.33600000000001</v>
      </c>
    </row>
    <row r="4774" spans="1:1" thickBot="1" x14ac:dyDescent="0.35">
      <c r="A4774" s="5">
        <v>6.4640000000000004</v>
      </c>
    </row>
    <row r="4775" spans="1:1" thickBot="1" x14ac:dyDescent="0.35">
      <c r="A4775" s="5">
        <v>11.52</v>
      </c>
    </row>
    <row r="4776" spans="1:1" thickBot="1" x14ac:dyDescent="0.35">
      <c r="A4776" s="5">
        <v>222.38399999999999</v>
      </c>
    </row>
    <row r="4777" spans="1:1" thickBot="1" x14ac:dyDescent="0.35">
      <c r="A4777" s="5">
        <v>23.36</v>
      </c>
    </row>
    <row r="4778" spans="1:1" thickBot="1" x14ac:dyDescent="0.35">
      <c r="A4778" s="5">
        <v>8.67</v>
      </c>
    </row>
    <row r="4779" spans="1:1" thickBot="1" x14ac:dyDescent="0.35">
      <c r="A4779" s="5">
        <v>25.71</v>
      </c>
    </row>
    <row r="4780" spans="1:1" thickBot="1" x14ac:dyDescent="0.35">
      <c r="A4780" s="5">
        <v>100.94</v>
      </c>
    </row>
    <row r="4781" spans="1:1" thickBot="1" x14ac:dyDescent="0.35">
      <c r="A4781" s="5">
        <v>63.881999999999998</v>
      </c>
    </row>
    <row r="4782" spans="1:1" thickBot="1" x14ac:dyDescent="0.35">
      <c r="A4782" s="5">
        <v>683.14400000000001</v>
      </c>
    </row>
    <row r="4783" spans="1:1" thickBot="1" x14ac:dyDescent="0.35">
      <c r="A4783" s="5">
        <v>1.476</v>
      </c>
    </row>
    <row r="4784" spans="1:1" thickBot="1" x14ac:dyDescent="0.35">
      <c r="A4784" s="5">
        <v>40.712000000000003</v>
      </c>
    </row>
    <row r="4785" spans="1:1" thickBot="1" x14ac:dyDescent="0.35">
      <c r="A4785" s="5">
        <v>279.89999999999998</v>
      </c>
    </row>
    <row r="4786" spans="1:1" thickBot="1" x14ac:dyDescent="0.35">
      <c r="A4786" s="5">
        <v>13.12</v>
      </c>
    </row>
    <row r="4787" spans="1:1" thickBot="1" x14ac:dyDescent="0.35">
      <c r="A4787" s="5">
        <v>69.575999999999993</v>
      </c>
    </row>
    <row r="4788" spans="1:1" thickBot="1" x14ac:dyDescent="0.35">
      <c r="A4788" s="5">
        <v>4.2240000000000002</v>
      </c>
    </row>
    <row r="4789" spans="1:1" thickBot="1" x14ac:dyDescent="0.35">
      <c r="A4789" s="5">
        <v>58.08</v>
      </c>
    </row>
    <row r="4790" spans="1:1" thickBot="1" x14ac:dyDescent="0.35">
      <c r="A4790" s="5">
        <v>52.415999999999997</v>
      </c>
    </row>
    <row r="4791" spans="1:1" thickBot="1" x14ac:dyDescent="0.35">
      <c r="A4791" s="5">
        <v>54.92</v>
      </c>
    </row>
    <row r="4792" spans="1:1" thickBot="1" x14ac:dyDescent="0.35">
      <c r="A4792" s="5">
        <v>364.95</v>
      </c>
    </row>
    <row r="4793" spans="1:1" thickBot="1" x14ac:dyDescent="0.35">
      <c r="A4793" s="5">
        <v>85.055999999999997</v>
      </c>
    </row>
    <row r="4794" spans="1:1" thickBot="1" x14ac:dyDescent="0.35">
      <c r="A4794" s="5">
        <v>27.696000000000002</v>
      </c>
    </row>
    <row r="4795" spans="1:1" thickBot="1" x14ac:dyDescent="0.35">
      <c r="A4795" s="5">
        <v>24.96</v>
      </c>
    </row>
    <row r="4796" spans="1:1" thickBot="1" x14ac:dyDescent="0.35">
      <c r="A4796" s="5">
        <v>43.13</v>
      </c>
    </row>
    <row r="4797" spans="1:1" thickBot="1" x14ac:dyDescent="0.35">
      <c r="A4797" s="5">
        <v>5.64</v>
      </c>
    </row>
    <row r="4798" spans="1:1" thickBot="1" x14ac:dyDescent="0.35">
      <c r="A4798" s="5">
        <v>57.582000000000001</v>
      </c>
    </row>
    <row r="4799" spans="1:1" thickBot="1" x14ac:dyDescent="0.35">
      <c r="A4799" s="5">
        <v>31.103999999999999</v>
      </c>
    </row>
    <row r="4800" spans="1:1" thickBot="1" x14ac:dyDescent="0.35">
      <c r="A4800" s="5">
        <v>30.192</v>
      </c>
    </row>
    <row r="4801" spans="1:1" thickBot="1" x14ac:dyDescent="0.35">
      <c r="A4801" s="5">
        <v>43.6</v>
      </c>
    </row>
    <row r="4802" spans="1:1" thickBot="1" x14ac:dyDescent="0.35">
      <c r="A4802" s="5">
        <v>4.7679999999999998</v>
      </c>
    </row>
    <row r="4803" spans="1:1" thickBot="1" x14ac:dyDescent="0.35">
      <c r="A4803" s="5">
        <v>10.38</v>
      </c>
    </row>
    <row r="4804" spans="1:1" thickBot="1" x14ac:dyDescent="0.35">
      <c r="A4804" s="5">
        <v>13.391999999999999</v>
      </c>
    </row>
    <row r="4805" spans="1:1" thickBot="1" x14ac:dyDescent="0.35">
      <c r="A4805" s="5">
        <v>39.594000000000001</v>
      </c>
    </row>
    <row r="4806" spans="1:1" thickBot="1" x14ac:dyDescent="0.35">
      <c r="A4806" s="5">
        <v>91.007999999999996</v>
      </c>
    </row>
    <row r="4807" spans="1:1" thickBot="1" x14ac:dyDescent="0.35">
      <c r="A4807" s="5">
        <v>37.94</v>
      </c>
    </row>
    <row r="4808" spans="1:1" thickBot="1" x14ac:dyDescent="0.35">
      <c r="A4808" s="5">
        <v>42.8</v>
      </c>
    </row>
    <row r="4809" spans="1:1" thickBot="1" x14ac:dyDescent="0.35">
      <c r="A4809" s="5">
        <v>33.630000000000003</v>
      </c>
    </row>
    <row r="4810" spans="1:1" thickBot="1" x14ac:dyDescent="0.35">
      <c r="A4810" s="5">
        <v>62.808</v>
      </c>
    </row>
    <row r="4811" spans="1:1" thickBot="1" x14ac:dyDescent="0.35">
      <c r="A4811" s="5">
        <v>195.64</v>
      </c>
    </row>
    <row r="4812" spans="1:1" thickBot="1" x14ac:dyDescent="0.35">
      <c r="A4812" s="5">
        <v>239.9</v>
      </c>
    </row>
    <row r="4813" spans="1:1" thickBot="1" x14ac:dyDescent="0.35">
      <c r="A4813" s="5">
        <v>380.05799999999999</v>
      </c>
    </row>
    <row r="4814" spans="1:1" thickBot="1" x14ac:dyDescent="0.35">
      <c r="A4814" s="5">
        <v>1199.9760000000001</v>
      </c>
    </row>
    <row r="4815" spans="1:1" thickBot="1" x14ac:dyDescent="0.35">
      <c r="A4815" s="5">
        <v>48.576000000000001</v>
      </c>
    </row>
    <row r="4816" spans="1:1" thickBot="1" x14ac:dyDescent="0.35">
      <c r="A4816" s="5">
        <v>17.940000000000001</v>
      </c>
    </row>
    <row r="4817" spans="1:1" thickBot="1" x14ac:dyDescent="0.35">
      <c r="A4817" s="5">
        <v>18.263999999999999</v>
      </c>
    </row>
    <row r="4818" spans="1:1" thickBot="1" x14ac:dyDescent="0.35">
      <c r="A4818" s="5">
        <v>34.655999999999999</v>
      </c>
    </row>
    <row r="4819" spans="1:1" thickBot="1" x14ac:dyDescent="0.35">
      <c r="A4819" s="5">
        <v>81.552000000000007</v>
      </c>
    </row>
    <row r="4820" spans="1:1" thickBot="1" x14ac:dyDescent="0.35">
      <c r="A4820" s="5">
        <v>227.136</v>
      </c>
    </row>
    <row r="4821" spans="1:1" thickBot="1" x14ac:dyDescent="0.35">
      <c r="A4821" s="5">
        <v>10.36</v>
      </c>
    </row>
    <row r="4822" spans="1:1" thickBot="1" x14ac:dyDescent="0.35">
      <c r="A4822" s="5">
        <v>463.24799999999999</v>
      </c>
    </row>
    <row r="4823" spans="1:1" thickBot="1" x14ac:dyDescent="0.35">
      <c r="A4823" s="5">
        <v>383.952</v>
      </c>
    </row>
    <row r="4824" spans="1:1" thickBot="1" x14ac:dyDescent="0.35">
      <c r="A4824" s="5">
        <v>44.856000000000002</v>
      </c>
    </row>
    <row r="4825" spans="1:1" thickBot="1" x14ac:dyDescent="0.35">
      <c r="A4825" s="5">
        <v>30.344999999999999</v>
      </c>
    </row>
    <row r="4826" spans="1:1" thickBot="1" x14ac:dyDescent="0.35">
      <c r="A4826" s="5">
        <v>127.554</v>
      </c>
    </row>
    <row r="4827" spans="1:1" thickBot="1" x14ac:dyDescent="0.35">
      <c r="A4827" s="5">
        <v>77.951999999999998</v>
      </c>
    </row>
    <row r="4828" spans="1:1" thickBot="1" x14ac:dyDescent="0.35">
      <c r="A4828" s="5">
        <v>14.016</v>
      </c>
    </row>
    <row r="4829" spans="1:1" thickBot="1" x14ac:dyDescent="0.35">
      <c r="A4829" s="5">
        <v>69.52</v>
      </c>
    </row>
    <row r="4830" spans="1:1" thickBot="1" x14ac:dyDescent="0.35">
      <c r="A4830" s="5">
        <v>5.64</v>
      </c>
    </row>
    <row r="4831" spans="1:1" thickBot="1" x14ac:dyDescent="0.35">
      <c r="A4831" s="5">
        <v>13.776</v>
      </c>
    </row>
    <row r="4832" spans="1:1" thickBot="1" x14ac:dyDescent="0.35">
      <c r="A4832" s="5">
        <v>245.88</v>
      </c>
    </row>
    <row r="4833" spans="1:1" thickBot="1" x14ac:dyDescent="0.35">
      <c r="A4833" s="5">
        <v>36.630000000000003</v>
      </c>
    </row>
    <row r="4834" spans="1:1" thickBot="1" x14ac:dyDescent="0.35">
      <c r="A4834" s="5">
        <v>22.58</v>
      </c>
    </row>
    <row r="4835" spans="1:1" thickBot="1" x14ac:dyDescent="0.35">
      <c r="A4835" s="5">
        <v>12.39</v>
      </c>
    </row>
    <row r="4836" spans="1:1" thickBot="1" x14ac:dyDescent="0.35">
      <c r="A4836" s="5">
        <v>39.92</v>
      </c>
    </row>
    <row r="4837" spans="1:1" thickBot="1" x14ac:dyDescent="0.35">
      <c r="A4837" s="5">
        <v>61.96</v>
      </c>
    </row>
    <row r="4838" spans="1:1" thickBot="1" x14ac:dyDescent="0.35">
      <c r="A4838" s="5">
        <v>19.936</v>
      </c>
    </row>
    <row r="4839" spans="1:1" thickBot="1" x14ac:dyDescent="0.35">
      <c r="A4839" s="5">
        <v>3.798</v>
      </c>
    </row>
    <row r="4840" spans="1:1" thickBot="1" x14ac:dyDescent="0.35">
      <c r="A4840" s="5">
        <v>27.744</v>
      </c>
    </row>
    <row r="4841" spans="1:1" thickBot="1" x14ac:dyDescent="0.35">
      <c r="A4841" s="5">
        <v>158.376</v>
      </c>
    </row>
    <row r="4842" spans="1:1" thickBot="1" x14ac:dyDescent="0.35">
      <c r="A4842" s="5">
        <v>27.58</v>
      </c>
    </row>
    <row r="4843" spans="1:1" thickBot="1" x14ac:dyDescent="0.35">
      <c r="A4843" s="5">
        <v>5.5529999999999999</v>
      </c>
    </row>
    <row r="4844" spans="1:1" thickBot="1" x14ac:dyDescent="0.35">
      <c r="A4844" s="5">
        <v>243.92</v>
      </c>
    </row>
    <row r="4845" spans="1:1" thickBot="1" x14ac:dyDescent="0.35">
      <c r="A4845" s="5">
        <v>14.96</v>
      </c>
    </row>
    <row r="4846" spans="1:1" thickBot="1" x14ac:dyDescent="0.35">
      <c r="A4846" s="5">
        <v>7.1840000000000002</v>
      </c>
    </row>
    <row r="4847" spans="1:1" thickBot="1" x14ac:dyDescent="0.35">
      <c r="A4847" s="5">
        <v>10.512</v>
      </c>
    </row>
    <row r="4848" spans="1:1" thickBot="1" x14ac:dyDescent="0.35">
      <c r="A4848" s="5">
        <v>263.95999999999998</v>
      </c>
    </row>
    <row r="4849" spans="1:1" thickBot="1" x14ac:dyDescent="0.35">
      <c r="A4849" s="5">
        <v>71.632000000000005</v>
      </c>
    </row>
    <row r="4850" spans="1:1" thickBot="1" x14ac:dyDescent="0.35">
      <c r="A4850" s="5">
        <v>9.3279999999999994</v>
      </c>
    </row>
    <row r="4851" spans="1:1" thickBot="1" x14ac:dyDescent="0.35">
      <c r="A4851" s="5">
        <v>5.88</v>
      </c>
    </row>
    <row r="4852" spans="1:1" thickBot="1" x14ac:dyDescent="0.35">
      <c r="A4852" s="5">
        <v>975.92</v>
      </c>
    </row>
    <row r="4853" spans="1:1" thickBot="1" x14ac:dyDescent="0.35">
      <c r="A4853" s="5">
        <v>303.83999999999997</v>
      </c>
    </row>
    <row r="4854" spans="1:1" thickBot="1" x14ac:dyDescent="0.35">
      <c r="A4854" s="5">
        <v>485.88</v>
      </c>
    </row>
    <row r="4855" spans="1:1" thickBot="1" x14ac:dyDescent="0.35">
      <c r="A4855" s="5">
        <v>12.54</v>
      </c>
    </row>
    <row r="4856" spans="1:1" thickBot="1" x14ac:dyDescent="0.35">
      <c r="A4856" s="5">
        <v>8.94</v>
      </c>
    </row>
    <row r="4857" spans="1:1" thickBot="1" x14ac:dyDescent="0.35">
      <c r="A4857" s="5">
        <v>9.24</v>
      </c>
    </row>
    <row r="4858" spans="1:1" thickBot="1" x14ac:dyDescent="0.35">
      <c r="A4858" s="5">
        <v>70.007999999999996</v>
      </c>
    </row>
    <row r="4859" spans="1:1" thickBot="1" x14ac:dyDescent="0.35">
      <c r="A4859" s="5">
        <v>77.599999999999994</v>
      </c>
    </row>
    <row r="4860" spans="1:1" thickBot="1" x14ac:dyDescent="0.35">
      <c r="A4860" s="5">
        <v>464.85</v>
      </c>
    </row>
    <row r="4861" spans="1:1" thickBot="1" x14ac:dyDescent="0.35">
      <c r="A4861" s="5">
        <v>10.192</v>
      </c>
    </row>
    <row r="4862" spans="1:1" thickBot="1" x14ac:dyDescent="0.35">
      <c r="A4862" s="5">
        <v>1793.98</v>
      </c>
    </row>
    <row r="4863" spans="1:1" thickBot="1" x14ac:dyDescent="0.35">
      <c r="A4863" s="5">
        <v>758.35199999999998</v>
      </c>
    </row>
    <row r="4864" spans="1:1" thickBot="1" x14ac:dyDescent="0.35">
      <c r="A4864" s="5">
        <v>20.367999999999999</v>
      </c>
    </row>
    <row r="4865" spans="1:1" thickBot="1" x14ac:dyDescent="0.35">
      <c r="A4865" s="5">
        <v>49.847999999999999</v>
      </c>
    </row>
    <row r="4866" spans="1:1" thickBot="1" x14ac:dyDescent="0.35">
      <c r="A4866" s="5">
        <v>239.97</v>
      </c>
    </row>
    <row r="4867" spans="1:1" thickBot="1" x14ac:dyDescent="0.35">
      <c r="A4867" s="5">
        <v>2404.7040000000002</v>
      </c>
    </row>
    <row r="4868" spans="1:1" thickBot="1" x14ac:dyDescent="0.35">
      <c r="A4868" s="5">
        <v>563.024</v>
      </c>
    </row>
    <row r="4869" spans="1:1" thickBot="1" x14ac:dyDescent="0.35">
      <c r="A4869" s="5">
        <v>344.91</v>
      </c>
    </row>
    <row r="4870" spans="1:1" thickBot="1" x14ac:dyDescent="0.35">
      <c r="A4870" s="5">
        <v>8.64</v>
      </c>
    </row>
    <row r="4871" spans="1:1" thickBot="1" x14ac:dyDescent="0.35">
      <c r="A4871" s="5">
        <v>89.988</v>
      </c>
    </row>
    <row r="4872" spans="1:1" thickBot="1" x14ac:dyDescent="0.35">
      <c r="A4872" s="5">
        <v>229.54400000000001</v>
      </c>
    </row>
    <row r="4873" spans="1:1" thickBot="1" x14ac:dyDescent="0.35">
      <c r="A4873" s="5">
        <v>1.8240000000000001</v>
      </c>
    </row>
    <row r="4874" spans="1:1" thickBot="1" x14ac:dyDescent="0.35">
      <c r="A4874" s="5">
        <v>18.32</v>
      </c>
    </row>
    <row r="4875" spans="1:1" thickBot="1" x14ac:dyDescent="0.35">
      <c r="A4875" s="5">
        <v>48.816000000000003</v>
      </c>
    </row>
    <row r="4876" spans="1:1" thickBot="1" x14ac:dyDescent="0.35">
      <c r="A4876" s="5">
        <v>1.1879999999999999</v>
      </c>
    </row>
    <row r="4877" spans="1:1" thickBot="1" x14ac:dyDescent="0.35">
      <c r="A4877" s="5">
        <v>119.8</v>
      </c>
    </row>
    <row r="4878" spans="1:1" thickBot="1" x14ac:dyDescent="0.35">
      <c r="A4878" s="5">
        <v>61.567999999999998</v>
      </c>
    </row>
    <row r="4879" spans="1:1" thickBot="1" x14ac:dyDescent="0.35">
      <c r="A4879" s="5">
        <v>6.1920000000000002</v>
      </c>
    </row>
    <row r="4880" spans="1:1" thickBot="1" x14ac:dyDescent="0.35">
      <c r="A4880" s="5">
        <v>2.214</v>
      </c>
    </row>
    <row r="4881" spans="1:1" thickBot="1" x14ac:dyDescent="0.35">
      <c r="A4881" s="5">
        <v>5.32</v>
      </c>
    </row>
    <row r="4882" spans="1:1" thickBot="1" x14ac:dyDescent="0.35">
      <c r="A4882" s="5">
        <v>975.92</v>
      </c>
    </row>
    <row r="4883" spans="1:1" thickBot="1" x14ac:dyDescent="0.35">
      <c r="A4883" s="5">
        <v>2249.91</v>
      </c>
    </row>
    <row r="4884" spans="1:1" thickBot="1" x14ac:dyDescent="0.35">
      <c r="A4884" s="5">
        <v>59.92</v>
      </c>
    </row>
    <row r="4885" spans="1:1" thickBot="1" x14ac:dyDescent="0.35">
      <c r="A4885" s="5">
        <v>171.2</v>
      </c>
    </row>
    <row r="4886" spans="1:1" thickBot="1" x14ac:dyDescent="0.35">
      <c r="A4886" s="5">
        <v>3.36</v>
      </c>
    </row>
    <row r="4887" spans="1:1" thickBot="1" x14ac:dyDescent="0.35">
      <c r="A4887" s="5">
        <v>114.2</v>
      </c>
    </row>
    <row r="4888" spans="1:1" thickBot="1" x14ac:dyDescent="0.35">
      <c r="A4888" s="5">
        <v>182.67</v>
      </c>
    </row>
    <row r="4889" spans="1:1" thickBot="1" x14ac:dyDescent="0.35">
      <c r="A4889" s="5">
        <v>101.7</v>
      </c>
    </row>
    <row r="4890" spans="1:1" thickBot="1" x14ac:dyDescent="0.35">
      <c r="A4890" s="5">
        <v>1126.02</v>
      </c>
    </row>
    <row r="4891" spans="1:1" thickBot="1" x14ac:dyDescent="0.35">
      <c r="A4891" s="5">
        <v>1263.3</v>
      </c>
    </row>
    <row r="4892" spans="1:1" thickBot="1" x14ac:dyDescent="0.35">
      <c r="A4892" s="5">
        <v>8.82</v>
      </c>
    </row>
    <row r="4893" spans="1:1" thickBot="1" x14ac:dyDescent="0.35">
      <c r="A4893" s="5">
        <v>37.94</v>
      </c>
    </row>
    <row r="4894" spans="1:1" thickBot="1" x14ac:dyDescent="0.35">
      <c r="A4894" s="5">
        <v>4.2</v>
      </c>
    </row>
    <row r="4895" spans="1:1" thickBot="1" x14ac:dyDescent="0.35">
      <c r="A4895" s="5">
        <v>227.28</v>
      </c>
    </row>
    <row r="4896" spans="1:1" thickBot="1" x14ac:dyDescent="0.35">
      <c r="A4896" s="5">
        <v>47.9</v>
      </c>
    </row>
    <row r="4897" spans="1:1" thickBot="1" x14ac:dyDescent="0.35">
      <c r="A4897" s="5">
        <v>61.96</v>
      </c>
    </row>
    <row r="4898" spans="1:1" thickBot="1" x14ac:dyDescent="0.35">
      <c r="A4898" s="5">
        <v>1117.92</v>
      </c>
    </row>
    <row r="4899" spans="1:1" thickBot="1" x14ac:dyDescent="0.35">
      <c r="A4899" s="5">
        <v>183.37200000000001</v>
      </c>
    </row>
    <row r="4900" spans="1:1" thickBot="1" x14ac:dyDescent="0.35">
      <c r="A4900" s="5">
        <v>7.968</v>
      </c>
    </row>
    <row r="4901" spans="1:1" thickBot="1" x14ac:dyDescent="0.35">
      <c r="A4901" s="5">
        <v>26.352</v>
      </c>
    </row>
    <row r="4902" spans="1:1" thickBot="1" x14ac:dyDescent="0.35">
      <c r="A4902" s="5">
        <v>481.32</v>
      </c>
    </row>
    <row r="4903" spans="1:1" thickBot="1" x14ac:dyDescent="0.35">
      <c r="A4903" s="5">
        <v>13.98</v>
      </c>
    </row>
    <row r="4904" spans="1:1" thickBot="1" x14ac:dyDescent="0.35">
      <c r="A4904" s="5">
        <v>25.92</v>
      </c>
    </row>
    <row r="4905" spans="1:1" thickBot="1" x14ac:dyDescent="0.35">
      <c r="A4905" s="5">
        <v>91.59</v>
      </c>
    </row>
    <row r="4906" spans="1:1" thickBot="1" x14ac:dyDescent="0.35">
      <c r="A4906" s="5">
        <v>674.05799999999999</v>
      </c>
    </row>
    <row r="4907" spans="1:1" thickBot="1" x14ac:dyDescent="0.35">
      <c r="A4907" s="5">
        <v>22.92</v>
      </c>
    </row>
    <row r="4908" spans="1:1" thickBot="1" x14ac:dyDescent="0.35">
      <c r="A4908" s="5">
        <v>269.89999999999998</v>
      </c>
    </row>
    <row r="4909" spans="1:1" thickBot="1" x14ac:dyDescent="0.35">
      <c r="A4909" s="5">
        <v>11.808</v>
      </c>
    </row>
    <row r="4910" spans="1:1" thickBot="1" x14ac:dyDescent="0.35">
      <c r="A4910" s="5">
        <v>9.5879999999999992</v>
      </c>
    </row>
    <row r="4911" spans="1:1" thickBot="1" x14ac:dyDescent="0.35">
      <c r="A4911" s="5">
        <v>18.335999999999999</v>
      </c>
    </row>
    <row r="4912" spans="1:1" thickBot="1" x14ac:dyDescent="0.35">
      <c r="A4912" s="5">
        <v>36.287999999999997</v>
      </c>
    </row>
    <row r="4913" spans="1:1" thickBot="1" x14ac:dyDescent="0.35">
      <c r="A4913" s="5">
        <v>111.98399999999999</v>
      </c>
    </row>
    <row r="4914" spans="1:1" thickBot="1" x14ac:dyDescent="0.35">
      <c r="A4914" s="5">
        <v>5.97</v>
      </c>
    </row>
    <row r="4915" spans="1:1" thickBot="1" x14ac:dyDescent="0.35">
      <c r="A4915" s="5">
        <v>2.508</v>
      </c>
    </row>
    <row r="4916" spans="1:1" thickBot="1" x14ac:dyDescent="0.35">
      <c r="A4916" s="5">
        <v>35.96</v>
      </c>
    </row>
    <row r="4917" spans="1:1" thickBot="1" x14ac:dyDescent="0.35">
      <c r="A4917" s="5">
        <v>14.952</v>
      </c>
    </row>
    <row r="4918" spans="1:1" thickBot="1" x14ac:dyDescent="0.35">
      <c r="A4918" s="5">
        <v>67.144000000000005</v>
      </c>
    </row>
    <row r="4919" spans="1:1" thickBot="1" x14ac:dyDescent="0.35">
      <c r="A4919" s="5">
        <v>254.05799999999999</v>
      </c>
    </row>
    <row r="4920" spans="1:1" thickBot="1" x14ac:dyDescent="0.35">
      <c r="A4920" s="5">
        <v>173.94</v>
      </c>
    </row>
    <row r="4921" spans="1:1" thickBot="1" x14ac:dyDescent="0.35">
      <c r="A4921" s="5">
        <v>231.98</v>
      </c>
    </row>
    <row r="4922" spans="1:1" thickBot="1" x14ac:dyDescent="0.35">
      <c r="A4922" s="5">
        <v>2.2959999999999998</v>
      </c>
    </row>
    <row r="4923" spans="1:1" thickBot="1" x14ac:dyDescent="0.35">
      <c r="A4923" s="5">
        <v>96.08</v>
      </c>
    </row>
    <row r="4924" spans="1:1" thickBot="1" x14ac:dyDescent="0.35">
      <c r="A4924" s="5">
        <v>3.62</v>
      </c>
    </row>
    <row r="4925" spans="1:1" thickBot="1" x14ac:dyDescent="0.35">
      <c r="A4925" s="5">
        <v>629.1</v>
      </c>
    </row>
    <row r="4926" spans="1:1" thickBot="1" x14ac:dyDescent="0.35">
      <c r="A4926" s="5">
        <v>90.48</v>
      </c>
    </row>
    <row r="4927" spans="1:1" thickBot="1" x14ac:dyDescent="0.35">
      <c r="A4927" s="5">
        <v>14.88</v>
      </c>
    </row>
    <row r="4928" spans="1:1" thickBot="1" x14ac:dyDescent="0.35">
      <c r="A4928" s="5">
        <v>91.275000000000006</v>
      </c>
    </row>
    <row r="4929" spans="1:1" thickBot="1" x14ac:dyDescent="0.35">
      <c r="A4929" s="5">
        <v>19.440000000000001</v>
      </c>
    </row>
    <row r="4930" spans="1:1" thickBot="1" x14ac:dyDescent="0.35">
      <c r="A4930" s="5">
        <v>897.15</v>
      </c>
    </row>
    <row r="4931" spans="1:1" thickBot="1" x14ac:dyDescent="0.35">
      <c r="A4931" s="5">
        <v>57.75</v>
      </c>
    </row>
    <row r="4932" spans="1:1" thickBot="1" x14ac:dyDescent="0.35">
      <c r="A4932" s="5">
        <v>14.94</v>
      </c>
    </row>
    <row r="4933" spans="1:1" thickBot="1" x14ac:dyDescent="0.35">
      <c r="A4933" s="5">
        <v>23.1</v>
      </c>
    </row>
    <row r="4934" spans="1:1" thickBot="1" x14ac:dyDescent="0.35">
      <c r="A4934" s="5">
        <v>12.536</v>
      </c>
    </row>
    <row r="4935" spans="1:1" thickBot="1" x14ac:dyDescent="0.35">
      <c r="A4935" s="5">
        <v>1.08</v>
      </c>
    </row>
    <row r="4936" spans="1:1" thickBot="1" x14ac:dyDescent="0.35">
      <c r="A4936" s="5">
        <v>4.5119999999999996</v>
      </c>
    </row>
    <row r="4937" spans="1:1" thickBot="1" x14ac:dyDescent="0.35">
      <c r="A4937" s="5">
        <v>16.776</v>
      </c>
    </row>
    <row r="4938" spans="1:1" thickBot="1" x14ac:dyDescent="0.35">
      <c r="A4938" s="5">
        <v>33.74</v>
      </c>
    </row>
    <row r="4939" spans="1:1" thickBot="1" x14ac:dyDescent="0.35">
      <c r="A4939" s="5">
        <v>1325.85</v>
      </c>
    </row>
    <row r="4940" spans="1:1" thickBot="1" x14ac:dyDescent="0.35">
      <c r="A4940" s="5">
        <v>333.99900000000002</v>
      </c>
    </row>
    <row r="4941" spans="1:1" thickBot="1" x14ac:dyDescent="0.35">
      <c r="A4941" s="5">
        <v>19.899999999999999</v>
      </c>
    </row>
    <row r="4942" spans="1:1" thickBot="1" x14ac:dyDescent="0.35">
      <c r="A4942" s="5">
        <v>1268.82</v>
      </c>
    </row>
    <row r="4943" spans="1:1" thickBot="1" x14ac:dyDescent="0.35">
      <c r="A4943" s="5">
        <v>283.92</v>
      </c>
    </row>
    <row r="4944" spans="1:1" thickBot="1" x14ac:dyDescent="0.35">
      <c r="A4944" s="5">
        <v>5.68</v>
      </c>
    </row>
    <row r="4945" spans="1:1" thickBot="1" x14ac:dyDescent="0.35">
      <c r="A4945" s="5">
        <v>375.34</v>
      </c>
    </row>
    <row r="4946" spans="1:1" thickBot="1" x14ac:dyDescent="0.35">
      <c r="A4946" s="5">
        <v>96.08</v>
      </c>
    </row>
    <row r="4947" spans="1:1" thickBot="1" x14ac:dyDescent="0.35">
      <c r="A4947" s="5">
        <v>11.68</v>
      </c>
    </row>
    <row r="4948" spans="1:1" thickBot="1" x14ac:dyDescent="0.35">
      <c r="A4948" s="5">
        <v>4.3600000000000003</v>
      </c>
    </row>
    <row r="4949" spans="1:1" thickBot="1" x14ac:dyDescent="0.35">
      <c r="A4949" s="5">
        <v>29.24</v>
      </c>
    </row>
    <row r="4950" spans="1:1" thickBot="1" x14ac:dyDescent="0.35">
      <c r="A4950" s="5">
        <v>117.488</v>
      </c>
    </row>
    <row r="4951" spans="1:1" thickBot="1" x14ac:dyDescent="0.35">
      <c r="A4951" s="5">
        <v>18.84</v>
      </c>
    </row>
    <row r="4952" spans="1:1" thickBot="1" x14ac:dyDescent="0.35">
      <c r="A4952" s="5">
        <v>12.42</v>
      </c>
    </row>
    <row r="4953" spans="1:1" thickBot="1" x14ac:dyDescent="0.35">
      <c r="A4953" s="5">
        <v>12.96</v>
      </c>
    </row>
    <row r="4954" spans="1:1" thickBot="1" x14ac:dyDescent="0.35">
      <c r="A4954" s="5">
        <v>69.48</v>
      </c>
    </row>
    <row r="4955" spans="1:1" thickBot="1" x14ac:dyDescent="0.35">
      <c r="A4955" s="5">
        <v>85.9</v>
      </c>
    </row>
    <row r="4956" spans="1:1" thickBot="1" x14ac:dyDescent="0.35">
      <c r="A4956" s="5">
        <v>18.059999999999999</v>
      </c>
    </row>
    <row r="4957" spans="1:1" thickBot="1" x14ac:dyDescent="0.35">
      <c r="A4957" s="5">
        <v>79.14</v>
      </c>
    </row>
    <row r="4958" spans="1:1" thickBot="1" x14ac:dyDescent="0.35">
      <c r="A4958" s="5">
        <v>37.4</v>
      </c>
    </row>
    <row r="4959" spans="1:1" thickBot="1" x14ac:dyDescent="0.35">
      <c r="A4959" s="5">
        <v>2.512</v>
      </c>
    </row>
    <row r="4960" spans="1:1" thickBot="1" x14ac:dyDescent="0.35">
      <c r="A4960" s="5">
        <v>18.864000000000001</v>
      </c>
    </row>
    <row r="4961" spans="1:1" thickBot="1" x14ac:dyDescent="0.35">
      <c r="A4961" s="5">
        <v>61.192</v>
      </c>
    </row>
    <row r="4962" spans="1:1" thickBot="1" x14ac:dyDescent="0.35">
      <c r="A4962" s="5">
        <v>67.84</v>
      </c>
    </row>
    <row r="4963" spans="1:1" thickBot="1" x14ac:dyDescent="0.35">
      <c r="A4963" s="5">
        <v>48.712000000000003</v>
      </c>
    </row>
    <row r="4964" spans="1:1" thickBot="1" x14ac:dyDescent="0.35">
      <c r="A4964" s="5">
        <v>17.940000000000001</v>
      </c>
    </row>
    <row r="4965" spans="1:1" thickBot="1" x14ac:dyDescent="0.35">
      <c r="A4965" s="5">
        <v>242.94</v>
      </c>
    </row>
    <row r="4966" spans="1:1" thickBot="1" x14ac:dyDescent="0.35">
      <c r="A4966" s="5">
        <v>7.7640000000000002</v>
      </c>
    </row>
    <row r="4967" spans="1:1" thickBot="1" x14ac:dyDescent="0.35">
      <c r="A4967" s="5">
        <v>467.04</v>
      </c>
    </row>
    <row r="4968" spans="1:1" thickBot="1" x14ac:dyDescent="0.35">
      <c r="A4968" s="5">
        <v>128.85</v>
      </c>
    </row>
    <row r="4969" spans="1:1" thickBot="1" x14ac:dyDescent="0.35">
      <c r="A4969" s="5">
        <v>8.4</v>
      </c>
    </row>
    <row r="4970" spans="1:1" thickBot="1" x14ac:dyDescent="0.35">
      <c r="A4970" s="5">
        <v>199.98</v>
      </c>
    </row>
    <row r="4971" spans="1:1" thickBot="1" x14ac:dyDescent="0.35">
      <c r="A4971" s="5">
        <v>110.98</v>
      </c>
    </row>
    <row r="4972" spans="1:1" thickBot="1" x14ac:dyDescent="0.35">
      <c r="A4972" s="5">
        <v>207.98400000000001</v>
      </c>
    </row>
    <row r="4973" spans="1:1" thickBot="1" x14ac:dyDescent="0.35">
      <c r="A4973" s="5">
        <v>36.112000000000002</v>
      </c>
    </row>
    <row r="4974" spans="1:1" thickBot="1" x14ac:dyDescent="0.35">
      <c r="A4974" s="5">
        <v>35.567999999999998</v>
      </c>
    </row>
    <row r="4975" spans="1:1" thickBot="1" x14ac:dyDescent="0.35">
      <c r="A4975" s="5">
        <v>88.768000000000001</v>
      </c>
    </row>
    <row r="4976" spans="1:1" thickBot="1" x14ac:dyDescent="0.35">
      <c r="A4976" s="5">
        <v>12.9</v>
      </c>
    </row>
    <row r="4977" spans="1:1" thickBot="1" x14ac:dyDescent="0.35">
      <c r="A4977" s="5">
        <v>717.12</v>
      </c>
    </row>
    <row r="4978" spans="1:1" thickBot="1" x14ac:dyDescent="0.35">
      <c r="A4978" s="5">
        <v>21.36</v>
      </c>
    </row>
    <row r="4979" spans="1:1" thickBot="1" x14ac:dyDescent="0.35">
      <c r="A4979" s="5">
        <v>6.6879999999999997</v>
      </c>
    </row>
    <row r="4980" spans="1:1" thickBot="1" x14ac:dyDescent="0.35">
      <c r="A4980" s="5">
        <v>773.94</v>
      </c>
    </row>
    <row r="4981" spans="1:1" thickBot="1" x14ac:dyDescent="0.35">
      <c r="A4981" s="5">
        <v>20.568000000000001</v>
      </c>
    </row>
    <row r="4982" spans="1:1" thickBot="1" x14ac:dyDescent="0.35">
      <c r="A4982" s="5">
        <v>4.3559999999999999</v>
      </c>
    </row>
    <row r="4983" spans="1:1" thickBot="1" x14ac:dyDescent="0.35">
      <c r="A4983" s="5">
        <v>19.04</v>
      </c>
    </row>
    <row r="4984" spans="1:1" thickBot="1" x14ac:dyDescent="0.35">
      <c r="A4984" s="5">
        <v>5.22</v>
      </c>
    </row>
    <row r="4985" spans="1:1" thickBot="1" x14ac:dyDescent="0.35">
      <c r="A4985" s="5">
        <v>84.84</v>
      </c>
    </row>
    <row r="4986" spans="1:1" thickBot="1" x14ac:dyDescent="0.35">
      <c r="A4986" s="5">
        <v>7.24</v>
      </c>
    </row>
    <row r="4987" spans="1:1" thickBot="1" x14ac:dyDescent="0.35">
      <c r="A4987" s="5">
        <v>14.4</v>
      </c>
    </row>
    <row r="4988" spans="1:1" thickBot="1" x14ac:dyDescent="0.35">
      <c r="A4988" s="5">
        <v>15.552</v>
      </c>
    </row>
    <row r="4989" spans="1:1" thickBot="1" x14ac:dyDescent="0.35">
      <c r="A4989" s="5">
        <v>1325.76</v>
      </c>
    </row>
    <row r="4990" spans="1:1" thickBot="1" x14ac:dyDescent="0.35">
      <c r="A4990" s="5">
        <v>3.1080000000000001</v>
      </c>
    </row>
    <row r="4991" spans="1:1" thickBot="1" x14ac:dyDescent="0.35">
      <c r="A4991" s="5">
        <v>6.6719999999999997</v>
      </c>
    </row>
    <row r="4992" spans="1:1" thickBot="1" x14ac:dyDescent="0.35">
      <c r="A4992" s="5">
        <v>689.40800000000002</v>
      </c>
    </row>
    <row r="4993" spans="1:1" thickBot="1" x14ac:dyDescent="0.35">
      <c r="A4993" s="5">
        <v>1889.99</v>
      </c>
    </row>
    <row r="4994" spans="1:1" thickBot="1" x14ac:dyDescent="0.35">
      <c r="A4994" s="5">
        <v>55.936</v>
      </c>
    </row>
    <row r="4995" spans="1:1" thickBot="1" x14ac:dyDescent="0.35">
      <c r="A4995" s="5">
        <v>18.431999999999999</v>
      </c>
    </row>
    <row r="4996" spans="1:1" thickBot="1" x14ac:dyDescent="0.35">
      <c r="A4996" s="5">
        <v>20.32</v>
      </c>
    </row>
    <row r="4997" spans="1:1" thickBot="1" x14ac:dyDescent="0.35">
      <c r="A4997" s="5">
        <v>52.064</v>
      </c>
    </row>
    <row r="4998" spans="1:1" thickBot="1" x14ac:dyDescent="0.35">
      <c r="A4998" s="5">
        <v>48.783999999999999</v>
      </c>
    </row>
    <row r="4999" spans="1:1" thickBot="1" x14ac:dyDescent="0.35">
      <c r="A4999" s="5">
        <v>13.092000000000001</v>
      </c>
    </row>
    <row r="5000" spans="1:1" thickBot="1" x14ac:dyDescent="0.35">
      <c r="A5000" s="5">
        <v>109.592</v>
      </c>
    </row>
    <row r="5001" spans="1:1" thickBot="1" x14ac:dyDescent="0.35">
      <c r="A5001" s="5">
        <v>56.7</v>
      </c>
    </row>
    <row r="5002" spans="1:1" thickBot="1" x14ac:dyDescent="0.35">
      <c r="A5002" s="5">
        <v>79.989999999999995</v>
      </c>
    </row>
    <row r="5003" spans="1:1" thickBot="1" x14ac:dyDescent="0.35">
      <c r="A5003" s="5">
        <v>69.5</v>
      </c>
    </row>
    <row r="5004" spans="1:1" thickBot="1" x14ac:dyDescent="0.35">
      <c r="A5004" s="5">
        <v>191.6</v>
      </c>
    </row>
    <row r="5005" spans="1:1" thickBot="1" x14ac:dyDescent="0.35">
      <c r="A5005" s="5">
        <v>10.56</v>
      </c>
    </row>
    <row r="5006" spans="1:1" thickBot="1" x14ac:dyDescent="0.35">
      <c r="A5006" s="5">
        <v>47.79</v>
      </c>
    </row>
    <row r="5007" spans="1:1" thickBot="1" x14ac:dyDescent="0.35">
      <c r="A5007" s="5">
        <v>714.3</v>
      </c>
    </row>
    <row r="5008" spans="1:1" thickBot="1" x14ac:dyDescent="0.35">
      <c r="A5008" s="5">
        <v>2321.9</v>
      </c>
    </row>
    <row r="5009" spans="1:1" thickBot="1" x14ac:dyDescent="0.35">
      <c r="A5009" s="5">
        <v>17.940000000000001</v>
      </c>
    </row>
    <row r="5010" spans="1:1" thickBot="1" x14ac:dyDescent="0.35">
      <c r="A5010" s="5">
        <v>9.5220000000000002</v>
      </c>
    </row>
    <row r="5011" spans="1:1" thickBot="1" x14ac:dyDescent="0.35">
      <c r="A5011" s="5">
        <v>791.96400000000006</v>
      </c>
    </row>
    <row r="5012" spans="1:1" thickBot="1" x14ac:dyDescent="0.35">
      <c r="A5012" s="5">
        <v>4.923</v>
      </c>
    </row>
    <row r="5013" spans="1:1" thickBot="1" x14ac:dyDescent="0.35">
      <c r="A5013" s="5">
        <v>209.97900000000001</v>
      </c>
    </row>
    <row r="5014" spans="1:1" thickBot="1" x14ac:dyDescent="0.35">
      <c r="A5014" s="5">
        <v>33.93</v>
      </c>
    </row>
    <row r="5015" spans="1:1" thickBot="1" x14ac:dyDescent="0.35">
      <c r="A5015" s="5">
        <v>222.32</v>
      </c>
    </row>
    <row r="5016" spans="1:1" thickBot="1" x14ac:dyDescent="0.35">
      <c r="A5016" s="5">
        <v>210.56399999999999</v>
      </c>
    </row>
    <row r="5017" spans="1:1" thickBot="1" x14ac:dyDescent="0.35">
      <c r="A5017" s="5">
        <v>35.167999999999999</v>
      </c>
    </row>
    <row r="5018" spans="1:1" thickBot="1" x14ac:dyDescent="0.35">
      <c r="A5018" s="5">
        <v>1502.376</v>
      </c>
    </row>
    <row r="5019" spans="1:1" thickBot="1" x14ac:dyDescent="0.35">
      <c r="A5019" s="5">
        <v>10.11</v>
      </c>
    </row>
    <row r="5020" spans="1:1" thickBot="1" x14ac:dyDescent="0.35">
      <c r="A5020" s="5">
        <v>772.47</v>
      </c>
    </row>
    <row r="5021" spans="1:1" thickBot="1" x14ac:dyDescent="0.35">
      <c r="A5021" s="5">
        <v>20.46</v>
      </c>
    </row>
    <row r="5022" spans="1:1" thickBot="1" x14ac:dyDescent="0.35">
      <c r="A5022" s="5">
        <v>347.58</v>
      </c>
    </row>
    <row r="5023" spans="1:1" thickBot="1" x14ac:dyDescent="0.35">
      <c r="A5023" s="5">
        <v>72.64</v>
      </c>
    </row>
    <row r="5024" spans="1:1" thickBot="1" x14ac:dyDescent="0.35">
      <c r="A5024" s="5">
        <v>772.47</v>
      </c>
    </row>
    <row r="5025" spans="1:1" thickBot="1" x14ac:dyDescent="0.35">
      <c r="A5025" s="5">
        <v>39.92</v>
      </c>
    </row>
    <row r="5026" spans="1:1" thickBot="1" x14ac:dyDescent="0.35">
      <c r="A5026" s="5">
        <v>33.479999999999997</v>
      </c>
    </row>
    <row r="5027" spans="1:1" thickBot="1" x14ac:dyDescent="0.35">
      <c r="A5027" s="5">
        <v>461.97</v>
      </c>
    </row>
    <row r="5028" spans="1:1" thickBot="1" x14ac:dyDescent="0.35">
      <c r="A5028" s="5">
        <v>137.62</v>
      </c>
    </row>
    <row r="5029" spans="1:1" thickBot="1" x14ac:dyDescent="0.35">
      <c r="A5029" s="5">
        <v>302.67</v>
      </c>
    </row>
    <row r="5030" spans="1:1" thickBot="1" x14ac:dyDescent="0.35">
      <c r="A5030" s="5">
        <v>239.976</v>
      </c>
    </row>
    <row r="5031" spans="1:1" thickBot="1" x14ac:dyDescent="0.35">
      <c r="A5031" s="5">
        <v>8.34</v>
      </c>
    </row>
    <row r="5032" spans="1:1" thickBot="1" x14ac:dyDescent="0.35">
      <c r="A5032" s="5">
        <v>8.57</v>
      </c>
    </row>
    <row r="5033" spans="1:1" thickBot="1" x14ac:dyDescent="0.35">
      <c r="A5033" s="5">
        <v>119.616</v>
      </c>
    </row>
    <row r="5034" spans="1:1" thickBot="1" x14ac:dyDescent="0.35">
      <c r="A5034" s="5">
        <v>212.94</v>
      </c>
    </row>
    <row r="5035" spans="1:1" thickBot="1" x14ac:dyDescent="0.35">
      <c r="A5035" s="5">
        <v>26.49</v>
      </c>
    </row>
    <row r="5036" spans="1:1" thickBot="1" x14ac:dyDescent="0.35">
      <c r="A5036" s="5">
        <v>687.4</v>
      </c>
    </row>
    <row r="5037" spans="1:1" thickBot="1" x14ac:dyDescent="0.35">
      <c r="A5037" s="5">
        <v>653.54999999999995</v>
      </c>
    </row>
    <row r="5038" spans="1:1" thickBot="1" x14ac:dyDescent="0.35">
      <c r="A5038" s="5">
        <v>33.9</v>
      </c>
    </row>
    <row r="5039" spans="1:1" thickBot="1" x14ac:dyDescent="0.35">
      <c r="A5039" s="5">
        <v>239.96</v>
      </c>
    </row>
    <row r="5040" spans="1:1" thickBot="1" x14ac:dyDescent="0.35">
      <c r="A5040" s="5">
        <v>199.83600000000001</v>
      </c>
    </row>
    <row r="5041" spans="1:1" thickBot="1" x14ac:dyDescent="0.35">
      <c r="A5041" s="5">
        <v>716</v>
      </c>
    </row>
    <row r="5042" spans="1:1" thickBot="1" x14ac:dyDescent="0.35">
      <c r="A5042" s="5">
        <v>221.06</v>
      </c>
    </row>
    <row r="5043" spans="1:1" thickBot="1" x14ac:dyDescent="0.35">
      <c r="A5043" s="5">
        <v>67.709999999999994</v>
      </c>
    </row>
    <row r="5044" spans="1:1" thickBot="1" x14ac:dyDescent="0.35">
      <c r="A5044" s="5">
        <v>129.91999999999999</v>
      </c>
    </row>
    <row r="5045" spans="1:1" thickBot="1" x14ac:dyDescent="0.35">
      <c r="A5045" s="5">
        <v>467.46</v>
      </c>
    </row>
    <row r="5046" spans="1:1" thickBot="1" x14ac:dyDescent="0.35">
      <c r="A5046" s="5">
        <v>61.4</v>
      </c>
    </row>
    <row r="5047" spans="1:1" thickBot="1" x14ac:dyDescent="0.35">
      <c r="A5047" s="5">
        <v>720.76</v>
      </c>
    </row>
    <row r="5048" spans="1:1" thickBot="1" x14ac:dyDescent="0.35">
      <c r="A5048" s="5">
        <v>5.1840000000000002</v>
      </c>
    </row>
    <row r="5049" spans="1:1" thickBot="1" x14ac:dyDescent="0.35">
      <c r="A5049" s="5">
        <v>14.7</v>
      </c>
    </row>
    <row r="5050" spans="1:1" thickBot="1" x14ac:dyDescent="0.35">
      <c r="A5050" s="5">
        <v>8.1340000000000003</v>
      </c>
    </row>
    <row r="5051" spans="1:1" thickBot="1" x14ac:dyDescent="0.35">
      <c r="A5051" s="5">
        <v>79.983999999999995</v>
      </c>
    </row>
    <row r="5052" spans="1:1" thickBot="1" x14ac:dyDescent="0.35">
      <c r="A5052" s="5">
        <v>18.54</v>
      </c>
    </row>
    <row r="5053" spans="1:1" thickBot="1" x14ac:dyDescent="0.35">
      <c r="A5053" s="5">
        <v>24.4</v>
      </c>
    </row>
    <row r="5054" spans="1:1" thickBot="1" x14ac:dyDescent="0.35">
      <c r="A5054" s="5">
        <v>195.64</v>
      </c>
    </row>
    <row r="5055" spans="1:1" thickBot="1" x14ac:dyDescent="0.35">
      <c r="A5055" s="5">
        <v>398.4</v>
      </c>
    </row>
    <row r="5056" spans="1:1" thickBot="1" x14ac:dyDescent="0.35">
      <c r="A5056" s="5">
        <v>7.056</v>
      </c>
    </row>
    <row r="5057" spans="1:1" thickBot="1" x14ac:dyDescent="0.35">
      <c r="A5057" s="5">
        <v>1352.3976</v>
      </c>
    </row>
    <row r="5058" spans="1:1" thickBot="1" x14ac:dyDescent="0.35">
      <c r="A5058" s="5">
        <v>26.4</v>
      </c>
    </row>
    <row r="5059" spans="1:1" thickBot="1" x14ac:dyDescent="0.35">
      <c r="A5059" s="5">
        <v>41.88</v>
      </c>
    </row>
    <row r="5060" spans="1:1" thickBot="1" x14ac:dyDescent="0.35">
      <c r="A5060" s="5">
        <v>99.846000000000004</v>
      </c>
    </row>
    <row r="5061" spans="1:1" thickBot="1" x14ac:dyDescent="0.35">
      <c r="A5061" s="5">
        <v>699.98</v>
      </c>
    </row>
    <row r="5062" spans="1:1" thickBot="1" x14ac:dyDescent="0.35">
      <c r="A5062" s="5">
        <v>584.82000000000005</v>
      </c>
    </row>
    <row r="5063" spans="1:1" thickBot="1" x14ac:dyDescent="0.35">
      <c r="A5063" s="5">
        <v>43.98</v>
      </c>
    </row>
    <row r="5064" spans="1:1" thickBot="1" x14ac:dyDescent="0.35">
      <c r="A5064" s="5">
        <v>377.97</v>
      </c>
    </row>
    <row r="5065" spans="1:1" thickBot="1" x14ac:dyDescent="0.35">
      <c r="A5065" s="5">
        <v>123.96</v>
      </c>
    </row>
    <row r="5066" spans="1:1" thickBot="1" x14ac:dyDescent="0.35">
      <c r="A5066" s="5">
        <v>391.98</v>
      </c>
    </row>
    <row r="5067" spans="1:1" thickBot="1" x14ac:dyDescent="0.35">
      <c r="A5067" s="5">
        <v>383.976</v>
      </c>
    </row>
    <row r="5068" spans="1:1" thickBot="1" x14ac:dyDescent="0.35">
      <c r="A5068" s="5">
        <v>1781.682</v>
      </c>
    </row>
    <row r="5069" spans="1:1" thickBot="1" x14ac:dyDescent="0.35">
      <c r="A5069" s="5">
        <v>21.4</v>
      </c>
    </row>
    <row r="5070" spans="1:1" thickBot="1" x14ac:dyDescent="0.35">
      <c r="A5070" s="5">
        <v>549.99</v>
      </c>
    </row>
    <row r="5071" spans="1:1" thickBot="1" x14ac:dyDescent="0.35">
      <c r="A5071" s="5">
        <v>167.535</v>
      </c>
    </row>
    <row r="5072" spans="1:1" thickBot="1" x14ac:dyDescent="0.35">
      <c r="A5072" s="5">
        <v>38.340000000000003</v>
      </c>
    </row>
    <row r="5073" spans="1:1" thickBot="1" x14ac:dyDescent="0.35">
      <c r="A5073" s="5">
        <v>53.88</v>
      </c>
    </row>
    <row r="5074" spans="1:1" thickBot="1" x14ac:dyDescent="0.35">
      <c r="A5074" s="5">
        <v>299.98</v>
      </c>
    </row>
    <row r="5075" spans="1:1" thickBot="1" x14ac:dyDescent="0.35">
      <c r="A5075" s="5">
        <v>62.8</v>
      </c>
    </row>
    <row r="5076" spans="1:1" thickBot="1" x14ac:dyDescent="0.35">
      <c r="A5076" s="5">
        <v>13.904</v>
      </c>
    </row>
    <row r="5077" spans="1:1" thickBot="1" x14ac:dyDescent="0.35">
      <c r="A5077" s="5">
        <v>744.1</v>
      </c>
    </row>
    <row r="5078" spans="1:1" thickBot="1" x14ac:dyDescent="0.35">
      <c r="A5078" s="5">
        <v>44.84</v>
      </c>
    </row>
    <row r="5079" spans="1:1" thickBot="1" x14ac:dyDescent="0.35">
      <c r="A5079" s="5">
        <v>401.59</v>
      </c>
    </row>
    <row r="5080" spans="1:1" thickBot="1" x14ac:dyDescent="0.35">
      <c r="A5080" s="5">
        <v>18.239999999999998</v>
      </c>
    </row>
    <row r="5081" spans="1:1" thickBot="1" x14ac:dyDescent="0.35">
      <c r="A5081" s="5">
        <v>359.49900000000002</v>
      </c>
    </row>
    <row r="5082" spans="1:1" thickBot="1" x14ac:dyDescent="0.35">
      <c r="A5082" s="5">
        <v>10.48</v>
      </c>
    </row>
    <row r="5083" spans="1:1" thickBot="1" x14ac:dyDescent="0.35">
      <c r="A5083" s="5">
        <v>20.736000000000001</v>
      </c>
    </row>
    <row r="5084" spans="1:1" thickBot="1" x14ac:dyDescent="0.35">
      <c r="A5084" s="5">
        <v>35.167999999999999</v>
      </c>
    </row>
    <row r="5085" spans="1:1" thickBot="1" x14ac:dyDescent="0.35">
      <c r="A5085" s="5">
        <v>64.703999999999994</v>
      </c>
    </row>
    <row r="5086" spans="1:1" thickBot="1" x14ac:dyDescent="0.35">
      <c r="A5086" s="5">
        <v>105.52</v>
      </c>
    </row>
    <row r="5087" spans="1:1" thickBot="1" x14ac:dyDescent="0.35">
      <c r="A5087" s="5">
        <v>5.7919999999999998</v>
      </c>
    </row>
    <row r="5088" spans="1:1" thickBot="1" x14ac:dyDescent="0.35">
      <c r="A5088" s="5">
        <v>466.15800000000002</v>
      </c>
    </row>
    <row r="5089" spans="1:1" thickBot="1" x14ac:dyDescent="0.35">
      <c r="A5089" s="5">
        <v>10.311999999999999</v>
      </c>
    </row>
    <row r="5090" spans="1:1" thickBot="1" x14ac:dyDescent="0.35">
      <c r="A5090" s="5">
        <v>2.556</v>
      </c>
    </row>
    <row r="5091" spans="1:1" thickBot="1" x14ac:dyDescent="0.35">
      <c r="A5091" s="5">
        <v>7.968</v>
      </c>
    </row>
    <row r="5092" spans="1:1" thickBot="1" x14ac:dyDescent="0.35">
      <c r="A5092" s="5">
        <v>8.7840000000000007</v>
      </c>
    </row>
    <row r="5093" spans="1:1" thickBot="1" x14ac:dyDescent="0.35">
      <c r="A5093" s="5">
        <v>3.024</v>
      </c>
    </row>
    <row r="5094" spans="1:1" thickBot="1" x14ac:dyDescent="0.35">
      <c r="A5094" s="5">
        <v>51.45</v>
      </c>
    </row>
    <row r="5095" spans="1:1" thickBot="1" x14ac:dyDescent="0.35">
      <c r="A5095" s="5">
        <v>14.016</v>
      </c>
    </row>
    <row r="5096" spans="1:1" thickBot="1" x14ac:dyDescent="0.35">
      <c r="A5096" s="5">
        <v>214.95</v>
      </c>
    </row>
    <row r="5097" spans="1:1" thickBot="1" x14ac:dyDescent="0.35">
      <c r="A5097" s="5">
        <v>35.04</v>
      </c>
    </row>
    <row r="5098" spans="1:1" thickBot="1" x14ac:dyDescent="0.35">
      <c r="A5098" s="5">
        <v>10.776</v>
      </c>
    </row>
    <row r="5099" spans="1:1" thickBot="1" x14ac:dyDescent="0.35">
      <c r="A5099" s="5">
        <v>4.5999999999999996</v>
      </c>
    </row>
    <row r="5100" spans="1:1" thickBot="1" x14ac:dyDescent="0.35">
      <c r="A5100" s="5">
        <v>35.167999999999999</v>
      </c>
    </row>
    <row r="5101" spans="1:1" thickBot="1" x14ac:dyDescent="0.35">
      <c r="A5101" s="5">
        <v>19.152000000000001</v>
      </c>
    </row>
    <row r="5102" spans="1:1" thickBot="1" x14ac:dyDescent="0.35">
      <c r="A5102" s="5">
        <v>4.4480000000000004</v>
      </c>
    </row>
    <row r="5103" spans="1:1" thickBot="1" x14ac:dyDescent="0.35">
      <c r="A5103" s="5">
        <v>5.1840000000000002</v>
      </c>
    </row>
    <row r="5104" spans="1:1" thickBot="1" x14ac:dyDescent="0.35">
      <c r="A5104" s="5">
        <v>15.552</v>
      </c>
    </row>
    <row r="5105" spans="1:1" thickBot="1" x14ac:dyDescent="0.35">
      <c r="A5105" s="5">
        <v>40.031999999999996</v>
      </c>
    </row>
    <row r="5106" spans="1:1" thickBot="1" x14ac:dyDescent="0.35">
      <c r="A5106" s="5">
        <v>16.776</v>
      </c>
    </row>
    <row r="5107" spans="1:1" thickBot="1" x14ac:dyDescent="0.35">
      <c r="A5107" s="5">
        <v>186.304</v>
      </c>
    </row>
    <row r="5108" spans="1:1" thickBot="1" x14ac:dyDescent="0.35">
      <c r="A5108" s="5">
        <v>66.36</v>
      </c>
    </row>
    <row r="5109" spans="1:1" thickBot="1" x14ac:dyDescent="0.35">
      <c r="A5109" s="5">
        <v>42.048000000000002</v>
      </c>
    </row>
    <row r="5110" spans="1:1" thickBot="1" x14ac:dyDescent="0.35">
      <c r="A5110" s="5">
        <v>67.92</v>
      </c>
    </row>
    <row r="5111" spans="1:1" thickBot="1" x14ac:dyDescent="0.35">
      <c r="A5111" s="5">
        <v>52.512</v>
      </c>
    </row>
    <row r="5112" spans="1:1" thickBot="1" x14ac:dyDescent="0.35">
      <c r="A5112" s="5">
        <v>186.91200000000001</v>
      </c>
    </row>
    <row r="5113" spans="1:1" thickBot="1" x14ac:dyDescent="0.35">
      <c r="A5113" s="5">
        <v>10.048</v>
      </c>
    </row>
    <row r="5114" spans="1:1" thickBot="1" x14ac:dyDescent="0.35">
      <c r="A5114" s="5">
        <v>17.495999999999999</v>
      </c>
    </row>
    <row r="5115" spans="1:1" thickBot="1" x14ac:dyDescent="0.35">
      <c r="A5115" s="5">
        <v>15.552</v>
      </c>
    </row>
    <row r="5116" spans="1:1" thickBot="1" x14ac:dyDescent="0.35">
      <c r="A5116" s="5">
        <v>10.776</v>
      </c>
    </row>
    <row r="5117" spans="1:1" thickBot="1" x14ac:dyDescent="0.35">
      <c r="A5117" s="5">
        <v>3.3039999999999998</v>
      </c>
    </row>
    <row r="5118" spans="1:1" thickBot="1" x14ac:dyDescent="0.35">
      <c r="A5118" s="5">
        <v>35.479999999999997</v>
      </c>
    </row>
    <row r="5119" spans="1:1" thickBot="1" x14ac:dyDescent="0.35">
      <c r="A5119" s="5">
        <v>34.44</v>
      </c>
    </row>
    <row r="5120" spans="1:1" thickBot="1" x14ac:dyDescent="0.35">
      <c r="A5120" s="5">
        <v>629.92999999999995</v>
      </c>
    </row>
    <row r="5121" spans="1:1" thickBot="1" x14ac:dyDescent="0.35">
      <c r="A5121" s="5">
        <v>79.055999999999997</v>
      </c>
    </row>
    <row r="5122" spans="1:1" thickBot="1" x14ac:dyDescent="0.35">
      <c r="A5122" s="5">
        <v>232.55</v>
      </c>
    </row>
    <row r="5123" spans="1:1" thickBot="1" x14ac:dyDescent="0.35">
      <c r="A5123" s="5">
        <v>99.98</v>
      </c>
    </row>
    <row r="5124" spans="1:1" thickBot="1" x14ac:dyDescent="0.35">
      <c r="A5124" s="5">
        <v>19.440000000000001</v>
      </c>
    </row>
    <row r="5125" spans="1:1" thickBot="1" x14ac:dyDescent="0.35">
      <c r="A5125" s="5">
        <v>12.96</v>
      </c>
    </row>
    <row r="5126" spans="1:1" thickBot="1" x14ac:dyDescent="0.35">
      <c r="A5126" s="5">
        <v>464.29199999999997</v>
      </c>
    </row>
    <row r="5127" spans="1:1" thickBot="1" x14ac:dyDescent="0.35">
      <c r="A5127" s="5">
        <v>68.459999999999994</v>
      </c>
    </row>
    <row r="5128" spans="1:1" thickBot="1" x14ac:dyDescent="0.35">
      <c r="A5128" s="5">
        <v>2799.96</v>
      </c>
    </row>
    <row r="5129" spans="1:1" thickBot="1" x14ac:dyDescent="0.35">
      <c r="A5129" s="5">
        <v>601.29999999999995</v>
      </c>
    </row>
    <row r="5130" spans="1:1" thickBot="1" x14ac:dyDescent="0.35">
      <c r="A5130" s="5">
        <v>16.989999999999998</v>
      </c>
    </row>
    <row r="5131" spans="1:1" thickBot="1" x14ac:dyDescent="0.35">
      <c r="A5131" s="5">
        <v>287.97000000000003</v>
      </c>
    </row>
    <row r="5132" spans="1:1" thickBot="1" x14ac:dyDescent="0.35">
      <c r="A5132" s="5">
        <v>44.82</v>
      </c>
    </row>
    <row r="5133" spans="1:1" thickBot="1" x14ac:dyDescent="0.35">
      <c r="A5133" s="5">
        <v>101.12</v>
      </c>
    </row>
    <row r="5134" spans="1:1" thickBot="1" x14ac:dyDescent="0.35">
      <c r="A5134" s="5">
        <v>107.976</v>
      </c>
    </row>
    <row r="5135" spans="1:1" thickBot="1" x14ac:dyDescent="0.35">
      <c r="A5135" s="5">
        <v>58.73</v>
      </c>
    </row>
    <row r="5136" spans="1:1" thickBot="1" x14ac:dyDescent="0.35">
      <c r="A5136" s="5">
        <v>93.343999999999994</v>
      </c>
    </row>
    <row r="5137" spans="1:1" thickBot="1" x14ac:dyDescent="0.35">
      <c r="A5137" s="5">
        <v>17.05</v>
      </c>
    </row>
    <row r="5138" spans="1:1" thickBot="1" x14ac:dyDescent="0.35">
      <c r="A5138" s="5">
        <v>8.0960000000000001</v>
      </c>
    </row>
    <row r="5139" spans="1:1" thickBot="1" x14ac:dyDescent="0.35">
      <c r="A5139" s="5">
        <v>30.36</v>
      </c>
    </row>
    <row r="5140" spans="1:1" thickBot="1" x14ac:dyDescent="0.35">
      <c r="A5140" s="5">
        <v>23.34</v>
      </c>
    </row>
    <row r="5141" spans="1:1" thickBot="1" x14ac:dyDescent="0.35">
      <c r="A5141" s="5">
        <v>51.55</v>
      </c>
    </row>
    <row r="5142" spans="1:1" thickBot="1" x14ac:dyDescent="0.35">
      <c r="A5142" s="5">
        <v>119.9</v>
      </c>
    </row>
    <row r="5143" spans="1:1" thickBot="1" x14ac:dyDescent="0.35">
      <c r="A5143" s="5">
        <v>1317.492</v>
      </c>
    </row>
    <row r="5144" spans="1:1" thickBot="1" x14ac:dyDescent="0.35">
      <c r="A5144" s="5">
        <v>63.84</v>
      </c>
    </row>
    <row r="5145" spans="1:1" thickBot="1" x14ac:dyDescent="0.35">
      <c r="A5145" s="5">
        <v>3.5920000000000001</v>
      </c>
    </row>
    <row r="5146" spans="1:1" thickBot="1" x14ac:dyDescent="0.35">
      <c r="A5146" s="5">
        <v>86.26</v>
      </c>
    </row>
    <row r="5147" spans="1:1" thickBot="1" x14ac:dyDescent="0.35">
      <c r="A5147" s="5">
        <v>139.04</v>
      </c>
    </row>
    <row r="5148" spans="1:1" thickBot="1" x14ac:dyDescent="0.35">
      <c r="A5148" s="5">
        <v>46.8</v>
      </c>
    </row>
    <row r="5149" spans="1:1" thickBot="1" x14ac:dyDescent="0.35">
      <c r="A5149" s="5">
        <v>8.5440000000000005</v>
      </c>
    </row>
    <row r="5150" spans="1:1" thickBot="1" x14ac:dyDescent="0.35">
      <c r="A5150" s="5">
        <v>842.37599999999998</v>
      </c>
    </row>
    <row r="5151" spans="1:1" thickBot="1" x14ac:dyDescent="0.35">
      <c r="A5151" s="5">
        <v>1214.8499999999999</v>
      </c>
    </row>
    <row r="5152" spans="1:1" thickBot="1" x14ac:dyDescent="0.35">
      <c r="A5152" s="5">
        <v>67.78</v>
      </c>
    </row>
    <row r="5153" spans="1:1" thickBot="1" x14ac:dyDescent="0.35">
      <c r="A5153" s="5">
        <v>39.9</v>
      </c>
    </row>
    <row r="5154" spans="1:1" thickBot="1" x14ac:dyDescent="0.35">
      <c r="A5154" s="5">
        <v>2.6880000000000002</v>
      </c>
    </row>
    <row r="5155" spans="1:1" thickBot="1" x14ac:dyDescent="0.35">
      <c r="A5155" s="5">
        <v>6.6</v>
      </c>
    </row>
    <row r="5156" spans="1:1" thickBot="1" x14ac:dyDescent="0.35">
      <c r="A5156" s="5">
        <v>28.4</v>
      </c>
    </row>
    <row r="5157" spans="1:1" thickBot="1" x14ac:dyDescent="0.35">
      <c r="A5157" s="5">
        <v>212.94</v>
      </c>
    </row>
    <row r="5158" spans="1:1" thickBot="1" x14ac:dyDescent="0.35">
      <c r="A5158" s="5">
        <v>1001.5839999999999</v>
      </c>
    </row>
    <row r="5159" spans="1:1" thickBot="1" x14ac:dyDescent="0.35">
      <c r="A5159" s="5">
        <v>569.05799999999999</v>
      </c>
    </row>
    <row r="5160" spans="1:1" thickBot="1" x14ac:dyDescent="0.35">
      <c r="A5160" s="5">
        <v>14.224</v>
      </c>
    </row>
    <row r="5161" spans="1:1" thickBot="1" x14ac:dyDescent="0.35">
      <c r="A5161" s="5">
        <v>105.584</v>
      </c>
    </row>
    <row r="5162" spans="1:1" thickBot="1" x14ac:dyDescent="0.35">
      <c r="A5162" s="5">
        <v>68.72</v>
      </c>
    </row>
    <row r="5163" spans="1:1" thickBot="1" x14ac:dyDescent="0.35">
      <c r="A5163" s="5">
        <v>1367.84</v>
      </c>
    </row>
    <row r="5164" spans="1:1" thickBot="1" x14ac:dyDescent="0.35">
      <c r="A5164" s="5">
        <v>301.95999999999998</v>
      </c>
    </row>
    <row r="5165" spans="1:1" thickBot="1" x14ac:dyDescent="0.35">
      <c r="A5165" s="5">
        <v>170.352</v>
      </c>
    </row>
    <row r="5166" spans="1:1" thickBot="1" x14ac:dyDescent="0.35">
      <c r="A5166" s="5">
        <v>3.9</v>
      </c>
    </row>
    <row r="5167" spans="1:1" thickBot="1" x14ac:dyDescent="0.35">
      <c r="A5167" s="5">
        <v>12.84</v>
      </c>
    </row>
    <row r="5168" spans="1:1" thickBot="1" x14ac:dyDescent="0.35">
      <c r="A5168" s="5">
        <v>15.84</v>
      </c>
    </row>
    <row r="5169" spans="1:1" thickBot="1" x14ac:dyDescent="0.35">
      <c r="A5169" s="5">
        <v>563.94000000000005</v>
      </c>
    </row>
    <row r="5170" spans="1:1" thickBot="1" x14ac:dyDescent="0.35">
      <c r="A5170" s="5">
        <v>62.94</v>
      </c>
    </row>
    <row r="5171" spans="1:1" thickBot="1" x14ac:dyDescent="0.35">
      <c r="A5171" s="5">
        <v>535.41</v>
      </c>
    </row>
    <row r="5172" spans="1:1" thickBot="1" x14ac:dyDescent="0.35">
      <c r="A5172" s="5">
        <v>3504.9</v>
      </c>
    </row>
    <row r="5173" spans="1:1" thickBot="1" x14ac:dyDescent="0.35">
      <c r="A5173" s="5">
        <v>144.12</v>
      </c>
    </row>
    <row r="5174" spans="1:1" thickBot="1" x14ac:dyDescent="0.35">
      <c r="A5174" s="5">
        <v>314.55</v>
      </c>
    </row>
    <row r="5175" spans="1:1" thickBot="1" x14ac:dyDescent="0.35">
      <c r="A5175" s="5">
        <v>3.4079999999999999</v>
      </c>
    </row>
    <row r="5176" spans="1:1" thickBot="1" x14ac:dyDescent="0.35">
      <c r="A5176" s="5">
        <v>2.0720000000000001</v>
      </c>
    </row>
    <row r="5177" spans="1:1" thickBot="1" x14ac:dyDescent="0.35">
      <c r="A5177" s="5">
        <v>328.39920000000001</v>
      </c>
    </row>
    <row r="5178" spans="1:1" thickBot="1" x14ac:dyDescent="0.35">
      <c r="A5178" s="5">
        <v>53.247999999999998</v>
      </c>
    </row>
    <row r="5179" spans="1:1" thickBot="1" x14ac:dyDescent="0.35">
      <c r="A5179" s="5">
        <v>4.992</v>
      </c>
    </row>
    <row r="5180" spans="1:1" thickBot="1" x14ac:dyDescent="0.35">
      <c r="A5180" s="5">
        <v>37.68</v>
      </c>
    </row>
    <row r="5181" spans="1:1" thickBot="1" x14ac:dyDescent="0.35">
      <c r="A5181" s="5">
        <v>258.57600000000002</v>
      </c>
    </row>
    <row r="5182" spans="1:1" thickBot="1" x14ac:dyDescent="0.35">
      <c r="A5182" s="5">
        <v>75.84</v>
      </c>
    </row>
    <row r="5183" spans="1:1" thickBot="1" x14ac:dyDescent="0.35">
      <c r="A5183" s="5">
        <v>45.36</v>
      </c>
    </row>
    <row r="5184" spans="1:1" thickBot="1" x14ac:dyDescent="0.35">
      <c r="A5184" s="5">
        <v>45.78</v>
      </c>
    </row>
    <row r="5185" spans="1:1" thickBot="1" x14ac:dyDescent="0.35">
      <c r="A5185" s="5">
        <v>40.29</v>
      </c>
    </row>
    <row r="5186" spans="1:1" thickBot="1" x14ac:dyDescent="0.35">
      <c r="A5186" s="5">
        <v>38.71</v>
      </c>
    </row>
    <row r="5187" spans="1:1" thickBot="1" x14ac:dyDescent="0.35">
      <c r="A5187" s="5">
        <v>1801.6320000000001</v>
      </c>
    </row>
    <row r="5188" spans="1:1" thickBot="1" x14ac:dyDescent="0.35">
      <c r="A5188" s="5">
        <v>748.75199999999995</v>
      </c>
    </row>
    <row r="5189" spans="1:1" thickBot="1" x14ac:dyDescent="0.35">
      <c r="A5189" s="5">
        <v>199.96</v>
      </c>
    </row>
    <row r="5190" spans="1:1" thickBot="1" x14ac:dyDescent="0.35">
      <c r="A5190" s="5">
        <v>1516.2</v>
      </c>
    </row>
    <row r="5191" spans="1:1" thickBot="1" x14ac:dyDescent="0.35">
      <c r="A5191" s="5">
        <v>167.952</v>
      </c>
    </row>
    <row r="5192" spans="1:1" thickBot="1" x14ac:dyDescent="0.35">
      <c r="A5192" s="5">
        <v>45.04</v>
      </c>
    </row>
    <row r="5193" spans="1:1" thickBot="1" x14ac:dyDescent="0.35">
      <c r="A5193" s="5">
        <v>23.16</v>
      </c>
    </row>
    <row r="5194" spans="1:1" thickBot="1" x14ac:dyDescent="0.35">
      <c r="A5194" s="5">
        <v>397.6</v>
      </c>
    </row>
    <row r="5195" spans="1:1" thickBot="1" x14ac:dyDescent="0.35">
      <c r="A5195" s="5">
        <v>85.96</v>
      </c>
    </row>
    <row r="5196" spans="1:1" thickBot="1" x14ac:dyDescent="0.35">
      <c r="A5196" s="5">
        <v>13.12</v>
      </c>
    </row>
    <row r="5197" spans="1:1" thickBot="1" x14ac:dyDescent="0.35">
      <c r="A5197" s="5">
        <v>45.66</v>
      </c>
    </row>
    <row r="5198" spans="1:1" thickBot="1" x14ac:dyDescent="0.35">
      <c r="A5198" s="5">
        <v>158.13</v>
      </c>
    </row>
    <row r="5199" spans="1:1" thickBot="1" x14ac:dyDescent="0.35">
      <c r="A5199" s="5">
        <v>43.6</v>
      </c>
    </row>
    <row r="5200" spans="1:1" thickBot="1" x14ac:dyDescent="0.35">
      <c r="A5200" s="5">
        <v>3930.0720000000001</v>
      </c>
    </row>
    <row r="5201" spans="1:1" thickBot="1" x14ac:dyDescent="0.35">
      <c r="A5201" s="5">
        <v>2.3039999999999998</v>
      </c>
    </row>
    <row r="5202" spans="1:1" thickBot="1" x14ac:dyDescent="0.35">
      <c r="A5202" s="5">
        <v>431.976</v>
      </c>
    </row>
    <row r="5203" spans="1:1" thickBot="1" x14ac:dyDescent="0.35">
      <c r="A5203" s="5">
        <v>41.72</v>
      </c>
    </row>
    <row r="5204" spans="1:1" thickBot="1" x14ac:dyDescent="0.35">
      <c r="A5204" s="5">
        <v>104.23</v>
      </c>
    </row>
    <row r="5205" spans="1:1" thickBot="1" x14ac:dyDescent="0.35">
      <c r="A5205" s="5">
        <v>70.260000000000005</v>
      </c>
    </row>
    <row r="5206" spans="1:1" thickBot="1" x14ac:dyDescent="0.35">
      <c r="A5206" s="5">
        <v>9.26</v>
      </c>
    </row>
    <row r="5207" spans="1:1" thickBot="1" x14ac:dyDescent="0.35">
      <c r="A5207" s="5">
        <v>105.98</v>
      </c>
    </row>
    <row r="5208" spans="1:1" thickBot="1" x14ac:dyDescent="0.35">
      <c r="A5208" s="5">
        <v>1.24</v>
      </c>
    </row>
    <row r="5209" spans="1:1" thickBot="1" x14ac:dyDescent="0.35">
      <c r="A5209" s="5">
        <v>20.7</v>
      </c>
    </row>
    <row r="5210" spans="1:1" thickBot="1" x14ac:dyDescent="0.35">
      <c r="A5210" s="5">
        <v>28.9</v>
      </c>
    </row>
    <row r="5211" spans="1:1" thickBot="1" x14ac:dyDescent="0.35">
      <c r="A5211" s="5">
        <v>27.18</v>
      </c>
    </row>
    <row r="5212" spans="1:1" thickBot="1" x14ac:dyDescent="0.35">
      <c r="A5212" s="5">
        <v>465.18</v>
      </c>
    </row>
    <row r="5213" spans="1:1" thickBot="1" x14ac:dyDescent="0.35">
      <c r="A5213" s="5">
        <v>36.630000000000003</v>
      </c>
    </row>
    <row r="5214" spans="1:1" thickBot="1" x14ac:dyDescent="0.35">
      <c r="A5214" s="5">
        <v>51.45</v>
      </c>
    </row>
    <row r="5215" spans="1:1" thickBot="1" x14ac:dyDescent="0.35">
      <c r="A5215" s="5">
        <v>7.83</v>
      </c>
    </row>
    <row r="5216" spans="1:1" thickBot="1" x14ac:dyDescent="0.35">
      <c r="A5216" s="5">
        <v>35.4</v>
      </c>
    </row>
    <row r="5217" spans="1:1" thickBot="1" x14ac:dyDescent="0.35">
      <c r="A5217" s="5">
        <v>29.9</v>
      </c>
    </row>
    <row r="5218" spans="1:1" thickBot="1" x14ac:dyDescent="0.35">
      <c r="A5218" s="5">
        <v>17.48</v>
      </c>
    </row>
    <row r="5219" spans="1:1" thickBot="1" x14ac:dyDescent="0.35">
      <c r="A5219" s="5">
        <v>79.14</v>
      </c>
    </row>
    <row r="5220" spans="1:1" thickBot="1" x14ac:dyDescent="0.35">
      <c r="A5220" s="5">
        <v>8.4</v>
      </c>
    </row>
    <row r="5221" spans="1:1" thickBot="1" x14ac:dyDescent="0.35">
      <c r="A5221" s="5">
        <v>498.26</v>
      </c>
    </row>
    <row r="5222" spans="1:1" thickBot="1" x14ac:dyDescent="0.35">
      <c r="A5222" s="5">
        <v>212.94</v>
      </c>
    </row>
    <row r="5223" spans="1:1" thickBot="1" x14ac:dyDescent="0.35">
      <c r="A5223" s="5">
        <v>706.86</v>
      </c>
    </row>
    <row r="5224" spans="1:1" thickBot="1" x14ac:dyDescent="0.35">
      <c r="A5224" s="5">
        <v>114.95</v>
      </c>
    </row>
    <row r="5225" spans="1:1" thickBot="1" x14ac:dyDescent="0.35">
      <c r="A5225" s="5">
        <v>43.19</v>
      </c>
    </row>
    <row r="5226" spans="1:1" thickBot="1" x14ac:dyDescent="0.35">
      <c r="A5226" s="5">
        <v>166.44</v>
      </c>
    </row>
    <row r="5227" spans="1:1" thickBot="1" x14ac:dyDescent="0.35">
      <c r="A5227" s="5">
        <v>36.56</v>
      </c>
    </row>
    <row r="5228" spans="1:1" thickBot="1" x14ac:dyDescent="0.35">
      <c r="A5228" s="5">
        <v>186.14400000000001</v>
      </c>
    </row>
    <row r="5229" spans="1:1" thickBot="1" x14ac:dyDescent="0.35">
      <c r="A5229" s="5">
        <v>353.56799999999998</v>
      </c>
    </row>
    <row r="5230" spans="1:1" thickBot="1" x14ac:dyDescent="0.35">
      <c r="A5230" s="5">
        <v>81.98</v>
      </c>
    </row>
    <row r="5231" spans="1:1" thickBot="1" x14ac:dyDescent="0.35">
      <c r="A5231" s="5">
        <v>14.624000000000001</v>
      </c>
    </row>
    <row r="5232" spans="1:1" thickBot="1" x14ac:dyDescent="0.35">
      <c r="A5232" s="5">
        <v>697.16</v>
      </c>
    </row>
    <row r="5233" spans="1:1" thickBot="1" x14ac:dyDescent="0.35">
      <c r="A5233" s="5">
        <v>30.93</v>
      </c>
    </row>
    <row r="5234" spans="1:1" thickBot="1" x14ac:dyDescent="0.35">
      <c r="A5234" s="5">
        <v>27.495999999999999</v>
      </c>
    </row>
    <row r="5235" spans="1:1" thickBot="1" x14ac:dyDescent="0.35">
      <c r="A5235" s="5">
        <v>605.34</v>
      </c>
    </row>
    <row r="5236" spans="1:1" thickBot="1" x14ac:dyDescent="0.35">
      <c r="A5236" s="5">
        <v>210.00800000000001</v>
      </c>
    </row>
    <row r="5237" spans="1:1" thickBot="1" x14ac:dyDescent="0.35">
      <c r="A5237" s="5">
        <v>54.96</v>
      </c>
    </row>
    <row r="5238" spans="1:1" thickBot="1" x14ac:dyDescent="0.35">
      <c r="A5238" s="5">
        <v>164.22</v>
      </c>
    </row>
    <row r="5239" spans="1:1" thickBot="1" x14ac:dyDescent="0.35">
      <c r="A5239" s="5">
        <v>362.94</v>
      </c>
    </row>
    <row r="5240" spans="1:1" thickBot="1" x14ac:dyDescent="0.35">
      <c r="A5240" s="5">
        <v>59.98</v>
      </c>
    </row>
    <row r="5241" spans="1:1" thickBot="1" x14ac:dyDescent="0.35">
      <c r="A5241" s="5">
        <v>332.94</v>
      </c>
    </row>
    <row r="5242" spans="1:1" thickBot="1" x14ac:dyDescent="0.35">
      <c r="A5242" s="5">
        <v>39.872</v>
      </c>
    </row>
    <row r="5243" spans="1:1" thickBot="1" x14ac:dyDescent="0.35">
      <c r="A5243" s="5">
        <v>13.68</v>
      </c>
    </row>
    <row r="5244" spans="1:1" thickBot="1" x14ac:dyDescent="0.35">
      <c r="A5244" s="5">
        <v>3.3180000000000001</v>
      </c>
    </row>
    <row r="5245" spans="1:1" thickBot="1" x14ac:dyDescent="0.35">
      <c r="A5245" s="5">
        <v>10.44</v>
      </c>
    </row>
    <row r="5246" spans="1:1" thickBot="1" x14ac:dyDescent="0.35">
      <c r="A5246" s="5">
        <v>136.464</v>
      </c>
    </row>
    <row r="5247" spans="1:1" thickBot="1" x14ac:dyDescent="0.35">
      <c r="A5247" s="5">
        <v>333.57600000000002</v>
      </c>
    </row>
    <row r="5248" spans="1:1" thickBot="1" x14ac:dyDescent="0.35">
      <c r="A5248" s="5">
        <v>12.544</v>
      </c>
    </row>
    <row r="5249" spans="1:1" thickBot="1" x14ac:dyDescent="0.35">
      <c r="A5249" s="5">
        <v>20.768000000000001</v>
      </c>
    </row>
    <row r="5250" spans="1:1" thickBot="1" x14ac:dyDescent="0.35">
      <c r="A5250" s="5">
        <v>43.5</v>
      </c>
    </row>
    <row r="5251" spans="1:1" thickBot="1" x14ac:dyDescent="0.35">
      <c r="A5251" s="5">
        <v>12.576000000000001</v>
      </c>
    </row>
    <row r="5252" spans="1:1" thickBot="1" x14ac:dyDescent="0.35">
      <c r="A5252" s="5">
        <v>249.95</v>
      </c>
    </row>
    <row r="5253" spans="1:1" thickBot="1" x14ac:dyDescent="0.35">
      <c r="A5253" s="5">
        <v>49.12</v>
      </c>
    </row>
    <row r="5254" spans="1:1" thickBot="1" x14ac:dyDescent="0.35">
      <c r="A5254" s="5">
        <v>182.91</v>
      </c>
    </row>
    <row r="5255" spans="1:1" thickBot="1" x14ac:dyDescent="0.35">
      <c r="A5255" s="5">
        <v>107.648</v>
      </c>
    </row>
    <row r="5256" spans="1:1" thickBot="1" x14ac:dyDescent="0.35">
      <c r="A5256" s="5">
        <v>99.372</v>
      </c>
    </row>
    <row r="5257" spans="1:1" thickBot="1" x14ac:dyDescent="0.35">
      <c r="A5257" s="5">
        <v>33.567999999999998</v>
      </c>
    </row>
    <row r="5258" spans="1:1" thickBot="1" x14ac:dyDescent="0.35">
      <c r="A5258" s="5">
        <v>10.56</v>
      </c>
    </row>
    <row r="5259" spans="1:1" thickBot="1" x14ac:dyDescent="0.35">
      <c r="A5259" s="5">
        <v>38.880000000000003</v>
      </c>
    </row>
    <row r="5260" spans="1:1" thickBot="1" x14ac:dyDescent="0.35">
      <c r="A5260" s="5">
        <v>35.200000000000003</v>
      </c>
    </row>
    <row r="5261" spans="1:1" thickBot="1" x14ac:dyDescent="0.35">
      <c r="A5261" s="5">
        <v>45.527999999999999</v>
      </c>
    </row>
    <row r="5262" spans="1:1" thickBot="1" x14ac:dyDescent="0.35">
      <c r="A5262" s="5">
        <v>196.77600000000001</v>
      </c>
    </row>
    <row r="5263" spans="1:1" thickBot="1" x14ac:dyDescent="0.35">
      <c r="A5263" s="5">
        <v>2.92</v>
      </c>
    </row>
    <row r="5264" spans="1:1" thickBot="1" x14ac:dyDescent="0.35">
      <c r="A5264" s="5">
        <v>200.79499999999999</v>
      </c>
    </row>
    <row r="5265" spans="1:1" thickBot="1" x14ac:dyDescent="0.35">
      <c r="A5265" s="5">
        <v>46.688000000000002</v>
      </c>
    </row>
    <row r="5266" spans="1:1" thickBot="1" x14ac:dyDescent="0.35">
      <c r="A5266" s="5">
        <v>21.864000000000001</v>
      </c>
    </row>
    <row r="5267" spans="1:1" thickBot="1" x14ac:dyDescent="0.35">
      <c r="A5267" s="5">
        <v>11.76</v>
      </c>
    </row>
    <row r="5268" spans="1:1" thickBot="1" x14ac:dyDescent="0.35">
      <c r="A5268" s="5">
        <v>167.94</v>
      </c>
    </row>
    <row r="5269" spans="1:1" thickBot="1" x14ac:dyDescent="0.35">
      <c r="A5269" s="5">
        <v>3.89</v>
      </c>
    </row>
    <row r="5270" spans="1:1" thickBot="1" x14ac:dyDescent="0.35">
      <c r="A5270" s="5">
        <v>52.44</v>
      </c>
    </row>
    <row r="5271" spans="1:1" thickBot="1" x14ac:dyDescent="0.35">
      <c r="A5271" s="5">
        <v>32.36</v>
      </c>
    </row>
    <row r="5272" spans="1:1" thickBot="1" x14ac:dyDescent="0.35">
      <c r="A5272" s="5">
        <v>406.6</v>
      </c>
    </row>
    <row r="5273" spans="1:1" thickBot="1" x14ac:dyDescent="0.35">
      <c r="A5273" s="5">
        <v>27.92</v>
      </c>
    </row>
    <row r="5274" spans="1:1" thickBot="1" x14ac:dyDescent="0.35">
      <c r="A5274" s="5">
        <v>399.67200000000003</v>
      </c>
    </row>
    <row r="5275" spans="1:1" thickBot="1" x14ac:dyDescent="0.35">
      <c r="A5275" s="5">
        <v>3.7440000000000002</v>
      </c>
    </row>
    <row r="5276" spans="1:1" thickBot="1" x14ac:dyDescent="0.35">
      <c r="A5276" s="5">
        <v>715.2</v>
      </c>
    </row>
    <row r="5277" spans="1:1" thickBot="1" x14ac:dyDescent="0.35">
      <c r="A5277" s="5">
        <v>159.80000000000001</v>
      </c>
    </row>
    <row r="5278" spans="1:1" thickBot="1" x14ac:dyDescent="0.35">
      <c r="A5278" s="5">
        <v>44.75</v>
      </c>
    </row>
    <row r="5279" spans="1:1" thickBot="1" x14ac:dyDescent="0.35">
      <c r="A5279" s="5">
        <v>340.11599999999999</v>
      </c>
    </row>
    <row r="5280" spans="1:1" thickBot="1" x14ac:dyDescent="0.35">
      <c r="A5280" s="5">
        <v>105.52</v>
      </c>
    </row>
    <row r="5281" spans="1:1" thickBot="1" x14ac:dyDescent="0.35">
      <c r="A5281" s="5">
        <v>13.48</v>
      </c>
    </row>
    <row r="5282" spans="1:1" thickBot="1" x14ac:dyDescent="0.35">
      <c r="A5282" s="5">
        <v>85.52</v>
      </c>
    </row>
    <row r="5283" spans="1:1" thickBot="1" x14ac:dyDescent="0.35">
      <c r="A5283" s="5">
        <v>6.16</v>
      </c>
    </row>
    <row r="5284" spans="1:1" thickBot="1" x14ac:dyDescent="0.35">
      <c r="A5284" s="5">
        <v>36.840000000000003</v>
      </c>
    </row>
    <row r="5285" spans="1:1" thickBot="1" x14ac:dyDescent="0.35">
      <c r="A5285" s="5">
        <v>15.84</v>
      </c>
    </row>
    <row r="5286" spans="1:1" thickBot="1" x14ac:dyDescent="0.35">
      <c r="A5286" s="5">
        <v>44.4</v>
      </c>
    </row>
    <row r="5287" spans="1:1" thickBot="1" x14ac:dyDescent="0.35">
      <c r="A5287" s="5">
        <v>21.24</v>
      </c>
    </row>
    <row r="5288" spans="1:1" thickBot="1" x14ac:dyDescent="0.35">
      <c r="A5288" s="5">
        <v>9.5519999999999996</v>
      </c>
    </row>
    <row r="5289" spans="1:1" thickBot="1" x14ac:dyDescent="0.35">
      <c r="A5289" s="5">
        <v>89.991</v>
      </c>
    </row>
    <row r="5290" spans="1:1" thickBot="1" x14ac:dyDescent="0.35">
      <c r="A5290" s="5">
        <v>163.96</v>
      </c>
    </row>
    <row r="5291" spans="1:1" thickBot="1" x14ac:dyDescent="0.35">
      <c r="A5291" s="5">
        <v>17.904</v>
      </c>
    </row>
    <row r="5292" spans="1:1" thickBot="1" x14ac:dyDescent="0.35">
      <c r="A5292" s="5">
        <v>966.7</v>
      </c>
    </row>
    <row r="5293" spans="1:1" thickBot="1" x14ac:dyDescent="0.35">
      <c r="A5293" s="5">
        <v>182.11199999999999</v>
      </c>
    </row>
    <row r="5294" spans="1:1" thickBot="1" x14ac:dyDescent="0.35">
      <c r="A5294" s="5">
        <v>4.4640000000000004</v>
      </c>
    </row>
    <row r="5295" spans="1:1" thickBot="1" x14ac:dyDescent="0.35">
      <c r="A5295" s="5">
        <v>51.588000000000001</v>
      </c>
    </row>
    <row r="5296" spans="1:1" thickBot="1" x14ac:dyDescent="0.35">
      <c r="A5296" s="5">
        <v>50.4</v>
      </c>
    </row>
    <row r="5297" spans="1:1" thickBot="1" x14ac:dyDescent="0.35">
      <c r="A5297" s="5">
        <v>89.567999999999998</v>
      </c>
    </row>
    <row r="5298" spans="1:1" thickBot="1" x14ac:dyDescent="0.35">
      <c r="A5298" s="5">
        <v>14.89</v>
      </c>
    </row>
    <row r="5299" spans="1:1" thickBot="1" x14ac:dyDescent="0.35">
      <c r="A5299" s="5">
        <v>543.91999999999996</v>
      </c>
    </row>
    <row r="5300" spans="1:1" thickBot="1" x14ac:dyDescent="0.35">
      <c r="A5300" s="5">
        <v>4.08</v>
      </c>
    </row>
    <row r="5301" spans="1:1" thickBot="1" x14ac:dyDescent="0.35">
      <c r="A5301" s="5">
        <v>18.899999999999999</v>
      </c>
    </row>
    <row r="5302" spans="1:1" thickBot="1" x14ac:dyDescent="0.35">
      <c r="A5302" s="5">
        <v>2275.5</v>
      </c>
    </row>
    <row r="5303" spans="1:1" thickBot="1" x14ac:dyDescent="0.35">
      <c r="A5303" s="5">
        <v>1979.7</v>
      </c>
    </row>
    <row r="5304" spans="1:1" thickBot="1" x14ac:dyDescent="0.35">
      <c r="A5304" s="5">
        <v>62.1</v>
      </c>
    </row>
    <row r="5305" spans="1:1" thickBot="1" x14ac:dyDescent="0.35">
      <c r="A5305" s="5">
        <v>37.295999999999999</v>
      </c>
    </row>
    <row r="5306" spans="1:1" thickBot="1" x14ac:dyDescent="0.35">
      <c r="A5306" s="5">
        <v>8.5440000000000005</v>
      </c>
    </row>
    <row r="5307" spans="1:1" thickBot="1" x14ac:dyDescent="0.35">
      <c r="A5307" s="5">
        <v>68.95</v>
      </c>
    </row>
    <row r="5308" spans="1:1" thickBot="1" x14ac:dyDescent="0.35">
      <c r="A5308" s="5">
        <v>296.37</v>
      </c>
    </row>
    <row r="5309" spans="1:1" thickBot="1" x14ac:dyDescent="0.35">
      <c r="A5309" s="5">
        <v>39.979999999999997</v>
      </c>
    </row>
    <row r="5310" spans="1:1" thickBot="1" x14ac:dyDescent="0.35">
      <c r="A5310" s="5">
        <v>191.05799999999999</v>
      </c>
    </row>
    <row r="5311" spans="1:1" thickBot="1" x14ac:dyDescent="0.35">
      <c r="A5311" s="5">
        <v>13.04</v>
      </c>
    </row>
    <row r="5312" spans="1:1" thickBot="1" x14ac:dyDescent="0.35">
      <c r="A5312" s="5">
        <v>1525.1880000000001</v>
      </c>
    </row>
    <row r="5313" spans="1:1" thickBot="1" x14ac:dyDescent="0.35">
      <c r="A5313" s="5">
        <v>9.2159999999999993</v>
      </c>
    </row>
    <row r="5314" spans="1:1" thickBot="1" x14ac:dyDescent="0.35">
      <c r="A5314" s="5">
        <v>28.047999999999998</v>
      </c>
    </row>
    <row r="5315" spans="1:1" thickBot="1" x14ac:dyDescent="0.35">
      <c r="A5315" s="5">
        <v>64.959999999999994</v>
      </c>
    </row>
    <row r="5316" spans="1:1" thickBot="1" x14ac:dyDescent="0.35">
      <c r="A5316" s="5">
        <v>30.56</v>
      </c>
    </row>
    <row r="5317" spans="1:1" thickBot="1" x14ac:dyDescent="0.35">
      <c r="A5317" s="5">
        <v>187.05600000000001</v>
      </c>
    </row>
    <row r="5318" spans="1:1" thickBot="1" x14ac:dyDescent="0.35">
      <c r="A5318" s="5">
        <v>11.808</v>
      </c>
    </row>
    <row r="5319" spans="1:1" thickBot="1" x14ac:dyDescent="0.35">
      <c r="A5319" s="5">
        <v>9.6560000000000006</v>
      </c>
    </row>
    <row r="5320" spans="1:1" thickBot="1" x14ac:dyDescent="0.35">
      <c r="A5320" s="5">
        <v>20.736000000000001</v>
      </c>
    </row>
    <row r="5321" spans="1:1" thickBot="1" x14ac:dyDescent="0.35">
      <c r="A5321" s="5">
        <v>27.36</v>
      </c>
    </row>
    <row r="5322" spans="1:1" thickBot="1" x14ac:dyDescent="0.35">
      <c r="A5322" s="5">
        <v>2314.116</v>
      </c>
    </row>
    <row r="5323" spans="1:1" thickBot="1" x14ac:dyDescent="0.35">
      <c r="A5323" s="5">
        <v>34.235999999999997</v>
      </c>
    </row>
    <row r="5324" spans="1:1" thickBot="1" x14ac:dyDescent="0.35">
      <c r="A5324" s="5">
        <v>19.760000000000002</v>
      </c>
    </row>
    <row r="5325" spans="1:1" thickBot="1" x14ac:dyDescent="0.35">
      <c r="A5325" s="5">
        <v>15.96</v>
      </c>
    </row>
    <row r="5326" spans="1:1" thickBot="1" x14ac:dyDescent="0.35">
      <c r="A5326" s="5">
        <v>16.899999999999999</v>
      </c>
    </row>
    <row r="5327" spans="1:1" thickBot="1" x14ac:dyDescent="0.35">
      <c r="A5327" s="5">
        <v>25.08</v>
      </c>
    </row>
    <row r="5328" spans="1:1" thickBot="1" x14ac:dyDescent="0.35">
      <c r="A5328" s="5">
        <v>6.68</v>
      </c>
    </row>
    <row r="5329" spans="1:1" thickBot="1" x14ac:dyDescent="0.35">
      <c r="A5329" s="5">
        <v>19.440000000000001</v>
      </c>
    </row>
    <row r="5330" spans="1:1" thickBot="1" x14ac:dyDescent="0.35">
      <c r="A5330" s="5">
        <v>31.92</v>
      </c>
    </row>
    <row r="5331" spans="1:1" thickBot="1" x14ac:dyDescent="0.35">
      <c r="A5331" s="5">
        <v>33.567999999999998</v>
      </c>
    </row>
    <row r="5332" spans="1:1" thickBot="1" x14ac:dyDescent="0.35">
      <c r="A5332" s="5">
        <v>63.94</v>
      </c>
    </row>
    <row r="5333" spans="1:1" thickBot="1" x14ac:dyDescent="0.35">
      <c r="A5333" s="5">
        <v>60.6</v>
      </c>
    </row>
    <row r="5334" spans="1:1" thickBot="1" x14ac:dyDescent="0.35">
      <c r="A5334" s="5">
        <v>22.72</v>
      </c>
    </row>
    <row r="5335" spans="1:1" thickBot="1" x14ac:dyDescent="0.35">
      <c r="A5335" s="5">
        <v>10.68</v>
      </c>
    </row>
    <row r="5336" spans="1:1" thickBot="1" x14ac:dyDescent="0.35">
      <c r="A5336" s="5">
        <v>17.34</v>
      </c>
    </row>
    <row r="5337" spans="1:1" thickBot="1" x14ac:dyDescent="0.35">
      <c r="A5337" s="5">
        <v>3.38</v>
      </c>
    </row>
    <row r="5338" spans="1:1" thickBot="1" x14ac:dyDescent="0.35">
      <c r="A5338" s="5">
        <v>26.975999999999999</v>
      </c>
    </row>
    <row r="5339" spans="1:1" thickBot="1" x14ac:dyDescent="0.35">
      <c r="A5339" s="5">
        <v>307.77600000000001</v>
      </c>
    </row>
    <row r="5340" spans="1:1" thickBot="1" x14ac:dyDescent="0.35">
      <c r="A5340" s="5">
        <v>244.55</v>
      </c>
    </row>
    <row r="5341" spans="1:1" thickBot="1" x14ac:dyDescent="0.35">
      <c r="A5341" s="5">
        <v>12.24</v>
      </c>
    </row>
    <row r="5342" spans="1:1" thickBot="1" x14ac:dyDescent="0.35">
      <c r="A5342" s="5">
        <v>13.98</v>
      </c>
    </row>
    <row r="5343" spans="1:1" thickBot="1" x14ac:dyDescent="0.35">
      <c r="A5343" s="5">
        <v>899.95</v>
      </c>
    </row>
    <row r="5344" spans="1:1" thickBot="1" x14ac:dyDescent="0.35">
      <c r="A5344" s="5">
        <v>1.6319999999999999</v>
      </c>
    </row>
    <row r="5345" spans="1:1" thickBot="1" x14ac:dyDescent="0.35">
      <c r="A5345" s="5">
        <v>267.95999999999998</v>
      </c>
    </row>
    <row r="5346" spans="1:1" thickBot="1" x14ac:dyDescent="0.35">
      <c r="A5346" s="5">
        <v>31.95</v>
      </c>
    </row>
    <row r="5347" spans="1:1" thickBot="1" x14ac:dyDescent="0.35">
      <c r="A5347" s="5">
        <v>725.84</v>
      </c>
    </row>
    <row r="5348" spans="1:1" thickBot="1" x14ac:dyDescent="0.35">
      <c r="A5348" s="5">
        <v>10.896000000000001</v>
      </c>
    </row>
    <row r="5349" spans="1:1" thickBot="1" x14ac:dyDescent="0.35">
      <c r="A5349" s="5">
        <v>8.5440000000000005</v>
      </c>
    </row>
    <row r="5350" spans="1:1" thickBot="1" x14ac:dyDescent="0.35">
      <c r="A5350" s="5">
        <v>32.340000000000003</v>
      </c>
    </row>
    <row r="5351" spans="1:1" thickBot="1" x14ac:dyDescent="0.35">
      <c r="A5351" s="5">
        <v>39.9</v>
      </c>
    </row>
    <row r="5352" spans="1:1" thickBot="1" x14ac:dyDescent="0.35">
      <c r="A5352" s="5">
        <v>143.85599999999999</v>
      </c>
    </row>
    <row r="5353" spans="1:1" thickBot="1" x14ac:dyDescent="0.35">
      <c r="A5353" s="5">
        <v>41.92</v>
      </c>
    </row>
    <row r="5354" spans="1:1" thickBot="1" x14ac:dyDescent="0.35">
      <c r="A5354" s="5">
        <v>329.584</v>
      </c>
    </row>
    <row r="5355" spans="1:1" thickBot="1" x14ac:dyDescent="0.35">
      <c r="A5355" s="5">
        <v>87.28</v>
      </c>
    </row>
    <row r="5356" spans="1:1" thickBot="1" x14ac:dyDescent="0.35">
      <c r="A5356" s="5">
        <v>279.45600000000002</v>
      </c>
    </row>
    <row r="5357" spans="1:1" thickBot="1" x14ac:dyDescent="0.35">
      <c r="A5357" s="5">
        <v>8</v>
      </c>
    </row>
    <row r="5358" spans="1:1" thickBot="1" x14ac:dyDescent="0.35">
      <c r="A5358" s="5">
        <v>27.24</v>
      </c>
    </row>
    <row r="5359" spans="1:1" thickBot="1" x14ac:dyDescent="0.35">
      <c r="A5359" s="5">
        <v>16.36</v>
      </c>
    </row>
    <row r="5360" spans="1:1" thickBot="1" x14ac:dyDescent="0.35">
      <c r="A5360" s="5">
        <v>15.78</v>
      </c>
    </row>
    <row r="5361" spans="1:1" thickBot="1" x14ac:dyDescent="0.35">
      <c r="A5361" s="5">
        <v>45.98</v>
      </c>
    </row>
    <row r="5362" spans="1:1" thickBot="1" x14ac:dyDescent="0.35">
      <c r="A5362" s="5">
        <v>198.27199999999999</v>
      </c>
    </row>
    <row r="5363" spans="1:1" thickBot="1" x14ac:dyDescent="0.35">
      <c r="A5363" s="5">
        <v>720.76</v>
      </c>
    </row>
    <row r="5364" spans="1:1" thickBot="1" x14ac:dyDescent="0.35">
      <c r="A5364" s="5">
        <v>70.56</v>
      </c>
    </row>
    <row r="5365" spans="1:1" thickBot="1" x14ac:dyDescent="0.35">
      <c r="A5365" s="5">
        <v>81.96</v>
      </c>
    </row>
    <row r="5366" spans="1:1" thickBot="1" x14ac:dyDescent="0.35">
      <c r="A5366" s="5">
        <v>64.864000000000004</v>
      </c>
    </row>
    <row r="5367" spans="1:1" thickBot="1" x14ac:dyDescent="0.35">
      <c r="A5367" s="5">
        <v>151.19200000000001</v>
      </c>
    </row>
    <row r="5368" spans="1:1" thickBot="1" x14ac:dyDescent="0.35">
      <c r="A5368" s="5">
        <v>88.775999999999996</v>
      </c>
    </row>
    <row r="5369" spans="1:1" thickBot="1" x14ac:dyDescent="0.35">
      <c r="A5369" s="5">
        <v>11.56</v>
      </c>
    </row>
    <row r="5370" spans="1:1" thickBot="1" x14ac:dyDescent="0.35">
      <c r="A5370" s="5">
        <v>15.58</v>
      </c>
    </row>
    <row r="5371" spans="1:1" thickBot="1" x14ac:dyDescent="0.35">
      <c r="A5371" s="5">
        <v>85.055999999999997</v>
      </c>
    </row>
    <row r="5372" spans="1:1" thickBot="1" x14ac:dyDescent="0.35">
      <c r="A5372" s="5">
        <v>273.95999999999998</v>
      </c>
    </row>
    <row r="5373" spans="1:1" thickBot="1" x14ac:dyDescent="0.35">
      <c r="A5373" s="5">
        <v>306.89999999999998</v>
      </c>
    </row>
    <row r="5374" spans="1:1" thickBot="1" x14ac:dyDescent="0.35">
      <c r="A5374" s="5">
        <v>15.552</v>
      </c>
    </row>
    <row r="5375" spans="1:1" thickBot="1" x14ac:dyDescent="0.35">
      <c r="A5375" s="5">
        <v>347.36099999999999</v>
      </c>
    </row>
    <row r="5376" spans="1:1" thickBot="1" x14ac:dyDescent="0.35">
      <c r="A5376" s="5">
        <v>10.368</v>
      </c>
    </row>
    <row r="5377" spans="1:1" thickBot="1" x14ac:dyDescent="0.35">
      <c r="A5377" s="5">
        <v>98.16</v>
      </c>
    </row>
    <row r="5378" spans="1:1" thickBot="1" x14ac:dyDescent="0.35">
      <c r="A5378" s="5">
        <v>31.44</v>
      </c>
    </row>
    <row r="5379" spans="1:1" thickBot="1" x14ac:dyDescent="0.35">
      <c r="A5379" s="5">
        <v>348.488</v>
      </c>
    </row>
    <row r="5380" spans="1:1" thickBot="1" x14ac:dyDescent="0.35">
      <c r="A5380" s="5">
        <v>172.73599999999999</v>
      </c>
    </row>
    <row r="5381" spans="1:1" thickBot="1" x14ac:dyDescent="0.35">
      <c r="A5381" s="5">
        <v>15.54</v>
      </c>
    </row>
    <row r="5382" spans="1:1" thickBot="1" x14ac:dyDescent="0.35">
      <c r="A5382" s="5">
        <v>105.55200000000001</v>
      </c>
    </row>
    <row r="5383" spans="1:1" thickBot="1" x14ac:dyDescent="0.35">
      <c r="A5383" s="5">
        <v>25.92</v>
      </c>
    </row>
    <row r="5384" spans="1:1" thickBot="1" x14ac:dyDescent="0.35">
      <c r="A5384" s="5">
        <v>15.808</v>
      </c>
    </row>
    <row r="5385" spans="1:1" thickBot="1" x14ac:dyDescent="0.35">
      <c r="A5385" s="5">
        <v>10.368</v>
      </c>
    </row>
    <row r="5386" spans="1:1" thickBot="1" x14ac:dyDescent="0.35">
      <c r="A5386" s="5">
        <v>358.2</v>
      </c>
    </row>
    <row r="5387" spans="1:1" thickBot="1" x14ac:dyDescent="0.35">
      <c r="A5387" s="5">
        <v>545.91600000000005</v>
      </c>
    </row>
    <row r="5388" spans="1:1" thickBot="1" x14ac:dyDescent="0.35">
      <c r="A5388" s="5">
        <v>40.409999999999997</v>
      </c>
    </row>
    <row r="5389" spans="1:1" thickBot="1" x14ac:dyDescent="0.35">
      <c r="A5389" s="5">
        <v>167.976</v>
      </c>
    </row>
    <row r="5390" spans="1:1" thickBot="1" x14ac:dyDescent="0.35">
      <c r="A5390" s="5">
        <v>109.53</v>
      </c>
    </row>
    <row r="5391" spans="1:1" thickBot="1" x14ac:dyDescent="0.35">
      <c r="A5391" s="5">
        <v>9.82</v>
      </c>
    </row>
    <row r="5392" spans="1:1" thickBot="1" x14ac:dyDescent="0.35">
      <c r="A5392" s="5">
        <v>26.352</v>
      </c>
    </row>
    <row r="5393" spans="1:1" thickBot="1" x14ac:dyDescent="0.35">
      <c r="A5393" s="5">
        <v>22.5</v>
      </c>
    </row>
    <row r="5394" spans="1:1" thickBot="1" x14ac:dyDescent="0.35">
      <c r="A5394" s="5">
        <v>9.9600000000000009</v>
      </c>
    </row>
    <row r="5395" spans="1:1" thickBot="1" x14ac:dyDescent="0.35">
      <c r="A5395" s="5">
        <v>213.08</v>
      </c>
    </row>
    <row r="5396" spans="1:1" thickBot="1" x14ac:dyDescent="0.35">
      <c r="A5396" s="5">
        <v>1025.8800000000001</v>
      </c>
    </row>
    <row r="5397" spans="1:1" thickBot="1" x14ac:dyDescent="0.35">
      <c r="A5397" s="5">
        <v>21.98</v>
      </c>
    </row>
    <row r="5398" spans="1:1" thickBot="1" x14ac:dyDescent="0.35">
      <c r="A5398" s="5">
        <v>63.2</v>
      </c>
    </row>
    <row r="5399" spans="1:1" thickBot="1" x14ac:dyDescent="0.35">
      <c r="A5399" s="5">
        <v>39</v>
      </c>
    </row>
    <row r="5400" spans="1:1" thickBot="1" x14ac:dyDescent="0.35">
      <c r="A5400" s="5">
        <v>2.907</v>
      </c>
    </row>
    <row r="5401" spans="1:1" thickBot="1" x14ac:dyDescent="0.35">
      <c r="A5401" s="5">
        <v>556.66499999999996</v>
      </c>
    </row>
    <row r="5402" spans="1:1" thickBot="1" x14ac:dyDescent="0.35">
      <c r="A5402" s="5">
        <v>71.98</v>
      </c>
    </row>
    <row r="5403" spans="1:1" thickBot="1" x14ac:dyDescent="0.35">
      <c r="A5403" s="5">
        <v>79.98</v>
      </c>
    </row>
    <row r="5404" spans="1:1" thickBot="1" x14ac:dyDescent="0.35">
      <c r="A5404" s="5">
        <v>24.672000000000001</v>
      </c>
    </row>
    <row r="5405" spans="1:1" thickBot="1" x14ac:dyDescent="0.35">
      <c r="A5405" s="5">
        <v>3.7440000000000002</v>
      </c>
    </row>
    <row r="5406" spans="1:1" thickBot="1" x14ac:dyDescent="0.35">
      <c r="A5406" s="5">
        <v>445.96</v>
      </c>
    </row>
    <row r="5407" spans="1:1" thickBot="1" x14ac:dyDescent="0.35">
      <c r="A5407" s="5">
        <v>36.24</v>
      </c>
    </row>
    <row r="5408" spans="1:1" thickBot="1" x14ac:dyDescent="0.35">
      <c r="A5408" s="5">
        <v>10.65</v>
      </c>
    </row>
    <row r="5409" spans="1:1" thickBot="1" x14ac:dyDescent="0.35">
      <c r="A5409" s="5">
        <v>87.92</v>
      </c>
    </row>
    <row r="5410" spans="1:1" thickBot="1" x14ac:dyDescent="0.35">
      <c r="A5410" s="5">
        <v>22.423999999999999</v>
      </c>
    </row>
    <row r="5411" spans="1:1" thickBot="1" x14ac:dyDescent="0.35">
      <c r="A5411" s="5">
        <v>90.48</v>
      </c>
    </row>
    <row r="5412" spans="1:1" thickBot="1" x14ac:dyDescent="0.35">
      <c r="A5412" s="5">
        <v>42.76</v>
      </c>
    </row>
    <row r="5413" spans="1:1" thickBot="1" x14ac:dyDescent="0.35">
      <c r="A5413" s="5">
        <v>10.08</v>
      </c>
    </row>
    <row r="5414" spans="1:1" thickBot="1" x14ac:dyDescent="0.35">
      <c r="A5414" s="5">
        <v>101.34</v>
      </c>
    </row>
    <row r="5415" spans="1:1" thickBot="1" x14ac:dyDescent="0.35">
      <c r="A5415" s="5">
        <v>224.75</v>
      </c>
    </row>
    <row r="5416" spans="1:1" thickBot="1" x14ac:dyDescent="0.35">
      <c r="A5416" s="5">
        <v>73.176000000000002</v>
      </c>
    </row>
    <row r="5417" spans="1:1" thickBot="1" x14ac:dyDescent="0.35">
      <c r="A5417" s="5">
        <v>20.736000000000001</v>
      </c>
    </row>
    <row r="5418" spans="1:1" thickBot="1" x14ac:dyDescent="0.35">
      <c r="A5418" s="5">
        <v>39.984000000000002</v>
      </c>
    </row>
    <row r="5419" spans="1:1" thickBot="1" x14ac:dyDescent="0.35">
      <c r="A5419" s="5">
        <v>15.36</v>
      </c>
    </row>
    <row r="5420" spans="1:1" thickBot="1" x14ac:dyDescent="0.35">
      <c r="A5420" s="5">
        <v>36.287999999999997</v>
      </c>
    </row>
    <row r="5421" spans="1:1" thickBot="1" x14ac:dyDescent="0.35">
      <c r="A5421" s="5">
        <v>150.38399999999999</v>
      </c>
    </row>
    <row r="5422" spans="1:1" thickBot="1" x14ac:dyDescent="0.35">
      <c r="A5422" s="5">
        <v>280.78199999999998</v>
      </c>
    </row>
    <row r="5423" spans="1:1" thickBot="1" x14ac:dyDescent="0.35">
      <c r="A5423" s="5">
        <v>31.984000000000002</v>
      </c>
    </row>
    <row r="5424" spans="1:1" thickBot="1" x14ac:dyDescent="0.35">
      <c r="A5424" s="5">
        <v>11.231999999999999</v>
      </c>
    </row>
    <row r="5425" spans="1:1" thickBot="1" x14ac:dyDescent="0.35">
      <c r="A5425" s="5">
        <v>26.4</v>
      </c>
    </row>
    <row r="5426" spans="1:1" thickBot="1" x14ac:dyDescent="0.35">
      <c r="A5426" s="5">
        <v>3.52</v>
      </c>
    </row>
    <row r="5427" spans="1:1" thickBot="1" x14ac:dyDescent="0.35">
      <c r="A5427" s="5">
        <v>1649.95</v>
      </c>
    </row>
    <row r="5428" spans="1:1" thickBot="1" x14ac:dyDescent="0.35">
      <c r="A5428" s="5">
        <v>111.9</v>
      </c>
    </row>
    <row r="5429" spans="1:1" thickBot="1" x14ac:dyDescent="0.35">
      <c r="A5429" s="5">
        <v>599.16499999999996</v>
      </c>
    </row>
    <row r="5430" spans="1:1" thickBot="1" x14ac:dyDescent="0.35">
      <c r="A5430" s="5">
        <v>46.53</v>
      </c>
    </row>
    <row r="5431" spans="1:1" thickBot="1" x14ac:dyDescent="0.35">
      <c r="A5431" s="5">
        <v>31.984000000000002</v>
      </c>
    </row>
    <row r="5432" spans="1:1" thickBot="1" x14ac:dyDescent="0.35">
      <c r="A5432" s="5">
        <v>161.56800000000001</v>
      </c>
    </row>
    <row r="5433" spans="1:1" thickBot="1" x14ac:dyDescent="0.35">
      <c r="A5433" s="5">
        <v>4.0640000000000001</v>
      </c>
    </row>
    <row r="5434" spans="1:1" thickBot="1" x14ac:dyDescent="0.35">
      <c r="A5434" s="5">
        <v>6.2160000000000002</v>
      </c>
    </row>
    <row r="5435" spans="1:1" thickBot="1" x14ac:dyDescent="0.35">
      <c r="A5435" s="5">
        <v>8.8960000000000008</v>
      </c>
    </row>
    <row r="5436" spans="1:1" thickBot="1" x14ac:dyDescent="0.35">
      <c r="A5436" s="5">
        <v>1640.7</v>
      </c>
    </row>
    <row r="5437" spans="1:1" thickBot="1" x14ac:dyDescent="0.35">
      <c r="A5437" s="5">
        <v>270</v>
      </c>
    </row>
    <row r="5438" spans="1:1" thickBot="1" x14ac:dyDescent="0.35">
      <c r="A5438" s="5">
        <v>19.52</v>
      </c>
    </row>
    <row r="5439" spans="1:1" thickBot="1" x14ac:dyDescent="0.35">
      <c r="A5439" s="5">
        <v>9.81</v>
      </c>
    </row>
    <row r="5440" spans="1:1" thickBot="1" x14ac:dyDescent="0.35">
      <c r="A5440" s="5">
        <v>213.21600000000001</v>
      </c>
    </row>
    <row r="5441" spans="1:1" thickBot="1" x14ac:dyDescent="0.35">
      <c r="A5441" s="5">
        <v>588.78399999999999</v>
      </c>
    </row>
    <row r="5442" spans="1:1" thickBot="1" x14ac:dyDescent="0.35">
      <c r="A5442" s="5">
        <v>2.0640000000000001</v>
      </c>
    </row>
    <row r="5443" spans="1:1" thickBot="1" x14ac:dyDescent="0.35">
      <c r="A5443" s="5">
        <v>6.3680000000000003</v>
      </c>
    </row>
    <row r="5444" spans="1:1" thickBot="1" x14ac:dyDescent="0.35">
      <c r="A5444" s="5">
        <v>99.6</v>
      </c>
    </row>
    <row r="5445" spans="1:1" thickBot="1" x14ac:dyDescent="0.35">
      <c r="A5445" s="5">
        <v>62.295999999999999</v>
      </c>
    </row>
    <row r="5446" spans="1:1" thickBot="1" x14ac:dyDescent="0.35">
      <c r="A5446" s="5">
        <v>10.71</v>
      </c>
    </row>
    <row r="5447" spans="1:1" thickBot="1" x14ac:dyDescent="0.35">
      <c r="A5447" s="5">
        <v>20.936</v>
      </c>
    </row>
    <row r="5448" spans="1:1" thickBot="1" x14ac:dyDescent="0.35">
      <c r="A5448" s="5">
        <v>33</v>
      </c>
    </row>
    <row r="5449" spans="1:1" thickBot="1" x14ac:dyDescent="0.35">
      <c r="A5449" s="5">
        <v>249.95</v>
      </c>
    </row>
    <row r="5450" spans="1:1" thickBot="1" x14ac:dyDescent="0.35">
      <c r="A5450" s="5">
        <v>357.93</v>
      </c>
    </row>
    <row r="5451" spans="1:1" thickBot="1" x14ac:dyDescent="0.35">
      <c r="A5451" s="5">
        <v>57.4</v>
      </c>
    </row>
    <row r="5452" spans="1:1" thickBot="1" x14ac:dyDescent="0.35">
      <c r="A5452" s="5">
        <v>331.96</v>
      </c>
    </row>
    <row r="5453" spans="1:1" thickBot="1" x14ac:dyDescent="0.35">
      <c r="A5453" s="5">
        <v>40.56</v>
      </c>
    </row>
    <row r="5454" spans="1:1" thickBot="1" x14ac:dyDescent="0.35">
      <c r="A5454" s="5">
        <v>86.2</v>
      </c>
    </row>
    <row r="5455" spans="1:1" thickBot="1" x14ac:dyDescent="0.35">
      <c r="A5455" s="5">
        <v>38.015999999999998</v>
      </c>
    </row>
    <row r="5456" spans="1:1" thickBot="1" x14ac:dyDescent="0.35">
      <c r="A5456" s="5">
        <v>8.3840000000000003</v>
      </c>
    </row>
    <row r="5457" spans="1:1" thickBot="1" x14ac:dyDescent="0.35">
      <c r="A5457" s="5">
        <v>6.8479999999999999</v>
      </c>
    </row>
    <row r="5458" spans="1:1" thickBot="1" x14ac:dyDescent="0.35">
      <c r="A5458" s="5">
        <v>19.600000000000001</v>
      </c>
    </row>
    <row r="5459" spans="1:1" thickBot="1" x14ac:dyDescent="0.35">
      <c r="A5459" s="5">
        <v>68.459999999999994</v>
      </c>
    </row>
    <row r="5460" spans="1:1" thickBot="1" x14ac:dyDescent="0.35">
      <c r="A5460" s="5">
        <v>13.343999999999999</v>
      </c>
    </row>
    <row r="5461" spans="1:1" thickBot="1" x14ac:dyDescent="0.35">
      <c r="A5461" s="5">
        <v>1478.2719999999999</v>
      </c>
    </row>
    <row r="5462" spans="1:1" thickBot="1" x14ac:dyDescent="0.35">
      <c r="A5462" s="5">
        <v>16.271999999999998</v>
      </c>
    </row>
    <row r="5463" spans="1:1" thickBot="1" x14ac:dyDescent="0.35">
      <c r="A5463" s="5">
        <v>9.24</v>
      </c>
    </row>
    <row r="5464" spans="1:1" thickBot="1" x14ac:dyDescent="0.35">
      <c r="A5464" s="5">
        <v>32.340000000000003</v>
      </c>
    </row>
    <row r="5465" spans="1:1" thickBot="1" x14ac:dyDescent="0.35">
      <c r="A5465" s="5">
        <v>56.064</v>
      </c>
    </row>
    <row r="5466" spans="1:1" thickBot="1" x14ac:dyDescent="0.35">
      <c r="A5466" s="5">
        <v>108.72</v>
      </c>
    </row>
    <row r="5467" spans="1:1" thickBot="1" x14ac:dyDescent="0.35">
      <c r="A5467" s="5">
        <v>181.47</v>
      </c>
    </row>
    <row r="5468" spans="1:1" thickBot="1" x14ac:dyDescent="0.35">
      <c r="A5468" s="5">
        <v>16.175999999999998</v>
      </c>
    </row>
    <row r="5469" spans="1:1" thickBot="1" x14ac:dyDescent="0.35">
      <c r="A5469" s="5">
        <v>122.352</v>
      </c>
    </row>
    <row r="5470" spans="1:1" thickBot="1" x14ac:dyDescent="0.35">
      <c r="A5470" s="5">
        <v>585.55200000000002</v>
      </c>
    </row>
    <row r="5471" spans="1:1" thickBot="1" x14ac:dyDescent="0.35">
      <c r="A5471" s="5">
        <v>19.440000000000001</v>
      </c>
    </row>
    <row r="5472" spans="1:1" thickBot="1" x14ac:dyDescent="0.35">
      <c r="A5472" s="5">
        <v>123.92</v>
      </c>
    </row>
    <row r="5473" spans="1:1" thickBot="1" x14ac:dyDescent="0.35">
      <c r="A5473" s="5">
        <v>13.36</v>
      </c>
    </row>
    <row r="5474" spans="1:1" thickBot="1" x14ac:dyDescent="0.35">
      <c r="A5474" s="5">
        <v>78.256</v>
      </c>
    </row>
    <row r="5475" spans="1:1" thickBot="1" x14ac:dyDescent="0.35">
      <c r="A5475" s="5">
        <v>102.018</v>
      </c>
    </row>
    <row r="5476" spans="1:1" thickBot="1" x14ac:dyDescent="0.35">
      <c r="A5476" s="5">
        <v>750.68</v>
      </c>
    </row>
    <row r="5477" spans="1:1" thickBot="1" x14ac:dyDescent="0.35">
      <c r="A5477" s="5">
        <v>44.4</v>
      </c>
    </row>
    <row r="5478" spans="1:1" thickBot="1" x14ac:dyDescent="0.35">
      <c r="A5478" s="5">
        <v>84.55</v>
      </c>
    </row>
    <row r="5479" spans="1:1" thickBot="1" x14ac:dyDescent="0.35">
      <c r="A5479" s="5">
        <v>17.940000000000001</v>
      </c>
    </row>
    <row r="5480" spans="1:1" thickBot="1" x14ac:dyDescent="0.35">
      <c r="A5480" s="5">
        <v>128.4</v>
      </c>
    </row>
    <row r="5481" spans="1:1" thickBot="1" x14ac:dyDescent="0.35">
      <c r="A5481" s="5">
        <v>1.869</v>
      </c>
    </row>
    <row r="5482" spans="1:1" thickBot="1" x14ac:dyDescent="0.35">
      <c r="A5482" s="5">
        <v>103.19199999999999</v>
      </c>
    </row>
    <row r="5483" spans="1:1" thickBot="1" x14ac:dyDescent="0.35">
      <c r="A5483" s="5">
        <v>36</v>
      </c>
    </row>
    <row r="5484" spans="1:1" thickBot="1" x14ac:dyDescent="0.35">
      <c r="A5484" s="5">
        <v>239.96</v>
      </c>
    </row>
    <row r="5485" spans="1:1" thickBot="1" x14ac:dyDescent="0.35">
      <c r="A5485" s="5">
        <v>40.68</v>
      </c>
    </row>
    <row r="5486" spans="1:1" thickBot="1" x14ac:dyDescent="0.35">
      <c r="A5486" s="5">
        <v>419.13600000000002</v>
      </c>
    </row>
    <row r="5487" spans="1:1" thickBot="1" x14ac:dyDescent="0.35">
      <c r="A5487" s="5">
        <v>23.472000000000001</v>
      </c>
    </row>
    <row r="5488" spans="1:1" thickBot="1" x14ac:dyDescent="0.35">
      <c r="A5488" s="5">
        <v>3.5920000000000001</v>
      </c>
    </row>
    <row r="5489" spans="1:1" thickBot="1" x14ac:dyDescent="0.35">
      <c r="A5489" s="5">
        <v>23.975999999999999</v>
      </c>
    </row>
    <row r="5490" spans="1:1" thickBot="1" x14ac:dyDescent="0.35">
      <c r="A5490" s="5">
        <v>6.2640000000000002</v>
      </c>
    </row>
    <row r="5491" spans="1:1" thickBot="1" x14ac:dyDescent="0.35">
      <c r="A5491" s="5">
        <v>20.808</v>
      </c>
    </row>
    <row r="5492" spans="1:1" thickBot="1" x14ac:dyDescent="0.35">
      <c r="A5492" s="5">
        <v>218.352</v>
      </c>
    </row>
    <row r="5493" spans="1:1" thickBot="1" x14ac:dyDescent="0.35">
      <c r="A5493" s="5">
        <v>18.16</v>
      </c>
    </row>
    <row r="5494" spans="1:1" thickBot="1" x14ac:dyDescent="0.35">
      <c r="A5494" s="5">
        <v>7.36</v>
      </c>
    </row>
    <row r="5495" spans="1:1" thickBot="1" x14ac:dyDescent="0.35">
      <c r="A5495" s="5">
        <v>41.4</v>
      </c>
    </row>
    <row r="5496" spans="1:1" thickBot="1" x14ac:dyDescent="0.35">
      <c r="A5496" s="5">
        <v>411.33199999999999</v>
      </c>
    </row>
    <row r="5497" spans="1:1" thickBot="1" x14ac:dyDescent="0.35">
      <c r="A5497" s="5">
        <v>7.6559999999999997</v>
      </c>
    </row>
    <row r="5498" spans="1:1" thickBot="1" x14ac:dyDescent="0.35">
      <c r="A5498" s="5">
        <v>63.92</v>
      </c>
    </row>
    <row r="5499" spans="1:1" thickBot="1" x14ac:dyDescent="0.35">
      <c r="A5499" s="5">
        <v>6.56</v>
      </c>
    </row>
    <row r="5500" spans="1:1" thickBot="1" x14ac:dyDescent="0.35">
      <c r="A5500" s="5">
        <v>7.83</v>
      </c>
    </row>
    <row r="5501" spans="1:1" thickBot="1" x14ac:dyDescent="0.35">
      <c r="A5501" s="5">
        <v>41.9</v>
      </c>
    </row>
    <row r="5502" spans="1:1" thickBot="1" x14ac:dyDescent="0.35">
      <c r="A5502" s="5">
        <v>664.14599999999996</v>
      </c>
    </row>
    <row r="5503" spans="1:1" thickBot="1" x14ac:dyDescent="0.35">
      <c r="A5503" s="5">
        <v>8.9600000000000009</v>
      </c>
    </row>
    <row r="5504" spans="1:1" thickBot="1" x14ac:dyDescent="0.35">
      <c r="A5504" s="5">
        <v>3.3119999999999998</v>
      </c>
    </row>
    <row r="5505" spans="1:1" thickBot="1" x14ac:dyDescent="0.35">
      <c r="A5505" s="5">
        <v>20.135999999999999</v>
      </c>
    </row>
    <row r="5506" spans="1:1" thickBot="1" x14ac:dyDescent="0.35">
      <c r="A5506" s="5">
        <v>8.8559999999999999</v>
      </c>
    </row>
    <row r="5507" spans="1:1" thickBot="1" x14ac:dyDescent="0.35">
      <c r="A5507" s="5">
        <v>859.2</v>
      </c>
    </row>
    <row r="5508" spans="1:1" thickBot="1" x14ac:dyDescent="0.35">
      <c r="A5508" s="5">
        <v>61.96</v>
      </c>
    </row>
    <row r="5509" spans="1:1" thickBot="1" x14ac:dyDescent="0.35">
      <c r="A5509" s="5">
        <v>17.920000000000002</v>
      </c>
    </row>
    <row r="5510" spans="1:1" thickBot="1" x14ac:dyDescent="0.35">
      <c r="A5510" s="5">
        <v>145.9</v>
      </c>
    </row>
    <row r="5511" spans="1:1" thickBot="1" x14ac:dyDescent="0.35">
      <c r="A5511" s="5">
        <v>56.704000000000001</v>
      </c>
    </row>
    <row r="5512" spans="1:1" thickBot="1" x14ac:dyDescent="0.35">
      <c r="A5512" s="5">
        <v>11.12</v>
      </c>
    </row>
    <row r="5513" spans="1:1" thickBot="1" x14ac:dyDescent="0.35">
      <c r="A5513" s="5">
        <v>32.896000000000001</v>
      </c>
    </row>
    <row r="5514" spans="1:1" thickBot="1" x14ac:dyDescent="0.35">
      <c r="A5514" s="5">
        <v>22.776</v>
      </c>
    </row>
    <row r="5515" spans="1:1" thickBot="1" x14ac:dyDescent="0.35">
      <c r="A5515" s="5">
        <v>239.97</v>
      </c>
    </row>
    <row r="5516" spans="1:1" thickBot="1" x14ac:dyDescent="0.35">
      <c r="A5516" s="5">
        <v>160.32</v>
      </c>
    </row>
    <row r="5517" spans="1:1" thickBot="1" x14ac:dyDescent="0.35">
      <c r="A5517" s="5">
        <v>128.85</v>
      </c>
    </row>
    <row r="5518" spans="1:1" thickBot="1" x14ac:dyDescent="0.35">
      <c r="A5518" s="5">
        <v>1319.96</v>
      </c>
    </row>
    <row r="5519" spans="1:1" thickBot="1" x14ac:dyDescent="0.35">
      <c r="A5519" s="5">
        <v>239.96</v>
      </c>
    </row>
    <row r="5520" spans="1:1" thickBot="1" x14ac:dyDescent="0.35">
      <c r="A5520" s="5">
        <v>54.768000000000001</v>
      </c>
    </row>
    <row r="5521" spans="1:1" thickBot="1" x14ac:dyDescent="0.35">
      <c r="A5521" s="5">
        <v>13.391999999999999</v>
      </c>
    </row>
    <row r="5522" spans="1:1" thickBot="1" x14ac:dyDescent="0.35">
      <c r="A5522" s="5">
        <v>23.92</v>
      </c>
    </row>
    <row r="5523" spans="1:1" thickBot="1" x14ac:dyDescent="0.35">
      <c r="A5523" s="5">
        <v>255.96799999999999</v>
      </c>
    </row>
    <row r="5524" spans="1:1" thickBot="1" x14ac:dyDescent="0.35">
      <c r="A5524" s="5">
        <v>21.552</v>
      </c>
    </row>
    <row r="5525" spans="1:1" thickBot="1" x14ac:dyDescent="0.35">
      <c r="A5525" s="5">
        <v>58.24</v>
      </c>
    </row>
    <row r="5526" spans="1:1" thickBot="1" x14ac:dyDescent="0.35">
      <c r="A5526" s="5">
        <v>80.28</v>
      </c>
    </row>
    <row r="5527" spans="1:1" thickBot="1" x14ac:dyDescent="0.35">
      <c r="A5527" s="5">
        <v>9.7799999999999994</v>
      </c>
    </row>
    <row r="5528" spans="1:1" thickBot="1" x14ac:dyDescent="0.35">
      <c r="A5528" s="5">
        <v>1.81</v>
      </c>
    </row>
    <row r="5529" spans="1:1" thickBot="1" x14ac:dyDescent="0.35">
      <c r="A5529" s="5">
        <v>37.94</v>
      </c>
    </row>
    <row r="5530" spans="1:1" thickBot="1" x14ac:dyDescent="0.35">
      <c r="A5530" s="5">
        <v>79.959999999999994</v>
      </c>
    </row>
    <row r="5531" spans="1:1" thickBot="1" x14ac:dyDescent="0.35">
      <c r="A5531" s="5">
        <v>115.29600000000001</v>
      </c>
    </row>
    <row r="5532" spans="1:1" thickBot="1" x14ac:dyDescent="0.35">
      <c r="A5532" s="5">
        <v>2479.96</v>
      </c>
    </row>
    <row r="5533" spans="1:1" thickBot="1" x14ac:dyDescent="0.35">
      <c r="A5533" s="5">
        <v>179.94</v>
      </c>
    </row>
    <row r="5534" spans="1:1" thickBot="1" x14ac:dyDescent="0.35">
      <c r="A5534" s="5">
        <v>26.85</v>
      </c>
    </row>
    <row r="5535" spans="1:1" thickBot="1" x14ac:dyDescent="0.35">
      <c r="A5535" s="5">
        <v>323.37</v>
      </c>
    </row>
    <row r="5536" spans="1:1" thickBot="1" x14ac:dyDescent="0.35">
      <c r="A5536" s="5">
        <v>59.94</v>
      </c>
    </row>
    <row r="5537" spans="1:1" thickBot="1" x14ac:dyDescent="0.35">
      <c r="A5537" s="5">
        <v>64.14</v>
      </c>
    </row>
    <row r="5538" spans="1:1" thickBot="1" x14ac:dyDescent="0.35">
      <c r="A5538" s="5">
        <v>11.67</v>
      </c>
    </row>
    <row r="5539" spans="1:1" thickBot="1" x14ac:dyDescent="0.35">
      <c r="A5539" s="5">
        <v>12.96</v>
      </c>
    </row>
    <row r="5540" spans="1:1" thickBot="1" x14ac:dyDescent="0.35">
      <c r="A5540" s="5">
        <v>17.43</v>
      </c>
    </row>
    <row r="5541" spans="1:1" thickBot="1" x14ac:dyDescent="0.35">
      <c r="A5541" s="5">
        <v>181.98599999999999</v>
      </c>
    </row>
    <row r="5542" spans="1:1" thickBot="1" x14ac:dyDescent="0.35">
      <c r="A5542" s="5">
        <v>1.5920000000000001</v>
      </c>
    </row>
    <row r="5543" spans="1:1" thickBot="1" x14ac:dyDescent="0.35">
      <c r="A5543" s="5">
        <v>22.344000000000001</v>
      </c>
    </row>
    <row r="5544" spans="1:1" thickBot="1" x14ac:dyDescent="0.35">
      <c r="A5544" s="5">
        <v>455.97</v>
      </c>
    </row>
    <row r="5545" spans="1:1" thickBot="1" x14ac:dyDescent="0.35">
      <c r="A5545" s="5">
        <v>10.44</v>
      </c>
    </row>
    <row r="5546" spans="1:1" thickBot="1" x14ac:dyDescent="0.35">
      <c r="A5546" s="5">
        <v>5.2140000000000004</v>
      </c>
    </row>
    <row r="5547" spans="1:1" thickBot="1" x14ac:dyDescent="0.35">
      <c r="A5547" s="5">
        <v>67.400000000000006</v>
      </c>
    </row>
    <row r="5548" spans="1:1" thickBot="1" x14ac:dyDescent="0.35">
      <c r="A5548" s="5">
        <v>25.16</v>
      </c>
    </row>
    <row r="5549" spans="1:1" thickBot="1" x14ac:dyDescent="0.35">
      <c r="A5549" s="5">
        <v>126.56</v>
      </c>
    </row>
    <row r="5550" spans="1:1" thickBot="1" x14ac:dyDescent="0.35">
      <c r="A5550" s="5">
        <v>43.68</v>
      </c>
    </row>
    <row r="5551" spans="1:1" thickBot="1" x14ac:dyDescent="0.35">
      <c r="A5551" s="5">
        <v>139.93</v>
      </c>
    </row>
    <row r="5552" spans="1:1" thickBot="1" x14ac:dyDescent="0.35">
      <c r="A5552" s="5">
        <v>2.6720000000000002</v>
      </c>
    </row>
    <row r="5553" spans="1:1" thickBot="1" x14ac:dyDescent="0.35">
      <c r="A5553" s="5">
        <v>16.655999999999999</v>
      </c>
    </row>
    <row r="5554" spans="1:1" thickBot="1" x14ac:dyDescent="0.35">
      <c r="A5554" s="5">
        <v>79.512</v>
      </c>
    </row>
    <row r="5555" spans="1:1" thickBot="1" x14ac:dyDescent="0.35">
      <c r="A5555" s="5">
        <v>36.287999999999997</v>
      </c>
    </row>
    <row r="5556" spans="1:1" thickBot="1" x14ac:dyDescent="0.35">
      <c r="A5556" s="5">
        <v>67.993200000000002</v>
      </c>
    </row>
    <row r="5557" spans="1:1" thickBot="1" x14ac:dyDescent="0.35">
      <c r="A5557" s="5">
        <v>10.16</v>
      </c>
    </row>
    <row r="5558" spans="1:1" thickBot="1" x14ac:dyDescent="0.35">
      <c r="A5558" s="5">
        <v>6.16</v>
      </c>
    </row>
    <row r="5559" spans="1:1" thickBot="1" x14ac:dyDescent="0.35">
      <c r="A5559" s="5">
        <v>56.3</v>
      </c>
    </row>
    <row r="5560" spans="1:1" thickBot="1" x14ac:dyDescent="0.35">
      <c r="A5560" s="5">
        <v>6.48</v>
      </c>
    </row>
    <row r="5561" spans="1:1" thickBot="1" x14ac:dyDescent="0.35">
      <c r="A5561" s="5">
        <v>1325.85</v>
      </c>
    </row>
    <row r="5562" spans="1:1" thickBot="1" x14ac:dyDescent="0.35">
      <c r="A5562" s="5">
        <v>14.94</v>
      </c>
    </row>
    <row r="5563" spans="1:1" thickBot="1" x14ac:dyDescent="0.35">
      <c r="A5563" s="5">
        <v>34.54</v>
      </c>
    </row>
    <row r="5564" spans="1:1" thickBot="1" x14ac:dyDescent="0.35">
      <c r="A5564" s="5">
        <v>2999.95</v>
      </c>
    </row>
    <row r="5565" spans="1:1" thickBot="1" x14ac:dyDescent="0.35">
      <c r="A5565" s="5">
        <v>64.12</v>
      </c>
    </row>
    <row r="5566" spans="1:1" thickBot="1" x14ac:dyDescent="0.35">
      <c r="A5566" s="5">
        <v>19.456</v>
      </c>
    </row>
    <row r="5567" spans="1:1" thickBot="1" x14ac:dyDescent="0.35">
      <c r="A5567" s="5">
        <v>209.98599999999999</v>
      </c>
    </row>
    <row r="5568" spans="1:1" thickBot="1" x14ac:dyDescent="0.35">
      <c r="A5568" s="5">
        <v>29.76</v>
      </c>
    </row>
    <row r="5569" spans="1:1" thickBot="1" x14ac:dyDescent="0.35">
      <c r="A5569" s="5">
        <v>89.768000000000001</v>
      </c>
    </row>
    <row r="5570" spans="1:1" thickBot="1" x14ac:dyDescent="0.35">
      <c r="A5570" s="5">
        <v>959.98400000000004</v>
      </c>
    </row>
    <row r="5571" spans="1:1" thickBot="1" x14ac:dyDescent="0.35">
      <c r="A5571" s="5">
        <v>15.552</v>
      </c>
    </row>
    <row r="5572" spans="1:1" thickBot="1" x14ac:dyDescent="0.35">
      <c r="A5572" s="5">
        <v>34.36</v>
      </c>
    </row>
    <row r="5573" spans="1:1" thickBot="1" x14ac:dyDescent="0.35">
      <c r="A5573" s="5">
        <v>98.376000000000005</v>
      </c>
    </row>
    <row r="5574" spans="1:1" thickBot="1" x14ac:dyDescent="0.35">
      <c r="A5574" s="5">
        <v>29.94</v>
      </c>
    </row>
    <row r="5575" spans="1:1" thickBot="1" x14ac:dyDescent="0.35">
      <c r="A5575" s="5">
        <v>17.472000000000001</v>
      </c>
    </row>
    <row r="5576" spans="1:1" thickBot="1" x14ac:dyDescent="0.35">
      <c r="A5576" s="5">
        <v>36.738</v>
      </c>
    </row>
    <row r="5577" spans="1:1" thickBot="1" x14ac:dyDescent="0.35">
      <c r="A5577" s="5">
        <v>179.94</v>
      </c>
    </row>
    <row r="5578" spans="1:1" thickBot="1" x14ac:dyDescent="0.35">
      <c r="A5578" s="5">
        <v>383.64</v>
      </c>
    </row>
    <row r="5579" spans="1:1" thickBot="1" x14ac:dyDescent="0.35">
      <c r="A5579" s="5">
        <v>56.52</v>
      </c>
    </row>
    <row r="5580" spans="1:1" thickBot="1" x14ac:dyDescent="0.35">
      <c r="A5580" s="5">
        <v>6.56</v>
      </c>
    </row>
    <row r="5581" spans="1:1" thickBot="1" x14ac:dyDescent="0.35">
      <c r="A5581" s="5">
        <v>243.92</v>
      </c>
    </row>
    <row r="5582" spans="1:1" thickBot="1" x14ac:dyDescent="0.35">
      <c r="A5582" s="5">
        <v>47.52</v>
      </c>
    </row>
    <row r="5583" spans="1:1" thickBot="1" x14ac:dyDescent="0.35">
      <c r="A5583" s="5">
        <v>19.98</v>
      </c>
    </row>
    <row r="5584" spans="1:1" thickBot="1" x14ac:dyDescent="0.35">
      <c r="A5584" s="5">
        <v>8</v>
      </c>
    </row>
    <row r="5585" spans="1:1" thickBot="1" x14ac:dyDescent="0.35">
      <c r="A5585" s="5">
        <v>6.16</v>
      </c>
    </row>
    <row r="5586" spans="1:1" thickBot="1" x14ac:dyDescent="0.35">
      <c r="A5586" s="5">
        <v>83.56</v>
      </c>
    </row>
    <row r="5587" spans="1:1" thickBot="1" x14ac:dyDescent="0.35">
      <c r="A5587" s="5">
        <v>546.05999999999995</v>
      </c>
    </row>
    <row r="5588" spans="1:1" thickBot="1" x14ac:dyDescent="0.35">
      <c r="A5588" s="5">
        <v>269.49</v>
      </c>
    </row>
    <row r="5589" spans="1:1" thickBot="1" x14ac:dyDescent="0.35">
      <c r="A5589" s="5">
        <v>10.9</v>
      </c>
    </row>
    <row r="5590" spans="1:1" thickBot="1" x14ac:dyDescent="0.35">
      <c r="A5590" s="5">
        <v>6.0960000000000001</v>
      </c>
    </row>
    <row r="5591" spans="1:1" thickBot="1" x14ac:dyDescent="0.35">
      <c r="A5591" s="5">
        <v>34.049999999999997</v>
      </c>
    </row>
    <row r="5592" spans="1:1" thickBot="1" x14ac:dyDescent="0.35">
      <c r="A5592" s="5">
        <v>352.38</v>
      </c>
    </row>
    <row r="5593" spans="1:1" thickBot="1" x14ac:dyDescent="0.35">
      <c r="A5593" s="5">
        <v>245.98</v>
      </c>
    </row>
    <row r="5594" spans="1:1" thickBot="1" x14ac:dyDescent="0.35">
      <c r="A5594" s="5">
        <v>18.940000000000001</v>
      </c>
    </row>
    <row r="5595" spans="1:1" thickBot="1" x14ac:dyDescent="0.35">
      <c r="A5595" s="5">
        <v>59.912999999999997</v>
      </c>
    </row>
    <row r="5596" spans="1:1" thickBot="1" x14ac:dyDescent="0.35">
      <c r="A5596" s="5">
        <v>391.98</v>
      </c>
    </row>
    <row r="5597" spans="1:1" thickBot="1" x14ac:dyDescent="0.35">
      <c r="A5597" s="5">
        <v>437.85</v>
      </c>
    </row>
    <row r="5598" spans="1:1" thickBot="1" x14ac:dyDescent="0.35">
      <c r="A5598" s="5">
        <v>68.62</v>
      </c>
    </row>
    <row r="5599" spans="1:1" thickBot="1" x14ac:dyDescent="0.35">
      <c r="A5599" s="5">
        <v>25.02</v>
      </c>
    </row>
    <row r="5600" spans="1:1" thickBot="1" x14ac:dyDescent="0.35">
      <c r="A5600" s="5">
        <v>10.71</v>
      </c>
    </row>
    <row r="5601" spans="1:1" thickBot="1" x14ac:dyDescent="0.35">
      <c r="A5601" s="5">
        <v>55.984000000000002</v>
      </c>
    </row>
    <row r="5602" spans="1:1" thickBot="1" x14ac:dyDescent="0.35">
      <c r="A5602" s="5">
        <v>14.48</v>
      </c>
    </row>
    <row r="5603" spans="1:1" thickBot="1" x14ac:dyDescent="0.35">
      <c r="A5603" s="5">
        <v>142.488</v>
      </c>
    </row>
    <row r="5604" spans="1:1" thickBot="1" x14ac:dyDescent="0.35">
      <c r="A5604" s="5">
        <v>14.16</v>
      </c>
    </row>
    <row r="5605" spans="1:1" thickBot="1" x14ac:dyDescent="0.35">
      <c r="A5605" s="5">
        <v>79.92</v>
      </c>
    </row>
    <row r="5606" spans="1:1" thickBot="1" x14ac:dyDescent="0.35">
      <c r="A5606" s="5">
        <v>590.35199999999998</v>
      </c>
    </row>
    <row r="5607" spans="1:1" thickBot="1" x14ac:dyDescent="0.35">
      <c r="A5607" s="5">
        <v>17.088000000000001</v>
      </c>
    </row>
    <row r="5608" spans="1:1" thickBot="1" x14ac:dyDescent="0.35">
      <c r="A5608" s="5">
        <v>98.391999999999996</v>
      </c>
    </row>
    <row r="5609" spans="1:1" thickBot="1" x14ac:dyDescent="0.35">
      <c r="A5609" s="5">
        <v>11.05</v>
      </c>
    </row>
    <row r="5610" spans="1:1" thickBot="1" x14ac:dyDescent="0.35">
      <c r="A5610" s="5">
        <v>7.78</v>
      </c>
    </row>
    <row r="5611" spans="1:1" thickBot="1" x14ac:dyDescent="0.35">
      <c r="A5611" s="5">
        <v>659.9</v>
      </c>
    </row>
    <row r="5612" spans="1:1" thickBot="1" x14ac:dyDescent="0.35">
      <c r="A5612" s="5">
        <v>53.04</v>
      </c>
    </row>
    <row r="5613" spans="1:1" thickBot="1" x14ac:dyDescent="0.35">
      <c r="A5613" s="5">
        <v>843.9</v>
      </c>
    </row>
    <row r="5614" spans="1:1" thickBot="1" x14ac:dyDescent="0.35">
      <c r="A5614" s="5">
        <v>1496.16</v>
      </c>
    </row>
    <row r="5615" spans="1:1" thickBot="1" x14ac:dyDescent="0.35">
      <c r="A5615" s="5">
        <v>117.96</v>
      </c>
    </row>
    <row r="5616" spans="1:1" thickBot="1" x14ac:dyDescent="0.35">
      <c r="A5616" s="5">
        <v>21.3</v>
      </c>
    </row>
    <row r="5617" spans="1:1" thickBot="1" x14ac:dyDescent="0.35">
      <c r="A5617" s="5">
        <v>1040.8</v>
      </c>
    </row>
    <row r="5618" spans="1:1" thickBot="1" x14ac:dyDescent="0.35">
      <c r="A5618" s="5">
        <v>29.34</v>
      </c>
    </row>
    <row r="5619" spans="1:1" thickBot="1" x14ac:dyDescent="0.35">
      <c r="A5619" s="5">
        <v>19.52</v>
      </c>
    </row>
    <row r="5620" spans="1:1" thickBot="1" x14ac:dyDescent="0.35">
      <c r="A5620" s="5">
        <v>443.92</v>
      </c>
    </row>
    <row r="5621" spans="1:1" thickBot="1" x14ac:dyDescent="0.35">
      <c r="A5621" s="5">
        <v>499.95</v>
      </c>
    </row>
    <row r="5622" spans="1:1" thickBot="1" x14ac:dyDescent="0.35">
      <c r="A5622" s="5">
        <v>3.04</v>
      </c>
    </row>
    <row r="5623" spans="1:1" thickBot="1" x14ac:dyDescent="0.35">
      <c r="A5623" s="5">
        <v>201.96</v>
      </c>
    </row>
    <row r="5624" spans="1:1" thickBot="1" x14ac:dyDescent="0.35">
      <c r="A5624" s="5">
        <v>68.64</v>
      </c>
    </row>
    <row r="5625" spans="1:1" thickBot="1" x14ac:dyDescent="0.35">
      <c r="A5625" s="5">
        <v>100</v>
      </c>
    </row>
    <row r="5626" spans="1:1" thickBot="1" x14ac:dyDescent="0.35">
      <c r="A5626" s="5">
        <v>359.98</v>
      </c>
    </row>
    <row r="5627" spans="1:1" thickBot="1" x14ac:dyDescent="0.35">
      <c r="A5627" s="5">
        <v>6.16</v>
      </c>
    </row>
    <row r="5628" spans="1:1" thickBot="1" x14ac:dyDescent="0.35">
      <c r="A5628" s="5">
        <v>2348.8200000000002</v>
      </c>
    </row>
    <row r="5629" spans="1:1" thickBot="1" x14ac:dyDescent="0.35">
      <c r="A5629" s="5">
        <v>13.872</v>
      </c>
    </row>
    <row r="5630" spans="1:1" thickBot="1" x14ac:dyDescent="0.35">
      <c r="A5630" s="5">
        <v>273.55200000000002</v>
      </c>
    </row>
    <row r="5631" spans="1:1" thickBot="1" x14ac:dyDescent="0.35">
      <c r="A5631" s="5">
        <v>815.29200000000003</v>
      </c>
    </row>
    <row r="5632" spans="1:1" thickBot="1" x14ac:dyDescent="0.35">
      <c r="A5632" s="5">
        <v>234.45</v>
      </c>
    </row>
    <row r="5633" spans="1:1" thickBot="1" x14ac:dyDescent="0.35">
      <c r="A5633" s="5">
        <v>1256.22</v>
      </c>
    </row>
    <row r="5634" spans="1:1" thickBot="1" x14ac:dyDescent="0.35">
      <c r="A5634" s="5">
        <v>17.46</v>
      </c>
    </row>
    <row r="5635" spans="1:1" thickBot="1" x14ac:dyDescent="0.35">
      <c r="A5635" s="5">
        <v>10.528</v>
      </c>
    </row>
    <row r="5636" spans="1:1" thickBot="1" x14ac:dyDescent="0.35">
      <c r="A5636" s="5">
        <v>152.80000000000001</v>
      </c>
    </row>
    <row r="5637" spans="1:1" thickBot="1" x14ac:dyDescent="0.35">
      <c r="A5637" s="5">
        <v>82.56</v>
      </c>
    </row>
    <row r="5638" spans="1:1" thickBot="1" x14ac:dyDescent="0.35">
      <c r="A5638" s="5">
        <v>284.97000000000003</v>
      </c>
    </row>
    <row r="5639" spans="1:1" thickBot="1" x14ac:dyDescent="0.35">
      <c r="A5639" s="5">
        <v>60.84</v>
      </c>
    </row>
    <row r="5640" spans="1:1" thickBot="1" x14ac:dyDescent="0.35">
      <c r="A5640" s="5">
        <v>1325.76</v>
      </c>
    </row>
    <row r="5641" spans="1:1" thickBot="1" x14ac:dyDescent="0.35">
      <c r="A5641" s="5">
        <v>572.16</v>
      </c>
    </row>
    <row r="5642" spans="1:1" thickBot="1" x14ac:dyDescent="0.35">
      <c r="A5642" s="5">
        <v>28.8</v>
      </c>
    </row>
    <row r="5643" spans="1:1" thickBot="1" x14ac:dyDescent="0.35">
      <c r="A5643" s="5">
        <v>11.12</v>
      </c>
    </row>
    <row r="5644" spans="1:1" thickBot="1" x14ac:dyDescent="0.35">
      <c r="A5644" s="5">
        <v>7.04</v>
      </c>
    </row>
    <row r="5645" spans="1:1" thickBot="1" x14ac:dyDescent="0.35">
      <c r="A5645" s="5">
        <v>17.940000000000001</v>
      </c>
    </row>
    <row r="5646" spans="1:1" thickBot="1" x14ac:dyDescent="0.35">
      <c r="A5646" s="5">
        <v>34.76</v>
      </c>
    </row>
    <row r="5647" spans="1:1" thickBot="1" x14ac:dyDescent="0.35">
      <c r="A5647" s="5">
        <v>74.45</v>
      </c>
    </row>
    <row r="5648" spans="1:1" thickBot="1" x14ac:dyDescent="0.35">
      <c r="A5648" s="5">
        <v>192.22</v>
      </c>
    </row>
    <row r="5649" spans="1:1" thickBot="1" x14ac:dyDescent="0.35">
      <c r="A5649" s="5">
        <v>19.440000000000001</v>
      </c>
    </row>
    <row r="5650" spans="1:1" thickBot="1" x14ac:dyDescent="0.35">
      <c r="A5650" s="5">
        <v>32.4</v>
      </c>
    </row>
    <row r="5651" spans="1:1" thickBot="1" x14ac:dyDescent="0.35">
      <c r="A5651" s="5">
        <v>57.9</v>
      </c>
    </row>
    <row r="5652" spans="1:1" thickBot="1" x14ac:dyDescent="0.35">
      <c r="A5652" s="5">
        <v>10.56</v>
      </c>
    </row>
    <row r="5653" spans="1:1" thickBot="1" x14ac:dyDescent="0.35">
      <c r="A5653" s="5">
        <v>1194.165</v>
      </c>
    </row>
    <row r="5654" spans="1:1" thickBot="1" x14ac:dyDescent="0.35">
      <c r="A5654" s="5">
        <v>40.99</v>
      </c>
    </row>
    <row r="5655" spans="1:1" thickBot="1" x14ac:dyDescent="0.35">
      <c r="A5655" s="5">
        <v>2.94</v>
      </c>
    </row>
    <row r="5656" spans="1:1" thickBot="1" x14ac:dyDescent="0.35">
      <c r="A5656" s="5">
        <v>45.24</v>
      </c>
    </row>
    <row r="5657" spans="1:1" thickBot="1" x14ac:dyDescent="0.35">
      <c r="A5657" s="5">
        <v>18.687999999999999</v>
      </c>
    </row>
    <row r="5658" spans="1:1" thickBot="1" x14ac:dyDescent="0.35">
      <c r="A5658" s="5">
        <v>11.648</v>
      </c>
    </row>
    <row r="5659" spans="1:1" thickBot="1" x14ac:dyDescent="0.35">
      <c r="A5659" s="5">
        <v>112.776</v>
      </c>
    </row>
    <row r="5660" spans="1:1" thickBot="1" x14ac:dyDescent="0.35">
      <c r="A5660" s="5">
        <v>377.45</v>
      </c>
    </row>
    <row r="5661" spans="1:1" thickBot="1" x14ac:dyDescent="0.35">
      <c r="A5661" s="5">
        <v>15.936</v>
      </c>
    </row>
    <row r="5662" spans="1:1" thickBot="1" x14ac:dyDescent="0.35">
      <c r="A5662" s="5">
        <v>28.68</v>
      </c>
    </row>
    <row r="5663" spans="1:1" thickBot="1" x14ac:dyDescent="0.35">
      <c r="A5663" s="5">
        <v>21.44</v>
      </c>
    </row>
    <row r="5664" spans="1:1" thickBot="1" x14ac:dyDescent="0.35">
      <c r="A5664" s="5">
        <v>511.05599999999998</v>
      </c>
    </row>
    <row r="5665" spans="1:1" thickBot="1" x14ac:dyDescent="0.35">
      <c r="A5665" s="5">
        <v>18.655999999999999</v>
      </c>
    </row>
    <row r="5666" spans="1:1" thickBot="1" x14ac:dyDescent="0.35">
      <c r="A5666" s="5">
        <v>11.087999999999999</v>
      </c>
    </row>
    <row r="5667" spans="1:1" thickBot="1" x14ac:dyDescent="0.35">
      <c r="A5667" s="5">
        <v>66.688000000000002</v>
      </c>
    </row>
    <row r="5668" spans="1:1" thickBot="1" x14ac:dyDescent="0.35">
      <c r="A5668" s="5">
        <v>99.488</v>
      </c>
    </row>
    <row r="5669" spans="1:1" thickBot="1" x14ac:dyDescent="0.35">
      <c r="A5669" s="5">
        <v>14.62</v>
      </c>
    </row>
    <row r="5670" spans="1:1" thickBot="1" x14ac:dyDescent="0.35">
      <c r="A5670" s="5">
        <v>53.984000000000002</v>
      </c>
    </row>
    <row r="5671" spans="1:1" thickBot="1" x14ac:dyDescent="0.35">
      <c r="A5671" s="5">
        <v>389.97</v>
      </c>
    </row>
    <row r="5672" spans="1:1" thickBot="1" x14ac:dyDescent="0.35">
      <c r="A5672" s="5">
        <v>355.36</v>
      </c>
    </row>
    <row r="5673" spans="1:1" thickBot="1" x14ac:dyDescent="0.35">
      <c r="A5673" s="5">
        <v>140.376</v>
      </c>
    </row>
    <row r="5674" spans="1:1" thickBot="1" x14ac:dyDescent="0.35">
      <c r="A5674" s="5">
        <v>15.84</v>
      </c>
    </row>
    <row r="5675" spans="1:1" thickBot="1" x14ac:dyDescent="0.35">
      <c r="A5675" s="5">
        <v>8.4480000000000004</v>
      </c>
    </row>
    <row r="5676" spans="1:1" thickBot="1" x14ac:dyDescent="0.35">
      <c r="A5676" s="5">
        <v>12.96</v>
      </c>
    </row>
    <row r="5677" spans="1:1" thickBot="1" x14ac:dyDescent="0.35">
      <c r="A5677" s="5">
        <v>57.408000000000001</v>
      </c>
    </row>
    <row r="5678" spans="1:1" thickBot="1" x14ac:dyDescent="0.35">
      <c r="A5678" s="5">
        <v>27.6</v>
      </c>
    </row>
    <row r="5679" spans="1:1" thickBot="1" x14ac:dyDescent="0.35">
      <c r="A5679" s="5">
        <v>38.975999999999999</v>
      </c>
    </row>
    <row r="5680" spans="1:1" thickBot="1" x14ac:dyDescent="0.35">
      <c r="A5680" s="5">
        <v>20.440000000000001</v>
      </c>
    </row>
    <row r="5681" spans="1:1" thickBot="1" x14ac:dyDescent="0.35">
      <c r="A5681" s="5">
        <v>109.92</v>
      </c>
    </row>
    <row r="5682" spans="1:1" thickBot="1" x14ac:dyDescent="0.35">
      <c r="A5682" s="5">
        <v>6.38</v>
      </c>
    </row>
    <row r="5683" spans="1:1" thickBot="1" x14ac:dyDescent="0.35">
      <c r="A5683" s="5">
        <v>6.48</v>
      </c>
    </row>
    <row r="5684" spans="1:1" thickBot="1" x14ac:dyDescent="0.35">
      <c r="A5684" s="5">
        <v>15.84</v>
      </c>
    </row>
    <row r="5685" spans="1:1" thickBot="1" x14ac:dyDescent="0.35">
      <c r="A5685" s="5">
        <v>1049.93</v>
      </c>
    </row>
    <row r="5686" spans="1:1" thickBot="1" x14ac:dyDescent="0.35">
      <c r="A5686" s="5">
        <v>154.9</v>
      </c>
    </row>
    <row r="5687" spans="1:1" thickBot="1" x14ac:dyDescent="0.35">
      <c r="A5687" s="5">
        <v>98.352000000000004</v>
      </c>
    </row>
    <row r="5688" spans="1:1" thickBot="1" x14ac:dyDescent="0.35">
      <c r="A5688" s="5">
        <v>14.32</v>
      </c>
    </row>
    <row r="5689" spans="1:1" thickBot="1" x14ac:dyDescent="0.35">
      <c r="A5689" s="5">
        <v>129.88800000000001</v>
      </c>
    </row>
    <row r="5690" spans="1:1" thickBot="1" x14ac:dyDescent="0.35">
      <c r="A5690" s="5">
        <v>48.944000000000003</v>
      </c>
    </row>
    <row r="5691" spans="1:1" thickBot="1" x14ac:dyDescent="0.35">
      <c r="A5691" s="5">
        <v>275.05799999999999</v>
      </c>
    </row>
    <row r="5692" spans="1:1" thickBot="1" x14ac:dyDescent="0.35">
      <c r="A5692" s="5">
        <v>27.36</v>
      </c>
    </row>
    <row r="5693" spans="1:1" thickBot="1" x14ac:dyDescent="0.35">
      <c r="A5693" s="5">
        <v>44.75</v>
      </c>
    </row>
    <row r="5694" spans="1:1" thickBot="1" x14ac:dyDescent="0.35">
      <c r="A5694" s="5">
        <v>134.99</v>
      </c>
    </row>
    <row r="5695" spans="1:1" thickBot="1" x14ac:dyDescent="0.35">
      <c r="A5695" s="5">
        <v>26.4</v>
      </c>
    </row>
    <row r="5696" spans="1:1" thickBot="1" x14ac:dyDescent="0.35">
      <c r="A5696" s="5">
        <v>542.94000000000005</v>
      </c>
    </row>
    <row r="5697" spans="1:1" thickBot="1" x14ac:dyDescent="0.35">
      <c r="A5697" s="5">
        <v>71.087999999999994</v>
      </c>
    </row>
    <row r="5698" spans="1:1" thickBot="1" x14ac:dyDescent="0.35">
      <c r="A5698" s="5">
        <v>27.396000000000001</v>
      </c>
    </row>
    <row r="5699" spans="1:1" thickBot="1" x14ac:dyDescent="0.35">
      <c r="A5699" s="5">
        <v>13.456</v>
      </c>
    </row>
    <row r="5700" spans="1:1" thickBot="1" x14ac:dyDescent="0.35">
      <c r="A5700" s="5">
        <v>11.84</v>
      </c>
    </row>
    <row r="5701" spans="1:1" thickBot="1" x14ac:dyDescent="0.35">
      <c r="A5701" s="5">
        <v>35.880000000000003</v>
      </c>
    </row>
    <row r="5702" spans="1:1" thickBot="1" x14ac:dyDescent="0.35">
      <c r="A5702" s="5">
        <v>40.752000000000002</v>
      </c>
    </row>
    <row r="5703" spans="1:1" thickBot="1" x14ac:dyDescent="0.35">
      <c r="A5703" s="5">
        <v>139.96</v>
      </c>
    </row>
    <row r="5704" spans="1:1" thickBot="1" x14ac:dyDescent="0.35">
      <c r="A5704" s="5">
        <v>2.6240000000000001</v>
      </c>
    </row>
    <row r="5705" spans="1:1" thickBot="1" x14ac:dyDescent="0.35">
      <c r="A5705" s="5">
        <v>136.53</v>
      </c>
    </row>
    <row r="5706" spans="1:1" thickBot="1" x14ac:dyDescent="0.35">
      <c r="A5706" s="5">
        <v>263.95999999999998</v>
      </c>
    </row>
    <row r="5707" spans="1:1" thickBot="1" x14ac:dyDescent="0.35">
      <c r="A5707" s="5">
        <v>11.64</v>
      </c>
    </row>
    <row r="5708" spans="1:1" thickBot="1" x14ac:dyDescent="0.35">
      <c r="A5708" s="5">
        <v>40.176000000000002</v>
      </c>
    </row>
    <row r="5709" spans="1:1" thickBot="1" x14ac:dyDescent="0.35">
      <c r="A5709" s="5">
        <v>79.44</v>
      </c>
    </row>
    <row r="5710" spans="1:1" thickBot="1" x14ac:dyDescent="0.35">
      <c r="A5710" s="5">
        <v>357.93</v>
      </c>
    </row>
    <row r="5711" spans="1:1" thickBot="1" x14ac:dyDescent="0.35">
      <c r="A5711" s="5">
        <v>127.764</v>
      </c>
    </row>
    <row r="5712" spans="1:1" thickBot="1" x14ac:dyDescent="0.35">
      <c r="A5712" s="5">
        <v>2799.944</v>
      </c>
    </row>
    <row r="5713" spans="1:1" thickBot="1" x14ac:dyDescent="0.35">
      <c r="A5713" s="5">
        <v>19.440000000000001</v>
      </c>
    </row>
    <row r="5714" spans="1:1" thickBot="1" x14ac:dyDescent="0.35">
      <c r="A5714" s="5">
        <v>36.792000000000002</v>
      </c>
    </row>
    <row r="5715" spans="1:1" thickBot="1" x14ac:dyDescent="0.35">
      <c r="A5715" s="5">
        <v>5.94</v>
      </c>
    </row>
    <row r="5716" spans="1:1" thickBot="1" x14ac:dyDescent="0.35">
      <c r="A5716" s="5">
        <v>177.55</v>
      </c>
    </row>
    <row r="5717" spans="1:1" thickBot="1" x14ac:dyDescent="0.35">
      <c r="A5717" s="5">
        <v>619.95000000000005</v>
      </c>
    </row>
    <row r="5718" spans="1:1" thickBot="1" x14ac:dyDescent="0.35">
      <c r="A5718" s="5">
        <v>29.16</v>
      </c>
    </row>
    <row r="5719" spans="1:1" thickBot="1" x14ac:dyDescent="0.35">
      <c r="A5719" s="5">
        <v>57.96</v>
      </c>
    </row>
    <row r="5720" spans="1:1" thickBot="1" x14ac:dyDescent="0.35">
      <c r="A5720" s="5">
        <v>29.402999999999999</v>
      </c>
    </row>
    <row r="5721" spans="1:1" thickBot="1" x14ac:dyDescent="0.35">
      <c r="A5721" s="5">
        <v>81.400000000000006</v>
      </c>
    </row>
    <row r="5722" spans="1:1" thickBot="1" x14ac:dyDescent="0.35">
      <c r="A5722" s="5">
        <v>8.7200000000000006</v>
      </c>
    </row>
    <row r="5723" spans="1:1" thickBot="1" x14ac:dyDescent="0.35">
      <c r="A5723" s="5">
        <v>91.176000000000002</v>
      </c>
    </row>
    <row r="5724" spans="1:1" thickBot="1" x14ac:dyDescent="0.35">
      <c r="A5724" s="5">
        <v>159.96799999999999</v>
      </c>
    </row>
    <row r="5725" spans="1:1" thickBot="1" x14ac:dyDescent="0.35">
      <c r="A5725" s="5">
        <v>12.96</v>
      </c>
    </row>
    <row r="5726" spans="1:1" thickBot="1" x14ac:dyDescent="0.35">
      <c r="A5726" s="5">
        <v>331.536</v>
      </c>
    </row>
    <row r="5727" spans="1:1" thickBot="1" x14ac:dyDescent="0.35">
      <c r="A5727" s="5">
        <v>899.91</v>
      </c>
    </row>
    <row r="5728" spans="1:1" thickBot="1" x14ac:dyDescent="0.35">
      <c r="A5728" s="5">
        <v>946.34400000000005</v>
      </c>
    </row>
    <row r="5729" spans="1:1" thickBot="1" x14ac:dyDescent="0.35">
      <c r="A5729" s="5">
        <v>178.11</v>
      </c>
    </row>
    <row r="5730" spans="1:1" thickBot="1" x14ac:dyDescent="0.35">
      <c r="A5730" s="5">
        <v>1089.75</v>
      </c>
    </row>
    <row r="5731" spans="1:1" thickBot="1" x14ac:dyDescent="0.35">
      <c r="A5731" s="5">
        <v>61.06</v>
      </c>
    </row>
    <row r="5732" spans="1:1" thickBot="1" x14ac:dyDescent="0.35">
      <c r="A5732" s="5">
        <v>459.92</v>
      </c>
    </row>
    <row r="5733" spans="1:1" thickBot="1" x14ac:dyDescent="0.35">
      <c r="A5733" s="5">
        <v>27.52</v>
      </c>
    </row>
    <row r="5734" spans="1:1" thickBot="1" x14ac:dyDescent="0.35">
      <c r="A5734" s="5">
        <v>638.82000000000005</v>
      </c>
    </row>
    <row r="5735" spans="1:1" thickBot="1" x14ac:dyDescent="0.35">
      <c r="A5735" s="5">
        <v>30.69</v>
      </c>
    </row>
    <row r="5736" spans="1:1" thickBot="1" x14ac:dyDescent="0.35">
      <c r="A5736" s="5">
        <v>25.16</v>
      </c>
    </row>
    <row r="5737" spans="1:1" thickBot="1" x14ac:dyDescent="0.35">
      <c r="A5737" s="5">
        <v>13.92</v>
      </c>
    </row>
    <row r="5738" spans="1:1" thickBot="1" x14ac:dyDescent="0.35">
      <c r="A5738" s="5">
        <v>19.36</v>
      </c>
    </row>
    <row r="5739" spans="1:1" thickBot="1" x14ac:dyDescent="0.35">
      <c r="A5739" s="5">
        <v>19.3</v>
      </c>
    </row>
    <row r="5740" spans="1:1" thickBot="1" x14ac:dyDescent="0.35">
      <c r="A5740" s="5">
        <v>38.375999999999998</v>
      </c>
    </row>
    <row r="5741" spans="1:1" thickBot="1" x14ac:dyDescent="0.35">
      <c r="A5741" s="5">
        <v>12.96</v>
      </c>
    </row>
    <row r="5742" spans="1:1" thickBot="1" x14ac:dyDescent="0.35">
      <c r="A5742" s="5">
        <v>26.48</v>
      </c>
    </row>
    <row r="5743" spans="1:1" thickBot="1" x14ac:dyDescent="0.35">
      <c r="A5743" s="5">
        <v>532.72</v>
      </c>
    </row>
    <row r="5744" spans="1:1" thickBot="1" x14ac:dyDescent="0.35">
      <c r="A5744" s="5">
        <v>26.72</v>
      </c>
    </row>
    <row r="5745" spans="1:1" thickBot="1" x14ac:dyDescent="0.35">
      <c r="A5745" s="5">
        <v>20.04</v>
      </c>
    </row>
    <row r="5746" spans="1:1" thickBot="1" x14ac:dyDescent="0.35">
      <c r="A5746" s="5">
        <v>795.48</v>
      </c>
    </row>
    <row r="5747" spans="1:1" thickBot="1" x14ac:dyDescent="0.35">
      <c r="A5747" s="5">
        <v>21.56</v>
      </c>
    </row>
    <row r="5748" spans="1:1" thickBot="1" x14ac:dyDescent="0.35">
      <c r="A5748" s="5">
        <v>249.584</v>
      </c>
    </row>
    <row r="5749" spans="1:1" thickBot="1" x14ac:dyDescent="0.35">
      <c r="A5749" s="5">
        <v>68.111999999999995</v>
      </c>
    </row>
    <row r="5750" spans="1:1" thickBot="1" x14ac:dyDescent="0.35">
      <c r="A5750" s="5">
        <v>16.559999999999999</v>
      </c>
    </row>
    <row r="5751" spans="1:1" thickBot="1" x14ac:dyDescent="0.35">
      <c r="A5751" s="5">
        <v>74.95</v>
      </c>
    </row>
    <row r="5752" spans="1:1" thickBot="1" x14ac:dyDescent="0.35">
      <c r="A5752" s="5">
        <v>355.45499999999998</v>
      </c>
    </row>
    <row r="5753" spans="1:1" thickBot="1" x14ac:dyDescent="0.35">
      <c r="A5753" s="5">
        <v>44.4</v>
      </c>
    </row>
    <row r="5754" spans="1:1" thickBot="1" x14ac:dyDescent="0.35">
      <c r="A5754" s="5">
        <v>20.65</v>
      </c>
    </row>
    <row r="5755" spans="1:1" thickBot="1" x14ac:dyDescent="0.35">
      <c r="A5755" s="5">
        <v>866.4</v>
      </c>
    </row>
    <row r="5756" spans="1:1" thickBot="1" x14ac:dyDescent="0.35">
      <c r="A5756" s="5">
        <v>5.56</v>
      </c>
    </row>
    <row r="5757" spans="1:1" thickBot="1" x14ac:dyDescent="0.35">
      <c r="A5757" s="5">
        <v>3.16</v>
      </c>
    </row>
    <row r="5758" spans="1:1" thickBot="1" x14ac:dyDescent="0.35">
      <c r="A5758" s="5">
        <v>1999.96</v>
      </c>
    </row>
    <row r="5759" spans="1:1" thickBot="1" x14ac:dyDescent="0.35">
      <c r="A5759" s="5">
        <v>46.152000000000001</v>
      </c>
    </row>
    <row r="5760" spans="1:1" thickBot="1" x14ac:dyDescent="0.35">
      <c r="A5760" s="5">
        <v>32.984999999999999</v>
      </c>
    </row>
    <row r="5761" spans="1:1" thickBot="1" x14ac:dyDescent="0.35">
      <c r="A5761" s="5">
        <v>481.32</v>
      </c>
    </row>
    <row r="5762" spans="1:1" thickBot="1" x14ac:dyDescent="0.35">
      <c r="A5762" s="5">
        <v>6.3840000000000003</v>
      </c>
    </row>
    <row r="5763" spans="1:1" thickBot="1" x14ac:dyDescent="0.35">
      <c r="A5763" s="5">
        <v>542.94000000000005</v>
      </c>
    </row>
    <row r="5764" spans="1:1" thickBot="1" x14ac:dyDescent="0.35">
      <c r="A5764" s="5">
        <v>54.92</v>
      </c>
    </row>
    <row r="5765" spans="1:1" thickBot="1" x14ac:dyDescent="0.35">
      <c r="A5765" s="5">
        <v>1448.82</v>
      </c>
    </row>
    <row r="5766" spans="1:1" thickBot="1" x14ac:dyDescent="0.35">
      <c r="A5766" s="5">
        <v>353.88</v>
      </c>
    </row>
    <row r="5767" spans="1:1" thickBot="1" x14ac:dyDescent="0.35">
      <c r="A5767" s="5">
        <v>333.57600000000002</v>
      </c>
    </row>
    <row r="5768" spans="1:1" thickBot="1" x14ac:dyDescent="0.35">
      <c r="A5768" s="5">
        <v>60.143999999999998</v>
      </c>
    </row>
    <row r="5769" spans="1:1" thickBot="1" x14ac:dyDescent="0.35">
      <c r="A5769" s="5">
        <v>85.2</v>
      </c>
    </row>
    <row r="5770" spans="1:1" thickBot="1" x14ac:dyDescent="0.35">
      <c r="A5770" s="5">
        <v>3.15</v>
      </c>
    </row>
    <row r="5771" spans="1:1" thickBot="1" x14ac:dyDescent="0.35">
      <c r="A5771" s="5">
        <v>22.72</v>
      </c>
    </row>
    <row r="5772" spans="1:1" thickBot="1" x14ac:dyDescent="0.35">
      <c r="A5772" s="5">
        <v>14.91</v>
      </c>
    </row>
    <row r="5773" spans="1:1" thickBot="1" x14ac:dyDescent="0.35">
      <c r="A5773" s="5">
        <v>1158.1199999999999</v>
      </c>
    </row>
    <row r="5774" spans="1:1" thickBot="1" x14ac:dyDescent="0.35">
      <c r="A5774" s="5">
        <v>599.99</v>
      </c>
    </row>
    <row r="5775" spans="1:1" thickBot="1" x14ac:dyDescent="0.35">
      <c r="A5775" s="5">
        <v>23.968</v>
      </c>
    </row>
    <row r="5776" spans="1:1" thickBot="1" x14ac:dyDescent="0.35">
      <c r="A5776" s="5">
        <v>638.28800000000001</v>
      </c>
    </row>
    <row r="5777" spans="1:1" thickBot="1" x14ac:dyDescent="0.35">
      <c r="A5777" s="5">
        <v>13.208</v>
      </c>
    </row>
    <row r="5778" spans="1:1" thickBot="1" x14ac:dyDescent="0.35">
      <c r="A5778" s="5">
        <v>15.528</v>
      </c>
    </row>
    <row r="5779" spans="1:1" thickBot="1" x14ac:dyDescent="0.35">
      <c r="A5779" s="5">
        <v>104.85</v>
      </c>
    </row>
    <row r="5780" spans="1:1" thickBot="1" x14ac:dyDescent="0.35">
      <c r="A5780" s="5">
        <v>30.48</v>
      </c>
    </row>
    <row r="5781" spans="1:1" thickBot="1" x14ac:dyDescent="0.35">
      <c r="A5781" s="5">
        <v>112.648</v>
      </c>
    </row>
    <row r="5782" spans="1:1" thickBot="1" x14ac:dyDescent="0.35">
      <c r="A5782" s="5">
        <v>71.975999999999999</v>
      </c>
    </row>
    <row r="5783" spans="1:1" thickBot="1" x14ac:dyDescent="0.35">
      <c r="A5783" s="5">
        <v>2.21</v>
      </c>
    </row>
    <row r="5784" spans="1:1" thickBot="1" x14ac:dyDescent="0.35">
      <c r="A5784" s="5">
        <v>15.52</v>
      </c>
    </row>
    <row r="5785" spans="1:1" thickBot="1" x14ac:dyDescent="0.35">
      <c r="A5785" s="5">
        <v>36.44</v>
      </c>
    </row>
    <row r="5786" spans="1:1" thickBot="1" x14ac:dyDescent="0.35">
      <c r="A5786" s="5">
        <v>217.76400000000001</v>
      </c>
    </row>
    <row r="5787" spans="1:1" thickBot="1" x14ac:dyDescent="0.35">
      <c r="A5787" s="5">
        <v>39.072000000000003</v>
      </c>
    </row>
    <row r="5788" spans="1:1" thickBot="1" x14ac:dyDescent="0.35">
      <c r="A5788" s="5">
        <v>22.638000000000002</v>
      </c>
    </row>
    <row r="5789" spans="1:1" thickBot="1" x14ac:dyDescent="0.35">
      <c r="A5789" s="5">
        <v>95.144000000000005</v>
      </c>
    </row>
    <row r="5790" spans="1:1" thickBot="1" x14ac:dyDescent="0.35">
      <c r="A5790" s="5">
        <v>12.32</v>
      </c>
    </row>
    <row r="5791" spans="1:1" thickBot="1" x14ac:dyDescent="0.35">
      <c r="A5791" s="5">
        <v>4.4189999999999996</v>
      </c>
    </row>
    <row r="5792" spans="1:1" thickBot="1" x14ac:dyDescent="0.35">
      <c r="A5792" s="5">
        <v>35</v>
      </c>
    </row>
    <row r="5793" spans="1:1" thickBot="1" x14ac:dyDescent="0.35">
      <c r="A5793" s="5">
        <v>72.784000000000006</v>
      </c>
    </row>
    <row r="5794" spans="1:1" thickBot="1" x14ac:dyDescent="0.35">
      <c r="A5794" s="5">
        <v>97.84</v>
      </c>
    </row>
    <row r="5795" spans="1:1" thickBot="1" x14ac:dyDescent="0.35">
      <c r="A5795" s="5">
        <v>51.75</v>
      </c>
    </row>
    <row r="5796" spans="1:1" thickBot="1" x14ac:dyDescent="0.35">
      <c r="A5796" s="5">
        <v>46.671999999999997</v>
      </c>
    </row>
    <row r="5797" spans="1:1" thickBot="1" x14ac:dyDescent="0.35">
      <c r="A5797" s="5">
        <v>1395.54</v>
      </c>
    </row>
    <row r="5798" spans="1:1" thickBot="1" x14ac:dyDescent="0.35">
      <c r="A5798" s="5">
        <v>117.36</v>
      </c>
    </row>
    <row r="5799" spans="1:1" thickBot="1" x14ac:dyDescent="0.35">
      <c r="A5799" s="5">
        <v>18.899999999999999</v>
      </c>
    </row>
    <row r="5800" spans="1:1" thickBot="1" x14ac:dyDescent="0.35">
      <c r="A5800" s="5">
        <v>77.52</v>
      </c>
    </row>
    <row r="5801" spans="1:1" thickBot="1" x14ac:dyDescent="0.35">
      <c r="A5801" s="5">
        <v>421.37200000000001</v>
      </c>
    </row>
    <row r="5802" spans="1:1" thickBot="1" x14ac:dyDescent="0.35">
      <c r="A5802" s="5">
        <v>575.96799999999996</v>
      </c>
    </row>
    <row r="5803" spans="1:1" thickBot="1" x14ac:dyDescent="0.35">
      <c r="A5803" s="5">
        <v>10.368</v>
      </c>
    </row>
    <row r="5804" spans="1:1" thickBot="1" x14ac:dyDescent="0.35">
      <c r="A5804" s="5">
        <v>15.984</v>
      </c>
    </row>
    <row r="5805" spans="1:1" thickBot="1" x14ac:dyDescent="0.35">
      <c r="A5805" s="5">
        <v>10.272</v>
      </c>
    </row>
    <row r="5806" spans="1:1" thickBot="1" x14ac:dyDescent="0.35">
      <c r="A5806" s="5">
        <v>61.792000000000002</v>
      </c>
    </row>
    <row r="5807" spans="1:1" thickBot="1" x14ac:dyDescent="0.35">
      <c r="A5807" s="5">
        <v>205.9992</v>
      </c>
    </row>
    <row r="5808" spans="1:1" thickBot="1" x14ac:dyDescent="0.35">
      <c r="A5808" s="5">
        <v>12.192</v>
      </c>
    </row>
    <row r="5809" spans="1:1" thickBot="1" x14ac:dyDescent="0.35">
      <c r="A5809" s="5">
        <v>87.168000000000006</v>
      </c>
    </row>
    <row r="5810" spans="1:1" thickBot="1" x14ac:dyDescent="0.35">
      <c r="A5810" s="5">
        <v>31.744</v>
      </c>
    </row>
    <row r="5811" spans="1:1" thickBot="1" x14ac:dyDescent="0.35">
      <c r="A5811" s="5">
        <v>132.22399999999999</v>
      </c>
    </row>
    <row r="5812" spans="1:1" thickBot="1" x14ac:dyDescent="0.35">
      <c r="A5812" s="5">
        <v>105.52</v>
      </c>
    </row>
    <row r="5813" spans="1:1" thickBot="1" x14ac:dyDescent="0.35">
      <c r="A5813" s="5">
        <v>91.96</v>
      </c>
    </row>
    <row r="5814" spans="1:1" thickBot="1" x14ac:dyDescent="0.35">
      <c r="A5814" s="5">
        <v>1487.9760000000001</v>
      </c>
    </row>
    <row r="5815" spans="1:1" thickBot="1" x14ac:dyDescent="0.35">
      <c r="A5815" s="5">
        <v>19.440000000000001</v>
      </c>
    </row>
    <row r="5816" spans="1:1" thickBot="1" x14ac:dyDescent="0.35">
      <c r="A5816" s="5">
        <v>11.672000000000001</v>
      </c>
    </row>
    <row r="5817" spans="1:1" thickBot="1" x14ac:dyDescent="0.35">
      <c r="A5817" s="5">
        <v>279.95999999999998</v>
      </c>
    </row>
    <row r="5818" spans="1:1" thickBot="1" x14ac:dyDescent="0.35">
      <c r="A5818" s="5">
        <v>12.912000000000001</v>
      </c>
    </row>
    <row r="5819" spans="1:1" thickBot="1" x14ac:dyDescent="0.35">
      <c r="A5819" s="5">
        <v>17.088000000000001</v>
      </c>
    </row>
    <row r="5820" spans="1:1" thickBot="1" x14ac:dyDescent="0.35">
      <c r="A5820" s="5">
        <v>93.15</v>
      </c>
    </row>
    <row r="5821" spans="1:1" thickBot="1" x14ac:dyDescent="0.35">
      <c r="A5821" s="5">
        <v>11.52</v>
      </c>
    </row>
    <row r="5822" spans="1:1" thickBot="1" x14ac:dyDescent="0.35">
      <c r="A5822" s="5">
        <v>238.62</v>
      </c>
    </row>
    <row r="5823" spans="1:1" thickBot="1" x14ac:dyDescent="0.35">
      <c r="A5823" s="5">
        <v>7.77</v>
      </c>
    </row>
    <row r="5824" spans="1:1" thickBot="1" x14ac:dyDescent="0.35">
      <c r="A5824" s="5">
        <v>285.48</v>
      </c>
    </row>
    <row r="5825" spans="1:1" thickBot="1" x14ac:dyDescent="0.35">
      <c r="A5825" s="5">
        <v>19.167999999999999</v>
      </c>
    </row>
    <row r="5826" spans="1:1" thickBot="1" x14ac:dyDescent="0.35">
      <c r="A5826" s="5">
        <v>26.135999999999999</v>
      </c>
    </row>
    <row r="5827" spans="1:1" thickBot="1" x14ac:dyDescent="0.35">
      <c r="A5827" s="5">
        <v>419.4</v>
      </c>
    </row>
    <row r="5828" spans="1:1" thickBot="1" x14ac:dyDescent="0.35">
      <c r="A5828" s="5">
        <v>90.801000000000002</v>
      </c>
    </row>
    <row r="5829" spans="1:1" thickBot="1" x14ac:dyDescent="0.35">
      <c r="A5829" s="5">
        <v>181.76400000000001</v>
      </c>
    </row>
    <row r="5830" spans="1:1" thickBot="1" x14ac:dyDescent="0.35">
      <c r="A5830" s="5">
        <v>5.56</v>
      </c>
    </row>
    <row r="5831" spans="1:1" thickBot="1" x14ac:dyDescent="0.35">
      <c r="A5831" s="5">
        <v>581.96</v>
      </c>
    </row>
    <row r="5832" spans="1:1" thickBot="1" x14ac:dyDescent="0.35">
      <c r="A5832" s="5">
        <v>29.98</v>
      </c>
    </row>
    <row r="5833" spans="1:1" thickBot="1" x14ac:dyDescent="0.35">
      <c r="A5833" s="5">
        <v>519.96</v>
      </c>
    </row>
    <row r="5834" spans="1:1" thickBot="1" x14ac:dyDescent="0.35">
      <c r="A5834" s="5">
        <v>6.2640000000000002</v>
      </c>
    </row>
    <row r="5835" spans="1:1" thickBot="1" x14ac:dyDescent="0.35">
      <c r="A5835" s="5">
        <v>363.92</v>
      </c>
    </row>
    <row r="5836" spans="1:1" thickBot="1" x14ac:dyDescent="0.35">
      <c r="A5836" s="5">
        <v>64.2</v>
      </c>
    </row>
    <row r="5837" spans="1:1" thickBot="1" x14ac:dyDescent="0.35">
      <c r="A5837" s="5">
        <v>38.520000000000003</v>
      </c>
    </row>
    <row r="5838" spans="1:1" thickBot="1" x14ac:dyDescent="0.35">
      <c r="A5838" s="5">
        <v>72.599999999999994</v>
      </c>
    </row>
    <row r="5839" spans="1:1" thickBot="1" x14ac:dyDescent="0.35">
      <c r="A5839" s="5">
        <v>57.567999999999998</v>
      </c>
    </row>
    <row r="5840" spans="1:1" thickBot="1" x14ac:dyDescent="0.35">
      <c r="A5840" s="5">
        <v>83.7</v>
      </c>
    </row>
    <row r="5841" spans="1:1" thickBot="1" x14ac:dyDescent="0.35">
      <c r="A5841" s="5">
        <v>32.4</v>
      </c>
    </row>
    <row r="5842" spans="1:1" thickBot="1" x14ac:dyDescent="0.35">
      <c r="A5842" s="5">
        <v>47.98</v>
      </c>
    </row>
    <row r="5843" spans="1:1" thickBot="1" x14ac:dyDescent="0.35">
      <c r="A5843" s="5">
        <v>415.96800000000002</v>
      </c>
    </row>
    <row r="5844" spans="1:1" thickBot="1" x14ac:dyDescent="0.35">
      <c r="A5844" s="5">
        <v>304.89999999999998</v>
      </c>
    </row>
    <row r="5845" spans="1:1" thickBot="1" x14ac:dyDescent="0.35">
      <c r="A5845" s="5">
        <v>80.959999999999994</v>
      </c>
    </row>
    <row r="5846" spans="1:1" thickBot="1" x14ac:dyDescent="0.35">
      <c r="A5846" s="5">
        <v>777.21</v>
      </c>
    </row>
    <row r="5847" spans="1:1" thickBot="1" x14ac:dyDescent="0.35">
      <c r="A5847" s="5">
        <v>32.4</v>
      </c>
    </row>
    <row r="5848" spans="1:1" thickBot="1" x14ac:dyDescent="0.35">
      <c r="A5848" s="5">
        <v>225.56800000000001</v>
      </c>
    </row>
    <row r="5849" spans="1:1" thickBot="1" x14ac:dyDescent="0.35">
      <c r="A5849" s="5">
        <v>36.6</v>
      </c>
    </row>
    <row r="5850" spans="1:1" thickBot="1" x14ac:dyDescent="0.35">
      <c r="A5850" s="5">
        <v>715.64</v>
      </c>
    </row>
    <row r="5851" spans="1:1" thickBot="1" x14ac:dyDescent="0.35">
      <c r="A5851" s="5">
        <v>795.51</v>
      </c>
    </row>
    <row r="5852" spans="1:1" thickBot="1" x14ac:dyDescent="0.35">
      <c r="A5852" s="5">
        <v>549.99</v>
      </c>
    </row>
    <row r="5853" spans="1:1" thickBot="1" x14ac:dyDescent="0.35">
      <c r="A5853" s="5">
        <v>74.760000000000005</v>
      </c>
    </row>
    <row r="5854" spans="1:1" thickBot="1" x14ac:dyDescent="0.35">
      <c r="A5854" s="5">
        <v>29.22</v>
      </c>
    </row>
    <row r="5855" spans="1:1" thickBot="1" x14ac:dyDescent="0.35">
      <c r="A5855" s="5">
        <v>9.64</v>
      </c>
    </row>
    <row r="5856" spans="1:1" thickBot="1" x14ac:dyDescent="0.35">
      <c r="A5856" s="5">
        <v>33.488</v>
      </c>
    </row>
    <row r="5857" spans="1:1" thickBot="1" x14ac:dyDescent="0.35">
      <c r="A5857" s="5">
        <v>23.04</v>
      </c>
    </row>
    <row r="5858" spans="1:1" thickBot="1" x14ac:dyDescent="0.35">
      <c r="A5858" s="5">
        <v>1.3620000000000001</v>
      </c>
    </row>
    <row r="5859" spans="1:1" thickBot="1" x14ac:dyDescent="0.35">
      <c r="A5859" s="5">
        <v>14.76</v>
      </c>
    </row>
    <row r="5860" spans="1:1" thickBot="1" x14ac:dyDescent="0.35">
      <c r="A5860" s="5">
        <v>239.666</v>
      </c>
    </row>
    <row r="5861" spans="1:1" thickBot="1" x14ac:dyDescent="0.35">
      <c r="A5861" s="5">
        <v>301.95999999999998</v>
      </c>
    </row>
    <row r="5862" spans="1:1" thickBot="1" x14ac:dyDescent="0.35">
      <c r="A5862" s="5">
        <v>7.968</v>
      </c>
    </row>
    <row r="5863" spans="1:1" thickBot="1" x14ac:dyDescent="0.35">
      <c r="A5863" s="5">
        <v>109.92</v>
      </c>
    </row>
    <row r="5864" spans="1:1" thickBot="1" x14ac:dyDescent="0.35">
      <c r="A5864" s="5">
        <v>19.440000000000001</v>
      </c>
    </row>
    <row r="5865" spans="1:1" thickBot="1" x14ac:dyDescent="0.35">
      <c r="A5865" s="5">
        <v>11.16</v>
      </c>
    </row>
    <row r="5866" spans="1:1" thickBot="1" x14ac:dyDescent="0.35">
      <c r="A5866" s="5">
        <v>79.47</v>
      </c>
    </row>
    <row r="5867" spans="1:1" thickBot="1" x14ac:dyDescent="0.35">
      <c r="A5867" s="5">
        <v>4.5599999999999996</v>
      </c>
    </row>
    <row r="5868" spans="1:1" thickBot="1" x14ac:dyDescent="0.35">
      <c r="A5868" s="5">
        <v>1133.3499999999999</v>
      </c>
    </row>
    <row r="5869" spans="1:1" thickBot="1" x14ac:dyDescent="0.35">
      <c r="A5869" s="5">
        <v>4.6719999999999997</v>
      </c>
    </row>
    <row r="5870" spans="1:1" thickBot="1" x14ac:dyDescent="0.35">
      <c r="A5870" s="5">
        <v>104.58</v>
      </c>
    </row>
    <row r="5871" spans="1:1" thickBot="1" x14ac:dyDescent="0.35">
      <c r="A5871" s="5">
        <v>1603.136</v>
      </c>
    </row>
    <row r="5872" spans="1:1" thickBot="1" x14ac:dyDescent="0.35">
      <c r="A5872" s="5">
        <v>1293.4880000000001</v>
      </c>
    </row>
    <row r="5873" spans="1:1" thickBot="1" x14ac:dyDescent="0.35">
      <c r="A5873" s="5">
        <v>127.95</v>
      </c>
    </row>
    <row r="5874" spans="1:1" thickBot="1" x14ac:dyDescent="0.35">
      <c r="A5874" s="5">
        <v>59.76</v>
      </c>
    </row>
    <row r="5875" spans="1:1" thickBot="1" x14ac:dyDescent="0.35">
      <c r="A5875" s="5">
        <v>108.08</v>
      </c>
    </row>
    <row r="5876" spans="1:1" thickBot="1" x14ac:dyDescent="0.35">
      <c r="A5876" s="5">
        <v>9.5399999999999991</v>
      </c>
    </row>
    <row r="5877" spans="1:1" thickBot="1" x14ac:dyDescent="0.35">
      <c r="A5877" s="5">
        <v>11.736000000000001</v>
      </c>
    </row>
    <row r="5878" spans="1:1" thickBot="1" x14ac:dyDescent="0.35">
      <c r="A5878" s="5">
        <v>447.86</v>
      </c>
    </row>
    <row r="5879" spans="1:1" thickBot="1" x14ac:dyDescent="0.35">
      <c r="A5879" s="5">
        <v>17.940000000000001</v>
      </c>
    </row>
    <row r="5880" spans="1:1" thickBot="1" x14ac:dyDescent="0.35">
      <c r="A5880" s="5">
        <v>245.88</v>
      </c>
    </row>
    <row r="5881" spans="1:1" thickBot="1" x14ac:dyDescent="0.35">
      <c r="A5881" s="5">
        <v>192.16</v>
      </c>
    </row>
    <row r="5882" spans="1:1" thickBot="1" x14ac:dyDescent="0.35">
      <c r="A5882" s="5">
        <v>801.56799999999998</v>
      </c>
    </row>
    <row r="5883" spans="1:1" thickBot="1" x14ac:dyDescent="0.35">
      <c r="A5883" s="5">
        <v>368.91</v>
      </c>
    </row>
    <row r="5884" spans="1:1" thickBot="1" x14ac:dyDescent="0.35">
      <c r="A5884" s="5">
        <v>885.52800000000002</v>
      </c>
    </row>
    <row r="5885" spans="1:1" thickBot="1" x14ac:dyDescent="0.35">
      <c r="A5885" s="5">
        <v>28.28</v>
      </c>
    </row>
    <row r="5886" spans="1:1" thickBot="1" x14ac:dyDescent="0.35">
      <c r="A5886" s="5">
        <v>4912.59</v>
      </c>
    </row>
    <row r="5887" spans="1:1" thickBot="1" x14ac:dyDescent="0.35">
      <c r="A5887" s="5">
        <v>14.352</v>
      </c>
    </row>
    <row r="5888" spans="1:1" thickBot="1" x14ac:dyDescent="0.35">
      <c r="A5888" s="5">
        <v>179.97</v>
      </c>
    </row>
    <row r="5889" spans="1:1" thickBot="1" x14ac:dyDescent="0.35">
      <c r="A5889" s="5">
        <v>42.76</v>
      </c>
    </row>
    <row r="5890" spans="1:1" thickBot="1" x14ac:dyDescent="0.35">
      <c r="A5890" s="5">
        <v>45.68</v>
      </c>
    </row>
    <row r="5891" spans="1:1" thickBot="1" x14ac:dyDescent="0.35">
      <c r="A5891" s="5">
        <v>25.06</v>
      </c>
    </row>
    <row r="5892" spans="1:1" thickBot="1" x14ac:dyDescent="0.35">
      <c r="A5892" s="5">
        <v>38.432000000000002</v>
      </c>
    </row>
    <row r="5893" spans="1:1" thickBot="1" x14ac:dyDescent="0.35">
      <c r="A5893" s="5">
        <v>21.568000000000001</v>
      </c>
    </row>
    <row r="5894" spans="1:1" thickBot="1" x14ac:dyDescent="0.35">
      <c r="A5894" s="5">
        <v>81.575999999999993</v>
      </c>
    </row>
    <row r="5895" spans="1:1" thickBot="1" x14ac:dyDescent="0.35">
      <c r="A5895" s="5">
        <v>2.78</v>
      </c>
    </row>
    <row r="5896" spans="1:1" thickBot="1" x14ac:dyDescent="0.35">
      <c r="A5896" s="5">
        <v>99.87</v>
      </c>
    </row>
    <row r="5897" spans="1:1" thickBot="1" x14ac:dyDescent="0.35">
      <c r="A5897" s="5">
        <v>44.4</v>
      </c>
    </row>
    <row r="5898" spans="1:1" thickBot="1" x14ac:dyDescent="0.35">
      <c r="A5898" s="5">
        <v>21.4</v>
      </c>
    </row>
    <row r="5899" spans="1:1" thickBot="1" x14ac:dyDescent="0.35">
      <c r="A5899" s="5">
        <v>71.12</v>
      </c>
    </row>
    <row r="5900" spans="1:1" thickBot="1" x14ac:dyDescent="0.35">
      <c r="A5900" s="5">
        <v>259.95999999999998</v>
      </c>
    </row>
    <row r="5901" spans="1:1" thickBot="1" x14ac:dyDescent="0.35">
      <c r="A5901" s="5">
        <v>9.7799999999999994</v>
      </c>
    </row>
    <row r="5902" spans="1:1" thickBot="1" x14ac:dyDescent="0.35">
      <c r="A5902" s="5">
        <v>24.192</v>
      </c>
    </row>
    <row r="5903" spans="1:1" thickBot="1" x14ac:dyDescent="0.35">
      <c r="A5903" s="5">
        <v>31.56</v>
      </c>
    </row>
    <row r="5904" spans="1:1" thickBot="1" x14ac:dyDescent="0.35">
      <c r="A5904" s="5">
        <v>59.94</v>
      </c>
    </row>
    <row r="5905" spans="1:1" thickBot="1" x14ac:dyDescent="0.35">
      <c r="A5905" s="5">
        <v>45.36</v>
      </c>
    </row>
    <row r="5906" spans="1:1" thickBot="1" x14ac:dyDescent="0.35">
      <c r="A5906" s="5">
        <v>26.4</v>
      </c>
    </row>
    <row r="5907" spans="1:1" thickBot="1" x14ac:dyDescent="0.35">
      <c r="A5907" s="5">
        <v>41.4</v>
      </c>
    </row>
    <row r="5908" spans="1:1" thickBot="1" x14ac:dyDescent="0.35">
      <c r="A5908" s="5">
        <v>16.95</v>
      </c>
    </row>
    <row r="5909" spans="1:1" thickBot="1" x14ac:dyDescent="0.35">
      <c r="A5909" s="5">
        <v>24.704000000000001</v>
      </c>
    </row>
    <row r="5910" spans="1:1" thickBot="1" x14ac:dyDescent="0.35">
      <c r="A5910" s="5">
        <v>59.7</v>
      </c>
    </row>
    <row r="5911" spans="1:1" thickBot="1" x14ac:dyDescent="0.35">
      <c r="A5911" s="5">
        <v>14.52</v>
      </c>
    </row>
    <row r="5912" spans="1:1" thickBot="1" x14ac:dyDescent="0.35">
      <c r="A5912" s="5">
        <v>104.184</v>
      </c>
    </row>
    <row r="5913" spans="1:1" thickBot="1" x14ac:dyDescent="0.35">
      <c r="A5913" s="5">
        <v>46.53</v>
      </c>
    </row>
    <row r="5914" spans="1:1" thickBot="1" x14ac:dyDescent="0.35">
      <c r="A5914" s="5">
        <v>25.5</v>
      </c>
    </row>
    <row r="5915" spans="1:1" thickBot="1" x14ac:dyDescent="0.35">
      <c r="A5915" s="5">
        <v>14.9</v>
      </c>
    </row>
    <row r="5916" spans="1:1" thickBot="1" x14ac:dyDescent="0.35">
      <c r="A5916" s="5">
        <v>87.71</v>
      </c>
    </row>
    <row r="5917" spans="1:1" thickBot="1" x14ac:dyDescent="0.35">
      <c r="A5917" s="5">
        <v>199.76400000000001</v>
      </c>
    </row>
    <row r="5918" spans="1:1" thickBot="1" x14ac:dyDescent="0.35">
      <c r="A5918" s="5">
        <v>94.6</v>
      </c>
    </row>
    <row r="5919" spans="1:1" thickBot="1" x14ac:dyDescent="0.35">
      <c r="A5919" s="5">
        <v>4228.7039999999997</v>
      </c>
    </row>
    <row r="5920" spans="1:1" thickBot="1" x14ac:dyDescent="0.35">
      <c r="A5920" s="5">
        <v>2003.92</v>
      </c>
    </row>
    <row r="5921" spans="1:1" thickBot="1" x14ac:dyDescent="0.35">
      <c r="A5921" s="5">
        <v>209.97</v>
      </c>
    </row>
    <row r="5922" spans="1:1" thickBot="1" x14ac:dyDescent="0.35">
      <c r="A5922" s="5">
        <v>659.9</v>
      </c>
    </row>
    <row r="5923" spans="1:1" thickBot="1" x14ac:dyDescent="0.35">
      <c r="A5923" s="5">
        <v>110.96</v>
      </c>
    </row>
    <row r="5924" spans="1:1" thickBot="1" x14ac:dyDescent="0.35">
      <c r="A5924" s="5">
        <v>67.8</v>
      </c>
    </row>
    <row r="5925" spans="1:1" thickBot="1" x14ac:dyDescent="0.35">
      <c r="A5925" s="5">
        <v>313.17599999999999</v>
      </c>
    </row>
    <row r="5926" spans="1:1" thickBot="1" x14ac:dyDescent="0.35">
      <c r="A5926" s="5">
        <v>22.96</v>
      </c>
    </row>
    <row r="5927" spans="1:1" thickBot="1" x14ac:dyDescent="0.35">
      <c r="A5927" s="5">
        <v>1099.5</v>
      </c>
    </row>
    <row r="5928" spans="1:1" thickBot="1" x14ac:dyDescent="0.35">
      <c r="A5928" s="5">
        <v>1215.92</v>
      </c>
    </row>
    <row r="5929" spans="1:1" thickBot="1" x14ac:dyDescent="0.35">
      <c r="A5929" s="5">
        <v>7.31</v>
      </c>
    </row>
    <row r="5930" spans="1:1" thickBot="1" x14ac:dyDescent="0.35">
      <c r="A5930" s="5">
        <v>8.92</v>
      </c>
    </row>
    <row r="5931" spans="1:1" thickBot="1" x14ac:dyDescent="0.35">
      <c r="A5931" s="5">
        <v>87.21</v>
      </c>
    </row>
    <row r="5932" spans="1:1" thickBot="1" x14ac:dyDescent="0.35">
      <c r="A5932" s="5">
        <v>15.552</v>
      </c>
    </row>
    <row r="5933" spans="1:1" thickBot="1" x14ac:dyDescent="0.35">
      <c r="A5933" s="5">
        <v>683.98800000000006</v>
      </c>
    </row>
    <row r="5934" spans="1:1" thickBot="1" x14ac:dyDescent="0.35">
      <c r="A5934" s="5">
        <v>13.391999999999999</v>
      </c>
    </row>
    <row r="5935" spans="1:1" thickBot="1" x14ac:dyDescent="0.35">
      <c r="A5935" s="5">
        <v>16.776</v>
      </c>
    </row>
    <row r="5936" spans="1:1" thickBot="1" x14ac:dyDescent="0.35">
      <c r="A5936" s="5">
        <v>527.91999999999996</v>
      </c>
    </row>
    <row r="5937" spans="1:1" thickBot="1" x14ac:dyDescent="0.35">
      <c r="A5937" s="5">
        <v>25.4</v>
      </c>
    </row>
    <row r="5938" spans="1:1" thickBot="1" x14ac:dyDescent="0.35">
      <c r="A5938" s="5">
        <v>177.48</v>
      </c>
    </row>
    <row r="5939" spans="1:1" thickBot="1" x14ac:dyDescent="0.35">
      <c r="A5939" s="5">
        <v>71.975999999999999</v>
      </c>
    </row>
    <row r="5940" spans="1:1" thickBot="1" x14ac:dyDescent="0.35">
      <c r="A5940" s="5">
        <v>95.992000000000004</v>
      </c>
    </row>
    <row r="5941" spans="1:1" thickBot="1" x14ac:dyDescent="0.35">
      <c r="A5941" s="5">
        <v>13.215999999999999</v>
      </c>
    </row>
    <row r="5942" spans="1:1" thickBot="1" x14ac:dyDescent="0.35">
      <c r="A5942" s="5">
        <v>435.84</v>
      </c>
    </row>
    <row r="5943" spans="1:1" thickBot="1" x14ac:dyDescent="0.35">
      <c r="A5943" s="5">
        <v>5.88</v>
      </c>
    </row>
    <row r="5944" spans="1:1" thickBot="1" x14ac:dyDescent="0.35">
      <c r="A5944" s="5">
        <v>211.16800000000001</v>
      </c>
    </row>
    <row r="5945" spans="1:1" thickBot="1" x14ac:dyDescent="0.35">
      <c r="A5945" s="5">
        <v>6.28</v>
      </c>
    </row>
    <row r="5946" spans="1:1" thickBot="1" x14ac:dyDescent="0.35">
      <c r="A5946" s="5">
        <v>95.1</v>
      </c>
    </row>
    <row r="5947" spans="1:1" thickBot="1" x14ac:dyDescent="0.35">
      <c r="A5947" s="5">
        <v>25.92</v>
      </c>
    </row>
    <row r="5948" spans="1:1" thickBot="1" x14ac:dyDescent="0.35">
      <c r="A5948" s="5">
        <v>48.84</v>
      </c>
    </row>
    <row r="5949" spans="1:1" thickBot="1" x14ac:dyDescent="0.35">
      <c r="A5949" s="5">
        <v>25.9</v>
      </c>
    </row>
    <row r="5950" spans="1:1" thickBot="1" x14ac:dyDescent="0.35">
      <c r="A5950" s="5">
        <v>42.68</v>
      </c>
    </row>
    <row r="5951" spans="1:1" thickBot="1" x14ac:dyDescent="0.35">
      <c r="A5951" s="5">
        <v>299.97000000000003</v>
      </c>
    </row>
    <row r="5952" spans="1:1" thickBot="1" x14ac:dyDescent="0.35">
      <c r="A5952" s="5">
        <v>262.24</v>
      </c>
    </row>
    <row r="5953" spans="1:1" thickBot="1" x14ac:dyDescent="0.35">
      <c r="A5953" s="5">
        <v>234.36</v>
      </c>
    </row>
    <row r="5954" spans="1:1" thickBot="1" x14ac:dyDescent="0.35">
      <c r="A5954" s="5">
        <v>20.736000000000001</v>
      </c>
    </row>
    <row r="5955" spans="1:1" thickBot="1" x14ac:dyDescent="0.35">
      <c r="A5955" s="5">
        <v>10.5</v>
      </c>
    </row>
    <row r="5956" spans="1:1" thickBot="1" x14ac:dyDescent="0.35">
      <c r="A5956" s="5">
        <v>23.968</v>
      </c>
    </row>
    <row r="5957" spans="1:1" thickBot="1" x14ac:dyDescent="0.35">
      <c r="A5957" s="5">
        <v>521.96</v>
      </c>
    </row>
    <row r="5958" spans="1:1" thickBot="1" x14ac:dyDescent="0.35">
      <c r="A5958" s="5">
        <v>676.55</v>
      </c>
    </row>
    <row r="5959" spans="1:1" thickBot="1" x14ac:dyDescent="0.35">
      <c r="A5959" s="5">
        <v>154.9</v>
      </c>
    </row>
    <row r="5960" spans="1:1" thickBot="1" x14ac:dyDescent="0.35">
      <c r="A5960" s="5">
        <v>30.56</v>
      </c>
    </row>
    <row r="5961" spans="1:1" thickBot="1" x14ac:dyDescent="0.35">
      <c r="A5961" s="5">
        <v>770.35199999999998</v>
      </c>
    </row>
    <row r="5962" spans="1:1" thickBot="1" x14ac:dyDescent="0.35">
      <c r="A5962" s="5">
        <v>21.12</v>
      </c>
    </row>
    <row r="5963" spans="1:1" thickBot="1" x14ac:dyDescent="0.35">
      <c r="A5963" s="5">
        <v>575.928</v>
      </c>
    </row>
    <row r="5964" spans="1:1" thickBot="1" x14ac:dyDescent="0.35">
      <c r="A5964" s="5">
        <v>7.78</v>
      </c>
    </row>
    <row r="5965" spans="1:1" thickBot="1" x14ac:dyDescent="0.35">
      <c r="A5965" s="5">
        <v>123.92</v>
      </c>
    </row>
    <row r="5966" spans="1:1" thickBot="1" x14ac:dyDescent="0.35">
      <c r="A5966" s="5">
        <v>17.22</v>
      </c>
    </row>
    <row r="5967" spans="1:1" thickBot="1" x14ac:dyDescent="0.35">
      <c r="A5967" s="5">
        <v>226.56</v>
      </c>
    </row>
    <row r="5968" spans="1:1" thickBot="1" x14ac:dyDescent="0.35">
      <c r="A5968" s="5">
        <v>107.88</v>
      </c>
    </row>
    <row r="5969" spans="1:1" thickBot="1" x14ac:dyDescent="0.35">
      <c r="A5969" s="5">
        <v>81.98</v>
      </c>
    </row>
    <row r="5970" spans="1:1" thickBot="1" x14ac:dyDescent="0.35">
      <c r="A5970" s="5">
        <v>104.85</v>
      </c>
    </row>
    <row r="5971" spans="1:1" thickBot="1" x14ac:dyDescent="0.35">
      <c r="A5971" s="5">
        <v>8.7040000000000006</v>
      </c>
    </row>
    <row r="5972" spans="1:1" thickBot="1" x14ac:dyDescent="0.35">
      <c r="A5972" s="5">
        <v>19.920000000000002</v>
      </c>
    </row>
    <row r="5973" spans="1:1" thickBot="1" x14ac:dyDescent="0.35">
      <c r="A5973" s="5">
        <v>43.02</v>
      </c>
    </row>
    <row r="5974" spans="1:1" thickBot="1" x14ac:dyDescent="0.35">
      <c r="A5974" s="5">
        <v>240.78399999999999</v>
      </c>
    </row>
    <row r="5975" spans="1:1" thickBot="1" x14ac:dyDescent="0.35">
      <c r="A5975" s="5">
        <v>414.96</v>
      </c>
    </row>
    <row r="5976" spans="1:1" thickBot="1" x14ac:dyDescent="0.35">
      <c r="A5976" s="5">
        <v>387.72</v>
      </c>
    </row>
    <row r="5977" spans="1:1" thickBot="1" x14ac:dyDescent="0.35">
      <c r="A5977" s="5">
        <v>360.38</v>
      </c>
    </row>
    <row r="5978" spans="1:1" thickBot="1" x14ac:dyDescent="0.35">
      <c r="A5978" s="5">
        <v>13.56</v>
      </c>
    </row>
    <row r="5979" spans="1:1" thickBot="1" x14ac:dyDescent="0.35">
      <c r="A5979" s="5">
        <v>552</v>
      </c>
    </row>
    <row r="5980" spans="1:1" thickBot="1" x14ac:dyDescent="0.35">
      <c r="A5980" s="5">
        <v>429.9</v>
      </c>
    </row>
    <row r="5981" spans="1:1" thickBot="1" x14ac:dyDescent="0.35">
      <c r="A5981" s="5">
        <v>32.06</v>
      </c>
    </row>
    <row r="5982" spans="1:1" thickBot="1" x14ac:dyDescent="0.35">
      <c r="A5982" s="5">
        <v>161.96</v>
      </c>
    </row>
    <row r="5983" spans="1:1" thickBot="1" x14ac:dyDescent="0.35">
      <c r="A5983" s="5">
        <v>19.86</v>
      </c>
    </row>
    <row r="5984" spans="1:1" thickBot="1" x14ac:dyDescent="0.35">
      <c r="A5984" s="5">
        <v>12.96</v>
      </c>
    </row>
    <row r="5985" spans="1:1" thickBot="1" x14ac:dyDescent="0.35">
      <c r="A5985" s="5">
        <v>20.544</v>
      </c>
    </row>
    <row r="5986" spans="1:1" thickBot="1" x14ac:dyDescent="0.35">
      <c r="A5986" s="5">
        <v>185.58</v>
      </c>
    </row>
    <row r="5987" spans="1:1" thickBot="1" x14ac:dyDescent="0.35">
      <c r="A5987" s="5">
        <v>77.56</v>
      </c>
    </row>
    <row r="5988" spans="1:1" thickBot="1" x14ac:dyDescent="0.35">
      <c r="A5988" s="5">
        <v>87.92</v>
      </c>
    </row>
    <row r="5989" spans="1:1" thickBot="1" x14ac:dyDescent="0.35">
      <c r="A5989" s="5">
        <v>245.94</v>
      </c>
    </row>
    <row r="5990" spans="1:1" thickBot="1" x14ac:dyDescent="0.35">
      <c r="A5990" s="5">
        <v>8.6</v>
      </c>
    </row>
    <row r="5991" spans="1:1" thickBot="1" x14ac:dyDescent="0.35">
      <c r="A5991" s="5">
        <v>504.9</v>
      </c>
    </row>
    <row r="5992" spans="1:1" thickBot="1" x14ac:dyDescent="0.35">
      <c r="A5992" s="5">
        <v>2357.4879999999998</v>
      </c>
    </row>
    <row r="5993" spans="1:1" thickBot="1" x14ac:dyDescent="0.35">
      <c r="A5993" s="5">
        <v>369.54399999999998</v>
      </c>
    </row>
    <row r="5994" spans="1:1" thickBot="1" x14ac:dyDescent="0.35">
      <c r="A5994" s="5">
        <v>184.75200000000001</v>
      </c>
    </row>
    <row r="5995" spans="1:1" thickBot="1" x14ac:dyDescent="0.35">
      <c r="A5995" s="5">
        <v>64.959999999999994</v>
      </c>
    </row>
    <row r="5996" spans="1:1" thickBot="1" x14ac:dyDescent="0.35">
      <c r="A5996" s="5">
        <v>13.52</v>
      </c>
    </row>
    <row r="5997" spans="1:1" thickBot="1" x14ac:dyDescent="0.35">
      <c r="A5997" s="5">
        <v>458.43</v>
      </c>
    </row>
    <row r="5998" spans="1:1" thickBot="1" x14ac:dyDescent="0.35">
      <c r="A5998" s="5">
        <v>387.13600000000002</v>
      </c>
    </row>
    <row r="5999" spans="1:1" thickBot="1" x14ac:dyDescent="0.35">
      <c r="A5999" s="5">
        <v>328.59</v>
      </c>
    </row>
    <row r="6000" spans="1:1" thickBot="1" x14ac:dyDescent="0.35">
      <c r="A6000" s="5">
        <v>338.35199999999998</v>
      </c>
    </row>
    <row r="6001" spans="1:1" thickBot="1" x14ac:dyDescent="0.35">
      <c r="A6001" s="5">
        <v>25.92</v>
      </c>
    </row>
    <row r="6002" spans="1:1" thickBot="1" x14ac:dyDescent="0.35">
      <c r="A6002" s="5">
        <v>91.36</v>
      </c>
    </row>
    <row r="6003" spans="1:1" thickBot="1" x14ac:dyDescent="0.35">
      <c r="A6003" s="5">
        <v>87.96</v>
      </c>
    </row>
    <row r="6004" spans="1:1" thickBot="1" x14ac:dyDescent="0.35">
      <c r="A6004" s="5">
        <v>5.2140000000000004</v>
      </c>
    </row>
    <row r="6005" spans="1:1" thickBot="1" x14ac:dyDescent="0.35">
      <c r="A6005" s="5">
        <v>12.294</v>
      </c>
    </row>
    <row r="6006" spans="1:1" thickBot="1" x14ac:dyDescent="0.35">
      <c r="A6006" s="5">
        <v>19.760000000000002</v>
      </c>
    </row>
    <row r="6007" spans="1:1" thickBot="1" x14ac:dyDescent="0.35">
      <c r="A6007" s="5">
        <v>109.764</v>
      </c>
    </row>
    <row r="6008" spans="1:1" thickBot="1" x14ac:dyDescent="0.35">
      <c r="A6008" s="5">
        <v>128.85</v>
      </c>
    </row>
    <row r="6009" spans="1:1" thickBot="1" x14ac:dyDescent="0.35">
      <c r="A6009" s="5">
        <v>127.95</v>
      </c>
    </row>
    <row r="6010" spans="1:1" thickBot="1" x14ac:dyDescent="0.35">
      <c r="A6010" s="5">
        <v>68.52</v>
      </c>
    </row>
    <row r="6011" spans="1:1" thickBot="1" x14ac:dyDescent="0.35">
      <c r="A6011" s="5">
        <v>74.94</v>
      </c>
    </row>
    <row r="6012" spans="1:1" thickBot="1" x14ac:dyDescent="0.35">
      <c r="A6012" s="5">
        <v>2548.56</v>
      </c>
    </row>
    <row r="6013" spans="1:1" thickBot="1" x14ac:dyDescent="0.35">
      <c r="A6013" s="5">
        <v>271.44</v>
      </c>
    </row>
    <row r="6014" spans="1:1" thickBot="1" x14ac:dyDescent="0.35">
      <c r="A6014" s="5">
        <v>287.88</v>
      </c>
    </row>
    <row r="6015" spans="1:1" thickBot="1" x14ac:dyDescent="0.35">
      <c r="A6015" s="5">
        <v>14.9</v>
      </c>
    </row>
    <row r="6016" spans="1:1" thickBot="1" x14ac:dyDescent="0.35">
      <c r="A6016" s="5">
        <v>4158.9120000000003</v>
      </c>
    </row>
    <row r="6017" spans="1:1" thickBot="1" x14ac:dyDescent="0.35">
      <c r="A6017" s="5">
        <v>91.96</v>
      </c>
    </row>
    <row r="6018" spans="1:1" thickBot="1" x14ac:dyDescent="0.35">
      <c r="A6018" s="5">
        <v>33.11</v>
      </c>
    </row>
    <row r="6019" spans="1:1" thickBot="1" x14ac:dyDescent="0.35">
      <c r="A6019" s="5">
        <v>19.440000000000001</v>
      </c>
    </row>
    <row r="6020" spans="1:1" thickBot="1" x14ac:dyDescent="0.35">
      <c r="A6020" s="5">
        <v>55.48</v>
      </c>
    </row>
    <row r="6021" spans="1:1" thickBot="1" x14ac:dyDescent="0.35">
      <c r="A6021" s="5">
        <v>91.92</v>
      </c>
    </row>
    <row r="6022" spans="1:1" thickBot="1" x14ac:dyDescent="0.35">
      <c r="A6022" s="5">
        <v>17.34</v>
      </c>
    </row>
    <row r="6023" spans="1:1" thickBot="1" x14ac:dyDescent="0.35">
      <c r="A6023" s="5">
        <v>71.98</v>
      </c>
    </row>
    <row r="6024" spans="1:1" thickBot="1" x14ac:dyDescent="0.35">
      <c r="A6024" s="5">
        <v>7.08</v>
      </c>
    </row>
    <row r="6025" spans="1:1" thickBot="1" x14ac:dyDescent="0.35">
      <c r="A6025" s="5">
        <v>69.98</v>
      </c>
    </row>
    <row r="6026" spans="1:1" thickBot="1" x14ac:dyDescent="0.35">
      <c r="A6026" s="5">
        <v>646.27200000000005</v>
      </c>
    </row>
    <row r="6027" spans="1:1" thickBot="1" x14ac:dyDescent="0.35">
      <c r="A6027" s="5">
        <v>10.368</v>
      </c>
    </row>
    <row r="6028" spans="1:1" thickBot="1" x14ac:dyDescent="0.35">
      <c r="A6028" s="5">
        <v>8.4</v>
      </c>
    </row>
    <row r="6029" spans="1:1" thickBot="1" x14ac:dyDescent="0.35">
      <c r="A6029" s="5">
        <v>71.959999999999994</v>
      </c>
    </row>
    <row r="6030" spans="1:1" thickBot="1" x14ac:dyDescent="0.35">
      <c r="A6030" s="5">
        <v>18.48</v>
      </c>
    </row>
    <row r="6031" spans="1:1" thickBot="1" x14ac:dyDescent="0.35">
      <c r="A6031" s="5">
        <v>9.84</v>
      </c>
    </row>
    <row r="6032" spans="1:1" thickBot="1" x14ac:dyDescent="0.35">
      <c r="A6032" s="5">
        <v>239.24</v>
      </c>
    </row>
    <row r="6033" spans="1:1" thickBot="1" x14ac:dyDescent="0.35">
      <c r="A6033" s="5">
        <v>21.12</v>
      </c>
    </row>
    <row r="6034" spans="1:1" thickBot="1" x14ac:dyDescent="0.35">
      <c r="A6034" s="5">
        <v>54.9</v>
      </c>
    </row>
    <row r="6035" spans="1:1" thickBot="1" x14ac:dyDescent="0.35">
      <c r="A6035" s="5">
        <v>15.24</v>
      </c>
    </row>
    <row r="6036" spans="1:1" thickBot="1" x14ac:dyDescent="0.35">
      <c r="A6036" s="5">
        <v>19.568000000000001</v>
      </c>
    </row>
    <row r="6037" spans="1:1" thickBot="1" x14ac:dyDescent="0.35">
      <c r="A6037" s="5">
        <v>310.392</v>
      </c>
    </row>
    <row r="6038" spans="1:1" thickBot="1" x14ac:dyDescent="0.35">
      <c r="A6038" s="5">
        <v>42.6</v>
      </c>
    </row>
    <row r="6039" spans="1:1" thickBot="1" x14ac:dyDescent="0.35">
      <c r="A6039" s="5">
        <v>113.94</v>
      </c>
    </row>
    <row r="6040" spans="1:1" thickBot="1" x14ac:dyDescent="0.35">
      <c r="A6040" s="5">
        <v>129.91999999999999</v>
      </c>
    </row>
    <row r="6041" spans="1:1" thickBot="1" x14ac:dyDescent="0.35">
      <c r="A6041" s="5">
        <v>5.28</v>
      </c>
    </row>
    <row r="6042" spans="1:1" thickBot="1" x14ac:dyDescent="0.35">
      <c r="A6042" s="5">
        <v>859.2</v>
      </c>
    </row>
    <row r="6043" spans="1:1" thickBot="1" x14ac:dyDescent="0.35">
      <c r="A6043" s="5">
        <v>506.28</v>
      </c>
    </row>
    <row r="6044" spans="1:1" thickBot="1" x14ac:dyDescent="0.35">
      <c r="A6044" s="5">
        <v>14.368</v>
      </c>
    </row>
    <row r="6045" spans="1:1" thickBot="1" x14ac:dyDescent="0.35">
      <c r="A6045" s="5">
        <v>314.35199999999998</v>
      </c>
    </row>
    <row r="6046" spans="1:1" thickBot="1" x14ac:dyDescent="0.35">
      <c r="A6046" s="5">
        <v>27.888000000000002</v>
      </c>
    </row>
    <row r="6047" spans="1:1" thickBot="1" x14ac:dyDescent="0.35">
      <c r="A6047" s="5">
        <v>238.15199999999999</v>
      </c>
    </row>
    <row r="6048" spans="1:1" thickBot="1" x14ac:dyDescent="0.35">
      <c r="A6048" s="5">
        <v>692.94</v>
      </c>
    </row>
    <row r="6049" spans="1:1" thickBot="1" x14ac:dyDescent="0.35">
      <c r="A6049" s="5">
        <v>16.146000000000001</v>
      </c>
    </row>
    <row r="6050" spans="1:1" thickBot="1" x14ac:dyDescent="0.35">
      <c r="A6050" s="5">
        <v>1345.4849999999999</v>
      </c>
    </row>
    <row r="6051" spans="1:1" thickBot="1" x14ac:dyDescent="0.35">
      <c r="A6051" s="5">
        <v>173.488</v>
      </c>
    </row>
    <row r="6052" spans="1:1" thickBot="1" x14ac:dyDescent="0.35">
      <c r="A6052" s="5">
        <v>57.75</v>
      </c>
    </row>
    <row r="6053" spans="1:1" thickBot="1" x14ac:dyDescent="0.35">
      <c r="A6053" s="5">
        <v>272.39999999999998</v>
      </c>
    </row>
    <row r="6054" spans="1:1" thickBot="1" x14ac:dyDescent="0.35">
      <c r="A6054" s="5">
        <v>11.952</v>
      </c>
    </row>
    <row r="6055" spans="1:1" thickBot="1" x14ac:dyDescent="0.35">
      <c r="A6055" s="5">
        <v>28</v>
      </c>
    </row>
    <row r="6056" spans="1:1" thickBot="1" x14ac:dyDescent="0.35">
      <c r="A6056" s="5">
        <v>12.201000000000001</v>
      </c>
    </row>
    <row r="6057" spans="1:1" thickBot="1" x14ac:dyDescent="0.35">
      <c r="A6057" s="5">
        <v>2.0680000000000001</v>
      </c>
    </row>
    <row r="6058" spans="1:1" thickBot="1" x14ac:dyDescent="0.35">
      <c r="A6058" s="5">
        <v>83.84</v>
      </c>
    </row>
    <row r="6059" spans="1:1" thickBot="1" x14ac:dyDescent="0.35">
      <c r="A6059" s="5">
        <v>11.36</v>
      </c>
    </row>
    <row r="6060" spans="1:1" thickBot="1" x14ac:dyDescent="0.35">
      <c r="A6060" s="5">
        <v>36.4</v>
      </c>
    </row>
    <row r="6061" spans="1:1" thickBot="1" x14ac:dyDescent="0.35">
      <c r="A6061" s="5">
        <v>27.968</v>
      </c>
    </row>
    <row r="6062" spans="1:1" thickBot="1" x14ac:dyDescent="0.35">
      <c r="A6062" s="5">
        <v>142.04</v>
      </c>
    </row>
    <row r="6063" spans="1:1" thickBot="1" x14ac:dyDescent="0.35">
      <c r="A6063" s="5">
        <v>14.67</v>
      </c>
    </row>
    <row r="6064" spans="1:1" thickBot="1" x14ac:dyDescent="0.35">
      <c r="A6064" s="5">
        <v>1199.96</v>
      </c>
    </row>
    <row r="6065" spans="1:1" thickBot="1" x14ac:dyDescent="0.35">
      <c r="A6065" s="5">
        <v>12.6</v>
      </c>
    </row>
    <row r="6066" spans="1:1" thickBot="1" x14ac:dyDescent="0.35">
      <c r="A6066" s="5">
        <v>17.940000000000001</v>
      </c>
    </row>
    <row r="6067" spans="1:1" thickBot="1" x14ac:dyDescent="0.35">
      <c r="A6067" s="5">
        <v>23.904</v>
      </c>
    </row>
    <row r="6068" spans="1:1" thickBot="1" x14ac:dyDescent="0.35">
      <c r="A6068" s="5">
        <v>88.96</v>
      </c>
    </row>
    <row r="6069" spans="1:1" thickBot="1" x14ac:dyDescent="0.35">
      <c r="A6069" s="5">
        <v>518.27200000000005</v>
      </c>
    </row>
    <row r="6070" spans="1:1" thickBot="1" x14ac:dyDescent="0.35">
      <c r="A6070" s="5">
        <v>6.98</v>
      </c>
    </row>
    <row r="6071" spans="1:1" thickBot="1" x14ac:dyDescent="0.35">
      <c r="A6071" s="5">
        <v>343.2</v>
      </c>
    </row>
    <row r="6072" spans="1:1" thickBot="1" x14ac:dyDescent="0.35">
      <c r="A6072" s="5">
        <v>17.544</v>
      </c>
    </row>
    <row r="6073" spans="1:1" thickBot="1" x14ac:dyDescent="0.35">
      <c r="A6073" s="5">
        <v>152.68799999999999</v>
      </c>
    </row>
    <row r="6074" spans="1:1" thickBot="1" x14ac:dyDescent="0.35">
      <c r="A6074" s="5">
        <v>3.488</v>
      </c>
    </row>
    <row r="6075" spans="1:1" thickBot="1" x14ac:dyDescent="0.35">
      <c r="A6075" s="5">
        <v>5.8879999999999999</v>
      </c>
    </row>
    <row r="6076" spans="1:1" thickBot="1" x14ac:dyDescent="0.35">
      <c r="A6076" s="5">
        <v>153.55199999999999</v>
      </c>
    </row>
    <row r="6077" spans="1:1" thickBot="1" x14ac:dyDescent="0.35">
      <c r="A6077" s="5">
        <v>270.62</v>
      </c>
    </row>
    <row r="6078" spans="1:1" thickBot="1" x14ac:dyDescent="0.35">
      <c r="A6078" s="5">
        <v>468.9</v>
      </c>
    </row>
    <row r="6079" spans="1:1" thickBot="1" x14ac:dyDescent="0.35">
      <c r="A6079" s="5">
        <v>72.48</v>
      </c>
    </row>
    <row r="6080" spans="1:1" thickBot="1" x14ac:dyDescent="0.35">
      <c r="A6080" s="5">
        <v>10.95</v>
      </c>
    </row>
    <row r="6081" spans="1:1" thickBot="1" x14ac:dyDescent="0.35">
      <c r="A6081" s="5">
        <v>191.82</v>
      </c>
    </row>
    <row r="6082" spans="1:1" thickBot="1" x14ac:dyDescent="0.35">
      <c r="A6082" s="5">
        <v>151.05600000000001</v>
      </c>
    </row>
    <row r="6083" spans="1:1" thickBot="1" x14ac:dyDescent="0.35">
      <c r="A6083" s="5">
        <v>25.16</v>
      </c>
    </row>
    <row r="6084" spans="1:1" thickBot="1" x14ac:dyDescent="0.35">
      <c r="A6084" s="5">
        <v>6.2160000000000002</v>
      </c>
    </row>
    <row r="6085" spans="1:1" thickBot="1" x14ac:dyDescent="0.35">
      <c r="A6085" s="5">
        <v>23.616</v>
      </c>
    </row>
    <row r="6086" spans="1:1" thickBot="1" x14ac:dyDescent="0.35">
      <c r="A6086" s="5">
        <v>24.032</v>
      </c>
    </row>
    <row r="6087" spans="1:1" thickBot="1" x14ac:dyDescent="0.35">
      <c r="A6087" s="5">
        <v>2.0880000000000001</v>
      </c>
    </row>
    <row r="6088" spans="1:1" thickBot="1" x14ac:dyDescent="0.35">
      <c r="A6088" s="5">
        <v>4.4880000000000004</v>
      </c>
    </row>
    <row r="6089" spans="1:1" thickBot="1" x14ac:dyDescent="0.35">
      <c r="A6089" s="5">
        <v>29.22</v>
      </c>
    </row>
    <row r="6090" spans="1:1" thickBot="1" x14ac:dyDescent="0.35">
      <c r="A6090" s="5">
        <v>6.48</v>
      </c>
    </row>
    <row r="6091" spans="1:1" thickBot="1" x14ac:dyDescent="0.35">
      <c r="A6091" s="5">
        <v>1.1879999999999999</v>
      </c>
    </row>
    <row r="6092" spans="1:1" thickBot="1" x14ac:dyDescent="0.35">
      <c r="A6092" s="5">
        <v>272.64600000000002</v>
      </c>
    </row>
    <row r="6093" spans="1:1" thickBot="1" x14ac:dyDescent="0.35">
      <c r="A6093" s="5">
        <v>212.8</v>
      </c>
    </row>
    <row r="6094" spans="1:1" thickBot="1" x14ac:dyDescent="0.35">
      <c r="A6094" s="5">
        <v>38.520000000000003</v>
      </c>
    </row>
    <row r="6095" spans="1:1" thickBot="1" x14ac:dyDescent="0.35">
      <c r="A6095" s="5">
        <v>72.64</v>
      </c>
    </row>
    <row r="6096" spans="1:1" thickBot="1" x14ac:dyDescent="0.35">
      <c r="A6096" s="5">
        <v>45.4</v>
      </c>
    </row>
    <row r="6097" spans="1:1" thickBot="1" x14ac:dyDescent="0.35">
      <c r="A6097" s="5">
        <v>13.76</v>
      </c>
    </row>
    <row r="6098" spans="1:1" thickBot="1" x14ac:dyDescent="0.35">
      <c r="A6098" s="5">
        <v>80.991</v>
      </c>
    </row>
    <row r="6099" spans="1:1" thickBot="1" x14ac:dyDescent="0.35">
      <c r="A6099" s="5">
        <v>11.784000000000001</v>
      </c>
    </row>
    <row r="6100" spans="1:1" thickBot="1" x14ac:dyDescent="0.35">
      <c r="A6100" s="5">
        <v>4.3600000000000003</v>
      </c>
    </row>
    <row r="6101" spans="1:1" thickBot="1" x14ac:dyDescent="0.35">
      <c r="A6101" s="5">
        <v>2888.127</v>
      </c>
    </row>
    <row r="6102" spans="1:1" thickBot="1" x14ac:dyDescent="0.35">
      <c r="A6102" s="5">
        <v>1299.6600000000001</v>
      </c>
    </row>
    <row r="6103" spans="1:1" thickBot="1" x14ac:dyDescent="0.35">
      <c r="A6103" s="5">
        <v>2254.41</v>
      </c>
    </row>
    <row r="6104" spans="1:1" thickBot="1" x14ac:dyDescent="0.35">
      <c r="A6104" s="5">
        <v>104.85</v>
      </c>
    </row>
    <row r="6105" spans="1:1" thickBot="1" x14ac:dyDescent="0.35">
      <c r="A6105" s="5">
        <v>59.97</v>
      </c>
    </row>
    <row r="6106" spans="1:1" thickBot="1" x14ac:dyDescent="0.35">
      <c r="A6106" s="5">
        <v>314.53199999999998</v>
      </c>
    </row>
    <row r="6107" spans="1:1" thickBot="1" x14ac:dyDescent="0.35">
      <c r="A6107" s="5">
        <v>13.632</v>
      </c>
    </row>
    <row r="6108" spans="1:1" thickBot="1" x14ac:dyDescent="0.35">
      <c r="A6108" s="5">
        <v>19.431999999999999</v>
      </c>
    </row>
    <row r="6109" spans="1:1" thickBot="1" x14ac:dyDescent="0.35">
      <c r="A6109" s="5">
        <v>65.44</v>
      </c>
    </row>
    <row r="6110" spans="1:1" thickBot="1" x14ac:dyDescent="0.35">
      <c r="A6110" s="5">
        <v>6</v>
      </c>
    </row>
    <row r="6111" spans="1:1" thickBot="1" x14ac:dyDescent="0.35">
      <c r="A6111" s="5">
        <v>1.9079999999999999</v>
      </c>
    </row>
    <row r="6112" spans="1:1" thickBot="1" x14ac:dyDescent="0.35">
      <c r="A6112" s="5">
        <v>1474.8019999999999</v>
      </c>
    </row>
    <row r="6113" spans="1:1" thickBot="1" x14ac:dyDescent="0.35">
      <c r="A6113" s="5">
        <v>110.096</v>
      </c>
    </row>
    <row r="6114" spans="1:1" thickBot="1" x14ac:dyDescent="0.35">
      <c r="A6114" s="5">
        <v>16.751999999999999</v>
      </c>
    </row>
    <row r="6115" spans="1:1" thickBot="1" x14ac:dyDescent="0.35">
      <c r="A6115" s="5">
        <v>1537.0740000000001</v>
      </c>
    </row>
    <row r="6116" spans="1:1" thickBot="1" x14ac:dyDescent="0.35">
      <c r="A6116" s="5">
        <v>449.37200000000001</v>
      </c>
    </row>
    <row r="6117" spans="1:1" thickBot="1" x14ac:dyDescent="0.35">
      <c r="A6117" s="5">
        <v>41.904000000000003</v>
      </c>
    </row>
    <row r="6118" spans="1:1" thickBot="1" x14ac:dyDescent="0.35">
      <c r="A6118" s="5">
        <v>2279.96</v>
      </c>
    </row>
    <row r="6119" spans="1:1" thickBot="1" x14ac:dyDescent="0.35">
      <c r="A6119" s="5">
        <v>14.94</v>
      </c>
    </row>
    <row r="6120" spans="1:1" thickBot="1" x14ac:dyDescent="0.35">
      <c r="A6120" s="5">
        <v>191.976</v>
      </c>
    </row>
    <row r="6121" spans="1:1" thickBot="1" x14ac:dyDescent="0.35">
      <c r="A6121" s="5">
        <v>23.832000000000001</v>
      </c>
    </row>
    <row r="6122" spans="1:1" thickBot="1" x14ac:dyDescent="0.35">
      <c r="A6122" s="5">
        <v>409.21600000000001</v>
      </c>
    </row>
    <row r="6123" spans="1:1" thickBot="1" x14ac:dyDescent="0.35">
      <c r="A6123" s="5">
        <v>72.587999999999994</v>
      </c>
    </row>
    <row r="6124" spans="1:1" thickBot="1" x14ac:dyDescent="0.35">
      <c r="A6124" s="5">
        <v>61.567999999999998</v>
      </c>
    </row>
    <row r="6125" spans="1:1" thickBot="1" x14ac:dyDescent="0.35">
      <c r="A6125" s="5">
        <v>20.96</v>
      </c>
    </row>
    <row r="6126" spans="1:1" thickBot="1" x14ac:dyDescent="0.35">
      <c r="A6126" s="5">
        <v>44.75</v>
      </c>
    </row>
    <row r="6127" spans="1:1" thickBot="1" x14ac:dyDescent="0.35">
      <c r="A6127" s="5">
        <v>11.96</v>
      </c>
    </row>
    <row r="6128" spans="1:1" thickBot="1" x14ac:dyDescent="0.35">
      <c r="A6128" s="5">
        <v>3.9119999999999999</v>
      </c>
    </row>
    <row r="6129" spans="1:1" thickBot="1" x14ac:dyDescent="0.35">
      <c r="A6129" s="5">
        <v>327.99599999999998</v>
      </c>
    </row>
    <row r="6130" spans="1:1" thickBot="1" x14ac:dyDescent="0.35">
      <c r="A6130" s="5">
        <v>49.408000000000001</v>
      </c>
    </row>
    <row r="6131" spans="1:1" thickBot="1" x14ac:dyDescent="0.35">
      <c r="A6131" s="5">
        <v>53.25</v>
      </c>
    </row>
    <row r="6132" spans="1:1" thickBot="1" x14ac:dyDescent="0.35">
      <c r="A6132" s="5">
        <v>3.76</v>
      </c>
    </row>
    <row r="6133" spans="1:1" thickBot="1" x14ac:dyDescent="0.35">
      <c r="A6133" s="5">
        <v>767.21400000000006</v>
      </c>
    </row>
    <row r="6134" spans="1:1" thickBot="1" x14ac:dyDescent="0.35">
      <c r="A6134" s="5">
        <v>163.96</v>
      </c>
    </row>
    <row r="6135" spans="1:1" thickBot="1" x14ac:dyDescent="0.35">
      <c r="A6135" s="5">
        <v>161.28</v>
      </c>
    </row>
    <row r="6136" spans="1:1" thickBot="1" x14ac:dyDescent="0.35">
      <c r="A6136" s="5">
        <v>192.8</v>
      </c>
    </row>
    <row r="6137" spans="1:1" thickBot="1" x14ac:dyDescent="0.35">
      <c r="A6137" s="5">
        <v>27.696000000000002</v>
      </c>
    </row>
    <row r="6138" spans="1:1" thickBot="1" x14ac:dyDescent="0.35">
      <c r="A6138" s="5">
        <v>73.164000000000001</v>
      </c>
    </row>
    <row r="6139" spans="1:1" thickBot="1" x14ac:dyDescent="0.35">
      <c r="A6139" s="5">
        <v>32.064</v>
      </c>
    </row>
    <row r="6140" spans="1:1" thickBot="1" x14ac:dyDescent="0.35">
      <c r="A6140" s="5">
        <v>205.666</v>
      </c>
    </row>
    <row r="6141" spans="1:1" thickBot="1" x14ac:dyDescent="0.35">
      <c r="A6141" s="5">
        <v>115.44</v>
      </c>
    </row>
    <row r="6142" spans="1:1" thickBot="1" x14ac:dyDescent="0.35">
      <c r="A6142" s="5">
        <v>274.8</v>
      </c>
    </row>
    <row r="6143" spans="1:1" thickBot="1" x14ac:dyDescent="0.35">
      <c r="A6143" s="5">
        <v>195.64</v>
      </c>
    </row>
    <row r="6144" spans="1:1" thickBot="1" x14ac:dyDescent="0.35">
      <c r="A6144" s="5">
        <v>257.98</v>
      </c>
    </row>
    <row r="6145" spans="1:1" thickBot="1" x14ac:dyDescent="0.35">
      <c r="A6145" s="5">
        <v>119.04</v>
      </c>
    </row>
    <row r="6146" spans="1:1" thickBot="1" x14ac:dyDescent="0.35">
      <c r="A6146" s="5">
        <v>20.07</v>
      </c>
    </row>
    <row r="6147" spans="1:1" thickBot="1" x14ac:dyDescent="0.35">
      <c r="A6147" s="5">
        <v>11.76</v>
      </c>
    </row>
    <row r="6148" spans="1:1" thickBot="1" x14ac:dyDescent="0.35">
      <c r="A6148" s="5">
        <v>11.76</v>
      </c>
    </row>
    <row r="6149" spans="1:1" thickBot="1" x14ac:dyDescent="0.35">
      <c r="A6149" s="5">
        <v>40.735999999999997</v>
      </c>
    </row>
    <row r="6150" spans="1:1" thickBot="1" x14ac:dyDescent="0.35">
      <c r="A6150" s="5">
        <v>201.584</v>
      </c>
    </row>
    <row r="6151" spans="1:1" thickBot="1" x14ac:dyDescent="0.35">
      <c r="A6151" s="5">
        <v>340.70400000000001</v>
      </c>
    </row>
    <row r="6152" spans="1:1" thickBot="1" x14ac:dyDescent="0.35">
      <c r="A6152" s="5">
        <v>354.9</v>
      </c>
    </row>
    <row r="6153" spans="1:1" thickBot="1" x14ac:dyDescent="0.35">
      <c r="A6153" s="5">
        <v>1198.33</v>
      </c>
    </row>
    <row r="6154" spans="1:1" thickBot="1" x14ac:dyDescent="0.35">
      <c r="A6154" s="5">
        <v>87.92</v>
      </c>
    </row>
    <row r="6155" spans="1:1" thickBot="1" x14ac:dyDescent="0.35">
      <c r="A6155" s="5">
        <v>51.968000000000004</v>
      </c>
    </row>
    <row r="6156" spans="1:1" thickBot="1" x14ac:dyDescent="0.35">
      <c r="A6156" s="5">
        <v>51.335999999999999</v>
      </c>
    </row>
    <row r="6157" spans="1:1" thickBot="1" x14ac:dyDescent="0.35">
      <c r="A6157" s="5">
        <v>332.70400000000001</v>
      </c>
    </row>
    <row r="6158" spans="1:1" thickBot="1" x14ac:dyDescent="0.35">
      <c r="A6158" s="5">
        <v>42.408000000000001</v>
      </c>
    </row>
    <row r="6159" spans="1:1" thickBot="1" x14ac:dyDescent="0.35">
      <c r="A6159" s="5">
        <v>81.540000000000006</v>
      </c>
    </row>
    <row r="6160" spans="1:1" thickBot="1" x14ac:dyDescent="0.35">
      <c r="A6160" s="5">
        <v>167.28</v>
      </c>
    </row>
    <row r="6161" spans="1:1" thickBot="1" x14ac:dyDescent="0.35">
      <c r="A6161" s="5">
        <v>772.68</v>
      </c>
    </row>
    <row r="6162" spans="1:1" thickBot="1" x14ac:dyDescent="0.35">
      <c r="A6162" s="5">
        <v>323.976</v>
      </c>
    </row>
    <row r="6163" spans="1:1" thickBot="1" x14ac:dyDescent="0.35">
      <c r="A6163" s="5">
        <v>11.808</v>
      </c>
    </row>
    <row r="6164" spans="1:1" thickBot="1" x14ac:dyDescent="0.35">
      <c r="A6164" s="5">
        <v>26.16</v>
      </c>
    </row>
    <row r="6165" spans="1:1" thickBot="1" x14ac:dyDescent="0.35">
      <c r="A6165" s="5">
        <v>33.57</v>
      </c>
    </row>
    <row r="6166" spans="1:1" thickBot="1" x14ac:dyDescent="0.35">
      <c r="A6166" s="5">
        <v>4.992</v>
      </c>
    </row>
    <row r="6167" spans="1:1" thickBot="1" x14ac:dyDescent="0.35">
      <c r="A6167" s="5">
        <v>20.015999999999998</v>
      </c>
    </row>
    <row r="6168" spans="1:1" thickBot="1" x14ac:dyDescent="0.35">
      <c r="A6168" s="5">
        <v>170.24</v>
      </c>
    </row>
    <row r="6169" spans="1:1" thickBot="1" x14ac:dyDescent="0.35">
      <c r="A6169" s="5">
        <v>117.456</v>
      </c>
    </row>
    <row r="6170" spans="1:1" thickBot="1" x14ac:dyDescent="0.35">
      <c r="A6170" s="5">
        <v>22.96</v>
      </c>
    </row>
    <row r="6171" spans="1:1" thickBot="1" x14ac:dyDescent="0.35">
      <c r="A6171" s="5">
        <v>13.36</v>
      </c>
    </row>
    <row r="6172" spans="1:1" thickBot="1" x14ac:dyDescent="0.35">
      <c r="A6172" s="5">
        <v>34.247999999999998</v>
      </c>
    </row>
    <row r="6173" spans="1:1" thickBot="1" x14ac:dyDescent="0.35">
      <c r="A6173" s="5">
        <v>3.52</v>
      </c>
    </row>
    <row r="6174" spans="1:1" thickBot="1" x14ac:dyDescent="0.35">
      <c r="A6174" s="5">
        <v>26.7</v>
      </c>
    </row>
    <row r="6175" spans="1:1" thickBot="1" x14ac:dyDescent="0.35">
      <c r="A6175" s="5">
        <v>21.2</v>
      </c>
    </row>
    <row r="6176" spans="1:1" thickBot="1" x14ac:dyDescent="0.35">
      <c r="A6176" s="5">
        <v>838.38</v>
      </c>
    </row>
    <row r="6177" spans="1:1" thickBot="1" x14ac:dyDescent="0.35">
      <c r="A6177" s="5">
        <v>1690.04</v>
      </c>
    </row>
    <row r="6178" spans="1:1" thickBot="1" x14ac:dyDescent="0.35">
      <c r="A6178" s="5">
        <v>85.96</v>
      </c>
    </row>
    <row r="6179" spans="1:1" thickBot="1" x14ac:dyDescent="0.35">
      <c r="A6179" s="5">
        <v>121.96</v>
      </c>
    </row>
    <row r="6180" spans="1:1" thickBot="1" x14ac:dyDescent="0.35">
      <c r="A6180" s="5">
        <v>23.92</v>
      </c>
    </row>
    <row r="6181" spans="1:1" thickBot="1" x14ac:dyDescent="0.35">
      <c r="A6181" s="5">
        <v>63.96</v>
      </c>
    </row>
    <row r="6182" spans="1:1" thickBot="1" x14ac:dyDescent="0.35">
      <c r="A6182" s="5">
        <v>629.95000000000005</v>
      </c>
    </row>
    <row r="6183" spans="1:1" thickBot="1" x14ac:dyDescent="0.35">
      <c r="A6183" s="5">
        <v>113.73</v>
      </c>
    </row>
    <row r="6184" spans="1:1" thickBot="1" x14ac:dyDescent="0.35">
      <c r="A6184" s="5">
        <v>14.6</v>
      </c>
    </row>
    <row r="6185" spans="1:1" thickBot="1" x14ac:dyDescent="0.35">
      <c r="A6185" s="5">
        <v>887.84</v>
      </c>
    </row>
    <row r="6186" spans="1:1" thickBot="1" x14ac:dyDescent="0.35">
      <c r="A6186" s="5">
        <v>403.92</v>
      </c>
    </row>
    <row r="6187" spans="1:1" thickBot="1" x14ac:dyDescent="0.35">
      <c r="A6187" s="5">
        <v>106.8</v>
      </c>
    </row>
    <row r="6188" spans="1:1" thickBot="1" x14ac:dyDescent="0.35">
      <c r="A6188" s="5">
        <v>70.95</v>
      </c>
    </row>
    <row r="6189" spans="1:1" thickBot="1" x14ac:dyDescent="0.35">
      <c r="A6189" s="5">
        <v>34.944000000000003</v>
      </c>
    </row>
    <row r="6190" spans="1:1" thickBot="1" x14ac:dyDescent="0.35">
      <c r="A6190" s="5">
        <v>119.04</v>
      </c>
    </row>
    <row r="6191" spans="1:1" thickBot="1" x14ac:dyDescent="0.35">
      <c r="A6191" s="5">
        <v>383.84</v>
      </c>
    </row>
    <row r="6192" spans="1:1" thickBot="1" x14ac:dyDescent="0.35">
      <c r="A6192" s="5">
        <v>799.56</v>
      </c>
    </row>
    <row r="6193" spans="1:1" thickBot="1" x14ac:dyDescent="0.35">
      <c r="A6193" s="5">
        <v>31.44</v>
      </c>
    </row>
    <row r="6194" spans="1:1" thickBot="1" x14ac:dyDescent="0.35">
      <c r="A6194" s="5">
        <v>25.92</v>
      </c>
    </row>
    <row r="6195" spans="1:1" thickBot="1" x14ac:dyDescent="0.35">
      <c r="A6195" s="5">
        <v>6.33</v>
      </c>
    </row>
    <row r="6196" spans="1:1" thickBot="1" x14ac:dyDescent="0.35">
      <c r="A6196" s="5">
        <v>75.88</v>
      </c>
    </row>
    <row r="6197" spans="1:1" thickBot="1" x14ac:dyDescent="0.35">
      <c r="A6197" s="5">
        <v>329.988</v>
      </c>
    </row>
    <row r="6198" spans="1:1" thickBot="1" x14ac:dyDescent="0.35">
      <c r="A6198" s="5">
        <v>71.376000000000005</v>
      </c>
    </row>
    <row r="6199" spans="1:1" thickBot="1" x14ac:dyDescent="0.35">
      <c r="A6199" s="5">
        <v>63.77</v>
      </c>
    </row>
    <row r="6200" spans="1:1" thickBot="1" x14ac:dyDescent="0.35">
      <c r="A6200" s="5">
        <v>50.97</v>
      </c>
    </row>
    <row r="6201" spans="1:1" thickBot="1" x14ac:dyDescent="0.35">
      <c r="A6201" s="5">
        <v>96.08</v>
      </c>
    </row>
    <row r="6202" spans="1:1" thickBot="1" x14ac:dyDescent="0.35">
      <c r="A6202" s="5">
        <v>1439.9680000000001</v>
      </c>
    </row>
    <row r="6203" spans="1:1" thickBot="1" x14ac:dyDescent="0.35">
      <c r="A6203" s="5">
        <v>43.56</v>
      </c>
    </row>
    <row r="6204" spans="1:1" thickBot="1" x14ac:dyDescent="0.35">
      <c r="A6204" s="5">
        <v>563.91999999999996</v>
      </c>
    </row>
    <row r="6205" spans="1:1" thickBot="1" x14ac:dyDescent="0.35">
      <c r="A6205" s="5">
        <v>235.15199999999999</v>
      </c>
    </row>
    <row r="6206" spans="1:1" thickBot="1" x14ac:dyDescent="0.35">
      <c r="A6206" s="5">
        <v>7.7119999999999997</v>
      </c>
    </row>
    <row r="6207" spans="1:1" thickBot="1" x14ac:dyDescent="0.35">
      <c r="A6207" s="5">
        <v>51.015999999999998</v>
      </c>
    </row>
    <row r="6208" spans="1:1" thickBot="1" x14ac:dyDescent="0.35">
      <c r="A6208" s="5">
        <v>25.248000000000001</v>
      </c>
    </row>
    <row r="6209" spans="1:1" thickBot="1" x14ac:dyDescent="0.35">
      <c r="A6209" s="5">
        <v>56.686</v>
      </c>
    </row>
    <row r="6210" spans="1:1" thickBot="1" x14ac:dyDescent="0.35">
      <c r="A6210" s="5">
        <v>51.167999999999999</v>
      </c>
    </row>
    <row r="6211" spans="1:1" thickBot="1" x14ac:dyDescent="0.35">
      <c r="A6211" s="5">
        <v>2793.5279999999998</v>
      </c>
    </row>
    <row r="6212" spans="1:1" thickBot="1" x14ac:dyDescent="0.35">
      <c r="A6212" s="5">
        <v>1000.02</v>
      </c>
    </row>
    <row r="6213" spans="1:1" thickBot="1" x14ac:dyDescent="0.35">
      <c r="A6213" s="5">
        <v>65.94</v>
      </c>
    </row>
    <row r="6214" spans="1:1" thickBot="1" x14ac:dyDescent="0.35">
      <c r="A6214" s="5">
        <v>18.239999999999998</v>
      </c>
    </row>
    <row r="6215" spans="1:1" thickBot="1" x14ac:dyDescent="0.35">
      <c r="A6215" s="5">
        <v>76.12</v>
      </c>
    </row>
    <row r="6216" spans="1:1" thickBot="1" x14ac:dyDescent="0.35">
      <c r="A6216" s="5">
        <v>7.64</v>
      </c>
    </row>
    <row r="6217" spans="1:1" thickBot="1" x14ac:dyDescent="0.35">
      <c r="A6217" s="5">
        <v>68.16</v>
      </c>
    </row>
    <row r="6218" spans="1:1" thickBot="1" x14ac:dyDescent="0.35">
      <c r="A6218" s="5">
        <v>62.24</v>
      </c>
    </row>
    <row r="6219" spans="1:1" thickBot="1" x14ac:dyDescent="0.35">
      <c r="A6219" s="5">
        <v>29.97</v>
      </c>
    </row>
    <row r="6220" spans="1:1" thickBot="1" x14ac:dyDescent="0.35">
      <c r="A6220" s="5">
        <v>125.7</v>
      </c>
    </row>
    <row r="6221" spans="1:1" thickBot="1" x14ac:dyDescent="0.35">
      <c r="A6221" s="5">
        <v>191.98</v>
      </c>
    </row>
    <row r="6222" spans="1:1" thickBot="1" x14ac:dyDescent="0.35">
      <c r="A6222" s="5">
        <v>20.86</v>
      </c>
    </row>
    <row r="6223" spans="1:1" thickBot="1" x14ac:dyDescent="0.35">
      <c r="A6223" s="5">
        <v>56.7</v>
      </c>
    </row>
    <row r="6224" spans="1:1" thickBot="1" x14ac:dyDescent="0.35">
      <c r="A6224" s="5">
        <v>72.703999999999994</v>
      </c>
    </row>
    <row r="6225" spans="1:1" thickBot="1" x14ac:dyDescent="0.35">
      <c r="A6225" s="5">
        <v>12.263999999999999</v>
      </c>
    </row>
    <row r="6226" spans="1:1" thickBot="1" x14ac:dyDescent="0.35">
      <c r="A6226" s="5">
        <v>218.352</v>
      </c>
    </row>
    <row r="6227" spans="1:1" thickBot="1" x14ac:dyDescent="0.35">
      <c r="A6227" s="5">
        <v>66.293999999999997</v>
      </c>
    </row>
    <row r="6228" spans="1:1" thickBot="1" x14ac:dyDescent="0.35">
      <c r="A6228" s="5">
        <v>291.16800000000001</v>
      </c>
    </row>
    <row r="6229" spans="1:1" thickBot="1" x14ac:dyDescent="0.35">
      <c r="A6229" s="5">
        <v>88.775999999999996</v>
      </c>
    </row>
    <row r="6230" spans="1:1" thickBot="1" x14ac:dyDescent="0.35">
      <c r="A6230" s="5">
        <v>110.376</v>
      </c>
    </row>
    <row r="6231" spans="1:1" thickBot="1" x14ac:dyDescent="0.35">
      <c r="A6231" s="5">
        <v>55.176000000000002</v>
      </c>
    </row>
    <row r="6232" spans="1:1" thickBot="1" x14ac:dyDescent="0.35">
      <c r="A6232" s="5">
        <v>30.32</v>
      </c>
    </row>
    <row r="6233" spans="1:1" thickBot="1" x14ac:dyDescent="0.35">
      <c r="A6233" s="5">
        <v>177.56800000000001</v>
      </c>
    </row>
    <row r="6234" spans="1:1" thickBot="1" x14ac:dyDescent="0.35">
      <c r="A6234" s="5">
        <v>19.440000000000001</v>
      </c>
    </row>
    <row r="6235" spans="1:1" thickBot="1" x14ac:dyDescent="0.35">
      <c r="A6235" s="5">
        <v>71.28</v>
      </c>
    </row>
    <row r="6236" spans="1:1" thickBot="1" x14ac:dyDescent="0.35">
      <c r="A6236" s="5">
        <v>1471.96</v>
      </c>
    </row>
    <row r="6237" spans="1:1" thickBot="1" x14ac:dyDescent="0.35">
      <c r="A6237" s="5">
        <v>79.959999999999994</v>
      </c>
    </row>
    <row r="6238" spans="1:1" thickBot="1" x14ac:dyDescent="0.35">
      <c r="A6238" s="5">
        <v>57.576000000000001</v>
      </c>
    </row>
    <row r="6239" spans="1:1" thickBot="1" x14ac:dyDescent="0.35">
      <c r="A6239" s="5">
        <v>26.335999999999999</v>
      </c>
    </row>
    <row r="6240" spans="1:1" thickBot="1" x14ac:dyDescent="0.35">
      <c r="A6240" s="5">
        <v>166.5</v>
      </c>
    </row>
    <row r="6241" spans="1:1" thickBot="1" x14ac:dyDescent="0.35">
      <c r="A6241" s="5">
        <v>360.38</v>
      </c>
    </row>
    <row r="6242" spans="1:1" thickBot="1" x14ac:dyDescent="0.35">
      <c r="A6242" s="5">
        <v>11.744</v>
      </c>
    </row>
    <row r="6243" spans="1:1" thickBot="1" x14ac:dyDescent="0.35">
      <c r="A6243" s="5">
        <v>247.44</v>
      </c>
    </row>
    <row r="6244" spans="1:1" thickBot="1" x14ac:dyDescent="0.35">
      <c r="A6244" s="5">
        <v>18.239999999999998</v>
      </c>
    </row>
    <row r="6245" spans="1:1" thickBot="1" x14ac:dyDescent="0.35">
      <c r="A6245" s="5">
        <v>25.35</v>
      </c>
    </row>
    <row r="6246" spans="1:1" thickBot="1" x14ac:dyDescent="0.35">
      <c r="A6246" s="5">
        <v>119.04</v>
      </c>
    </row>
    <row r="6247" spans="1:1" thickBot="1" x14ac:dyDescent="0.35">
      <c r="A6247" s="5">
        <v>22.14</v>
      </c>
    </row>
    <row r="6248" spans="1:1" thickBot="1" x14ac:dyDescent="0.35">
      <c r="A6248" s="5">
        <v>13.98</v>
      </c>
    </row>
    <row r="6249" spans="1:1" thickBot="1" x14ac:dyDescent="0.35">
      <c r="A6249" s="5">
        <v>43.41</v>
      </c>
    </row>
    <row r="6250" spans="1:1" thickBot="1" x14ac:dyDescent="0.35">
      <c r="A6250" s="5">
        <v>6.24</v>
      </c>
    </row>
    <row r="6251" spans="1:1" thickBot="1" x14ac:dyDescent="0.35">
      <c r="A6251" s="5">
        <v>465.16</v>
      </c>
    </row>
    <row r="6252" spans="1:1" thickBot="1" x14ac:dyDescent="0.35">
      <c r="A6252" s="5">
        <v>7.98</v>
      </c>
    </row>
    <row r="6253" spans="1:1" thickBot="1" x14ac:dyDescent="0.35">
      <c r="A6253" s="5">
        <v>2.3940000000000001</v>
      </c>
    </row>
    <row r="6254" spans="1:1" thickBot="1" x14ac:dyDescent="0.35">
      <c r="A6254" s="5">
        <v>58.32</v>
      </c>
    </row>
    <row r="6255" spans="1:1" thickBot="1" x14ac:dyDescent="0.35">
      <c r="A6255" s="5">
        <v>200.97</v>
      </c>
    </row>
    <row r="6256" spans="1:1" thickBot="1" x14ac:dyDescent="0.35">
      <c r="A6256" s="5">
        <v>21.36</v>
      </c>
    </row>
    <row r="6257" spans="1:1" thickBot="1" x14ac:dyDescent="0.35">
      <c r="A6257" s="5">
        <v>9.8559999999999999</v>
      </c>
    </row>
    <row r="6258" spans="1:1" thickBot="1" x14ac:dyDescent="0.35">
      <c r="A6258" s="5">
        <v>3.444</v>
      </c>
    </row>
    <row r="6259" spans="1:1" thickBot="1" x14ac:dyDescent="0.35">
      <c r="A6259" s="5">
        <v>384.59199999999998</v>
      </c>
    </row>
    <row r="6260" spans="1:1" thickBot="1" x14ac:dyDescent="0.35">
      <c r="A6260" s="5">
        <v>22.92</v>
      </c>
    </row>
    <row r="6261" spans="1:1" thickBot="1" x14ac:dyDescent="0.35">
      <c r="A6261" s="5">
        <v>11.36</v>
      </c>
    </row>
    <row r="6262" spans="1:1" thickBot="1" x14ac:dyDescent="0.35">
      <c r="A6262" s="5">
        <v>14.592000000000001</v>
      </c>
    </row>
    <row r="6263" spans="1:1" thickBot="1" x14ac:dyDescent="0.35">
      <c r="A6263" s="5">
        <v>41.4</v>
      </c>
    </row>
    <row r="6264" spans="1:1" thickBot="1" x14ac:dyDescent="0.35">
      <c r="A6264" s="5">
        <v>442.37200000000001</v>
      </c>
    </row>
    <row r="6265" spans="1:1" thickBot="1" x14ac:dyDescent="0.35">
      <c r="A6265" s="5">
        <v>34.5</v>
      </c>
    </row>
    <row r="6266" spans="1:1" thickBot="1" x14ac:dyDescent="0.35">
      <c r="A6266" s="5">
        <v>28.85</v>
      </c>
    </row>
    <row r="6267" spans="1:1" thickBot="1" x14ac:dyDescent="0.35">
      <c r="A6267" s="5">
        <v>3.488</v>
      </c>
    </row>
    <row r="6268" spans="1:1" thickBot="1" x14ac:dyDescent="0.35">
      <c r="A6268" s="5">
        <v>143.85599999999999</v>
      </c>
    </row>
    <row r="6269" spans="1:1" thickBot="1" x14ac:dyDescent="0.35">
      <c r="A6269" s="5">
        <v>311.98</v>
      </c>
    </row>
    <row r="6270" spans="1:1" thickBot="1" x14ac:dyDescent="0.35">
      <c r="A6270" s="5">
        <v>22.45</v>
      </c>
    </row>
    <row r="6271" spans="1:1" thickBot="1" x14ac:dyDescent="0.35">
      <c r="A6271" s="5">
        <v>39.991999999999997</v>
      </c>
    </row>
    <row r="6272" spans="1:1" thickBot="1" x14ac:dyDescent="0.35">
      <c r="A6272" s="5">
        <v>1159.056</v>
      </c>
    </row>
    <row r="6273" spans="1:1" thickBot="1" x14ac:dyDescent="0.35">
      <c r="A6273" s="5">
        <v>179.9</v>
      </c>
    </row>
    <row r="6274" spans="1:1" thickBot="1" x14ac:dyDescent="0.35">
      <c r="A6274" s="5">
        <v>116.312</v>
      </c>
    </row>
    <row r="6275" spans="1:1" thickBot="1" x14ac:dyDescent="0.35">
      <c r="A6275" s="5">
        <v>12.42</v>
      </c>
    </row>
    <row r="6276" spans="1:1" thickBot="1" x14ac:dyDescent="0.35">
      <c r="A6276" s="5">
        <v>428.4</v>
      </c>
    </row>
    <row r="6277" spans="1:1" thickBot="1" x14ac:dyDescent="0.35">
      <c r="A6277" s="5">
        <v>24.75</v>
      </c>
    </row>
    <row r="6278" spans="1:1" thickBot="1" x14ac:dyDescent="0.35">
      <c r="A6278" s="5">
        <v>87.71</v>
      </c>
    </row>
    <row r="6279" spans="1:1" thickBot="1" x14ac:dyDescent="0.35">
      <c r="A6279" s="5">
        <v>69.52</v>
      </c>
    </row>
    <row r="6280" spans="1:1" thickBot="1" x14ac:dyDescent="0.35">
      <c r="A6280" s="5">
        <v>20.783999999999999</v>
      </c>
    </row>
    <row r="6281" spans="1:1" thickBot="1" x14ac:dyDescent="0.35">
      <c r="A6281" s="5">
        <v>12.816000000000001</v>
      </c>
    </row>
    <row r="6282" spans="1:1" thickBot="1" x14ac:dyDescent="0.35">
      <c r="A6282" s="5">
        <v>5.9039999999999999</v>
      </c>
    </row>
    <row r="6283" spans="1:1" thickBot="1" x14ac:dyDescent="0.35">
      <c r="A6283" s="5">
        <v>63.823999999999998</v>
      </c>
    </row>
    <row r="6284" spans="1:1" thickBot="1" x14ac:dyDescent="0.35">
      <c r="A6284" s="5">
        <v>141.55199999999999</v>
      </c>
    </row>
    <row r="6285" spans="1:1" thickBot="1" x14ac:dyDescent="0.35">
      <c r="A6285" s="5">
        <v>304.89999999999998</v>
      </c>
    </row>
    <row r="6286" spans="1:1" thickBot="1" x14ac:dyDescent="0.35">
      <c r="A6286" s="5">
        <v>563.24</v>
      </c>
    </row>
    <row r="6287" spans="1:1" thickBot="1" x14ac:dyDescent="0.35">
      <c r="A6287" s="5">
        <v>661.17600000000004</v>
      </c>
    </row>
    <row r="6288" spans="1:1" thickBot="1" x14ac:dyDescent="0.35">
      <c r="A6288" s="5">
        <v>239.976</v>
      </c>
    </row>
    <row r="6289" spans="1:1" thickBot="1" x14ac:dyDescent="0.35">
      <c r="A6289" s="5">
        <v>502.488</v>
      </c>
    </row>
    <row r="6290" spans="1:1" thickBot="1" x14ac:dyDescent="0.35">
      <c r="A6290" s="5">
        <v>196.70400000000001</v>
      </c>
    </row>
    <row r="6291" spans="1:1" thickBot="1" x14ac:dyDescent="0.35">
      <c r="A6291" s="5">
        <v>915.13599999999997</v>
      </c>
    </row>
    <row r="6292" spans="1:1" thickBot="1" x14ac:dyDescent="0.35">
      <c r="A6292" s="5">
        <v>327.76</v>
      </c>
    </row>
    <row r="6293" spans="1:1" thickBot="1" x14ac:dyDescent="0.35">
      <c r="A6293" s="5">
        <v>701.96</v>
      </c>
    </row>
    <row r="6294" spans="1:1" thickBot="1" x14ac:dyDescent="0.35">
      <c r="A6294" s="5">
        <v>88.775999999999996</v>
      </c>
    </row>
    <row r="6295" spans="1:1" thickBot="1" x14ac:dyDescent="0.35">
      <c r="A6295" s="5">
        <v>64.14</v>
      </c>
    </row>
    <row r="6296" spans="1:1" thickBot="1" x14ac:dyDescent="0.35">
      <c r="A6296" s="5">
        <v>33.552</v>
      </c>
    </row>
    <row r="6297" spans="1:1" thickBot="1" x14ac:dyDescent="0.35">
      <c r="A6297" s="5">
        <v>1737.18</v>
      </c>
    </row>
    <row r="6298" spans="1:1" thickBot="1" x14ac:dyDescent="0.35">
      <c r="A6298" s="5">
        <v>704.25</v>
      </c>
    </row>
    <row r="6299" spans="1:1" thickBot="1" x14ac:dyDescent="0.35">
      <c r="A6299" s="5">
        <v>141.76</v>
      </c>
    </row>
    <row r="6300" spans="1:1" thickBot="1" x14ac:dyDescent="0.35">
      <c r="A6300" s="5">
        <v>36.36</v>
      </c>
    </row>
    <row r="6301" spans="1:1" thickBot="1" x14ac:dyDescent="0.35">
      <c r="A6301" s="5">
        <v>25.83</v>
      </c>
    </row>
    <row r="6302" spans="1:1" thickBot="1" x14ac:dyDescent="0.35">
      <c r="A6302" s="5">
        <v>24.588000000000001</v>
      </c>
    </row>
    <row r="6303" spans="1:1" thickBot="1" x14ac:dyDescent="0.35">
      <c r="A6303" s="5">
        <v>13.984</v>
      </c>
    </row>
    <row r="6304" spans="1:1" thickBot="1" x14ac:dyDescent="0.35">
      <c r="A6304" s="5">
        <v>195.96</v>
      </c>
    </row>
    <row r="6305" spans="1:1" thickBot="1" x14ac:dyDescent="0.35">
      <c r="A6305" s="5">
        <v>74.352000000000004</v>
      </c>
    </row>
    <row r="6306" spans="1:1" thickBot="1" x14ac:dyDescent="0.35">
      <c r="A6306" s="5">
        <v>6.68</v>
      </c>
    </row>
    <row r="6307" spans="1:1" thickBot="1" x14ac:dyDescent="0.35">
      <c r="A6307" s="5">
        <v>17.584</v>
      </c>
    </row>
    <row r="6308" spans="1:1" thickBot="1" x14ac:dyDescent="0.35">
      <c r="A6308" s="5">
        <v>104.78400000000001</v>
      </c>
    </row>
    <row r="6309" spans="1:1" thickBot="1" x14ac:dyDescent="0.35">
      <c r="A6309" s="5">
        <v>47.951999999999998</v>
      </c>
    </row>
    <row r="6310" spans="1:1" thickBot="1" x14ac:dyDescent="0.35">
      <c r="A6310" s="5">
        <v>650.35199999999998</v>
      </c>
    </row>
    <row r="6311" spans="1:1" thickBot="1" x14ac:dyDescent="0.35">
      <c r="A6311" s="5">
        <v>629.18399999999997</v>
      </c>
    </row>
    <row r="6312" spans="1:1" thickBot="1" x14ac:dyDescent="0.35">
      <c r="A6312" s="5">
        <v>15.176</v>
      </c>
    </row>
    <row r="6313" spans="1:1" thickBot="1" x14ac:dyDescent="0.35">
      <c r="A6313" s="5">
        <v>127.95</v>
      </c>
    </row>
    <row r="6314" spans="1:1" thickBot="1" x14ac:dyDescent="0.35">
      <c r="A6314" s="5">
        <v>579.51</v>
      </c>
    </row>
    <row r="6315" spans="1:1" thickBot="1" x14ac:dyDescent="0.35">
      <c r="A6315" s="5">
        <v>14.99</v>
      </c>
    </row>
    <row r="6316" spans="1:1" thickBot="1" x14ac:dyDescent="0.35">
      <c r="A6316" s="5">
        <v>151.91999999999999</v>
      </c>
    </row>
    <row r="6317" spans="1:1" thickBot="1" x14ac:dyDescent="0.35">
      <c r="A6317" s="5">
        <v>196.62</v>
      </c>
    </row>
    <row r="6318" spans="1:1" thickBot="1" x14ac:dyDescent="0.35">
      <c r="A6318" s="5">
        <v>144.12</v>
      </c>
    </row>
    <row r="6319" spans="1:1" thickBot="1" x14ac:dyDescent="0.35">
      <c r="A6319" s="5">
        <v>15.96</v>
      </c>
    </row>
    <row r="6320" spans="1:1" thickBot="1" x14ac:dyDescent="0.35">
      <c r="A6320" s="5">
        <v>39.96</v>
      </c>
    </row>
    <row r="6321" spans="1:1" thickBot="1" x14ac:dyDescent="0.35">
      <c r="A6321" s="5">
        <v>34.08</v>
      </c>
    </row>
    <row r="6322" spans="1:1" thickBot="1" x14ac:dyDescent="0.35">
      <c r="A6322" s="5">
        <v>10.368</v>
      </c>
    </row>
    <row r="6323" spans="1:1" thickBot="1" x14ac:dyDescent="0.35">
      <c r="A6323" s="5">
        <v>7.7519999999999998</v>
      </c>
    </row>
    <row r="6324" spans="1:1" thickBot="1" x14ac:dyDescent="0.35">
      <c r="A6324" s="5">
        <v>15.28</v>
      </c>
    </row>
    <row r="6325" spans="1:1" thickBot="1" x14ac:dyDescent="0.35">
      <c r="A6325" s="5">
        <v>65.97</v>
      </c>
    </row>
    <row r="6326" spans="1:1" thickBot="1" x14ac:dyDescent="0.35">
      <c r="A6326" s="5">
        <v>33.4</v>
      </c>
    </row>
    <row r="6327" spans="1:1" thickBot="1" x14ac:dyDescent="0.35">
      <c r="A6327" s="5">
        <v>210.84</v>
      </c>
    </row>
    <row r="6328" spans="1:1" thickBot="1" x14ac:dyDescent="0.35">
      <c r="A6328" s="5">
        <v>13.98</v>
      </c>
    </row>
    <row r="6329" spans="1:1" thickBot="1" x14ac:dyDescent="0.35">
      <c r="A6329" s="5">
        <v>272.94</v>
      </c>
    </row>
    <row r="6330" spans="1:1" thickBot="1" x14ac:dyDescent="0.35">
      <c r="A6330" s="5">
        <v>19.05</v>
      </c>
    </row>
    <row r="6331" spans="1:1" thickBot="1" x14ac:dyDescent="0.35">
      <c r="A6331" s="5">
        <v>247.71600000000001</v>
      </c>
    </row>
    <row r="6332" spans="1:1" thickBot="1" x14ac:dyDescent="0.35">
      <c r="A6332" s="5">
        <v>66.58</v>
      </c>
    </row>
    <row r="6333" spans="1:1" thickBot="1" x14ac:dyDescent="0.35">
      <c r="A6333" s="5">
        <v>43.92</v>
      </c>
    </row>
    <row r="6334" spans="1:1" thickBot="1" x14ac:dyDescent="0.35">
      <c r="A6334" s="5">
        <v>14.73</v>
      </c>
    </row>
    <row r="6335" spans="1:1" thickBot="1" x14ac:dyDescent="0.35">
      <c r="A6335" s="5">
        <v>29.7</v>
      </c>
    </row>
    <row r="6336" spans="1:1" thickBot="1" x14ac:dyDescent="0.35">
      <c r="A6336" s="5">
        <v>49.12</v>
      </c>
    </row>
    <row r="6337" spans="1:1" thickBot="1" x14ac:dyDescent="0.35">
      <c r="A6337" s="5">
        <v>18.28</v>
      </c>
    </row>
    <row r="6338" spans="1:1" thickBot="1" x14ac:dyDescent="0.35">
      <c r="A6338" s="5">
        <v>47.04</v>
      </c>
    </row>
    <row r="6339" spans="1:1" thickBot="1" x14ac:dyDescent="0.35">
      <c r="A6339" s="5">
        <v>339.96</v>
      </c>
    </row>
    <row r="6340" spans="1:1" thickBot="1" x14ac:dyDescent="0.35">
      <c r="A6340" s="5">
        <v>87.8</v>
      </c>
    </row>
    <row r="6341" spans="1:1" thickBot="1" x14ac:dyDescent="0.35">
      <c r="A6341" s="5">
        <v>221.38200000000001</v>
      </c>
    </row>
    <row r="6342" spans="1:1" thickBot="1" x14ac:dyDescent="0.35">
      <c r="A6342" s="5">
        <v>5199.96</v>
      </c>
    </row>
    <row r="6343" spans="1:1" thickBot="1" x14ac:dyDescent="0.35">
      <c r="A6343" s="5">
        <v>156.512</v>
      </c>
    </row>
    <row r="6344" spans="1:1" thickBot="1" x14ac:dyDescent="0.35">
      <c r="A6344" s="5">
        <v>119.85</v>
      </c>
    </row>
    <row r="6345" spans="1:1" thickBot="1" x14ac:dyDescent="0.35">
      <c r="A6345" s="5">
        <v>30.44</v>
      </c>
    </row>
    <row r="6346" spans="1:1" thickBot="1" x14ac:dyDescent="0.35">
      <c r="A6346" s="5">
        <v>69.28</v>
      </c>
    </row>
    <row r="6347" spans="1:1" thickBot="1" x14ac:dyDescent="0.35">
      <c r="A6347" s="5">
        <v>587.97</v>
      </c>
    </row>
    <row r="6348" spans="1:1" thickBot="1" x14ac:dyDescent="0.35">
      <c r="A6348" s="5">
        <v>24.55</v>
      </c>
    </row>
    <row r="6349" spans="1:1" thickBot="1" x14ac:dyDescent="0.35">
      <c r="A6349" s="5">
        <v>12.176</v>
      </c>
    </row>
    <row r="6350" spans="1:1" thickBot="1" x14ac:dyDescent="0.35">
      <c r="A6350" s="5">
        <v>37.32</v>
      </c>
    </row>
    <row r="6351" spans="1:1" thickBot="1" x14ac:dyDescent="0.35">
      <c r="A6351" s="5">
        <v>35.06</v>
      </c>
    </row>
    <row r="6352" spans="1:1" thickBot="1" x14ac:dyDescent="0.35">
      <c r="A6352" s="5">
        <v>108.4</v>
      </c>
    </row>
    <row r="6353" spans="1:1" thickBot="1" x14ac:dyDescent="0.35">
      <c r="A6353" s="5">
        <v>361.37599999999998</v>
      </c>
    </row>
    <row r="6354" spans="1:1" thickBot="1" x14ac:dyDescent="0.35">
      <c r="A6354" s="5">
        <v>2.4119999999999999</v>
      </c>
    </row>
    <row r="6355" spans="1:1" thickBot="1" x14ac:dyDescent="0.35">
      <c r="A6355" s="5">
        <v>8.39</v>
      </c>
    </row>
    <row r="6356" spans="1:1" thickBot="1" x14ac:dyDescent="0.35">
      <c r="A6356" s="5">
        <v>337.98</v>
      </c>
    </row>
    <row r="6357" spans="1:1" thickBot="1" x14ac:dyDescent="0.35">
      <c r="A6357" s="5">
        <v>83.92</v>
      </c>
    </row>
    <row r="6358" spans="1:1" thickBot="1" x14ac:dyDescent="0.35">
      <c r="A6358" s="5">
        <v>19.68</v>
      </c>
    </row>
    <row r="6359" spans="1:1" thickBot="1" x14ac:dyDescent="0.35">
      <c r="A6359" s="5">
        <v>25.92</v>
      </c>
    </row>
    <row r="6360" spans="1:1" thickBot="1" x14ac:dyDescent="0.35">
      <c r="A6360" s="5">
        <v>6.48</v>
      </c>
    </row>
    <row r="6361" spans="1:1" thickBot="1" x14ac:dyDescent="0.35">
      <c r="A6361" s="5">
        <v>86.352000000000004</v>
      </c>
    </row>
    <row r="6362" spans="1:1" thickBot="1" x14ac:dyDescent="0.35">
      <c r="A6362" s="5">
        <v>56.3</v>
      </c>
    </row>
    <row r="6363" spans="1:1" thickBot="1" x14ac:dyDescent="0.35">
      <c r="A6363" s="5">
        <v>51.015999999999998</v>
      </c>
    </row>
    <row r="6364" spans="1:1" thickBot="1" x14ac:dyDescent="0.35">
      <c r="A6364" s="5">
        <v>150.80000000000001</v>
      </c>
    </row>
    <row r="6365" spans="1:1" thickBot="1" x14ac:dyDescent="0.35">
      <c r="A6365" s="5">
        <v>1039.992</v>
      </c>
    </row>
    <row r="6366" spans="1:1" thickBot="1" x14ac:dyDescent="0.35">
      <c r="A6366" s="5">
        <v>51.84</v>
      </c>
    </row>
    <row r="6367" spans="1:1" thickBot="1" x14ac:dyDescent="0.35">
      <c r="A6367" s="5">
        <v>41.22</v>
      </c>
    </row>
    <row r="6368" spans="1:1" thickBot="1" x14ac:dyDescent="0.35">
      <c r="A6368" s="5">
        <v>240.37</v>
      </c>
    </row>
    <row r="6369" spans="1:1" thickBot="1" x14ac:dyDescent="0.35">
      <c r="A6369" s="5">
        <v>119.02</v>
      </c>
    </row>
    <row r="6370" spans="1:1" thickBot="1" x14ac:dyDescent="0.35">
      <c r="A6370" s="5">
        <v>133.12</v>
      </c>
    </row>
    <row r="6371" spans="1:1" thickBot="1" x14ac:dyDescent="0.35">
      <c r="A6371" s="5">
        <v>38.08</v>
      </c>
    </row>
    <row r="6372" spans="1:1" thickBot="1" x14ac:dyDescent="0.35">
      <c r="A6372" s="5">
        <v>113.568</v>
      </c>
    </row>
    <row r="6373" spans="1:1" thickBot="1" x14ac:dyDescent="0.35">
      <c r="A6373" s="5">
        <v>83.92</v>
      </c>
    </row>
    <row r="6374" spans="1:1" thickBot="1" x14ac:dyDescent="0.35">
      <c r="A6374" s="5">
        <v>6.63</v>
      </c>
    </row>
    <row r="6375" spans="1:1" thickBot="1" x14ac:dyDescent="0.35">
      <c r="A6375" s="5">
        <v>371.97</v>
      </c>
    </row>
    <row r="6376" spans="1:1" thickBot="1" x14ac:dyDescent="0.35">
      <c r="A6376" s="5">
        <v>561.58399999999995</v>
      </c>
    </row>
    <row r="6377" spans="1:1" thickBot="1" x14ac:dyDescent="0.35">
      <c r="A6377" s="5">
        <v>99.92</v>
      </c>
    </row>
    <row r="6378" spans="1:1" thickBot="1" x14ac:dyDescent="0.35">
      <c r="A6378" s="5">
        <v>4.9279999999999999</v>
      </c>
    </row>
    <row r="6379" spans="1:1" thickBot="1" x14ac:dyDescent="0.35">
      <c r="A6379" s="5">
        <v>14.76</v>
      </c>
    </row>
    <row r="6380" spans="1:1" thickBot="1" x14ac:dyDescent="0.35">
      <c r="A6380" s="5">
        <v>99.99</v>
      </c>
    </row>
    <row r="6381" spans="1:1" thickBot="1" x14ac:dyDescent="0.35">
      <c r="A6381" s="5">
        <v>286.14999999999998</v>
      </c>
    </row>
    <row r="6382" spans="1:1" thickBot="1" x14ac:dyDescent="0.35">
      <c r="A6382" s="5">
        <v>49.792000000000002</v>
      </c>
    </row>
    <row r="6383" spans="1:1" thickBot="1" x14ac:dyDescent="0.35">
      <c r="A6383" s="5">
        <v>299.97500000000002</v>
      </c>
    </row>
    <row r="6384" spans="1:1" thickBot="1" x14ac:dyDescent="0.35">
      <c r="A6384" s="5">
        <v>158.376</v>
      </c>
    </row>
    <row r="6385" spans="1:1" thickBot="1" x14ac:dyDescent="0.35">
      <c r="A6385" s="5">
        <v>32.783999999999999</v>
      </c>
    </row>
    <row r="6386" spans="1:1" thickBot="1" x14ac:dyDescent="0.35">
      <c r="A6386" s="5">
        <v>47.984000000000002</v>
      </c>
    </row>
    <row r="6387" spans="1:1" thickBot="1" x14ac:dyDescent="0.35">
      <c r="A6387" s="5">
        <v>62.591999999999999</v>
      </c>
    </row>
    <row r="6388" spans="1:1" thickBot="1" x14ac:dyDescent="0.35">
      <c r="A6388" s="5">
        <v>4.2759999999999998</v>
      </c>
    </row>
    <row r="6389" spans="1:1" thickBot="1" x14ac:dyDescent="0.35">
      <c r="A6389" s="5">
        <v>10.56</v>
      </c>
    </row>
    <row r="6390" spans="1:1" thickBot="1" x14ac:dyDescent="0.35">
      <c r="A6390" s="5">
        <v>229.94</v>
      </c>
    </row>
    <row r="6391" spans="1:1" thickBot="1" x14ac:dyDescent="0.35">
      <c r="A6391" s="5">
        <v>311.14999999999998</v>
      </c>
    </row>
    <row r="6392" spans="1:1" thickBot="1" x14ac:dyDescent="0.35">
      <c r="A6392" s="5">
        <v>12.96</v>
      </c>
    </row>
    <row r="6393" spans="1:1" thickBot="1" x14ac:dyDescent="0.35">
      <c r="A6393" s="5">
        <v>14.62</v>
      </c>
    </row>
    <row r="6394" spans="1:1" thickBot="1" x14ac:dyDescent="0.35">
      <c r="A6394" s="5">
        <v>5.76</v>
      </c>
    </row>
    <row r="6395" spans="1:1" thickBot="1" x14ac:dyDescent="0.35">
      <c r="A6395" s="5">
        <v>21.48</v>
      </c>
    </row>
    <row r="6396" spans="1:1" thickBot="1" x14ac:dyDescent="0.35">
      <c r="A6396" s="5">
        <v>396.92</v>
      </c>
    </row>
    <row r="6397" spans="1:1" thickBot="1" x14ac:dyDescent="0.35">
      <c r="A6397" s="5">
        <v>17.149999999999999</v>
      </c>
    </row>
    <row r="6398" spans="1:1" thickBot="1" x14ac:dyDescent="0.35">
      <c r="A6398" s="5">
        <v>23.12</v>
      </c>
    </row>
    <row r="6399" spans="1:1" thickBot="1" x14ac:dyDescent="0.35">
      <c r="A6399" s="5">
        <v>5.2480000000000002</v>
      </c>
    </row>
    <row r="6400" spans="1:1" thickBot="1" x14ac:dyDescent="0.35">
      <c r="A6400" s="5">
        <v>824.95</v>
      </c>
    </row>
    <row r="6401" spans="1:1" thickBot="1" x14ac:dyDescent="0.35">
      <c r="A6401" s="5">
        <v>24.64</v>
      </c>
    </row>
    <row r="6402" spans="1:1" thickBot="1" x14ac:dyDescent="0.35">
      <c r="A6402" s="5">
        <v>227.88</v>
      </c>
    </row>
    <row r="6403" spans="1:1" thickBot="1" x14ac:dyDescent="0.35">
      <c r="A6403" s="5">
        <v>241.96</v>
      </c>
    </row>
    <row r="6404" spans="1:1" thickBot="1" x14ac:dyDescent="0.35">
      <c r="A6404" s="5">
        <v>3.89</v>
      </c>
    </row>
    <row r="6405" spans="1:1" thickBot="1" x14ac:dyDescent="0.35">
      <c r="A6405" s="5">
        <v>8.01</v>
      </c>
    </row>
    <row r="6406" spans="1:1" thickBot="1" x14ac:dyDescent="0.35">
      <c r="A6406" s="5">
        <v>177.48</v>
      </c>
    </row>
    <row r="6407" spans="1:1" thickBot="1" x14ac:dyDescent="0.35">
      <c r="A6407" s="5">
        <v>569.56799999999998</v>
      </c>
    </row>
    <row r="6408" spans="1:1" thickBot="1" x14ac:dyDescent="0.35">
      <c r="A6408" s="5">
        <v>149.72999999999999</v>
      </c>
    </row>
    <row r="6409" spans="1:1" thickBot="1" x14ac:dyDescent="0.35">
      <c r="A6409" s="5">
        <v>899.43</v>
      </c>
    </row>
    <row r="6410" spans="1:1" thickBot="1" x14ac:dyDescent="0.35">
      <c r="A6410" s="5">
        <v>46.2</v>
      </c>
    </row>
    <row r="6411" spans="1:1" thickBot="1" x14ac:dyDescent="0.35">
      <c r="A6411" s="5">
        <v>47.951999999999998</v>
      </c>
    </row>
    <row r="6412" spans="1:1" thickBot="1" x14ac:dyDescent="0.35">
      <c r="A6412" s="5">
        <v>7.992</v>
      </c>
    </row>
    <row r="6413" spans="1:1" thickBot="1" x14ac:dyDescent="0.35">
      <c r="A6413" s="5">
        <v>76.864000000000004</v>
      </c>
    </row>
    <row r="6414" spans="1:1" thickBot="1" x14ac:dyDescent="0.35">
      <c r="A6414" s="5">
        <v>102.93</v>
      </c>
    </row>
    <row r="6415" spans="1:1" thickBot="1" x14ac:dyDescent="0.35">
      <c r="A6415" s="5">
        <v>98.16</v>
      </c>
    </row>
    <row r="6416" spans="1:1" thickBot="1" x14ac:dyDescent="0.35">
      <c r="A6416" s="5">
        <v>11.52</v>
      </c>
    </row>
    <row r="6417" spans="1:1" thickBot="1" x14ac:dyDescent="0.35">
      <c r="A6417" s="5">
        <v>83.88</v>
      </c>
    </row>
    <row r="6418" spans="1:1" thickBot="1" x14ac:dyDescent="0.35">
      <c r="A6418" s="5">
        <v>108.57599999999999</v>
      </c>
    </row>
    <row r="6419" spans="1:1" thickBot="1" x14ac:dyDescent="0.35">
      <c r="A6419" s="5">
        <v>5.984</v>
      </c>
    </row>
    <row r="6420" spans="1:1" thickBot="1" x14ac:dyDescent="0.35">
      <c r="A6420" s="5">
        <v>21.96</v>
      </c>
    </row>
    <row r="6421" spans="1:1" thickBot="1" x14ac:dyDescent="0.35">
      <c r="A6421" s="5">
        <v>368.97</v>
      </c>
    </row>
    <row r="6422" spans="1:1" thickBot="1" x14ac:dyDescent="0.35">
      <c r="A6422" s="5">
        <v>12.39</v>
      </c>
    </row>
    <row r="6423" spans="1:1" thickBot="1" x14ac:dyDescent="0.35">
      <c r="A6423" s="5">
        <v>332.94</v>
      </c>
    </row>
    <row r="6424" spans="1:1" thickBot="1" x14ac:dyDescent="0.35">
      <c r="A6424" s="5">
        <v>111.93</v>
      </c>
    </row>
    <row r="6425" spans="1:1" thickBot="1" x14ac:dyDescent="0.35">
      <c r="A6425" s="5">
        <v>454.27199999999999</v>
      </c>
    </row>
    <row r="6426" spans="1:1" thickBot="1" x14ac:dyDescent="0.35">
      <c r="A6426" s="5">
        <v>19.440000000000001</v>
      </c>
    </row>
    <row r="6427" spans="1:1" thickBot="1" x14ac:dyDescent="0.35">
      <c r="A6427" s="5">
        <v>8399.9760000000006</v>
      </c>
    </row>
    <row r="6428" spans="1:1" thickBot="1" x14ac:dyDescent="0.35">
      <c r="A6428" s="5">
        <v>6.2939999999999996</v>
      </c>
    </row>
    <row r="6429" spans="1:1" thickBot="1" x14ac:dyDescent="0.35">
      <c r="A6429" s="5">
        <v>10.368</v>
      </c>
    </row>
    <row r="6430" spans="1:1" thickBot="1" x14ac:dyDescent="0.35">
      <c r="A6430" s="5">
        <v>122.38200000000001</v>
      </c>
    </row>
    <row r="6431" spans="1:1" thickBot="1" x14ac:dyDescent="0.35">
      <c r="A6431" s="5">
        <v>25.984000000000002</v>
      </c>
    </row>
    <row r="6432" spans="1:1" thickBot="1" x14ac:dyDescent="0.35">
      <c r="A6432" s="5">
        <v>945.03599999999994</v>
      </c>
    </row>
    <row r="6433" spans="1:1" thickBot="1" x14ac:dyDescent="0.35">
      <c r="A6433" s="5">
        <v>14.301</v>
      </c>
    </row>
    <row r="6434" spans="1:1" thickBot="1" x14ac:dyDescent="0.35">
      <c r="A6434" s="5">
        <v>410.35199999999998</v>
      </c>
    </row>
    <row r="6435" spans="1:1" thickBot="1" x14ac:dyDescent="0.35">
      <c r="A6435" s="5">
        <v>23.52</v>
      </c>
    </row>
    <row r="6436" spans="1:1" thickBot="1" x14ac:dyDescent="0.35">
      <c r="A6436" s="5">
        <v>180.96</v>
      </c>
    </row>
    <row r="6437" spans="1:1" thickBot="1" x14ac:dyDescent="0.35">
      <c r="A6437" s="5">
        <v>35</v>
      </c>
    </row>
    <row r="6438" spans="1:1" thickBot="1" x14ac:dyDescent="0.35">
      <c r="A6438" s="5">
        <v>477.15</v>
      </c>
    </row>
    <row r="6439" spans="1:1" thickBot="1" x14ac:dyDescent="0.35">
      <c r="A6439" s="5">
        <v>302.37599999999998</v>
      </c>
    </row>
    <row r="6440" spans="1:1" thickBot="1" x14ac:dyDescent="0.35">
      <c r="A6440" s="5">
        <v>974.98800000000006</v>
      </c>
    </row>
    <row r="6441" spans="1:1" thickBot="1" x14ac:dyDescent="0.35">
      <c r="A6441" s="5">
        <v>589.41</v>
      </c>
    </row>
    <row r="6442" spans="1:1" thickBot="1" x14ac:dyDescent="0.35">
      <c r="A6442" s="5">
        <v>34.700000000000003</v>
      </c>
    </row>
    <row r="6443" spans="1:1" thickBot="1" x14ac:dyDescent="0.35">
      <c r="A6443" s="5">
        <v>99.87</v>
      </c>
    </row>
    <row r="6444" spans="1:1" thickBot="1" x14ac:dyDescent="0.35">
      <c r="A6444" s="5">
        <v>37.94</v>
      </c>
    </row>
    <row r="6445" spans="1:1" thickBot="1" x14ac:dyDescent="0.35">
      <c r="A6445" s="5">
        <v>24.9</v>
      </c>
    </row>
    <row r="6446" spans="1:1" thickBot="1" x14ac:dyDescent="0.35">
      <c r="A6446" s="5">
        <v>82.26</v>
      </c>
    </row>
    <row r="6447" spans="1:1" thickBot="1" x14ac:dyDescent="0.35">
      <c r="A6447" s="5">
        <v>7.1040000000000001</v>
      </c>
    </row>
    <row r="6448" spans="1:1" thickBot="1" x14ac:dyDescent="0.35">
      <c r="A6448" s="5">
        <v>103.5</v>
      </c>
    </row>
    <row r="6449" spans="1:1" thickBot="1" x14ac:dyDescent="0.35">
      <c r="A6449" s="5">
        <v>2.464</v>
      </c>
    </row>
    <row r="6450" spans="1:1" thickBot="1" x14ac:dyDescent="0.35">
      <c r="A6450" s="5">
        <v>8.7200000000000006</v>
      </c>
    </row>
    <row r="6451" spans="1:1" thickBot="1" x14ac:dyDescent="0.35">
      <c r="A6451" s="5">
        <v>10.76</v>
      </c>
    </row>
    <row r="6452" spans="1:1" thickBot="1" x14ac:dyDescent="0.35">
      <c r="A6452" s="5">
        <v>45.68</v>
      </c>
    </row>
    <row r="6453" spans="1:1" thickBot="1" x14ac:dyDescent="0.35">
      <c r="A6453" s="5">
        <v>6.7</v>
      </c>
    </row>
    <row r="6454" spans="1:1" thickBot="1" x14ac:dyDescent="0.35">
      <c r="A6454" s="5">
        <v>158.376</v>
      </c>
    </row>
    <row r="6455" spans="1:1" thickBot="1" x14ac:dyDescent="0.35">
      <c r="A6455" s="5">
        <v>3.44</v>
      </c>
    </row>
    <row r="6456" spans="1:1" thickBot="1" x14ac:dyDescent="0.35">
      <c r="A6456" s="5">
        <v>56.56</v>
      </c>
    </row>
    <row r="6457" spans="1:1" thickBot="1" x14ac:dyDescent="0.35">
      <c r="A6457" s="5">
        <v>36.96</v>
      </c>
    </row>
    <row r="6458" spans="1:1" thickBot="1" x14ac:dyDescent="0.35">
      <c r="A6458" s="5">
        <v>135.99</v>
      </c>
    </row>
    <row r="6459" spans="1:1" thickBot="1" x14ac:dyDescent="0.35">
      <c r="A6459" s="5">
        <v>15.96</v>
      </c>
    </row>
    <row r="6460" spans="1:1" thickBot="1" x14ac:dyDescent="0.35">
      <c r="A6460" s="5">
        <v>3.76</v>
      </c>
    </row>
    <row r="6461" spans="1:1" thickBot="1" x14ac:dyDescent="0.35">
      <c r="A6461" s="5">
        <v>14.7</v>
      </c>
    </row>
    <row r="6462" spans="1:1" thickBot="1" x14ac:dyDescent="0.35">
      <c r="A6462" s="5">
        <v>37.200000000000003</v>
      </c>
    </row>
    <row r="6463" spans="1:1" thickBot="1" x14ac:dyDescent="0.35">
      <c r="A6463" s="5">
        <v>89.97</v>
      </c>
    </row>
    <row r="6464" spans="1:1" thickBot="1" x14ac:dyDescent="0.35">
      <c r="A6464" s="5">
        <v>261.95999999999998</v>
      </c>
    </row>
    <row r="6465" spans="1:1" thickBot="1" x14ac:dyDescent="0.35">
      <c r="A6465" s="5">
        <v>74</v>
      </c>
    </row>
    <row r="6466" spans="1:1" thickBot="1" x14ac:dyDescent="0.35">
      <c r="A6466" s="5">
        <v>13.28</v>
      </c>
    </row>
    <row r="6467" spans="1:1" thickBot="1" x14ac:dyDescent="0.35">
      <c r="A6467" s="5">
        <v>84.96</v>
      </c>
    </row>
    <row r="6468" spans="1:1" thickBot="1" x14ac:dyDescent="0.35">
      <c r="A6468" s="5">
        <v>68.459999999999994</v>
      </c>
    </row>
    <row r="6469" spans="1:1" thickBot="1" x14ac:dyDescent="0.35">
      <c r="A6469" s="5">
        <v>2079.4</v>
      </c>
    </row>
    <row r="6470" spans="1:1" thickBot="1" x14ac:dyDescent="0.35">
      <c r="A6470" s="5">
        <v>629.95000000000005</v>
      </c>
    </row>
    <row r="6471" spans="1:1" thickBot="1" x14ac:dyDescent="0.35">
      <c r="A6471" s="5">
        <v>72.42</v>
      </c>
    </row>
    <row r="6472" spans="1:1" thickBot="1" x14ac:dyDescent="0.35">
      <c r="A6472" s="5">
        <v>131.97999999999999</v>
      </c>
    </row>
    <row r="6473" spans="1:1" thickBot="1" x14ac:dyDescent="0.35">
      <c r="A6473" s="5">
        <v>114.52</v>
      </c>
    </row>
    <row r="6474" spans="1:1" thickBot="1" x14ac:dyDescent="0.35">
      <c r="A6474" s="5">
        <v>100.24</v>
      </c>
    </row>
    <row r="6475" spans="1:1" thickBot="1" x14ac:dyDescent="0.35">
      <c r="A6475" s="5">
        <v>871.8</v>
      </c>
    </row>
    <row r="6476" spans="1:1" thickBot="1" x14ac:dyDescent="0.35">
      <c r="A6476" s="5">
        <v>61.96</v>
      </c>
    </row>
    <row r="6477" spans="1:1" thickBot="1" x14ac:dyDescent="0.35">
      <c r="A6477" s="5">
        <v>4.5540000000000003</v>
      </c>
    </row>
    <row r="6478" spans="1:1" thickBot="1" x14ac:dyDescent="0.35">
      <c r="A6478" s="5">
        <v>5.2</v>
      </c>
    </row>
    <row r="6479" spans="1:1" thickBot="1" x14ac:dyDescent="0.35">
      <c r="A6479" s="5">
        <v>205.99199999999999</v>
      </c>
    </row>
    <row r="6480" spans="1:1" thickBot="1" x14ac:dyDescent="0.35">
      <c r="A6480" s="5">
        <v>15.552</v>
      </c>
    </row>
    <row r="6481" spans="1:1" thickBot="1" x14ac:dyDescent="0.35">
      <c r="A6481" s="5">
        <v>503.96</v>
      </c>
    </row>
    <row r="6482" spans="1:1" thickBot="1" x14ac:dyDescent="0.35">
      <c r="A6482" s="5">
        <v>24.472000000000001</v>
      </c>
    </row>
    <row r="6483" spans="1:1" thickBot="1" x14ac:dyDescent="0.35">
      <c r="A6483" s="5">
        <v>241.56800000000001</v>
      </c>
    </row>
    <row r="6484" spans="1:1" thickBot="1" x14ac:dyDescent="0.35">
      <c r="A6484" s="5">
        <v>110.4</v>
      </c>
    </row>
    <row r="6485" spans="1:1" thickBot="1" x14ac:dyDescent="0.35">
      <c r="A6485" s="5">
        <v>384.76799999999997</v>
      </c>
    </row>
    <row r="6486" spans="1:1" thickBot="1" x14ac:dyDescent="0.35">
      <c r="A6486" s="5">
        <v>78.66</v>
      </c>
    </row>
    <row r="6487" spans="1:1" thickBot="1" x14ac:dyDescent="0.35">
      <c r="A6487" s="5">
        <v>45.36</v>
      </c>
    </row>
    <row r="6488" spans="1:1" thickBot="1" x14ac:dyDescent="0.35">
      <c r="A6488" s="5">
        <v>962.08</v>
      </c>
    </row>
    <row r="6489" spans="1:1" thickBot="1" x14ac:dyDescent="0.35">
      <c r="A6489" s="5">
        <v>12.843</v>
      </c>
    </row>
    <row r="6490" spans="1:1" thickBot="1" x14ac:dyDescent="0.35">
      <c r="A6490" s="5">
        <v>295.45600000000002</v>
      </c>
    </row>
    <row r="6491" spans="1:1" thickBot="1" x14ac:dyDescent="0.35">
      <c r="A6491" s="5">
        <v>32.4</v>
      </c>
    </row>
    <row r="6492" spans="1:1" thickBot="1" x14ac:dyDescent="0.35">
      <c r="A6492" s="5">
        <v>103.93600000000001</v>
      </c>
    </row>
    <row r="6493" spans="1:1" thickBot="1" x14ac:dyDescent="0.35">
      <c r="A6493" s="5">
        <v>289.56799999999998</v>
      </c>
    </row>
    <row r="6494" spans="1:1" thickBot="1" x14ac:dyDescent="0.35">
      <c r="A6494" s="5">
        <v>39.72</v>
      </c>
    </row>
    <row r="6495" spans="1:1" thickBot="1" x14ac:dyDescent="0.35">
      <c r="A6495" s="5">
        <v>244.768</v>
      </c>
    </row>
    <row r="6496" spans="1:1" thickBot="1" x14ac:dyDescent="0.35">
      <c r="A6496" s="5">
        <v>24</v>
      </c>
    </row>
    <row r="6497" spans="1:1" thickBot="1" x14ac:dyDescent="0.35">
      <c r="A6497" s="5">
        <v>15.552</v>
      </c>
    </row>
    <row r="6498" spans="1:1" thickBot="1" x14ac:dyDescent="0.35">
      <c r="A6498" s="5">
        <v>26.175999999999998</v>
      </c>
    </row>
    <row r="6499" spans="1:1" thickBot="1" x14ac:dyDescent="0.35">
      <c r="A6499" s="5">
        <v>20.94</v>
      </c>
    </row>
    <row r="6500" spans="1:1" thickBot="1" x14ac:dyDescent="0.35">
      <c r="A6500" s="5">
        <v>135.09</v>
      </c>
    </row>
    <row r="6501" spans="1:1" thickBot="1" x14ac:dyDescent="0.35">
      <c r="A6501" s="5">
        <v>279.86</v>
      </c>
    </row>
    <row r="6502" spans="1:1" thickBot="1" x14ac:dyDescent="0.35">
      <c r="A6502" s="5">
        <v>90.06</v>
      </c>
    </row>
    <row r="6503" spans="1:1" thickBot="1" x14ac:dyDescent="0.35">
      <c r="A6503" s="5">
        <v>539.96400000000006</v>
      </c>
    </row>
    <row r="6504" spans="1:1" thickBot="1" x14ac:dyDescent="0.35">
      <c r="A6504" s="5">
        <v>50.231999999999999</v>
      </c>
    </row>
    <row r="6505" spans="1:1" thickBot="1" x14ac:dyDescent="0.35">
      <c r="A6505" s="5">
        <v>19.242000000000001</v>
      </c>
    </row>
    <row r="6506" spans="1:1" thickBot="1" x14ac:dyDescent="0.35">
      <c r="A6506" s="5">
        <v>1247.6400000000001</v>
      </c>
    </row>
    <row r="6507" spans="1:1" thickBot="1" x14ac:dyDescent="0.35">
      <c r="A6507" s="5">
        <v>5.3040000000000003</v>
      </c>
    </row>
    <row r="6508" spans="1:1" thickBot="1" x14ac:dyDescent="0.35">
      <c r="A6508" s="5">
        <v>19.135999999999999</v>
      </c>
    </row>
    <row r="6509" spans="1:1" thickBot="1" x14ac:dyDescent="0.35">
      <c r="A6509" s="5">
        <v>332.83199999999999</v>
      </c>
    </row>
    <row r="6510" spans="1:1" thickBot="1" x14ac:dyDescent="0.35">
      <c r="A6510" s="5">
        <v>279.89999999999998</v>
      </c>
    </row>
    <row r="6511" spans="1:1" thickBot="1" x14ac:dyDescent="0.35">
      <c r="A6511" s="5">
        <v>50.351999999999997</v>
      </c>
    </row>
    <row r="6512" spans="1:1" thickBot="1" x14ac:dyDescent="0.35">
      <c r="A6512" s="5">
        <v>34.020000000000003</v>
      </c>
    </row>
    <row r="6513" spans="1:1" thickBot="1" x14ac:dyDescent="0.35">
      <c r="A6513" s="5">
        <v>23.88</v>
      </c>
    </row>
    <row r="6514" spans="1:1" thickBot="1" x14ac:dyDescent="0.35">
      <c r="A6514" s="5">
        <v>11.52</v>
      </c>
    </row>
    <row r="6515" spans="1:1" thickBot="1" x14ac:dyDescent="0.35">
      <c r="A6515" s="5">
        <v>286.93</v>
      </c>
    </row>
    <row r="6516" spans="1:1" thickBot="1" x14ac:dyDescent="0.35">
      <c r="A6516" s="5">
        <v>206.38399999999999</v>
      </c>
    </row>
    <row r="6517" spans="1:1" thickBot="1" x14ac:dyDescent="0.35">
      <c r="A6517" s="5">
        <v>218.352</v>
      </c>
    </row>
    <row r="6518" spans="1:1" thickBot="1" x14ac:dyDescent="0.35">
      <c r="A6518" s="5">
        <v>529.9</v>
      </c>
    </row>
    <row r="6519" spans="1:1" thickBot="1" x14ac:dyDescent="0.35">
      <c r="A6519" s="5">
        <v>99.3</v>
      </c>
    </row>
    <row r="6520" spans="1:1" thickBot="1" x14ac:dyDescent="0.35">
      <c r="A6520" s="5">
        <v>108.96</v>
      </c>
    </row>
    <row r="6521" spans="1:1" thickBot="1" x14ac:dyDescent="0.35">
      <c r="A6521" s="5">
        <v>2.6880000000000002</v>
      </c>
    </row>
    <row r="6522" spans="1:1" thickBot="1" x14ac:dyDescent="0.35">
      <c r="A6522" s="5">
        <v>5443.96</v>
      </c>
    </row>
    <row r="6523" spans="1:1" thickBot="1" x14ac:dyDescent="0.35">
      <c r="A6523" s="5">
        <v>302.67</v>
      </c>
    </row>
    <row r="6524" spans="1:1" thickBot="1" x14ac:dyDescent="0.35">
      <c r="A6524" s="5">
        <v>56.07</v>
      </c>
    </row>
    <row r="6525" spans="1:1" thickBot="1" x14ac:dyDescent="0.35">
      <c r="A6525" s="5">
        <v>10.08</v>
      </c>
    </row>
    <row r="6526" spans="1:1" thickBot="1" x14ac:dyDescent="0.35">
      <c r="A6526" s="5">
        <v>59.994</v>
      </c>
    </row>
    <row r="6527" spans="1:1" thickBot="1" x14ac:dyDescent="0.35">
      <c r="A6527" s="5">
        <v>5.7149999999999999</v>
      </c>
    </row>
    <row r="6528" spans="1:1" thickBot="1" x14ac:dyDescent="0.35">
      <c r="A6528" s="5">
        <v>9.42</v>
      </c>
    </row>
    <row r="6529" spans="1:1" thickBot="1" x14ac:dyDescent="0.35">
      <c r="A6529" s="5">
        <v>1999.96</v>
      </c>
    </row>
    <row r="6530" spans="1:1" thickBot="1" x14ac:dyDescent="0.35">
      <c r="A6530" s="5">
        <v>216.4</v>
      </c>
    </row>
    <row r="6531" spans="1:1" thickBot="1" x14ac:dyDescent="0.35">
      <c r="A6531" s="5">
        <v>6.9359999999999999</v>
      </c>
    </row>
    <row r="6532" spans="1:1" thickBot="1" x14ac:dyDescent="0.35">
      <c r="A6532" s="5">
        <v>4.4279999999999999</v>
      </c>
    </row>
    <row r="6533" spans="1:1" thickBot="1" x14ac:dyDescent="0.35">
      <c r="A6533" s="5">
        <v>8.8000000000000007</v>
      </c>
    </row>
    <row r="6534" spans="1:1" thickBot="1" x14ac:dyDescent="0.35">
      <c r="A6534" s="5">
        <v>142.80000000000001</v>
      </c>
    </row>
    <row r="6535" spans="1:1" thickBot="1" x14ac:dyDescent="0.35">
      <c r="A6535" s="5">
        <v>399.95</v>
      </c>
    </row>
    <row r="6536" spans="1:1" thickBot="1" x14ac:dyDescent="0.35">
      <c r="A6536" s="5">
        <v>2152.7759999999998</v>
      </c>
    </row>
    <row r="6537" spans="1:1" thickBot="1" x14ac:dyDescent="0.35">
      <c r="A6537" s="5">
        <v>4007.84</v>
      </c>
    </row>
    <row r="6538" spans="1:1" thickBot="1" x14ac:dyDescent="0.35">
      <c r="A6538" s="5">
        <v>328.59</v>
      </c>
    </row>
    <row r="6539" spans="1:1" thickBot="1" x14ac:dyDescent="0.35">
      <c r="A6539" s="5">
        <v>98.352000000000004</v>
      </c>
    </row>
    <row r="6540" spans="1:1" thickBot="1" x14ac:dyDescent="0.35">
      <c r="A6540" s="5">
        <v>158.99</v>
      </c>
    </row>
    <row r="6541" spans="1:1" thickBot="1" x14ac:dyDescent="0.35">
      <c r="A6541" s="5">
        <v>291.10000000000002</v>
      </c>
    </row>
    <row r="6542" spans="1:1" thickBot="1" x14ac:dyDescent="0.35">
      <c r="A6542" s="5">
        <v>73.680000000000007</v>
      </c>
    </row>
    <row r="6543" spans="1:1" thickBot="1" x14ac:dyDescent="0.35">
      <c r="A6543" s="5">
        <v>139.91999999999999</v>
      </c>
    </row>
    <row r="6544" spans="1:1" thickBot="1" x14ac:dyDescent="0.35">
      <c r="A6544" s="5">
        <v>107.88</v>
      </c>
    </row>
    <row r="6545" spans="1:1" thickBot="1" x14ac:dyDescent="0.35">
      <c r="A6545" s="5">
        <v>33.29</v>
      </c>
    </row>
    <row r="6546" spans="1:1" thickBot="1" x14ac:dyDescent="0.35">
      <c r="A6546" s="5">
        <v>58.17</v>
      </c>
    </row>
    <row r="6547" spans="1:1" thickBot="1" x14ac:dyDescent="0.35">
      <c r="A6547" s="5">
        <v>5.04</v>
      </c>
    </row>
    <row r="6548" spans="1:1" thickBot="1" x14ac:dyDescent="0.35">
      <c r="A6548" s="5">
        <v>24.783999999999999</v>
      </c>
    </row>
    <row r="6549" spans="1:1" thickBot="1" x14ac:dyDescent="0.35">
      <c r="A6549" s="5">
        <v>634.11599999999999</v>
      </c>
    </row>
    <row r="6550" spans="1:1" thickBot="1" x14ac:dyDescent="0.35">
      <c r="A6550" s="5">
        <v>17.472000000000001</v>
      </c>
    </row>
    <row r="6551" spans="1:1" thickBot="1" x14ac:dyDescent="0.35">
      <c r="A6551" s="5">
        <v>155.88</v>
      </c>
    </row>
    <row r="6552" spans="1:1" thickBot="1" x14ac:dyDescent="0.35">
      <c r="A6552" s="5">
        <v>327.56400000000002</v>
      </c>
    </row>
    <row r="6553" spans="1:1" thickBot="1" x14ac:dyDescent="0.35">
      <c r="A6553" s="5">
        <v>13.36</v>
      </c>
    </row>
    <row r="6554" spans="1:1" thickBot="1" x14ac:dyDescent="0.35">
      <c r="A6554" s="5">
        <v>158.9</v>
      </c>
    </row>
    <row r="6555" spans="1:1" thickBot="1" x14ac:dyDescent="0.35">
      <c r="A6555" s="5">
        <v>319.96800000000002</v>
      </c>
    </row>
    <row r="6556" spans="1:1" thickBot="1" x14ac:dyDescent="0.35">
      <c r="A6556" s="5">
        <v>505.32</v>
      </c>
    </row>
    <row r="6557" spans="1:1" thickBot="1" x14ac:dyDescent="0.35">
      <c r="A6557" s="5">
        <v>3.8079999999999998</v>
      </c>
    </row>
    <row r="6558" spans="1:1" thickBot="1" x14ac:dyDescent="0.35">
      <c r="A6558" s="5">
        <v>8.6820000000000004</v>
      </c>
    </row>
    <row r="6559" spans="1:1" thickBot="1" x14ac:dyDescent="0.35">
      <c r="A6559" s="5">
        <v>24.423999999999999</v>
      </c>
    </row>
    <row r="6560" spans="1:1" thickBot="1" x14ac:dyDescent="0.35">
      <c r="A6560" s="5">
        <v>1522.6379999999999</v>
      </c>
    </row>
    <row r="6561" spans="1:1" thickBot="1" x14ac:dyDescent="0.35">
      <c r="A6561" s="5">
        <v>419.9</v>
      </c>
    </row>
    <row r="6562" spans="1:1" thickBot="1" x14ac:dyDescent="0.35">
      <c r="A6562" s="5">
        <v>3.15</v>
      </c>
    </row>
    <row r="6563" spans="1:1" thickBot="1" x14ac:dyDescent="0.35">
      <c r="A6563" s="5">
        <v>33.619999999999997</v>
      </c>
    </row>
    <row r="6564" spans="1:1" thickBot="1" x14ac:dyDescent="0.35">
      <c r="A6564" s="5">
        <v>16.14</v>
      </c>
    </row>
    <row r="6565" spans="1:1" thickBot="1" x14ac:dyDescent="0.35">
      <c r="A6565" s="5">
        <v>194.25</v>
      </c>
    </row>
    <row r="6566" spans="1:1" thickBot="1" x14ac:dyDescent="0.35">
      <c r="A6566" s="5">
        <v>8.64</v>
      </c>
    </row>
    <row r="6567" spans="1:1" thickBot="1" x14ac:dyDescent="0.35">
      <c r="A6567" s="5">
        <v>872.32</v>
      </c>
    </row>
    <row r="6568" spans="1:1" thickBot="1" x14ac:dyDescent="0.35">
      <c r="A6568" s="5">
        <v>243.99199999999999</v>
      </c>
    </row>
    <row r="6569" spans="1:1" thickBot="1" x14ac:dyDescent="0.35">
      <c r="A6569" s="5">
        <v>7.12</v>
      </c>
    </row>
    <row r="6570" spans="1:1" thickBot="1" x14ac:dyDescent="0.35">
      <c r="A6570" s="5">
        <v>2.6880000000000002</v>
      </c>
    </row>
    <row r="6571" spans="1:1" thickBot="1" x14ac:dyDescent="0.35">
      <c r="A6571" s="5">
        <v>317.05799999999999</v>
      </c>
    </row>
    <row r="6572" spans="1:1" thickBot="1" x14ac:dyDescent="0.35">
      <c r="A6572" s="5">
        <v>149.352</v>
      </c>
    </row>
    <row r="6573" spans="1:1" thickBot="1" x14ac:dyDescent="0.35">
      <c r="A6573" s="5">
        <v>227.976</v>
      </c>
    </row>
    <row r="6574" spans="1:1" thickBot="1" x14ac:dyDescent="0.35">
      <c r="A6574" s="5">
        <v>11.96</v>
      </c>
    </row>
    <row r="6575" spans="1:1" thickBot="1" x14ac:dyDescent="0.35">
      <c r="A6575" s="5">
        <v>563.4</v>
      </c>
    </row>
    <row r="6576" spans="1:1" thickBot="1" x14ac:dyDescent="0.35">
      <c r="A6576" s="5">
        <v>319.92</v>
      </c>
    </row>
    <row r="6577" spans="1:1" thickBot="1" x14ac:dyDescent="0.35">
      <c r="A6577" s="5">
        <v>1049.44</v>
      </c>
    </row>
    <row r="6578" spans="1:1" thickBot="1" x14ac:dyDescent="0.35">
      <c r="A6578" s="5">
        <v>170.352</v>
      </c>
    </row>
    <row r="6579" spans="1:1" thickBot="1" x14ac:dyDescent="0.35">
      <c r="A6579" s="5">
        <v>173.94</v>
      </c>
    </row>
    <row r="6580" spans="1:1" thickBot="1" x14ac:dyDescent="0.35">
      <c r="A6580" s="5">
        <v>1007.944</v>
      </c>
    </row>
    <row r="6581" spans="1:1" thickBot="1" x14ac:dyDescent="0.35">
      <c r="A6581" s="5">
        <v>6.68</v>
      </c>
    </row>
    <row r="6582" spans="1:1" thickBot="1" x14ac:dyDescent="0.35">
      <c r="A6582" s="5">
        <v>8.34</v>
      </c>
    </row>
    <row r="6583" spans="1:1" thickBot="1" x14ac:dyDescent="0.35">
      <c r="A6583" s="5">
        <v>101.94</v>
      </c>
    </row>
    <row r="6584" spans="1:1" thickBot="1" x14ac:dyDescent="0.35">
      <c r="A6584" s="5">
        <v>179.97</v>
      </c>
    </row>
    <row r="6585" spans="1:1" thickBot="1" x14ac:dyDescent="0.35">
      <c r="A6585" s="5">
        <v>101.94</v>
      </c>
    </row>
    <row r="6586" spans="1:1" thickBot="1" x14ac:dyDescent="0.35">
      <c r="A6586" s="5">
        <v>271.95999999999998</v>
      </c>
    </row>
    <row r="6587" spans="1:1" thickBot="1" x14ac:dyDescent="0.35">
      <c r="A6587" s="5">
        <v>8.8000000000000007</v>
      </c>
    </row>
    <row r="6588" spans="1:1" thickBot="1" x14ac:dyDescent="0.35">
      <c r="A6588" s="5">
        <v>19.68</v>
      </c>
    </row>
    <row r="6589" spans="1:1" thickBot="1" x14ac:dyDescent="0.35">
      <c r="A6589" s="5">
        <v>302.94</v>
      </c>
    </row>
    <row r="6590" spans="1:1" thickBot="1" x14ac:dyDescent="0.35">
      <c r="A6590" s="5">
        <v>14.94</v>
      </c>
    </row>
    <row r="6591" spans="1:1" thickBot="1" x14ac:dyDescent="0.35">
      <c r="A6591" s="5">
        <v>231.72</v>
      </c>
    </row>
    <row r="6592" spans="1:1" thickBot="1" x14ac:dyDescent="0.35">
      <c r="A6592" s="5">
        <v>9.9120000000000008</v>
      </c>
    </row>
    <row r="6593" spans="1:1" thickBot="1" x14ac:dyDescent="0.35">
      <c r="A6593" s="5">
        <v>34.65</v>
      </c>
    </row>
    <row r="6594" spans="1:1" thickBot="1" x14ac:dyDescent="0.35">
      <c r="A6594" s="5">
        <v>19.8</v>
      </c>
    </row>
    <row r="6595" spans="1:1" thickBot="1" x14ac:dyDescent="0.35">
      <c r="A6595" s="5">
        <v>33.567999999999998</v>
      </c>
    </row>
    <row r="6596" spans="1:1" thickBot="1" x14ac:dyDescent="0.35">
      <c r="A6596" s="5">
        <v>125.93</v>
      </c>
    </row>
    <row r="6597" spans="1:1" thickBot="1" x14ac:dyDescent="0.35">
      <c r="A6597" s="5">
        <v>11.76</v>
      </c>
    </row>
    <row r="6598" spans="1:1" thickBot="1" x14ac:dyDescent="0.35">
      <c r="A6598" s="5">
        <v>5.3440000000000003</v>
      </c>
    </row>
    <row r="6599" spans="1:1" thickBot="1" x14ac:dyDescent="0.35">
      <c r="A6599" s="5">
        <v>1.365</v>
      </c>
    </row>
    <row r="6600" spans="1:1" thickBot="1" x14ac:dyDescent="0.35">
      <c r="A6600" s="5">
        <v>62.015999999999998</v>
      </c>
    </row>
    <row r="6601" spans="1:1" thickBot="1" x14ac:dyDescent="0.35">
      <c r="A6601" s="5">
        <v>60.72</v>
      </c>
    </row>
    <row r="6602" spans="1:1" thickBot="1" x14ac:dyDescent="0.35">
      <c r="A6602" s="5">
        <v>146.82</v>
      </c>
    </row>
    <row r="6603" spans="1:1" thickBot="1" x14ac:dyDescent="0.35">
      <c r="A6603" s="5">
        <v>239.84</v>
      </c>
    </row>
    <row r="6604" spans="1:1" thickBot="1" x14ac:dyDescent="0.35">
      <c r="A6604" s="5">
        <v>15.66</v>
      </c>
    </row>
    <row r="6605" spans="1:1" thickBot="1" x14ac:dyDescent="0.35">
      <c r="A6605" s="5">
        <v>146.352</v>
      </c>
    </row>
    <row r="6606" spans="1:1" thickBot="1" x14ac:dyDescent="0.35">
      <c r="A6606" s="5">
        <v>5.94</v>
      </c>
    </row>
    <row r="6607" spans="1:1" thickBot="1" x14ac:dyDescent="0.35">
      <c r="A6607" s="5">
        <v>45.36</v>
      </c>
    </row>
    <row r="6608" spans="1:1" thickBot="1" x14ac:dyDescent="0.35">
      <c r="A6608" s="5">
        <v>211.16800000000001</v>
      </c>
    </row>
    <row r="6609" spans="1:1" thickBot="1" x14ac:dyDescent="0.35">
      <c r="A6609" s="5">
        <v>484.70400000000001</v>
      </c>
    </row>
    <row r="6610" spans="1:1" thickBot="1" x14ac:dyDescent="0.35">
      <c r="A6610" s="5">
        <v>371.976</v>
      </c>
    </row>
    <row r="6611" spans="1:1" thickBot="1" x14ac:dyDescent="0.35">
      <c r="A6611" s="5">
        <v>89.82</v>
      </c>
    </row>
    <row r="6612" spans="1:1" thickBot="1" x14ac:dyDescent="0.35">
      <c r="A6612" s="5">
        <v>19.295999999999999</v>
      </c>
    </row>
    <row r="6613" spans="1:1" thickBot="1" x14ac:dyDescent="0.35">
      <c r="A6613" s="5">
        <v>191.96</v>
      </c>
    </row>
    <row r="6614" spans="1:1" thickBot="1" x14ac:dyDescent="0.35">
      <c r="A6614" s="5">
        <v>21.3</v>
      </c>
    </row>
    <row r="6615" spans="1:1" thickBot="1" x14ac:dyDescent="0.35">
      <c r="A6615" s="5">
        <v>469.95</v>
      </c>
    </row>
    <row r="6616" spans="1:1" thickBot="1" x14ac:dyDescent="0.35">
      <c r="A6616" s="5">
        <v>209.88</v>
      </c>
    </row>
    <row r="6617" spans="1:1" thickBot="1" x14ac:dyDescent="0.35">
      <c r="A6617" s="5">
        <v>239.666</v>
      </c>
    </row>
    <row r="6618" spans="1:1" thickBot="1" x14ac:dyDescent="0.35">
      <c r="A6618" s="5">
        <v>22.5</v>
      </c>
    </row>
    <row r="6619" spans="1:1" thickBot="1" x14ac:dyDescent="0.35">
      <c r="A6619" s="5">
        <v>219.84</v>
      </c>
    </row>
    <row r="6620" spans="1:1" thickBot="1" x14ac:dyDescent="0.35">
      <c r="A6620" s="5">
        <v>32.4</v>
      </c>
    </row>
    <row r="6621" spans="1:1" thickBot="1" x14ac:dyDescent="0.35">
      <c r="A6621" s="5">
        <v>209.94</v>
      </c>
    </row>
    <row r="6622" spans="1:1" thickBot="1" x14ac:dyDescent="0.35">
      <c r="A6622" s="5">
        <v>4164.05</v>
      </c>
    </row>
    <row r="6623" spans="1:1" thickBot="1" x14ac:dyDescent="0.35">
      <c r="A6623" s="5">
        <v>212.94</v>
      </c>
    </row>
    <row r="6624" spans="1:1" thickBot="1" x14ac:dyDescent="0.35">
      <c r="A6624" s="5">
        <v>41.88</v>
      </c>
    </row>
    <row r="6625" spans="1:1" thickBot="1" x14ac:dyDescent="0.35">
      <c r="A6625" s="5">
        <v>58.48</v>
      </c>
    </row>
    <row r="6626" spans="1:1" thickBot="1" x14ac:dyDescent="0.35">
      <c r="A6626" s="5">
        <v>102.438</v>
      </c>
    </row>
    <row r="6627" spans="1:1" thickBot="1" x14ac:dyDescent="0.35">
      <c r="A6627" s="5">
        <v>199.304</v>
      </c>
    </row>
    <row r="6628" spans="1:1" thickBot="1" x14ac:dyDescent="0.35">
      <c r="A6628" s="5">
        <v>6999.96</v>
      </c>
    </row>
    <row r="6629" spans="1:1" thickBot="1" x14ac:dyDescent="0.35">
      <c r="A6629" s="5">
        <v>12.96</v>
      </c>
    </row>
    <row r="6630" spans="1:1" thickBot="1" x14ac:dyDescent="0.35">
      <c r="A6630" s="5">
        <v>279.86</v>
      </c>
    </row>
    <row r="6631" spans="1:1" thickBot="1" x14ac:dyDescent="0.35">
      <c r="A6631" s="5">
        <v>7.38</v>
      </c>
    </row>
    <row r="6632" spans="1:1" thickBot="1" x14ac:dyDescent="0.35">
      <c r="A6632" s="5">
        <v>698.35199999999998</v>
      </c>
    </row>
    <row r="6633" spans="1:1" thickBot="1" x14ac:dyDescent="0.35">
      <c r="A6633" s="5">
        <v>1747.25</v>
      </c>
    </row>
    <row r="6634" spans="1:1" thickBot="1" x14ac:dyDescent="0.35">
      <c r="A6634" s="5">
        <v>54.48</v>
      </c>
    </row>
    <row r="6635" spans="1:1" thickBot="1" x14ac:dyDescent="0.35">
      <c r="A6635" s="5">
        <v>199.99</v>
      </c>
    </row>
    <row r="6636" spans="1:1" thickBot="1" x14ac:dyDescent="0.35">
      <c r="A6636" s="5">
        <v>68.540999999999997</v>
      </c>
    </row>
    <row r="6637" spans="1:1" thickBot="1" x14ac:dyDescent="0.35">
      <c r="A6637" s="5">
        <v>627.16800000000001</v>
      </c>
    </row>
    <row r="6638" spans="1:1" thickBot="1" x14ac:dyDescent="0.35">
      <c r="A6638" s="5">
        <v>122.12</v>
      </c>
    </row>
    <row r="6639" spans="1:1" thickBot="1" x14ac:dyDescent="0.35">
      <c r="A6639" s="5">
        <v>6.99</v>
      </c>
    </row>
    <row r="6640" spans="1:1" thickBot="1" x14ac:dyDescent="0.35">
      <c r="A6640" s="5">
        <v>107.42400000000001</v>
      </c>
    </row>
    <row r="6641" spans="1:1" thickBot="1" x14ac:dyDescent="0.35">
      <c r="A6641" s="5">
        <v>1421.664</v>
      </c>
    </row>
    <row r="6642" spans="1:1" thickBot="1" x14ac:dyDescent="0.35">
      <c r="A6642" s="5">
        <v>125.88</v>
      </c>
    </row>
    <row r="6643" spans="1:1" thickBot="1" x14ac:dyDescent="0.35">
      <c r="A6643" s="5">
        <v>79.78</v>
      </c>
    </row>
    <row r="6644" spans="1:1" thickBot="1" x14ac:dyDescent="0.35">
      <c r="A6644" s="5">
        <v>133.19999999999999</v>
      </c>
    </row>
    <row r="6645" spans="1:1" thickBot="1" x14ac:dyDescent="0.35">
      <c r="A6645" s="5">
        <v>438.36799999999999</v>
      </c>
    </row>
    <row r="6646" spans="1:1" thickBot="1" x14ac:dyDescent="0.35">
      <c r="A6646" s="5">
        <v>139.94399999999999</v>
      </c>
    </row>
    <row r="6647" spans="1:1" thickBot="1" x14ac:dyDescent="0.35">
      <c r="A6647" s="5">
        <v>133.47200000000001</v>
      </c>
    </row>
    <row r="6648" spans="1:1" thickBot="1" x14ac:dyDescent="0.35">
      <c r="A6648" s="5">
        <v>564.19500000000005</v>
      </c>
    </row>
    <row r="6649" spans="1:1" thickBot="1" x14ac:dyDescent="0.35">
      <c r="A6649" s="5">
        <v>87.168000000000006</v>
      </c>
    </row>
    <row r="6650" spans="1:1" thickBot="1" x14ac:dyDescent="0.35">
      <c r="A6650" s="5">
        <v>42.616</v>
      </c>
    </row>
    <row r="6651" spans="1:1" thickBot="1" x14ac:dyDescent="0.35">
      <c r="A6651" s="5">
        <v>319.98399999999998</v>
      </c>
    </row>
    <row r="6652" spans="1:1" thickBot="1" x14ac:dyDescent="0.35">
      <c r="A6652" s="5">
        <v>45.92</v>
      </c>
    </row>
    <row r="6653" spans="1:1" thickBot="1" x14ac:dyDescent="0.35">
      <c r="A6653" s="5">
        <v>21.184000000000001</v>
      </c>
    </row>
    <row r="6654" spans="1:1" thickBot="1" x14ac:dyDescent="0.35">
      <c r="A6654" s="5">
        <v>20.736000000000001</v>
      </c>
    </row>
    <row r="6655" spans="1:1" thickBot="1" x14ac:dyDescent="0.35">
      <c r="A6655" s="5">
        <v>213.43</v>
      </c>
    </row>
    <row r="6656" spans="1:1" thickBot="1" x14ac:dyDescent="0.35">
      <c r="A6656" s="5">
        <v>333.57600000000002</v>
      </c>
    </row>
    <row r="6657" spans="1:1" thickBot="1" x14ac:dyDescent="0.35">
      <c r="A6657" s="5">
        <v>31.992000000000001</v>
      </c>
    </row>
    <row r="6658" spans="1:1" thickBot="1" x14ac:dyDescent="0.35">
      <c r="A6658" s="5">
        <v>51.167999999999999</v>
      </c>
    </row>
    <row r="6659" spans="1:1" thickBot="1" x14ac:dyDescent="0.35">
      <c r="A6659" s="5">
        <v>10.64</v>
      </c>
    </row>
    <row r="6660" spans="1:1" thickBot="1" x14ac:dyDescent="0.35">
      <c r="A6660" s="5">
        <v>68.703999999999994</v>
      </c>
    </row>
    <row r="6661" spans="1:1" thickBot="1" x14ac:dyDescent="0.35">
      <c r="A6661" s="5">
        <v>386.91</v>
      </c>
    </row>
    <row r="6662" spans="1:1" thickBot="1" x14ac:dyDescent="0.35">
      <c r="A6662" s="5">
        <v>39.659999999999997</v>
      </c>
    </row>
    <row r="6663" spans="1:1" thickBot="1" x14ac:dyDescent="0.35">
      <c r="A6663" s="5">
        <v>113.92</v>
      </c>
    </row>
    <row r="6664" spans="1:1" thickBot="1" x14ac:dyDescent="0.35">
      <c r="A6664" s="5">
        <v>447.86</v>
      </c>
    </row>
    <row r="6665" spans="1:1" thickBot="1" x14ac:dyDescent="0.35">
      <c r="A6665" s="5">
        <v>356.85</v>
      </c>
    </row>
    <row r="6666" spans="1:1" thickBot="1" x14ac:dyDescent="0.35">
      <c r="A6666" s="5">
        <v>251.58</v>
      </c>
    </row>
    <row r="6667" spans="1:1" thickBot="1" x14ac:dyDescent="0.35">
      <c r="A6667" s="5">
        <v>219.84</v>
      </c>
    </row>
    <row r="6668" spans="1:1" thickBot="1" x14ac:dyDescent="0.35">
      <c r="A6668" s="5">
        <v>42.85</v>
      </c>
    </row>
    <row r="6669" spans="1:1" thickBot="1" x14ac:dyDescent="0.35">
      <c r="A6669" s="5">
        <v>6.16</v>
      </c>
    </row>
    <row r="6670" spans="1:1" thickBot="1" x14ac:dyDescent="0.35">
      <c r="A6670" s="5">
        <v>17</v>
      </c>
    </row>
    <row r="6671" spans="1:1" thickBot="1" x14ac:dyDescent="0.35">
      <c r="A6671" s="5">
        <v>87.4</v>
      </c>
    </row>
    <row r="6672" spans="1:1" thickBot="1" x14ac:dyDescent="0.35">
      <c r="A6672" s="5">
        <v>29.84</v>
      </c>
    </row>
    <row r="6673" spans="1:1" thickBot="1" x14ac:dyDescent="0.35">
      <c r="A6673" s="5">
        <v>49.567999999999998</v>
      </c>
    </row>
    <row r="6674" spans="1:1" thickBot="1" x14ac:dyDescent="0.35">
      <c r="A6674" s="5">
        <v>265.86</v>
      </c>
    </row>
    <row r="6675" spans="1:1" thickBot="1" x14ac:dyDescent="0.35">
      <c r="A6675" s="5">
        <v>67.959999999999994</v>
      </c>
    </row>
    <row r="6676" spans="1:1" thickBot="1" x14ac:dyDescent="0.35">
      <c r="A6676" s="5">
        <v>10.92</v>
      </c>
    </row>
    <row r="6677" spans="1:1" thickBot="1" x14ac:dyDescent="0.35">
      <c r="A6677" s="5">
        <v>83.9</v>
      </c>
    </row>
    <row r="6678" spans="1:1" thickBot="1" x14ac:dyDescent="0.35">
      <c r="A6678" s="5">
        <v>19.75</v>
      </c>
    </row>
    <row r="6679" spans="1:1" thickBot="1" x14ac:dyDescent="0.35">
      <c r="A6679" s="5">
        <v>393.54</v>
      </c>
    </row>
    <row r="6680" spans="1:1" thickBot="1" x14ac:dyDescent="0.35">
      <c r="A6680" s="5">
        <v>46.872</v>
      </c>
    </row>
    <row r="6681" spans="1:1" thickBot="1" x14ac:dyDescent="0.35">
      <c r="A6681" s="5">
        <v>10.9</v>
      </c>
    </row>
    <row r="6682" spans="1:1" thickBot="1" x14ac:dyDescent="0.35">
      <c r="A6682" s="5">
        <v>79.92</v>
      </c>
    </row>
    <row r="6683" spans="1:1" thickBot="1" x14ac:dyDescent="0.35">
      <c r="A6683" s="5">
        <v>146.82</v>
      </c>
    </row>
    <row r="6684" spans="1:1" thickBot="1" x14ac:dyDescent="0.35">
      <c r="A6684" s="5">
        <v>3.6</v>
      </c>
    </row>
    <row r="6685" spans="1:1" thickBot="1" x14ac:dyDescent="0.35">
      <c r="A6685" s="5">
        <v>20.04</v>
      </c>
    </row>
    <row r="6686" spans="1:1" thickBot="1" x14ac:dyDescent="0.35">
      <c r="A6686" s="5">
        <v>180.01599999999999</v>
      </c>
    </row>
    <row r="6687" spans="1:1" thickBot="1" x14ac:dyDescent="0.35">
      <c r="A6687" s="5">
        <v>41.552</v>
      </c>
    </row>
    <row r="6688" spans="1:1" thickBot="1" x14ac:dyDescent="0.35">
      <c r="A6688" s="5">
        <v>13.12</v>
      </c>
    </row>
    <row r="6689" spans="1:1" thickBot="1" x14ac:dyDescent="0.35">
      <c r="A6689" s="5">
        <v>1117.92</v>
      </c>
    </row>
    <row r="6690" spans="1:1" thickBot="1" x14ac:dyDescent="0.35">
      <c r="A6690" s="5">
        <v>111.96</v>
      </c>
    </row>
    <row r="6691" spans="1:1" thickBot="1" x14ac:dyDescent="0.35">
      <c r="A6691" s="5">
        <v>12.16</v>
      </c>
    </row>
    <row r="6692" spans="1:1" thickBot="1" x14ac:dyDescent="0.35">
      <c r="A6692" s="5">
        <v>17.52</v>
      </c>
    </row>
    <row r="6693" spans="1:1" thickBot="1" x14ac:dyDescent="0.35">
      <c r="A6693" s="5">
        <v>155.88</v>
      </c>
    </row>
    <row r="6694" spans="1:1" thickBot="1" x14ac:dyDescent="0.35">
      <c r="A6694" s="5">
        <v>477.51</v>
      </c>
    </row>
    <row r="6695" spans="1:1" thickBot="1" x14ac:dyDescent="0.35">
      <c r="A6695" s="5">
        <v>164.88</v>
      </c>
    </row>
    <row r="6696" spans="1:1" thickBot="1" x14ac:dyDescent="0.35">
      <c r="A6696" s="5">
        <v>47.97</v>
      </c>
    </row>
    <row r="6697" spans="1:1" thickBot="1" x14ac:dyDescent="0.35">
      <c r="A6697" s="5">
        <v>415.17599999999999</v>
      </c>
    </row>
    <row r="6698" spans="1:1" thickBot="1" x14ac:dyDescent="0.35">
      <c r="A6698" s="5">
        <v>35.231999999999999</v>
      </c>
    </row>
    <row r="6699" spans="1:1" thickBot="1" x14ac:dyDescent="0.35">
      <c r="A6699" s="5">
        <v>54.96</v>
      </c>
    </row>
    <row r="6700" spans="1:1" thickBot="1" x14ac:dyDescent="0.35">
      <c r="A6700" s="5">
        <v>16.34</v>
      </c>
    </row>
    <row r="6701" spans="1:1" thickBot="1" x14ac:dyDescent="0.35">
      <c r="A6701" s="5">
        <v>225.29599999999999</v>
      </c>
    </row>
    <row r="6702" spans="1:1" thickBot="1" x14ac:dyDescent="0.35">
      <c r="A6702" s="5">
        <v>50.351999999999997</v>
      </c>
    </row>
    <row r="6703" spans="1:1" thickBot="1" x14ac:dyDescent="0.35">
      <c r="A6703" s="5">
        <v>163.136</v>
      </c>
    </row>
    <row r="6704" spans="1:1" thickBot="1" x14ac:dyDescent="0.35">
      <c r="A6704" s="5">
        <v>6.4080000000000004</v>
      </c>
    </row>
    <row r="6705" spans="1:1" thickBot="1" x14ac:dyDescent="0.35">
      <c r="A6705" s="5">
        <v>217.584</v>
      </c>
    </row>
    <row r="6706" spans="1:1" thickBot="1" x14ac:dyDescent="0.35">
      <c r="A6706" s="5">
        <v>5.43</v>
      </c>
    </row>
    <row r="6707" spans="1:1" thickBot="1" x14ac:dyDescent="0.35">
      <c r="A6707" s="5">
        <v>143.976</v>
      </c>
    </row>
    <row r="6708" spans="1:1" thickBot="1" x14ac:dyDescent="0.35">
      <c r="A6708" s="5">
        <v>519.67999999999995</v>
      </c>
    </row>
    <row r="6709" spans="1:1" thickBot="1" x14ac:dyDescent="0.35">
      <c r="A6709" s="5">
        <v>7.83</v>
      </c>
    </row>
    <row r="6710" spans="1:1" thickBot="1" x14ac:dyDescent="0.35">
      <c r="A6710" s="5">
        <v>883.84</v>
      </c>
    </row>
    <row r="6711" spans="1:1" thickBot="1" x14ac:dyDescent="0.35">
      <c r="A6711" s="5">
        <v>230.352</v>
      </c>
    </row>
    <row r="6712" spans="1:1" thickBot="1" x14ac:dyDescent="0.35">
      <c r="A6712" s="5">
        <v>273.92</v>
      </c>
    </row>
    <row r="6713" spans="1:1" thickBot="1" x14ac:dyDescent="0.35">
      <c r="A6713" s="5">
        <v>9.9120000000000008</v>
      </c>
    </row>
    <row r="6714" spans="1:1" thickBot="1" x14ac:dyDescent="0.35">
      <c r="A6714" s="5">
        <v>266.35199999999998</v>
      </c>
    </row>
    <row r="6715" spans="1:1" thickBot="1" x14ac:dyDescent="0.35">
      <c r="A6715" s="5">
        <v>56.328000000000003</v>
      </c>
    </row>
    <row r="6716" spans="1:1" thickBot="1" x14ac:dyDescent="0.35">
      <c r="A6716" s="5">
        <v>39.264000000000003</v>
      </c>
    </row>
    <row r="6717" spans="1:1" thickBot="1" x14ac:dyDescent="0.35">
      <c r="A6717" s="5">
        <v>95.231999999999999</v>
      </c>
    </row>
    <row r="6718" spans="1:1" thickBot="1" x14ac:dyDescent="0.35">
      <c r="A6718" s="5">
        <v>30</v>
      </c>
    </row>
    <row r="6719" spans="1:1" thickBot="1" x14ac:dyDescent="0.35">
      <c r="A6719" s="5">
        <v>25.92</v>
      </c>
    </row>
    <row r="6720" spans="1:1" thickBot="1" x14ac:dyDescent="0.35">
      <c r="A6720" s="5">
        <v>159.91999999999999</v>
      </c>
    </row>
    <row r="6721" spans="1:1" thickBot="1" x14ac:dyDescent="0.35">
      <c r="A6721" s="5">
        <v>34.944000000000003</v>
      </c>
    </row>
    <row r="6722" spans="1:1" thickBot="1" x14ac:dyDescent="0.35">
      <c r="A6722" s="5">
        <v>149.94999999999999</v>
      </c>
    </row>
    <row r="6723" spans="1:1" thickBot="1" x14ac:dyDescent="0.35">
      <c r="A6723" s="5">
        <v>23.32</v>
      </c>
    </row>
    <row r="6724" spans="1:1" thickBot="1" x14ac:dyDescent="0.35">
      <c r="A6724" s="5">
        <v>16.739999999999998</v>
      </c>
    </row>
    <row r="6725" spans="1:1" thickBot="1" x14ac:dyDescent="0.35">
      <c r="A6725" s="5">
        <v>14.82</v>
      </c>
    </row>
    <row r="6726" spans="1:1" thickBot="1" x14ac:dyDescent="0.35">
      <c r="A6726" s="5">
        <v>10.47</v>
      </c>
    </row>
    <row r="6727" spans="1:1" thickBot="1" x14ac:dyDescent="0.35">
      <c r="A6727" s="5">
        <v>11.07</v>
      </c>
    </row>
    <row r="6728" spans="1:1" thickBot="1" x14ac:dyDescent="0.35">
      <c r="A6728" s="5">
        <v>20.704000000000001</v>
      </c>
    </row>
    <row r="6729" spans="1:1" thickBot="1" x14ac:dyDescent="0.35">
      <c r="A6729" s="5">
        <v>177.2</v>
      </c>
    </row>
    <row r="6730" spans="1:1" thickBot="1" x14ac:dyDescent="0.35">
      <c r="A6730" s="5">
        <v>50.496000000000002</v>
      </c>
    </row>
    <row r="6731" spans="1:1" thickBot="1" x14ac:dyDescent="0.35">
      <c r="A6731" s="5">
        <v>6.1289999999999996</v>
      </c>
    </row>
    <row r="6732" spans="1:1" thickBot="1" x14ac:dyDescent="0.35">
      <c r="A6732" s="5">
        <v>643.13599999999997</v>
      </c>
    </row>
    <row r="6733" spans="1:1" thickBot="1" x14ac:dyDescent="0.35">
      <c r="A6733" s="5">
        <v>20.736000000000001</v>
      </c>
    </row>
    <row r="6734" spans="1:1" thickBot="1" x14ac:dyDescent="0.35">
      <c r="A6734" s="5">
        <v>177.536</v>
      </c>
    </row>
    <row r="6735" spans="1:1" thickBot="1" x14ac:dyDescent="0.35">
      <c r="A6735" s="5">
        <v>32.432000000000002</v>
      </c>
    </row>
    <row r="6736" spans="1:1" thickBot="1" x14ac:dyDescent="0.35">
      <c r="A6736" s="5">
        <v>11.696</v>
      </c>
    </row>
    <row r="6737" spans="1:1" thickBot="1" x14ac:dyDescent="0.35">
      <c r="A6737" s="5">
        <v>113.76</v>
      </c>
    </row>
    <row r="6738" spans="1:1" thickBot="1" x14ac:dyDescent="0.35">
      <c r="A6738" s="5">
        <v>579.51</v>
      </c>
    </row>
    <row r="6739" spans="1:1" thickBot="1" x14ac:dyDescent="0.35">
      <c r="A6739" s="5">
        <v>150.66</v>
      </c>
    </row>
    <row r="6740" spans="1:1" thickBot="1" x14ac:dyDescent="0.35">
      <c r="A6740" s="5">
        <v>48.031999999999996</v>
      </c>
    </row>
    <row r="6741" spans="1:1" thickBot="1" x14ac:dyDescent="0.35">
      <c r="A6741" s="5">
        <v>102.624</v>
      </c>
    </row>
    <row r="6742" spans="1:1" thickBot="1" x14ac:dyDescent="0.35">
      <c r="A6742" s="5">
        <v>359.77199999999999</v>
      </c>
    </row>
    <row r="6743" spans="1:1" thickBot="1" x14ac:dyDescent="0.35">
      <c r="A6743" s="5">
        <v>13.391999999999999</v>
      </c>
    </row>
    <row r="6744" spans="1:1" thickBot="1" x14ac:dyDescent="0.35">
      <c r="A6744" s="5">
        <v>122.136</v>
      </c>
    </row>
    <row r="6745" spans="1:1" thickBot="1" x14ac:dyDescent="0.35">
      <c r="A6745" s="5">
        <v>35.880000000000003</v>
      </c>
    </row>
    <row r="6746" spans="1:1" thickBot="1" x14ac:dyDescent="0.35">
      <c r="A6746" s="5">
        <v>479.952</v>
      </c>
    </row>
    <row r="6747" spans="1:1" thickBot="1" x14ac:dyDescent="0.35">
      <c r="A6747" s="5">
        <v>23.92</v>
      </c>
    </row>
    <row r="6748" spans="1:1" thickBot="1" x14ac:dyDescent="0.35">
      <c r="A6748" s="5">
        <v>629.95000000000005</v>
      </c>
    </row>
    <row r="6749" spans="1:1" thickBot="1" x14ac:dyDescent="0.35">
      <c r="A6749" s="5">
        <v>14.952</v>
      </c>
    </row>
    <row r="6750" spans="1:1" thickBot="1" x14ac:dyDescent="0.35">
      <c r="A6750" s="5">
        <v>17.940000000000001</v>
      </c>
    </row>
    <row r="6751" spans="1:1" thickBot="1" x14ac:dyDescent="0.35">
      <c r="A6751" s="5">
        <v>116.98</v>
      </c>
    </row>
    <row r="6752" spans="1:1" thickBot="1" x14ac:dyDescent="0.35">
      <c r="A6752" s="5">
        <v>121.96</v>
      </c>
    </row>
    <row r="6753" spans="1:1" thickBot="1" x14ac:dyDescent="0.35">
      <c r="A6753" s="5">
        <v>8.74</v>
      </c>
    </row>
    <row r="6754" spans="1:1" thickBot="1" x14ac:dyDescent="0.35">
      <c r="A6754" s="5">
        <v>61.96</v>
      </c>
    </row>
    <row r="6755" spans="1:1" thickBot="1" x14ac:dyDescent="0.35">
      <c r="A6755" s="5">
        <v>7.96</v>
      </c>
    </row>
    <row r="6756" spans="1:1" thickBot="1" x14ac:dyDescent="0.35">
      <c r="A6756" s="5">
        <v>275.24</v>
      </c>
    </row>
    <row r="6757" spans="1:1" thickBot="1" x14ac:dyDescent="0.35">
      <c r="A6757" s="5">
        <v>47.4</v>
      </c>
    </row>
    <row r="6758" spans="1:1" thickBot="1" x14ac:dyDescent="0.35">
      <c r="A6758" s="5">
        <v>512.96</v>
      </c>
    </row>
    <row r="6759" spans="1:1" thickBot="1" x14ac:dyDescent="0.35">
      <c r="A6759" s="5">
        <v>395.94</v>
      </c>
    </row>
    <row r="6760" spans="1:1" thickBot="1" x14ac:dyDescent="0.35">
      <c r="A6760" s="5">
        <v>81.96</v>
      </c>
    </row>
    <row r="6761" spans="1:1" thickBot="1" x14ac:dyDescent="0.35">
      <c r="A6761" s="5">
        <v>32.776000000000003</v>
      </c>
    </row>
    <row r="6762" spans="1:1" thickBot="1" x14ac:dyDescent="0.35">
      <c r="A6762" s="5">
        <v>272.94</v>
      </c>
    </row>
    <row r="6763" spans="1:1" thickBot="1" x14ac:dyDescent="0.35">
      <c r="A6763" s="5">
        <v>253.76400000000001</v>
      </c>
    </row>
    <row r="6764" spans="1:1" thickBot="1" x14ac:dyDescent="0.35">
      <c r="A6764" s="5">
        <v>29.24</v>
      </c>
    </row>
    <row r="6765" spans="1:1" thickBot="1" x14ac:dyDescent="0.35">
      <c r="A6765" s="5">
        <v>35.167999999999999</v>
      </c>
    </row>
    <row r="6766" spans="1:1" thickBot="1" x14ac:dyDescent="0.35">
      <c r="A6766" s="5">
        <v>1362.9</v>
      </c>
    </row>
    <row r="6767" spans="1:1" thickBot="1" x14ac:dyDescent="0.35">
      <c r="A6767" s="5">
        <v>317.05799999999999</v>
      </c>
    </row>
    <row r="6768" spans="1:1" thickBot="1" x14ac:dyDescent="0.35">
      <c r="A6768" s="5">
        <v>15.76</v>
      </c>
    </row>
    <row r="6769" spans="1:1" thickBot="1" x14ac:dyDescent="0.35">
      <c r="A6769" s="5">
        <v>14.56</v>
      </c>
    </row>
    <row r="6770" spans="1:1" thickBot="1" x14ac:dyDescent="0.35">
      <c r="A6770" s="5">
        <v>196.21</v>
      </c>
    </row>
    <row r="6771" spans="1:1" thickBot="1" x14ac:dyDescent="0.35">
      <c r="A6771" s="5">
        <v>35.4</v>
      </c>
    </row>
    <row r="6772" spans="1:1" thickBot="1" x14ac:dyDescent="0.35">
      <c r="A6772" s="5">
        <v>419.4</v>
      </c>
    </row>
    <row r="6773" spans="1:1" thickBot="1" x14ac:dyDescent="0.35">
      <c r="A6773" s="5">
        <v>13.005000000000001</v>
      </c>
    </row>
    <row r="6774" spans="1:1" thickBot="1" x14ac:dyDescent="0.35">
      <c r="A6774" s="5">
        <v>7.7119999999999997</v>
      </c>
    </row>
    <row r="6775" spans="1:1" thickBot="1" x14ac:dyDescent="0.35">
      <c r="A6775" s="5">
        <v>4.1760000000000002</v>
      </c>
    </row>
    <row r="6776" spans="1:1" thickBot="1" x14ac:dyDescent="0.35">
      <c r="A6776" s="5">
        <v>38.880000000000003</v>
      </c>
    </row>
    <row r="6777" spans="1:1" thickBot="1" x14ac:dyDescent="0.35">
      <c r="A6777" s="5">
        <v>17.64</v>
      </c>
    </row>
    <row r="6778" spans="1:1" thickBot="1" x14ac:dyDescent="0.35">
      <c r="A6778" s="5">
        <v>93.456000000000003</v>
      </c>
    </row>
    <row r="6779" spans="1:1" thickBot="1" x14ac:dyDescent="0.35">
      <c r="A6779" s="5">
        <v>449.91</v>
      </c>
    </row>
    <row r="6780" spans="1:1" thickBot="1" x14ac:dyDescent="0.35">
      <c r="A6780" s="5">
        <v>344.94</v>
      </c>
    </row>
    <row r="6781" spans="1:1" thickBot="1" x14ac:dyDescent="0.35">
      <c r="A6781" s="5">
        <v>14.76</v>
      </c>
    </row>
    <row r="6782" spans="1:1" thickBot="1" x14ac:dyDescent="0.35">
      <c r="A6782" s="5">
        <v>12.76</v>
      </c>
    </row>
    <row r="6783" spans="1:1" thickBot="1" x14ac:dyDescent="0.35">
      <c r="A6783" s="5">
        <v>58.48</v>
      </c>
    </row>
    <row r="6784" spans="1:1" thickBot="1" x14ac:dyDescent="0.35">
      <c r="A6784" s="5">
        <v>20.096</v>
      </c>
    </row>
    <row r="6785" spans="1:1" thickBot="1" x14ac:dyDescent="0.35">
      <c r="A6785" s="5">
        <v>37.752000000000002</v>
      </c>
    </row>
    <row r="6786" spans="1:1" thickBot="1" x14ac:dyDescent="0.35">
      <c r="A6786" s="5">
        <v>138.58799999999999</v>
      </c>
    </row>
    <row r="6787" spans="1:1" thickBot="1" x14ac:dyDescent="0.35">
      <c r="A6787" s="5">
        <v>259.92</v>
      </c>
    </row>
    <row r="6788" spans="1:1" thickBot="1" x14ac:dyDescent="0.35">
      <c r="A6788" s="5">
        <v>20.736000000000001</v>
      </c>
    </row>
    <row r="6789" spans="1:1" thickBot="1" x14ac:dyDescent="0.35">
      <c r="A6789" s="5">
        <v>129.93</v>
      </c>
    </row>
    <row r="6790" spans="1:1" thickBot="1" x14ac:dyDescent="0.35">
      <c r="A6790" s="5">
        <v>69.930000000000007</v>
      </c>
    </row>
    <row r="6791" spans="1:1" thickBot="1" x14ac:dyDescent="0.35">
      <c r="A6791" s="5">
        <v>140.73599999999999</v>
      </c>
    </row>
    <row r="6792" spans="1:1" thickBot="1" x14ac:dyDescent="0.35">
      <c r="A6792" s="5">
        <v>8.32</v>
      </c>
    </row>
    <row r="6793" spans="1:1" thickBot="1" x14ac:dyDescent="0.35">
      <c r="A6793" s="5">
        <v>9.98</v>
      </c>
    </row>
    <row r="6794" spans="1:1" thickBot="1" x14ac:dyDescent="0.35">
      <c r="A6794" s="5">
        <v>62.94</v>
      </c>
    </row>
    <row r="6795" spans="1:1" thickBot="1" x14ac:dyDescent="0.35">
      <c r="A6795" s="5">
        <v>21.488</v>
      </c>
    </row>
    <row r="6796" spans="1:1" thickBot="1" x14ac:dyDescent="0.35">
      <c r="A6796" s="5">
        <v>239.976</v>
      </c>
    </row>
    <row r="6797" spans="1:1" thickBot="1" x14ac:dyDescent="0.35">
      <c r="A6797" s="5">
        <v>34.503999999999998</v>
      </c>
    </row>
    <row r="6798" spans="1:1" thickBot="1" x14ac:dyDescent="0.35">
      <c r="A6798" s="5">
        <v>20.103999999999999</v>
      </c>
    </row>
    <row r="6799" spans="1:1" thickBot="1" x14ac:dyDescent="0.35">
      <c r="A6799" s="5">
        <v>3.798</v>
      </c>
    </row>
    <row r="6800" spans="1:1" thickBot="1" x14ac:dyDescent="0.35">
      <c r="A6800" s="5">
        <v>7.88</v>
      </c>
    </row>
    <row r="6801" spans="1:1" thickBot="1" x14ac:dyDescent="0.35">
      <c r="A6801" s="5">
        <v>35.445</v>
      </c>
    </row>
    <row r="6802" spans="1:1" thickBot="1" x14ac:dyDescent="0.35">
      <c r="A6802" s="5">
        <v>269.97000000000003</v>
      </c>
    </row>
    <row r="6803" spans="1:1" thickBot="1" x14ac:dyDescent="0.35">
      <c r="A6803" s="5">
        <v>45.12</v>
      </c>
    </row>
    <row r="6804" spans="1:1" thickBot="1" x14ac:dyDescent="0.35">
      <c r="A6804" s="5">
        <v>100.8</v>
      </c>
    </row>
    <row r="6805" spans="1:1" thickBot="1" x14ac:dyDescent="0.35">
      <c r="A6805" s="5">
        <v>47.968000000000004</v>
      </c>
    </row>
    <row r="6806" spans="1:1" thickBot="1" x14ac:dyDescent="0.35">
      <c r="A6806" s="5">
        <v>99.98</v>
      </c>
    </row>
    <row r="6807" spans="1:1" thickBot="1" x14ac:dyDescent="0.35">
      <c r="A6807" s="5">
        <v>9.9600000000000009</v>
      </c>
    </row>
    <row r="6808" spans="1:1" thickBot="1" x14ac:dyDescent="0.35">
      <c r="A6808" s="5">
        <v>3.8559999999999999</v>
      </c>
    </row>
    <row r="6809" spans="1:1" thickBot="1" x14ac:dyDescent="0.35">
      <c r="A6809" s="5">
        <v>98.376000000000005</v>
      </c>
    </row>
    <row r="6810" spans="1:1" thickBot="1" x14ac:dyDescent="0.35">
      <c r="A6810" s="5">
        <v>22.38</v>
      </c>
    </row>
    <row r="6811" spans="1:1" thickBot="1" x14ac:dyDescent="0.35">
      <c r="A6811" s="5">
        <v>3.8820000000000001</v>
      </c>
    </row>
    <row r="6812" spans="1:1" thickBot="1" x14ac:dyDescent="0.35">
      <c r="A6812" s="5">
        <v>12.585000000000001</v>
      </c>
    </row>
    <row r="6813" spans="1:1" thickBot="1" x14ac:dyDescent="0.35">
      <c r="A6813" s="5">
        <v>113.372</v>
      </c>
    </row>
    <row r="6814" spans="1:1" thickBot="1" x14ac:dyDescent="0.35">
      <c r="A6814" s="5">
        <v>18.312000000000001</v>
      </c>
    </row>
    <row r="6815" spans="1:1" thickBot="1" x14ac:dyDescent="0.35">
      <c r="A6815" s="5">
        <v>127.93600000000001</v>
      </c>
    </row>
    <row r="6816" spans="1:1" thickBot="1" x14ac:dyDescent="0.35">
      <c r="A6816" s="5">
        <v>241.17</v>
      </c>
    </row>
    <row r="6817" spans="1:1" thickBot="1" x14ac:dyDescent="0.35">
      <c r="A6817" s="5">
        <v>6.24</v>
      </c>
    </row>
    <row r="6818" spans="1:1" thickBot="1" x14ac:dyDescent="0.35">
      <c r="A6818" s="5">
        <v>17.899999999999999</v>
      </c>
    </row>
    <row r="6819" spans="1:1" thickBot="1" x14ac:dyDescent="0.35">
      <c r="A6819" s="5">
        <v>3266.3760000000002</v>
      </c>
    </row>
    <row r="6820" spans="1:1" thickBot="1" x14ac:dyDescent="0.35">
      <c r="A6820" s="5">
        <v>1.68</v>
      </c>
    </row>
    <row r="6821" spans="1:1" thickBot="1" x14ac:dyDescent="0.35">
      <c r="A6821" s="5">
        <v>7.968</v>
      </c>
    </row>
    <row r="6822" spans="1:1" thickBot="1" x14ac:dyDescent="0.35">
      <c r="A6822" s="5">
        <v>113.372</v>
      </c>
    </row>
    <row r="6823" spans="1:1" thickBot="1" x14ac:dyDescent="0.35">
      <c r="A6823" s="5">
        <v>2.96</v>
      </c>
    </row>
    <row r="6824" spans="1:1" thickBot="1" x14ac:dyDescent="0.35">
      <c r="A6824" s="5">
        <v>168.1</v>
      </c>
    </row>
    <row r="6825" spans="1:1" thickBot="1" x14ac:dyDescent="0.35">
      <c r="A6825" s="5">
        <v>98.46</v>
      </c>
    </row>
    <row r="6826" spans="1:1" thickBot="1" x14ac:dyDescent="0.35">
      <c r="A6826" s="5">
        <v>358.58</v>
      </c>
    </row>
    <row r="6827" spans="1:1" thickBot="1" x14ac:dyDescent="0.35">
      <c r="A6827" s="5">
        <v>32.479999999999997</v>
      </c>
    </row>
    <row r="6828" spans="1:1" thickBot="1" x14ac:dyDescent="0.35">
      <c r="A6828" s="5">
        <v>17499.95</v>
      </c>
    </row>
    <row r="6829" spans="1:1" thickBot="1" x14ac:dyDescent="0.35">
      <c r="A6829" s="5">
        <v>735.98</v>
      </c>
    </row>
    <row r="6830" spans="1:1" thickBot="1" x14ac:dyDescent="0.35">
      <c r="A6830" s="5">
        <v>34.369999999999997</v>
      </c>
    </row>
    <row r="6831" spans="1:1" thickBot="1" x14ac:dyDescent="0.35">
      <c r="A6831" s="5">
        <v>33.96</v>
      </c>
    </row>
    <row r="6832" spans="1:1" thickBot="1" x14ac:dyDescent="0.35">
      <c r="A6832" s="5">
        <v>197.97</v>
      </c>
    </row>
    <row r="6833" spans="1:1" thickBot="1" x14ac:dyDescent="0.35">
      <c r="A6833" s="5">
        <v>17.48</v>
      </c>
    </row>
    <row r="6834" spans="1:1" thickBot="1" x14ac:dyDescent="0.35">
      <c r="A6834" s="5">
        <v>8.016</v>
      </c>
    </row>
    <row r="6835" spans="1:1" thickBot="1" x14ac:dyDescent="0.35">
      <c r="A6835" s="5">
        <v>146.04</v>
      </c>
    </row>
    <row r="6836" spans="1:1" thickBot="1" x14ac:dyDescent="0.35">
      <c r="A6836" s="5">
        <v>27.88</v>
      </c>
    </row>
    <row r="6837" spans="1:1" thickBot="1" x14ac:dyDescent="0.35">
      <c r="A6837" s="5">
        <v>152.65</v>
      </c>
    </row>
    <row r="6838" spans="1:1" thickBot="1" x14ac:dyDescent="0.35">
      <c r="A6838" s="5">
        <v>22.72</v>
      </c>
    </row>
    <row r="6839" spans="1:1" thickBot="1" x14ac:dyDescent="0.35">
      <c r="A6839" s="5">
        <v>11.12</v>
      </c>
    </row>
    <row r="6840" spans="1:1" thickBot="1" x14ac:dyDescent="0.35">
      <c r="A6840" s="5">
        <v>1640.7</v>
      </c>
    </row>
    <row r="6841" spans="1:1" thickBot="1" x14ac:dyDescent="0.35">
      <c r="A6841" s="5">
        <v>371.2</v>
      </c>
    </row>
    <row r="6842" spans="1:1" thickBot="1" x14ac:dyDescent="0.35">
      <c r="A6842" s="5">
        <v>14.832000000000001</v>
      </c>
    </row>
    <row r="6843" spans="1:1" thickBot="1" x14ac:dyDescent="0.35">
      <c r="A6843" s="5">
        <v>20.7</v>
      </c>
    </row>
    <row r="6844" spans="1:1" thickBot="1" x14ac:dyDescent="0.35">
      <c r="A6844" s="5">
        <v>11.34</v>
      </c>
    </row>
    <row r="6845" spans="1:1" thickBot="1" x14ac:dyDescent="0.35">
      <c r="A6845" s="5">
        <v>67.900000000000006</v>
      </c>
    </row>
    <row r="6846" spans="1:1" thickBot="1" x14ac:dyDescent="0.35">
      <c r="A6846" s="5">
        <v>1059.1199999999999</v>
      </c>
    </row>
    <row r="6847" spans="1:1" thickBot="1" x14ac:dyDescent="0.35">
      <c r="A6847" s="5">
        <v>478.48</v>
      </c>
    </row>
    <row r="6848" spans="1:1" thickBot="1" x14ac:dyDescent="0.35">
      <c r="A6848" s="5">
        <v>32.04</v>
      </c>
    </row>
    <row r="6849" spans="1:1" thickBot="1" x14ac:dyDescent="0.35">
      <c r="A6849" s="5">
        <v>55.991999999999997</v>
      </c>
    </row>
    <row r="6850" spans="1:1" thickBot="1" x14ac:dyDescent="0.35">
      <c r="A6850" s="5">
        <v>76.864000000000004</v>
      </c>
    </row>
    <row r="6851" spans="1:1" thickBot="1" x14ac:dyDescent="0.35">
      <c r="A6851" s="5">
        <v>59.92</v>
      </c>
    </row>
    <row r="6852" spans="1:1" thickBot="1" x14ac:dyDescent="0.35">
      <c r="A6852" s="5">
        <v>1565.88</v>
      </c>
    </row>
    <row r="6853" spans="1:1" thickBot="1" x14ac:dyDescent="0.35">
      <c r="A6853" s="5">
        <v>106.05</v>
      </c>
    </row>
    <row r="6854" spans="1:1" thickBot="1" x14ac:dyDescent="0.35">
      <c r="A6854" s="5">
        <v>62.04</v>
      </c>
    </row>
    <row r="6855" spans="1:1" thickBot="1" x14ac:dyDescent="0.35">
      <c r="A6855" s="5">
        <v>494.97</v>
      </c>
    </row>
    <row r="6856" spans="1:1" thickBot="1" x14ac:dyDescent="0.35">
      <c r="A6856" s="5">
        <v>367.96</v>
      </c>
    </row>
    <row r="6857" spans="1:1" thickBot="1" x14ac:dyDescent="0.35">
      <c r="A6857" s="5">
        <v>44.96</v>
      </c>
    </row>
    <row r="6858" spans="1:1" thickBot="1" x14ac:dyDescent="0.35">
      <c r="A6858" s="5">
        <v>182.94</v>
      </c>
    </row>
    <row r="6859" spans="1:1" thickBot="1" x14ac:dyDescent="0.35">
      <c r="A6859" s="5">
        <v>28.14</v>
      </c>
    </row>
    <row r="6860" spans="1:1" thickBot="1" x14ac:dyDescent="0.35">
      <c r="A6860" s="5">
        <v>7.38</v>
      </c>
    </row>
    <row r="6861" spans="1:1" thickBot="1" x14ac:dyDescent="0.35">
      <c r="A6861" s="5">
        <v>10.9</v>
      </c>
    </row>
    <row r="6862" spans="1:1" thickBot="1" x14ac:dyDescent="0.35">
      <c r="A6862" s="5">
        <v>274.89</v>
      </c>
    </row>
    <row r="6863" spans="1:1" thickBot="1" x14ac:dyDescent="0.35">
      <c r="A6863" s="5">
        <v>23.04</v>
      </c>
    </row>
    <row r="6864" spans="1:1" thickBot="1" x14ac:dyDescent="0.35">
      <c r="A6864" s="5">
        <v>218.352</v>
      </c>
    </row>
    <row r="6865" spans="1:1" thickBot="1" x14ac:dyDescent="0.35">
      <c r="A6865" s="5">
        <v>10.368</v>
      </c>
    </row>
    <row r="6866" spans="1:1" thickBot="1" x14ac:dyDescent="0.35">
      <c r="A6866" s="5">
        <v>12.672000000000001</v>
      </c>
    </row>
    <row r="6867" spans="1:1" thickBot="1" x14ac:dyDescent="0.35">
      <c r="A6867" s="5">
        <v>91.96</v>
      </c>
    </row>
    <row r="6868" spans="1:1" thickBot="1" x14ac:dyDescent="0.35">
      <c r="A6868" s="5">
        <v>254.97</v>
      </c>
    </row>
    <row r="6869" spans="1:1" thickBot="1" x14ac:dyDescent="0.35">
      <c r="A6869" s="5">
        <v>31.984000000000002</v>
      </c>
    </row>
    <row r="6870" spans="1:1" thickBot="1" x14ac:dyDescent="0.35">
      <c r="A6870" s="5">
        <v>2887.056</v>
      </c>
    </row>
    <row r="6871" spans="1:1" thickBot="1" x14ac:dyDescent="0.35">
      <c r="A6871" s="5">
        <v>12.96</v>
      </c>
    </row>
    <row r="6872" spans="1:1" thickBot="1" x14ac:dyDescent="0.35">
      <c r="A6872" s="5">
        <v>47.52</v>
      </c>
    </row>
    <row r="6873" spans="1:1" thickBot="1" x14ac:dyDescent="0.35">
      <c r="A6873" s="5">
        <v>11.952</v>
      </c>
    </row>
    <row r="6874" spans="1:1" thickBot="1" x14ac:dyDescent="0.35">
      <c r="A6874" s="5">
        <v>4.9800000000000004</v>
      </c>
    </row>
    <row r="6875" spans="1:1" thickBot="1" x14ac:dyDescent="0.35">
      <c r="A6875" s="5">
        <v>10.78</v>
      </c>
    </row>
    <row r="6876" spans="1:1" thickBot="1" x14ac:dyDescent="0.35">
      <c r="A6876" s="5">
        <v>119.976</v>
      </c>
    </row>
    <row r="6877" spans="1:1" thickBot="1" x14ac:dyDescent="0.35">
      <c r="A6877" s="5">
        <v>25.06</v>
      </c>
    </row>
    <row r="6878" spans="1:1" thickBot="1" x14ac:dyDescent="0.35">
      <c r="A6878" s="5">
        <v>1652.94</v>
      </c>
    </row>
    <row r="6879" spans="1:1" thickBot="1" x14ac:dyDescent="0.35">
      <c r="A6879" s="5">
        <v>131.376</v>
      </c>
    </row>
    <row r="6880" spans="1:1" thickBot="1" x14ac:dyDescent="0.35">
      <c r="A6880" s="5">
        <v>5.3440000000000003</v>
      </c>
    </row>
    <row r="6881" spans="1:1" thickBot="1" x14ac:dyDescent="0.35">
      <c r="A6881" s="5">
        <v>2003.92</v>
      </c>
    </row>
    <row r="6882" spans="1:1" thickBot="1" x14ac:dyDescent="0.35">
      <c r="A6882" s="5">
        <v>32.4</v>
      </c>
    </row>
    <row r="6883" spans="1:1" thickBot="1" x14ac:dyDescent="0.35">
      <c r="A6883" s="5">
        <v>1913.4</v>
      </c>
    </row>
    <row r="6884" spans="1:1" thickBot="1" x14ac:dyDescent="0.35">
      <c r="A6884" s="5">
        <v>146.72999999999999</v>
      </c>
    </row>
    <row r="6885" spans="1:1" thickBot="1" x14ac:dyDescent="0.35">
      <c r="A6885" s="5">
        <v>114.2</v>
      </c>
    </row>
    <row r="6886" spans="1:1" thickBot="1" x14ac:dyDescent="0.35">
      <c r="A6886" s="5">
        <v>2567.84</v>
      </c>
    </row>
    <row r="6887" spans="1:1" thickBot="1" x14ac:dyDescent="0.35">
      <c r="A6887" s="5">
        <v>37.055999999999997</v>
      </c>
    </row>
    <row r="6888" spans="1:1" thickBot="1" x14ac:dyDescent="0.35">
      <c r="A6888" s="5">
        <v>259.89600000000002</v>
      </c>
    </row>
    <row r="6889" spans="1:1" thickBot="1" x14ac:dyDescent="0.35">
      <c r="A6889" s="5">
        <v>19.05</v>
      </c>
    </row>
    <row r="6890" spans="1:1" thickBot="1" x14ac:dyDescent="0.35">
      <c r="A6890" s="5">
        <v>73.343999999999994</v>
      </c>
    </row>
    <row r="6891" spans="1:1" thickBot="1" x14ac:dyDescent="0.35">
      <c r="A6891" s="5">
        <v>95.68</v>
      </c>
    </row>
    <row r="6892" spans="1:1" thickBot="1" x14ac:dyDescent="0.35">
      <c r="A6892" s="5">
        <v>50.96</v>
      </c>
    </row>
    <row r="6893" spans="1:1" thickBot="1" x14ac:dyDescent="0.35">
      <c r="A6893" s="5">
        <v>113.94</v>
      </c>
    </row>
    <row r="6894" spans="1:1" thickBot="1" x14ac:dyDescent="0.35">
      <c r="A6894" s="5">
        <v>25.92</v>
      </c>
    </row>
    <row r="6895" spans="1:1" thickBot="1" x14ac:dyDescent="0.35">
      <c r="A6895" s="5">
        <v>20.32</v>
      </c>
    </row>
    <row r="6896" spans="1:1" thickBot="1" x14ac:dyDescent="0.35">
      <c r="A6896" s="5">
        <v>411.98</v>
      </c>
    </row>
    <row r="6897" spans="1:1" thickBot="1" x14ac:dyDescent="0.35">
      <c r="A6897" s="5">
        <v>34.479999999999997</v>
      </c>
    </row>
    <row r="6898" spans="1:1" thickBot="1" x14ac:dyDescent="0.35">
      <c r="A6898" s="5">
        <v>244.55</v>
      </c>
    </row>
    <row r="6899" spans="1:1" thickBot="1" x14ac:dyDescent="0.35">
      <c r="A6899" s="5">
        <v>10.782</v>
      </c>
    </row>
    <row r="6900" spans="1:1" thickBot="1" x14ac:dyDescent="0.35">
      <c r="A6900" s="5">
        <v>602.65099999999995</v>
      </c>
    </row>
    <row r="6901" spans="1:1" thickBot="1" x14ac:dyDescent="0.35">
      <c r="A6901" s="5">
        <v>7.6559999999999997</v>
      </c>
    </row>
    <row r="6902" spans="1:1" thickBot="1" x14ac:dyDescent="0.35">
      <c r="A6902" s="5">
        <v>559.92999999999995</v>
      </c>
    </row>
    <row r="6903" spans="1:1" thickBot="1" x14ac:dyDescent="0.35">
      <c r="A6903" s="5">
        <v>2399.96</v>
      </c>
    </row>
    <row r="6904" spans="1:1" thickBot="1" x14ac:dyDescent="0.35">
      <c r="A6904" s="5">
        <v>16</v>
      </c>
    </row>
    <row r="6905" spans="1:1" thickBot="1" x14ac:dyDescent="0.35">
      <c r="A6905" s="5">
        <v>5.5880000000000001</v>
      </c>
    </row>
    <row r="6906" spans="1:1" thickBot="1" x14ac:dyDescent="0.35">
      <c r="A6906" s="5">
        <v>235.92</v>
      </c>
    </row>
    <row r="6907" spans="1:1" thickBot="1" x14ac:dyDescent="0.35">
      <c r="A6907" s="5">
        <v>10.68</v>
      </c>
    </row>
    <row r="6908" spans="1:1" thickBot="1" x14ac:dyDescent="0.35">
      <c r="A6908" s="5">
        <v>41.28</v>
      </c>
    </row>
    <row r="6909" spans="1:1" thickBot="1" x14ac:dyDescent="0.35">
      <c r="A6909" s="5">
        <v>1001.5839999999999</v>
      </c>
    </row>
    <row r="6910" spans="1:1" thickBot="1" x14ac:dyDescent="0.35">
      <c r="A6910" s="5">
        <v>14.76</v>
      </c>
    </row>
    <row r="6911" spans="1:1" thickBot="1" x14ac:dyDescent="0.35">
      <c r="A6911" s="5">
        <v>2.5019999999999998</v>
      </c>
    </row>
    <row r="6912" spans="1:1" thickBot="1" x14ac:dyDescent="0.35">
      <c r="A6912" s="5">
        <v>115.96</v>
      </c>
    </row>
    <row r="6913" spans="1:1" thickBot="1" x14ac:dyDescent="0.35">
      <c r="A6913" s="5">
        <v>186.54</v>
      </c>
    </row>
    <row r="6914" spans="1:1" thickBot="1" x14ac:dyDescent="0.35">
      <c r="A6914" s="5">
        <v>159.56</v>
      </c>
    </row>
    <row r="6915" spans="1:1" thickBot="1" x14ac:dyDescent="0.35">
      <c r="A6915" s="5">
        <v>55.984000000000002</v>
      </c>
    </row>
    <row r="6916" spans="1:1" thickBot="1" x14ac:dyDescent="0.35">
      <c r="A6916" s="5">
        <v>132.16</v>
      </c>
    </row>
    <row r="6917" spans="1:1" thickBot="1" x14ac:dyDescent="0.35">
      <c r="A6917" s="5">
        <v>17.904</v>
      </c>
    </row>
    <row r="6918" spans="1:1" thickBot="1" x14ac:dyDescent="0.35">
      <c r="A6918" s="5">
        <v>124.032</v>
      </c>
    </row>
    <row r="6919" spans="1:1" thickBot="1" x14ac:dyDescent="0.35">
      <c r="A6919" s="5">
        <v>1403.92</v>
      </c>
    </row>
    <row r="6920" spans="1:1" thickBot="1" x14ac:dyDescent="0.35">
      <c r="A6920" s="5">
        <v>28.8</v>
      </c>
    </row>
    <row r="6921" spans="1:1" thickBot="1" x14ac:dyDescent="0.35">
      <c r="A6921" s="5">
        <v>24.588000000000001</v>
      </c>
    </row>
    <row r="6922" spans="1:1" thickBot="1" x14ac:dyDescent="0.35">
      <c r="A6922" s="5">
        <v>356.79</v>
      </c>
    </row>
    <row r="6923" spans="1:1" thickBot="1" x14ac:dyDescent="0.35">
      <c r="A6923" s="5">
        <v>16.98</v>
      </c>
    </row>
    <row r="6924" spans="1:1" thickBot="1" x14ac:dyDescent="0.35">
      <c r="A6924" s="5">
        <v>491.55</v>
      </c>
    </row>
    <row r="6925" spans="1:1" thickBot="1" x14ac:dyDescent="0.35">
      <c r="A6925" s="5">
        <v>7.38</v>
      </c>
    </row>
    <row r="6926" spans="1:1" thickBot="1" x14ac:dyDescent="0.35">
      <c r="A6926" s="5">
        <v>23.66</v>
      </c>
    </row>
    <row r="6927" spans="1:1" thickBot="1" x14ac:dyDescent="0.35">
      <c r="A6927" s="5">
        <v>681.40800000000002</v>
      </c>
    </row>
    <row r="6928" spans="1:1" thickBot="1" x14ac:dyDescent="0.35">
      <c r="A6928" s="5">
        <v>18.899999999999999</v>
      </c>
    </row>
    <row r="6929" spans="1:1" thickBot="1" x14ac:dyDescent="0.35">
      <c r="A6929" s="5">
        <v>93.68</v>
      </c>
    </row>
    <row r="6930" spans="1:1" thickBot="1" x14ac:dyDescent="0.35">
      <c r="A6930" s="5">
        <v>21.93</v>
      </c>
    </row>
    <row r="6931" spans="1:1" thickBot="1" x14ac:dyDescent="0.35">
      <c r="A6931" s="5">
        <v>862.34400000000005</v>
      </c>
    </row>
    <row r="6932" spans="1:1" thickBot="1" x14ac:dyDescent="0.35">
      <c r="A6932" s="5">
        <v>19.98</v>
      </c>
    </row>
    <row r="6933" spans="1:1" thickBot="1" x14ac:dyDescent="0.35">
      <c r="A6933" s="5">
        <v>13.494</v>
      </c>
    </row>
    <row r="6934" spans="1:1" thickBot="1" x14ac:dyDescent="0.35">
      <c r="A6934" s="5">
        <v>23.988</v>
      </c>
    </row>
    <row r="6935" spans="1:1" thickBot="1" x14ac:dyDescent="0.35">
      <c r="A6935" s="5">
        <v>31.984000000000002</v>
      </c>
    </row>
    <row r="6936" spans="1:1" thickBot="1" x14ac:dyDescent="0.35">
      <c r="A6936" s="5">
        <v>41.584000000000003</v>
      </c>
    </row>
    <row r="6937" spans="1:1" thickBot="1" x14ac:dyDescent="0.35">
      <c r="A6937" s="5">
        <v>95.975999999999999</v>
      </c>
    </row>
    <row r="6938" spans="1:1" thickBot="1" x14ac:dyDescent="0.35">
      <c r="A6938" s="5">
        <v>84.272000000000006</v>
      </c>
    </row>
    <row r="6939" spans="1:1" thickBot="1" x14ac:dyDescent="0.35">
      <c r="A6939" s="5">
        <v>36.543999999999997</v>
      </c>
    </row>
    <row r="6940" spans="1:1" thickBot="1" x14ac:dyDescent="0.35">
      <c r="A6940" s="5">
        <v>479.72</v>
      </c>
    </row>
    <row r="6941" spans="1:1" thickBot="1" x14ac:dyDescent="0.35">
      <c r="A6941" s="5">
        <v>102.36799999999999</v>
      </c>
    </row>
    <row r="6942" spans="1:1" thickBot="1" x14ac:dyDescent="0.35">
      <c r="A6942" s="5">
        <v>28.4</v>
      </c>
    </row>
    <row r="6943" spans="1:1" thickBot="1" x14ac:dyDescent="0.35">
      <c r="A6943" s="5">
        <v>713.88</v>
      </c>
    </row>
    <row r="6944" spans="1:1" thickBot="1" x14ac:dyDescent="0.35">
      <c r="A6944" s="5">
        <v>68.52</v>
      </c>
    </row>
    <row r="6945" spans="1:1" thickBot="1" x14ac:dyDescent="0.35">
      <c r="A6945" s="5">
        <v>623.96</v>
      </c>
    </row>
    <row r="6946" spans="1:1" thickBot="1" x14ac:dyDescent="0.35">
      <c r="A6946" s="5">
        <v>11.12</v>
      </c>
    </row>
    <row r="6947" spans="1:1" thickBot="1" x14ac:dyDescent="0.35">
      <c r="A6947" s="5">
        <v>523.91999999999996</v>
      </c>
    </row>
    <row r="6948" spans="1:1" thickBot="1" x14ac:dyDescent="0.35">
      <c r="A6948" s="5">
        <v>2.48</v>
      </c>
    </row>
    <row r="6949" spans="1:1" thickBot="1" x14ac:dyDescent="0.35">
      <c r="A6949" s="5">
        <v>221.024</v>
      </c>
    </row>
    <row r="6950" spans="1:1" thickBot="1" x14ac:dyDescent="0.35">
      <c r="A6950" s="5">
        <v>128.05799999999999</v>
      </c>
    </row>
    <row r="6951" spans="1:1" thickBot="1" x14ac:dyDescent="0.35">
      <c r="A6951" s="5">
        <v>58.408000000000001</v>
      </c>
    </row>
    <row r="6952" spans="1:1" thickBot="1" x14ac:dyDescent="0.35">
      <c r="A6952" s="5">
        <v>79.974000000000004</v>
      </c>
    </row>
    <row r="6953" spans="1:1" thickBot="1" x14ac:dyDescent="0.35">
      <c r="A6953" s="5">
        <v>479.988</v>
      </c>
    </row>
    <row r="6954" spans="1:1" thickBot="1" x14ac:dyDescent="0.35">
      <c r="A6954" s="5">
        <v>11.808</v>
      </c>
    </row>
    <row r="6955" spans="1:1" thickBot="1" x14ac:dyDescent="0.35">
      <c r="A6955" s="5">
        <v>53.567999999999998</v>
      </c>
    </row>
    <row r="6956" spans="1:1" thickBot="1" x14ac:dyDescent="0.35">
      <c r="A6956" s="5">
        <v>503.96</v>
      </c>
    </row>
    <row r="6957" spans="1:1" thickBot="1" x14ac:dyDescent="0.35">
      <c r="A6957" s="5">
        <v>21.34</v>
      </c>
    </row>
    <row r="6958" spans="1:1" thickBot="1" x14ac:dyDescent="0.35">
      <c r="A6958" s="5">
        <v>36.4</v>
      </c>
    </row>
    <row r="6959" spans="1:1" thickBot="1" x14ac:dyDescent="0.35">
      <c r="A6959" s="5">
        <v>51.75</v>
      </c>
    </row>
    <row r="6960" spans="1:1" thickBot="1" x14ac:dyDescent="0.35">
      <c r="A6960" s="5">
        <v>15.51</v>
      </c>
    </row>
    <row r="6961" spans="1:1" thickBot="1" x14ac:dyDescent="0.35">
      <c r="A6961" s="5">
        <v>146.82</v>
      </c>
    </row>
    <row r="6962" spans="1:1" thickBot="1" x14ac:dyDescent="0.35">
      <c r="A6962" s="5">
        <v>12.96</v>
      </c>
    </row>
    <row r="6963" spans="1:1" thickBot="1" x14ac:dyDescent="0.35">
      <c r="A6963" s="5">
        <v>7.8</v>
      </c>
    </row>
    <row r="6964" spans="1:1" thickBot="1" x14ac:dyDescent="0.35">
      <c r="A6964" s="5">
        <v>10.199999999999999</v>
      </c>
    </row>
    <row r="6965" spans="1:1" thickBot="1" x14ac:dyDescent="0.35">
      <c r="A6965" s="5">
        <v>22.32</v>
      </c>
    </row>
    <row r="6966" spans="1:1" thickBot="1" x14ac:dyDescent="0.35">
      <c r="A6966" s="5">
        <v>24.1</v>
      </c>
    </row>
    <row r="6967" spans="1:1" thickBot="1" x14ac:dyDescent="0.35">
      <c r="A6967" s="5">
        <v>75.98</v>
      </c>
    </row>
    <row r="6968" spans="1:1" thickBot="1" x14ac:dyDescent="0.35">
      <c r="A6968" s="5">
        <v>6.46</v>
      </c>
    </row>
    <row r="6969" spans="1:1" thickBot="1" x14ac:dyDescent="0.35">
      <c r="A6969" s="5">
        <v>60.12</v>
      </c>
    </row>
    <row r="6970" spans="1:1" thickBot="1" x14ac:dyDescent="0.35">
      <c r="A6970" s="5">
        <v>824.97</v>
      </c>
    </row>
    <row r="6971" spans="1:1" thickBot="1" x14ac:dyDescent="0.35">
      <c r="A6971" s="5">
        <v>24.85</v>
      </c>
    </row>
    <row r="6972" spans="1:1" thickBot="1" x14ac:dyDescent="0.35">
      <c r="A6972" s="5">
        <v>12.624000000000001</v>
      </c>
    </row>
    <row r="6973" spans="1:1" thickBot="1" x14ac:dyDescent="0.35">
      <c r="A6973" s="5">
        <v>89.584000000000003</v>
      </c>
    </row>
    <row r="6974" spans="1:1" thickBot="1" x14ac:dyDescent="0.35">
      <c r="A6974" s="5">
        <v>471.92</v>
      </c>
    </row>
    <row r="6975" spans="1:1" thickBot="1" x14ac:dyDescent="0.35">
      <c r="A6975" s="5">
        <v>18.18</v>
      </c>
    </row>
    <row r="6976" spans="1:1" thickBot="1" x14ac:dyDescent="0.35">
      <c r="A6976" s="5">
        <v>31.744</v>
      </c>
    </row>
    <row r="6977" spans="1:1" thickBot="1" x14ac:dyDescent="0.35">
      <c r="A6977" s="5">
        <v>5.9039999999999999</v>
      </c>
    </row>
    <row r="6978" spans="1:1" thickBot="1" x14ac:dyDescent="0.35">
      <c r="A6978" s="5">
        <v>621.76</v>
      </c>
    </row>
    <row r="6979" spans="1:1" thickBot="1" x14ac:dyDescent="0.35">
      <c r="A6979" s="5">
        <v>59.98</v>
      </c>
    </row>
    <row r="6980" spans="1:1" thickBot="1" x14ac:dyDescent="0.35">
      <c r="A6980" s="5">
        <v>48.87</v>
      </c>
    </row>
    <row r="6981" spans="1:1" thickBot="1" x14ac:dyDescent="0.35">
      <c r="A6981" s="5">
        <v>154.9</v>
      </c>
    </row>
    <row r="6982" spans="1:1" thickBot="1" x14ac:dyDescent="0.35">
      <c r="A6982" s="5">
        <v>5.92</v>
      </c>
    </row>
    <row r="6983" spans="1:1" thickBot="1" x14ac:dyDescent="0.35">
      <c r="A6983" s="5">
        <v>30.18</v>
      </c>
    </row>
    <row r="6984" spans="1:1" thickBot="1" x14ac:dyDescent="0.35">
      <c r="A6984" s="5">
        <v>24.1</v>
      </c>
    </row>
    <row r="6985" spans="1:1" thickBot="1" x14ac:dyDescent="0.35">
      <c r="A6985" s="5">
        <v>8.7799999999999994</v>
      </c>
    </row>
    <row r="6986" spans="1:1" thickBot="1" x14ac:dyDescent="0.35">
      <c r="A6986" s="5">
        <v>376.74</v>
      </c>
    </row>
    <row r="6987" spans="1:1" thickBot="1" x14ac:dyDescent="0.35">
      <c r="A6987" s="5">
        <v>29.52</v>
      </c>
    </row>
    <row r="6988" spans="1:1" thickBot="1" x14ac:dyDescent="0.35">
      <c r="A6988" s="5">
        <v>11.96</v>
      </c>
    </row>
    <row r="6989" spans="1:1" thickBot="1" x14ac:dyDescent="0.35">
      <c r="A6989" s="5">
        <v>26.4</v>
      </c>
    </row>
    <row r="6990" spans="1:1" thickBot="1" x14ac:dyDescent="0.35">
      <c r="A6990" s="5">
        <v>1158.1199999999999</v>
      </c>
    </row>
    <row r="6991" spans="1:1" thickBot="1" x14ac:dyDescent="0.35">
      <c r="A6991" s="5">
        <v>1.3919999999999999</v>
      </c>
    </row>
    <row r="6992" spans="1:1" thickBot="1" x14ac:dyDescent="0.35">
      <c r="A6992" s="5">
        <v>44.43</v>
      </c>
    </row>
    <row r="6993" spans="1:1" thickBot="1" x14ac:dyDescent="0.35">
      <c r="A6993" s="5">
        <v>226.2</v>
      </c>
    </row>
    <row r="6994" spans="1:1" thickBot="1" x14ac:dyDescent="0.35">
      <c r="A6994" s="5">
        <v>186.54</v>
      </c>
    </row>
    <row r="6995" spans="1:1" thickBot="1" x14ac:dyDescent="0.35">
      <c r="A6995" s="5">
        <v>265.86</v>
      </c>
    </row>
    <row r="6996" spans="1:1" thickBot="1" x14ac:dyDescent="0.35">
      <c r="A6996" s="5">
        <v>27.9</v>
      </c>
    </row>
    <row r="6997" spans="1:1" thickBot="1" x14ac:dyDescent="0.35">
      <c r="A6997" s="5">
        <v>31.08</v>
      </c>
    </row>
    <row r="6998" spans="1:1" thickBot="1" x14ac:dyDescent="0.35">
      <c r="A6998" s="5">
        <v>13.84</v>
      </c>
    </row>
    <row r="6999" spans="1:1" thickBot="1" x14ac:dyDescent="0.35">
      <c r="A6999" s="5">
        <v>175.87200000000001</v>
      </c>
    </row>
    <row r="7000" spans="1:1" thickBot="1" x14ac:dyDescent="0.35">
      <c r="A7000" s="5">
        <v>12.96</v>
      </c>
    </row>
    <row r="7001" spans="1:1" thickBot="1" x14ac:dyDescent="0.35">
      <c r="A7001" s="5">
        <v>208.44</v>
      </c>
    </row>
    <row r="7002" spans="1:1" thickBot="1" x14ac:dyDescent="0.35">
      <c r="A7002" s="5">
        <v>25.76</v>
      </c>
    </row>
    <row r="7003" spans="1:1" thickBot="1" x14ac:dyDescent="0.35">
      <c r="A7003" s="5">
        <v>366.74400000000003</v>
      </c>
    </row>
    <row r="7004" spans="1:1" thickBot="1" x14ac:dyDescent="0.35">
      <c r="A7004" s="5">
        <v>289.24</v>
      </c>
    </row>
    <row r="7005" spans="1:1" thickBot="1" x14ac:dyDescent="0.35">
      <c r="A7005" s="5">
        <v>69.456000000000003</v>
      </c>
    </row>
    <row r="7006" spans="1:1" thickBot="1" x14ac:dyDescent="0.35">
      <c r="A7006" s="5">
        <v>5.1840000000000002</v>
      </c>
    </row>
    <row r="7007" spans="1:1" thickBot="1" x14ac:dyDescent="0.35">
      <c r="A7007" s="5">
        <v>205.16399999999999</v>
      </c>
    </row>
    <row r="7008" spans="1:1" thickBot="1" x14ac:dyDescent="0.35">
      <c r="A7008" s="5">
        <v>8.5440000000000005</v>
      </c>
    </row>
    <row r="7009" spans="1:1" thickBot="1" x14ac:dyDescent="0.35">
      <c r="A7009" s="5">
        <v>12.827999999999999</v>
      </c>
    </row>
    <row r="7010" spans="1:1" thickBot="1" x14ac:dyDescent="0.35">
      <c r="A7010" s="5">
        <v>598.45799999999997</v>
      </c>
    </row>
    <row r="7011" spans="1:1" thickBot="1" x14ac:dyDescent="0.35">
      <c r="A7011" s="5">
        <v>25.984000000000002</v>
      </c>
    </row>
    <row r="7012" spans="1:1" thickBot="1" x14ac:dyDescent="0.35">
      <c r="A7012" s="5">
        <v>17.96</v>
      </c>
    </row>
    <row r="7013" spans="1:1" thickBot="1" x14ac:dyDescent="0.35">
      <c r="A7013" s="5">
        <v>5.04</v>
      </c>
    </row>
    <row r="7014" spans="1:1" thickBot="1" x14ac:dyDescent="0.35">
      <c r="A7014" s="5">
        <v>208.16</v>
      </c>
    </row>
    <row r="7015" spans="1:1" thickBot="1" x14ac:dyDescent="0.35">
      <c r="A7015" s="5">
        <v>148.25700000000001</v>
      </c>
    </row>
    <row r="7016" spans="1:1" thickBot="1" x14ac:dyDescent="0.35">
      <c r="A7016" s="5">
        <v>146.76</v>
      </c>
    </row>
    <row r="7017" spans="1:1" thickBot="1" x14ac:dyDescent="0.35">
      <c r="A7017" s="5">
        <v>32.96</v>
      </c>
    </row>
    <row r="7018" spans="1:1" thickBot="1" x14ac:dyDescent="0.35">
      <c r="A7018" s="5">
        <v>587.97</v>
      </c>
    </row>
    <row r="7019" spans="1:1" thickBot="1" x14ac:dyDescent="0.35">
      <c r="A7019" s="5">
        <v>14.94</v>
      </c>
    </row>
    <row r="7020" spans="1:1" thickBot="1" x14ac:dyDescent="0.35">
      <c r="A7020" s="5">
        <v>25.83</v>
      </c>
    </row>
    <row r="7021" spans="1:1" thickBot="1" x14ac:dyDescent="0.35">
      <c r="A7021" s="5">
        <v>15.552</v>
      </c>
    </row>
    <row r="7022" spans="1:1" thickBot="1" x14ac:dyDescent="0.35">
      <c r="A7022" s="5">
        <v>6.8</v>
      </c>
    </row>
    <row r="7023" spans="1:1" thickBot="1" x14ac:dyDescent="0.35">
      <c r="A7023" s="5">
        <v>4.2240000000000002</v>
      </c>
    </row>
    <row r="7024" spans="1:1" thickBot="1" x14ac:dyDescent="0.35">
      <c r="A7024" s="5">
        <v>143.63999999999999</v>
      </c>
    </row>
    <row r="7025" spans="1:1" thickBot="1" x14ac:dyDescent="0.35">
      <c r="A7025" s="5">
        <v>31.103999999999999</v>
      </c>
    </row>
    <row r="7026" spans="1:1" thickBot="1" x14ac:dyDescent="0.35">
      <c r="A7026" s="5">
        <v>223.05600000000001</v>
      </c>
    </row>
    <row r="7027" spans="1:1" thickBot="1" x14ac:dyDescent="0.35">
      <c r="A7027" s="5">
        <v>227.46</v>
      </c>
    </row>
    <row r="7028" spans="1:1" thickBot="1" x14ac:dyDescent="0.35">
      <c r="A7028" s="5">
        <v>46.24</v>
      </c>
    </row>
    <row r="7029" spans="1:1" thickBot="1" x14ac:dyDescent="0.35">
      <c r="A7029" s="5">
        <v>5.22</v>
      </c>
    </row>
    <row r="7030" spans="1:1" thickBot="1" x14ac:dyDescent="0.35">
      <c r="A7030" s="5">
        <v>33.9</v>
      </c>
    </row>
    <row r="7031" spans="1:1" thickBot="1" x14ac:dyDescent="0.35">
      <c r="A7031" s="5">
        <v>28.14</v>
      </c>
    </row>
    <row r="7032" spans="1:1" thickBot="1" x14ac:dyDescent="0.35">
      <c r="A7032" s="5">
        <v>36</v>
      </c>
    </row>
    <row r="7033" spans="1:1" thickBot="1" x14ac:dyDescent="0.35">
      <c r="A7033" s="5">
        <v>92.94</v>
      </c>
    </row>
    <row r="7034" spans="1:1" thickBot="1" x14ac:dyDescent="0.35">
      <c r="A7034" s="5">
        <v>245.64599999999999</v>
      </c>
    </row>
    <row r="7035" spans="1:1" thickBot="1" x14ac:dyDescent="0.35">
      <c r="A7035" s="5">
        <v>55.008000000000003</v>
      </c>
    </row>
    <row r="7036" spans="1:1" thickBot="1" x14ac:dyDescent="0.35">
      <c r="A7036" s="5">
        <v>35.231999999999999</v>
      </c>
    </row>
    <row r="7037" spans="1:1" thickBot="1" x14ac:dyDescent="0.35">
      <c r="A7037" s="5">
        <v>523.39200000000005</v>
      </c>
    </row>
    <row r="7038" spans="1:1" thickBot="1" x14ac:dyDescent="0.35">
      <c r="A7038" s="5">
        <v>479.98399999999998</v>
      </c>
    </row>
    <row r="7039" spans="1:1" thickBot="1" x14ac:dyDescent="0.35">
      <c r="A7039" s="5">
        <v>12.96</v>
      </c>
    </row>
    <row r="7040" spans="1:1" thickBot="1" x14ac:dyDescent="0.35">
      <c r="A7040" s="5">
        <v>17.940000000000001</v>
      </c>
    </row>
    <row r="7041" spans="1:1" thickBot="1" x14ac:dyDescent="0.35">
      <c r="A7041" s="5">
        <v>166.72</v>
      </c>
    </row>
    <row r="7042" spans="1:1" thickBot="1" x14ac:dyDescent="0.35">
      <c r="A7042" s="5">
        <v>24.815999999999999</v>
      </c>
    </row>
    <row r="7043" spans="1:1" thickBot="1" x14ac:dyDescent="0.35">
      <c r="A7043" s="5">
        <v>124.36</v>
      </c>
    </row>
    <row r="7044" spans="1:1" thickBot="1" x14ac:dyDescent="0.35">
      <c r="A7044" s="5">
        <v>599.97</v>
      </c>
    </row>
    <row r="7045" spans="1:1" thickBot="1" x14ac:dyDescent="0.35">
      <c r="A7045" s="5">
        <v>198.744</v>
      </c>
    </row>
    <row r="7046" spans="1:1" thickBot="1" x14ac:dyDescent="0.35">
      <c r="A7046" s="5">
        <v>9.1839999999999993</v>
      </c>
    </row>
    <row r="7047" spans="1:1" thickBot="1" x14ac:dyDescent="0.35">
      <c r="A7047" s="5">
        <v>9.2479999999999993</v>
      </c>
    </row>
    <row r="7048" spans="1:1" thickBot="1" x14ac:dyDescent="0.35">
      <c r="A7048" s="5">
        <v>99.591999999999999</v>
      </c>
    </row>
    <row r="7049" spans="1:1" thickBot="1" x14ac:dyDescent="0.35">
      <c r="A7049" s="5">
        <v>399.96</v>
      </c>
    </row>
    <row r="7050" spans="1:1" thickBot="1" x14ac:dyDescent="0.35">
      <c r="A7050" s="5">
        <v>15.552</v>
      </c>
    </row>
    <row r="7051" spans="1:1" thickBot="1" x14ac:dyDescent="0.35">
      <c r="A7051" s="5">
        <v>14.576000000000001</v>
      </c>
    </row>
    <row r="7052" spans="1:1" thickBot="1" x14ac:dyDescent="0.35">
      <c r="A7052" s="5">
        <v>209.6</v>
      </c>
    </row>
    <row r="7053" spans="1:1" thickBot="1" x14ac:dyDescent="0.35">
      <c r="A7053" s="5">
        <v>23.32</v>
      </c>
    </row>
    <row r="7054" spans="1:1" thickBot="1" x14ac:dyDescent="0.35">
      <c r="A7054" s="5">
        <v>30.98</v>
      </c>
    </row>
    <row r="7055" spans="1:1" thickBot="1" x14ac:dyDescent="0.35">
      <c r="A7055" s="5">
        <v>119.96</v>
      </c>
    </row>
    <row r="7056" spans="1:1" thickBot="1" x14ac:dyDescent="0.35">
      <c r="A7056" s="5">
        <v>363.92</v>
      </c>
    </row>
    <row r="7057" spans="1:1" thickBot="1" x14ac:dyDescent="0.35">
      <c r="A7057" s="5">
        <v>35.808</v>
      </c>
    </row>
    <row r="7058" spans="1:1" thickBot="1" x14ac:dyDescent="0.35">
      <c r="A7058" s="5">
        <v>122.688</v>
      </c>
    </row>
    <row r="7059" spans="1:1" thickBot="1" x14ac:dyDescent="0.35">
      <c r="A7059" s="5">
        <v>892.13599999999997</v>
      </c>
    </row>
    <row r="7060" spans="1:1" thickBot="1" x14ac:dyDescent="0.35">
      <c r="A7060" s="5">
        <v>50.22</v>
      </c>
    </row>
    <row r="7061" spans="1:1" thickBot="1" x14ac:dyDescent="0.35">
      <c r="A7061" s="5">
        <v>83.42</v>
      </c>
    </row>
    <row r="7062" spans="1:1" thickBot="1" x14ac:dyDescent="0.35">
      <c r="A7062" s="5">
        <v>5.8719999999999999</v>
      </c>
    </row>
    <row r="7063" spans="1:1" thickBot="1" x14ac:dyDescent="0.35">
      <c r="A7063" s="5">
        <v>12.144</v>
      </c>
    </row>
    <row r="7064" spans="1:1" thickBot="1" x14ac:dyDescent="0.35">
      <c r="A7064" s="5">
        <v>27.792000000000002</v>
      </c>
    </row>
    <row r="7065" spans="1:1" thickBot="1" x14ac:dyDescent="0.35">
      <c r="A7065" s="5">
        <v>6.2080000000000002</v>
      </c>
    </row>
    <row r="7066" spans="1:1" thickBot="1" x14ac:dyDescent="0.35">
      <c r="A7066" s="5">
        <v>32.67</v>
      </c>
    </row>
    <row r="7067" spans="1:1" thickBot="1" x14ac:dyDescent="0.35">
      <c r="A7067" s="5">
        <v>1261.33</v>
      </c>
    </row>
    <row r="7068" spans="1:1" thickBot="1" x14ac:dyDescent="0.35">
      <c r="A7068" s="5">
        <v>38.880000000000003</v>
      </c>
    </row>
    <row r="7069" spans="1:1" thickBot="1" x14ac:dyDescent="0.35">
      <c r="A7069" s="5">
        <v>1.964</v>
      </c>
    </row>
    <row r="7070" spans="1:1" thickBot="1" x14ac:dyDescent="0.35">
      <c r="A7070" s="5">
        <v>82.656000000000006</v>
      </c>
    </row>
    <row r="7071" spans="1:1" thickBot="1" x14ac:dyDescent="0.35">
      <c r="A7071" s="5">
        <v>5.98</v>
      </c>
    </row>
    <row r="7072" spans="1:1" thickBot="1" x14ac:dyDescent="0.35">
      <c r="A7072" s="5">
        <v>9.2479999999999993</v>
      </c>
    </row>
    <row r="7073" spans="1:1" thickBot="1" x14ac:dyDescent="0.35">
      <c r="A7073" s="5">
        <v>4.4480000000000004</v>
      </c>
    </row>
    <row r="7074" spans="1:1" thickBot="1" x14ac:dyDescent="0.35">
      <c r="A7074" s="5">
        <v>5.1840000000000002</v>
      </c>
    </row>
    <row r="7075" spans="1:1" thickBot="1" x14ac:dyDescent="0.35">
      <c r="A7075" s="5">
        <v>175.92</v>
      </c>
    </row>
    <row r="7076" spans="1:1" thickBot="1" x14ac:dyDescent="0.35">
      <c r="A7076" s="5">
        <v>4.7519999999999998</v>
      </c>
    </row>
    <row r="7077" spans="1:1" thickBot="1" x14ac:dyDescent="0.35">
      <c r="A7077" s="5">
        <v>13.343999999999999</v>
      </c>
    </row>
    <row r="7078" spans="1:1" thickBot="1" x14ac:dyDescent="0.35">
      <c r="A7078" s="5">
        <v>54.9</v>
      </c>
    </row>
    <row r="7079" spans="1:1" thickBot="1" x14ac:dyDescent="0.35">
      <c r="A7079" s="5">
        <v>22.911000000000001</v>
      </c>
    </row>
    <row r="7080" spans="1:1" thickBot="1" x14ac:dyDescent="0.35">
      <c r="A7080" s="5">
        <v>309.45600000000002</v>
      </c>
    </row>
    <row r="7081" spans="1:1" thickBot="1" x14ac:dyDescent="0.35">
      <c r="A7081" s="5">
        <v>19.456</v>
      </c>
    </row>
    <row r="7082" spans="1:1" thickBot="1" x14ac:dyDescent="0.35">
      <c r="A7082" s="5">
        <v>472.51799999999997</v>
      </c>
    </row>
    <row r="7083" spans="1:1" thickBot="1" x14ac:dyDescent="0.35">
      <c r="A7083" s="5">
        <v>1012.68</v>
      </c>
    </row>
    <row r="7084" spans="1:1" thickBot="1" x14ac:dyDescent="0.35">
      <c r="A7084" s="5">
        <v>17.22</v>
      </c>
    </row>
    <row r="7085" spans="1:1" thickBot="1" x14ac:dyDescent="0.35">
      <c r="A7085" s="5">
        <v>3.52</v>
      </c>
    </row>
    <row r="7086" spans="1:1" thickBot="1" x14ac:dyDescent="0.35">
      <c r="A7086" s="5">
        <v>1626.192</v>
      </c>
    </row>
    <row r="7087" spans="1:1" thickBot="1" x14ac:dyDescent="0.35">
      <c r="A7087" s="5">
        <v>8.5950000000000006</v>
      </c>
    </row>
    <row r="7088" spans="1:1" thickBot="1" x14ac:dyDescent="0.35">
      <c r="A7088" s="5">
        <v>190.89599999999999</v>
      </c>
    </row>
    <row r="7089" spans="1:1" thickBot="1" x14ac:dyDescent="0.35">
      <c r="A7089" s="5">
        <v>99.87</v>
      </c>
    </row>
    <row r="7090" spans="1:1" thickBot="1" x14ac:dyDescent="0.35">
      <c r="A7090" s="5">
        <v>79.36</v>
      </c>
    </row>
    <row r="7091" spans="1:1" thickBot="1" x14ac:dyDescent="0.35">
      <c r="A7091" s="5">
        <v>119.96</v>
      </c>
    </row>
    <row r="7092" spans="1:1" thickBot="1" x14ac:dyDescent="0.35">
      <c r="A7092" s="5">
        <v>106.32</v>
      </c>
    </row>
    <row r="7093" spans="1:1" thickBot="1" x14ac:dyDescent="0.35">
      <c r="A7093" s="5">
        <v>163.44</v>
      </c>
    </row>
    <row r="7094" spans="1:1" thickBot="1" x14ac:dyDescent="0.35">
      <c r="A7094" s="5">
        <v>42.76</v>
      </c>
    </row>
    <row r="7095" spans="1:1" thickBot="1" x14ac:dyDescent="0.35">
      <c r="A7095" s="5">
        <v>51.55</v>
      </c>
    </row>
    <row r="7096" spans="1:1" thickBot="1" x14ac:dyDescent="0.35">
      <c r="A7096" s="5">
        <v>479.952</v>
      </c>
    </row>
    <row r="7097" spans="1:1" thickBot="1" x14ac:dyDescent="0.35">
      <c r="A7097" s="5">
        <v>146.68799999999999</v>
      </c>
    </row>
    <row r="7098" spans="1:1" thickBot="1" x14ac:dyDescent="0.35">
      <c r="A7098" s="5">
        <v>276.78399999999999</v>
      </c>
    </row>
    <row r="7099" spans="1:1" thickBot="1" x14ac:dyDescent="0.35">
      <c r="A7099" s="5">
        <v>25.32</v>
      </c>
    </row>
    <row r="7100" spans="1:1" thickBot="1" x14ac:dyDescent="0.35">
      <c r="A7100" s="5">
        <v>318.95999999999998</v>
      </c>
    </row>
    <row r="7101" spans="1:1" thickBot="1" x14ac:dyDescent="0.35">
      <c r="A7101" s="5">
        <v>212.64</v>
      </c>
    </row>
    <row r="7102" spans="1:1" thickBot="1" x14ac:dyDescent="0.35">
      <c r="A7102" s="5">
        <v>23.472000000000001</v>
      </c>
    </row>
    <row r="7103" spans="1:1" thickBot="1" x14ac:dyDescent="0.35">
      <c r="A7103" s="5">
        <v>19.648</v>
      </c>
    </row>
    <row r="7104" spans="1:1" thickBot="1" x14ac:dyDescent="0.35">
      <c r="A7104" s="5">
        <v>6.57</v>
      </c>
    </row>
    <row r="7105" spans="1:1" thickBot="1" x14ac:dyDescent="0.35">
      <c r="A7105" s="5">
        <v>421.1</v>
      </c>
    </row>
    <row r="7106" spans="1:1" thickBot="1" x14ac:dyDescent="0.35">
      <c r="A7106" s="5">
        <v>760.11599999999999</v>
      </c>
    </row>
    <row r="7107" spans="1:1" thickBot="1" x14ac:dyDescent="0.35">
      <c r="A7107" s="5">
        <v>38.783999999999999</v>
      </c>
    </row>
    <row r="7108" spans="1:1" thickBot="1" x14ac:dyDescent="0.35">
      <c r="A7108" s="5">
        <v>122.328</v>
      </c>
    </row>
    <row r="7109" spans="1:1" thickBot="1" x14ac:dyDescent="0.35">
      <c r="A7109" s="5">
        <v>25.98</v>
      </c>
    </row>
    <row r="7110" spans="1:1" thickBot="1" x14ac:dyDescent="0.35">
      <c r="A7110" s="5">
        <v>3.28</v>
      </c>
    </row>
    <row r="7111" spans="1:1" thickBot="1" x14ac:dyDescent="0.35">
      <c r="A7111" s="5">
        <v>459.88</v>
      </c>
    </row>
    <row r="7112" spans="1:1" thickBot="1" x14ac:dyDescent="0.35">
      <c r="A7112" s="5">
        <v>7.76</v>
      </c>
    </row>
    <row r="7113" spans="1:1" thickBot="1" x14ac:dyDescent="0.35">
      <c r="A7113" s="5">
        <v>71.959999999999994</v>
      </c>
    </row>
    <row r="7114" spans="1:1" thickBot="1" x14ac:dyDescent="0.35">
      <c r="A7114" s="5">
        <v>54.9</v>
      </c>
    </row>
    <row r="7115" spans="1:1" thickBot="1" x14ac:dyDescent="0.35">
      <c r="A7115" s="5">
        <v>9.2799999999999994</v>
      </c>
    </row>
    <row r="7116" spans="1:1" thickBot="1" x14ac:dyDescent="0.35">
      <c r="A7116" s="5">
        <v>1685.88</v>
      </c>
    </row>
    <row r="7117" spans="1:1" thickBot="1" x14ac:dyDescent="0.35">
      <c r="A7117" s="5">
        <v>5.7279999999999998</v>
      </c>
    </row>
    <row r="7118" spans="1:1" thickBot="1" x14ac:dyDescent="0.35">
      <c r="A7118" s="5">
        <v>61.96</v>
      </c>
    </row>
    <row r="7119" spans="1:1" thickBot="1" x14ac:dyDescent="0.35">
      <c r="A7119" s="5">
        <v>1.3440000000000001</v>
      </c>
    </row>
    <row r="7120" spans="1:1" thickBot="1" x14ac:dyDescent="0.35">
      <c r="A7120" s="5">
        <v>17.940000000000001</v>
      </c>
    </row>
    <row r="7121" spans="1:1" thickBot="1" x14ac:dyDescent="0.35">
      <c r="A7121" s="5">
        <v>13.904</v>
      </c>
    </row>
    <row r="7122" spans="1:1" thickBot="1" x14ac:dyDescent="0.35">
      <c r="A7122" s="5">
        <v>67.194000000000003</v>
      </c>
    </row>
    <row r="7123" spans="1:1" thickBot="1" x14ac:dyDescent="0.35">
      <c r="A7123" s="5">
        <v>41.86</v>
      </c>
    </row>
    <row r="7124" spans="1:1" thickBot="1" x14ac:dyDescent="0.35">
      <c r="A7124" s="5">
        <v>141.96</v>
      </c>
    </row>
    <row r="7125" spans="1:1" thickBot="1" x14ac:dyDescent="0.35">
      <c r="A7125" s="5">
        <v>10.02</v>
      </c>
    </row>
    <row r="7126" spans="1:1" thickBot="1" x14ac:dyDescent="0.35">
      <c r="A7126" s="5">
        <v>144.12</v>
      </c>
    </row>
    <row r="7127" spans="1:1" thickBot="1" x14ac:dyDescent="0.35">
      <c r="A7127" s="5">
        <v>17.940000000000001</v>
      </c>
    </row>
    <row r="7128" spans="1:1" thickBot="1" x14ac:dyDescent="0.35">
      <c r="A7128" s="5">
        <v>13.89</v>
      </c>
    </row>
    <row r="7129" spans="1:1" thickBot="1" x14ac:dyDescent="0.35">
      <c r="A7129" s="5">
        <v>16.45</v>
      </c>
    </row>
    <row r="7130" spans="1:1" thickBot="1" x14ac:dyDescent="0.35">
      <c r="A7130" s="5">
        <v>19.920000000000002</v>
      </c>
    </row>
    <row r="7131" spans="1:1" thickBot="1" x14ac:dyDescent="0.35">
      <c r="A7131" s="5">
        <v>35.167999999999999</v>
      </c>
    </row>
    <row r="7132" spans="1:1" thickBot="1" x14ac:dyDescent="0.35">
      <c r="A7132" s="5">
        <v>123.08799999999999</v>
      </c>
    </row>
    <row r="7133" spans="1:1" thickBot="1" x14ac:dyDescent="0.35">
      <c r="A7133" s="5">
        <v>257.94</v>
      </c>
    </row>
    <row r="7134" spans="1:1" thickBot="1" x14ac:dyDescent="0.35">
      <c r="A7134" s="5">
        <v>1879.96</v>
      </c>
    </row>
    <row r="7135" spans="1:1" thickBot="1" x14ac:dyDescent="0.35">
      <c r="A7135" s="5">
        <v>27.46</v>
      </c>
    </row>
    <row r="7136" spans="1:1" thickBot="1" x14ac:dyDescent="0.35">
      <c r="A7136" s="5">
        <v>89.98</v>
      </c>
    </row>
    <row r="7137" spans="1:1" thickBot="1" x14ac:dyDescent="0.35">
      <c r="A7137" s="5">
        <v>828.6</v>
      </c>
    </row>
    <row r="7138" spans="1:1" thickBot="1" x14ac:dyDescent="0.35">
      <c r="A7138" s="5">
        <v>7.23</v>
      </c>
    </row>
    <row r="7139" spans="1:1" thickBot="1" x14ac:dyDescent="0.35">
      <c r="A7139" s="5">
        <v>17.440000000000001</v>
      </c>
    </row>
    <row r="7140" spans="1:1" thickBot="1" x14ac:dyDescent="0.35">
      <c r="A7140" s="5">
        <v>62.88</v>
      </c>
    </row>
    <row r="7141" spans="1:1" thickBot="1" x14ac:dyDescent="0.35">
      <c r="A7141" s="5">
        <v>290.35199999999998</v>
      </c>
    </row>
    <row r="7142" spans="1:1" thickBot="1" x14ac:dyDescent="0.35">
      <c r="A7142" s="5">
        <v>113.52</v>
      </c>
    </row>
    <row r="7143" spans="1:1" thickBot="1" x14ac:dyDescent="0.35">
      <c r="A7143" s="5">
        <v>135.30000000000001</v>
      </c>
    </row>
    <row r="7144" spans="1:1" thickBot="1" x14ac:dyDescent="0.35">
      <c r="A7144" s="5">
        <v>111.15</v>
      </c>
    </row>
    <row r="7145" spans="1:1" thickBot="1" x14ac:dyDescent="0.35">
      <c r="A7145" s="5">
        <v>776.85</v>
      </c>
    </row>
    <row r="7146" spans="1:1" thickBot="1" x14ac:dyDescent="0.35">
      <c r="A7146" s="5">
        <v>12.294</v>
      </c>
    </row>
    <row r="7147" spans="1:1" thickBot="1" x14ac:dyDescent="0.35">
      <c r="A7147" s="5">
        <v>154.76400000000001</v>
      </c>
    </row>
    <row r="7148" spans="1:1" thickBot="1" x14ac:dyDescent="0.35">
      <c r="A7148" s="5">
        <v>43.28</v>
      </c>
    </row>
    <row r="7149" spans="1:1" thickBot="1" x14ac:dyDescent="0.35">
      <c r="A7149" s="5">
        <v>92.94</v>
      </c>
    </row>
    <row r="7150" spans="1:1" thickBot="1" x14ac:dyDescent="0.35">
      <c r="A7150" s="5">
        <v>52.56</v>
      </c>
    </row>
    <row r="7151" spans="1:1" thickBot="1" x14ac:dyDescent="0.35">
      <c r="A7151" s="5">
        <v>971.88</v>
      </c>
    </row>
    <row r="7152" spans="1:1" thickBot="1" x14ac:dyDescent="0.35">
      <c r="A7152" s="5">
        <v>141.96</v>
      </c>
    </row>
    <row r="7153" spans="1:1" thickBot="1" x14ac:dyDescent="0.35">
      <c r="A7153" s="5">
        <v>182.55</v>
      </c>
    </row>
    <row r="7154" spans="1:1" thickBot="1" x14ac:dyDescent="0.35">
      <c r="A7154" s="5">
        <v>88.768000000000001</v>
      </c>
    </row>
    <row r="7155" spans="1:1" thickBot="1" x14ac:dyDescent="0.35">
      <c r="A7155" s="5">
        <v>53.088000000000001</v>
      </c>
    </row>
    <row r="7156" spans="1:1" thickBot="1" x14ac:dyDescent="0.35">
      <c r="A7156" s="5">
        <v>275.88</v>
      </c>
    </row>
    <row r="7157" spans="1:1" thickBot="1" x14ac:dyDescent="0.35">
      <c r="A7157" s="5">
        <v>157.9</v>
      </c>
    </row>
    <row r="7158" spans="1:1" thickBot="1" x14ac:dyDescent="0.35">
      <c r="A7158" s="5">
        <v>4.91</v>
      </c>
    </row>
    <row r="7159" spans="1:1" thickBot="1" x14ac:dyDescent="0.35">
      <c r="A7159" s="5">
        <v>87.92</v>
      </c>
    </row>
    <row r="7160" spans="1:1" thickBot="1" x14ac:dyDescent="0.35">
      <c r="A7160" s="5">
        <v>5.98</v>
      </c>
    </row>
    <row r="7161" spans="1:1" thickBot="1" x14ac:dyDescent="0.35">
      <c r="A7161" s="5">
        <v>222.38399999999999</v>
      </c>
    </row>
    <row r="7162" spans="1:1" thickBot="1" x14ac:dyDescent="0.35">
      <c r="A7162" s="5">
        <v>16</v>
      </c>
    </row>
    <row r="7163" spans="1:1" thickBot="1" x14ac:dyDescent="0.35">
      <c r="A7163" s="5">
        <v>21.84</v>
      </c>
    </row>
    <row r="7164" spans="1:1" thickBot="1" x14ac:dyDescent="0.35">
      <c r="A7164" s="5">
        <v>15.6</v>
      </c>
    </row>
    <row r="7165" spans="1:1" thickBot="1" x14ac:dyDescent="0.35">
      <c r="A7165" s="5">
        <v>247.84</v>
      </c>
    </row>
    <row r="7166" spans="1:1" thickBot="1" x14ac:dyDescent="0.35">
      <c r="A7166" s="5">
        <v>9.9120000000000008</v>
      </c>
    </row>
    <row r="7167" spans="1:1" thickBot="1" x14ac:dyDescent="0.35">
      <c r="A7167" s="5">
        <v>69.52</v>
      </c>
    </row>
    <row r="7168" spans="1:1" thickBot="1" x14ac:dyDescent="0.35">
      <c r="A7168" s="5">
        <v>11.52</v>
      </c>
    </row>
    <row r="7169" spans="1:1" thickBot="1" x14ac:dyDescent="0.35">
      <c r="A7169" s="5">
        <v>717.72</v>
      </c>
    </row>
    <row r="7170" spans="1:1" thickBot="1" x14ac:dyDescent="0.35">
      <c r="A7170" s="5">
        <v>236.5</v>
      </c>
    </row>
    <row r="7171" spans="1:1" thickBot="1" x14ac:dyDescent="0.35">
      <c r="A7171" s="5">
        <v>170.352</v>
      </c>
    </row>
    <row r="7172" spans="1:1" thickBot="1" x14ac:dyDescent="0.35">
      <c r="A7172" s="5">
        <v>145.76400000000001</v>
      </c>
    </row>
    <row r="7173" spans="1:1" thickBot="1" x14ac:dyDescent="0.35">
      <c r="A7173" s="5">
        <v>107.97</v>
      </c>
    </row>
    <row r="7174" spans="1:1" thickBot="1" x14ac:dyDescent="0.35">
      <c r="A7174" s="5">
        <v>143.96</v>
      </c>
    </row>
    <row r="7175" spans="1:1" thickBot="1" x14ac:dyDescent="0.35">
      <c r="A7175" s="5">
        <v>2399.96</v>
      </c>
    </row>
    <row r="7176" spans="1:1" thickBot="1" x14ac:dyDescent="0.35">
      <c r="A7176" s="5">
        <v>74.352000000000004</v>
      </c>
    </row>
    <row r="7177" spans="1:1" thickBot="1" x14ac:dyDescent="0.35">
      <c r="A7177" s="5">
        <v>87.168000000000006</v>
      </c>
    </row>
    <row r="7178" spans="1:1" thickBot="1" x14ac:dyDescent="0.35">
      <c r="A7178" s="5">
        <v>32.231999999999999</v>
      </c>
    </row>
    <row r="7179" spans="1:1" thickBot="1" x14ac:dyDescent="0.35">
      <c r="A7179" s="5">
        <v>2.202</v>
      </c>
    </row>
    <row r="7180" spans="1:1" thickBot="1" x14ac:dyDescent="0.35">
      <c r="A7180" s="5">
        <v>9.3960000000000008</v>
      </c>
    </row>
    <row r="7181" spans="1:1" thickBot="1" x14ac:dyDescent="0.35">
      <c r="A7181" s="5">
        <v>89.97</v>
      </c>
    </row>
    <row r="7182" spans="1:1" thickBot="1" x14ac:dyDescent="0.35">
      <c r="A7182" s="5">
        <v>12.78</v>
      </c>
    </row>
    <row r="7183" spans="1:1" thickBot="1" x14ac:dyDescent="0.35">
      <c r="A7183" s="5">
        <v>40</v>
      </c>
    </row>
    <row r="7184" spans="1:1" thickBot="1" x14ac:dyDescent="0.35">
      <c r="A7184" s="5">
        <v>23.24</v>
      </c>
    </row>
    <row r="7185" spans="1:1" thickBot="1" x14ac:dyDescent="0.35">
      <c r="A7185" s="5">
        <v>908.82</v>
      </c>
    </row>
    <row r="7186" spans="1:1" thickBot="1" x14ac:dyDescent="0.35">
      <c r="A7186" s="5">
        <v>5.5519999999999996</v>
      </c>
    </row>
    <row r="7187" spans="1:1" thickBot="1" x14ac:dyDescent="0.35">
      <c r="A7187" s="5">
        <v>8.016</v>
      </c>
    </row>
    <row r="7188" spans="1:1" thickBot="1" x14ac:dyDescent="0.35">
      <c r="A7188" s="5">
        <v>74.591999999999999</v>
      </c>
    </row>
    <row r="7189" spans="1:1" thickBot="1" x14ac:dyDescent="0.35">
      <c r="A7189" s="5">
        <v>16.783999999999999</v>
      </c>
    </row>
    <row r="7190" spans="1:1" thickBot="1" x14ac:dyDescent="0.35">
      <c r="A7190" s="5">
        <v>38.863999999999997</v>
      </c>
    </row>
    <row r="7191" spans="1:1" thickBot="1" x14ac:dyDescent="0.35">
      <c r="A7191" s="5">
        <v>203.976</v>
      </c>
    </row>
    <row r="7192" spans="1:1" thickBot="1" x14ac:dyDescent="0.35">
      <c r="A7192" s="5">
        <v>674.35199999999998</v>
      </c>
    </row>
    <row r="7193" spans="1:1" thickBot="1" x14ac:dyDescent="0.35">
      <c r="A7193" s="5">
        <v>5.3879999999999999</v>
      </c>
    </row>
    <row r="7194" spans="1:1" thickBot="1" x14ac:dyDescent="0.35">
      <c r="A7194" s="5">
        <v>30.975999999999999</v>
      </c>
    </row>
    <row r="7195" spans="1:1" thickBot="1" x14ac:dyDescent="0.35">
      <c r="A7195" s="5">
        <v>1350.12</v>
      </c>
    </row>
    <row r="7196" spans="1:1" thickBot="1" x14ac:dyDescent="0.35">
      <c r="A7196" s="5">
        <v>15.92</v>
      </c>
    </row>
    <row r="7197" spans="1:1" thickBot="1" x14ac:dyDescent="0.35">
      <c r="A7197" s="5">
        <v>19.54</v>
      </c>
    </row>
    <row r="7198" spans="1:1" thickBot="1" x14ac:dyDescent="0.35">
      <c r="A7198" s="5">
        <v>21.4</v>
      </c>
    </row>
    <row r="7199" spans="1:1" thickBot="1" x14ac:dyDescent="0.35">
      <c r="A7199" s="5">
        <v>12.6</v>
      </c>
    </row>
    <row r="7200" spans="1:1" thickBot="1" x14ac:dyDescent="0.35">
      <c r="A7200" s="5">
        <v>11.96</v>
      </c>
    </row>
    <row r="7201" spans="1:1" thickBot="1" x14ac:dyDescent="0.35">
      <c r="A7201" s="5">
        <v>138</v>
      </c>
    </row>
    <row r="7202" spans="1:1" thickBot="1" x14ac:dyDescent="0.35">
      <c r="A7202" s="5">
        <v>116.76</v>
      </c>
    </row>
    <row r="7203" spans="1:1" thickBot="1" x14ac:dyDescent="0.35">
      <c r="A7203" s="5">
        <v>331.02300000000002</v>
      </c>
    </row>
    <row r="7204" spans="1:1" thickBot="1" x14ac:dyDescent="0.35">
      <c r="A7204" s="5">
        <v>756.8</v>
      </c>
    </row>
    <row r="7205" spans="1:1" thickBot="1" x14ac:dyDescent="0.35">
      <c r="A7205" s="5">
        <v>8.7360000000000007</v>
      </c>
    </row>
    <row r="7206" spans="1:1" thickBot="1" x14ac:dyDescent="0.35">
      <c r="A7206" s="5">
        <v>6.08</v>
      </c>
    </row>
    <row r="7207" spans="1:1" thickBot="1" x14ac:dyDescent="0.35">
      <c r="A7207" s="5">
        <v>17.46</v>
      </c>
    </row>
    <row r="7208" spans="1:1" thickBot="1" x14ac:dyDescent="0.35">
      <c r="A7208" s="5">
        <v>369.16</v>
      </c>
    </row>
    <row r="7209" spans="1:1" thickBot="1" x14ac:dyDescent="0.35">
      <c r="A7209" s="5">
        <v>2.9119999999999999</v>
      </c>
    </row>
    <row r="7210" spans="1:1" thickBot="1" x14ac:dyDescent="0.35">
      <c r="A7210" s="5">
        <v>20.736000000000001</v>
      </c>
    </row>
    <row r="7211" spans="1:1" thickBot="1" x14ac:dyDescent="0.35">
      <c r="A7211" s="5">
        <v>9.5679999999999996</v>
      </c>
    </row>
    <row r="7212" spans="1:1" thickBot="1" x14ac:dyDescent="0.35">
      <c r="A7212" s="5">
        <v>30.18</v>
      </c>
    </row>
    <row r="7213" spans="1:1" thickBot="1" x14ac:dyDescent="0.35">
      <c r="A7213" s="5">
        <v>51.648000000000003</v>
      </c>
    </row>
    <row r="7214" spans="1:1" thickBot="1" x14ac:dyDescent="0.35">
      <c r="A7214" s="5">
        <v>11.231999999999999</v>
      </c>
    </row>
    <row r="7215" spans="1:1" thickBot="1" x14ac:dyDescent="0.35">
      <c r="A7215" s="5">
        <v>14.73</v>
      </c>
    </row>
    <row r="7216" spans="1:1" thickBot="1" x14ac:dyDescent="0.35">
      <c r="A7216" s="5">
        <v>16.399999999999999</v>
      </c>
    </row>
    <row r="7217" spans="1:1" thickBot="1" x14ac:dyDescent="0.35">
      <c r="A7217" s="5">
        <v>25.92</v>
      </c>
    </row>
    <row r="7218" spans="1:1" thickBot="1" x14ac:dyDescent="0.35">
      <c r="A7218" s="5">
        <v>8.82</v>
      </c>
    </row>
    <row r="7219" spans="1:1" thickBot="1" x14ac:dyDescent="0.35">
      <c r="A7219" s="5">
        <v>62.496000000000002</v>
      </c>
    </row>
    <row r="7220" spans="1:1" thickBot="1" x14ac:dyDescent="0.35">
      <c r="A7220" s="5">
        <v>339.96</v>
      </c>
    </row>
    <row r="7221" spans="1:1" thickBot="1" x14ac:dyDescent="0.35">
      <c r="A7221" s="5">
        <v>49.567999999999998</v>
      </c>
    </row>
    <row r="7222" spans="1:1" thickBot="1" x14ac:dyDescent="0.35">
      <c r="A7222" s="5">
        <v>274.49099999999999</v>
      </c>
    </row>
    <row r="7223" spans="1:1" thickBot="1" x14ac:dyDescent="0.35">
      <c r="A7223" s="5">
        <v>137.94</v>
      </c>
    </row>
    <row r="7224" spans="1:1" thickBot="1" x14ac:dyDescent="0.35">
      <c r="A7224" s="5">
        <v>40.68</v>
      </c>
    </row>
    <row r="7225" spans="1:1" thickBot="1" x14ac:dyDescent="0.35">
      <c r="A7225" s="5">
        <v>110.376</v>
      </c>
    </row>
    <row r="7226" spans="1:1" thickBot="1" x14ac:dyDescent="0.35">
      <c r="A7226" s="5">
        <v>151.62</v>
      </c>
    </row>
    <row r="7227" spans="1:1" thickBot="1" x14ac:dyDescent="0.35">
      <c r="A7227" s="5">
        <v>30.8</v>
      </c>
    </row>
    <row r="7228" spans="1:1" thickBot="1" x14ac:dyDescent="0.35">
      <c r="A7228" s="5">
        <v>123.92</v>
      </c>
    </row>
    <row r="7229" spans="1:1" thickBot="1" x14ac:dyDescent="0.35">
      <c r="A7229" s="5">
        <v>1319.8</v>
      </c>
    </row>
    <row r="7230" spans="1:1" thickBot="1" x14ac:dyDescent="0.35">
      <c r="A7230" s="5">
        <v>89.712000000000003</v>
      </c>
    </row>
    <row r="7231" spans="1:1" thickBot="1" x14ac:dyDescent="0.35">
      <c r="A7231" s="5">
        <v>22.83</v>
      </c>
    </row>
    <row r="7232" spans="1:1" thickBot="1" x14ac:dyDescent="0.35">
      <c r="A7232" s="5">
        <v>30.88</v>
      </c>
    </row>
    <row r="7233" spans="1:1" thickBot="1" x14ac:dyDescent="0.35">
      <c r="A7233" s="5">
        <v>465.16</v>
      </c>
    </row>
    <row r="7234" spans="1:1" thickBot="1" x14ac:dyDescent="0.35">
      <c r="A7234" s="5">
        <v>27.12</v>
      </c>
    </row>
    <row r="7235" spans="1:1" thickBot="1" x14ac:dyDescent="0.35">
      <c r="A7235" s="5">
        <v>113.6</v>
      </c>
    </row>
    <row r="7236" spans="1:1" thickBot="1" x14ac:dyDescent="0.35">
      <c r="A7236" s="5">
        <v>12.96</v>
      </c>
    </row>
    <row r="7237" spans="1:1" thickBot="1" x14ac:dyDescent="0.35">
      <c r="A7237" s="5">
        <v>69.456000000000003</v>
      </c>
    </row>
    <row r="7238" spans="1:1" thickBot="1" x14ac:dyDescent="0.35">
      <c r="A7238" s="5">
        <v>8.64</v>
      </c>
    </row>
    <row r="7239" spans="1:1" thickBot="1" x14ac:dyDescent="0.35">
      <c r="A7239" s="5">
        <v>341.99099999999999</v>
      </c>
    </row>
    <row r="7240" spans="1:1" thickBot="1" x14ac:dyDescent="0.35">
      <c r="A7240" s="5">
        <v>43.96</v>
      </c>
    </row>
    <row r="7241" spans="1:1" thickBot="1" x14ac:dyDescent="0.35">
      <c r="A7241" s="5">
        <v>39.76</v>
      </c>
    </row>
    <row r="7242" spans="1:1" thickBot="1" x14ac:dyDescent="0.35">
      <c r="A7242" s="5">
        <v>66.36</v>
      </c>
    </row>
    <row r="7243" spans="1:1" thickBot="1" x14ac:dyDescent="0.35">
      <c r="A7243" s="5">
        <v>92.88</v>
      </c>
    </row>
    <row r="7244" spans="1:1" thickBot="1" x14ac:dyDescent="0.35">
      <c r="A7244" s="5">
        <v>24.14</v>
      </c>
    </row>
    <row r="7245" spans="1:1" thickBot="1" x14ac:dyDescent="0.35">
      <c r="A7245" s="5">
        <v>4416.174</v>
      </c>
    </row>
    <row r="7246" spans="1:1" thickBot="1" x14ac:dyDescent="0.35">
      <c r="A7246" s="5">
        <v>49.56</v>
      </c>
    </row>
    <row r="7247" spans="1:1" thickBot="1" x14ac:dyDescent="0.35">
      <c r="A7247" s="5">
        <v>354.9</v>
      </c>
    </row>
    <row r="7248" spans="1:1" thickBot="1" x14ac:dyDescent="0.35">
      <c r="A7248" s="5">
        <v>15.12</v>
      </c>
    </row>
    <row r="7249" spans="1:1" thickBot="1" x14ac:dyDescent="0.35">
      <c r="A7249" s="5">
        <v>302.45</v>
      </c>
    </row>
    <row r="7250" spans="1:1" thickBot="1" x14ac:dyDescent="0.35">
      <c r="A7250" s="5">
        <v>44.671999999999997</v>
      </c>
    </row>
    <row r="7251" spans="1:1" thickBot="1" x14ac:dyDescent="0.35">
      <c r="A7251" s="5">
        <v>119.98</v>
      </c>
    </row>
    <row r="7252" spans="1:1" thickBot="1" x14ac:dyDescent="0.35">
      <c r="A7252" s="5">
        <v>989.97</v>
      </c>
    </row>
    <row r="7253" spans="1:1" thickBot="1" x14ac:dyDescent="0.35">
      <c r="A7253" s="5">
        <v>9.2159999999999993</v>
      </c>
    </row>
    <row r="7254" spans="1:1" thickBot="1" x14ac:dyDescent="0.35">
      <c r="A7254" s="5">
        <v>68.52</v>
      </c>
    </row>
    <row r="7255" spans="1:1" thickBot="1" x14ac:dyDescent="0.35">
      <c r="A7255" s="5">
        <v>364.74</v>
      </c>
    </row>
    <row r="7256" spans="1:1" thickBot="1" x14ac:dyDescent="0.35">
      <c r="A7256" s="5">
        <v>47.4</v>
      </c>
    </row>
    <row r="7257" spans="1:1" thickBot="1" x14ac:dyDescent="0.35">
      <c r="A7257" s="5">
        <v>49.76</v>
      </c>
    </row>
    <row r="7258" spans="1:1" thickBot="1" x14ac:dyDescent="0.35">
      <c r="A7258" s="5">
        <v>5.56</v>
      </c>
    </row>
    <row r="7259" spans="1:1" thickBot="1" x14ac:dyDescent="0.35">
      <c r="A7259" s="5">
        <v>629.1</v>
      </c>
    </row>
    <row r="7260" spans="1:1" thickBot="1" x14ac:dyDescent="0.35">
      <c r="A7260" s="5">
        <v>14.7</v>
      </c>
    </row>
    <row r="7261" spans="1:1" thickBot="1" x14ac:dyDescent="0.35">
      <c r="A7261" s="5">
        <v>45.36</v>
      </c>
    </row>
    <row r="7262" spans="1:1" thickBot="1" x14ac:dyDescent="0.35">
      <c r="A7262" s="5">
        <v>125.99</v>
      </c>
    </row>
    <row r="7263" spans="1:1" thickBot="1" x14ac:dyDescent="0.35">
      <c r="A7263" s="5">
        <v>14.7</v>
      </c>
    </row>
    <row r="7264" spans="1:1" thickBot="1" x14ac:dyDescent="0.35">
      <c r="A7264" s="5">
        <v>32.700000000000003</v>
      </c>
    </row>
    <row r="7265" spans="1:1" thickBot="1" x14ac:dyDescent="0.35">
      <c r="A7265" s="5">
        <v>31.68</v>
      </c>
    </row>
    <row r="7266" spans="1:1" thickBot="1" x14ac:dyDescent="0.35">
      <c r="A7266" s="5">
        <v>181.86</v>
      </c>
    </row>
    <row r="7267" spans="1:1" thickBot="1" x14ac:dyDescent="0.35">
      <c r="A7267" s="5">
        <v>155.37200000000001</v>
      </c>
    </row>
    <row r="7268" spans="1:1" thickBot="1" x14ac:dyDescent="0.35">
      <c r="A7268" s="5">
        <v>13.428000000000001</v>
      </c>
    </row>
    <row r="7269" spans="1:1" thickBot="1" x14ac:dyDescent="0.35">
      <c r="A7269" s="5">
        <v>67.135999999999996</v>
      </c>
    </row>
    <row r="7270" spans="1:1" thickBot="1" x14ac:dyDescent="0.35">
      <c r="A7270" s="5">
        <v>89.567999999999998</v>
      </c>
    </row>
    <row r="7271" spans="1:1" thickBot="1" x14ac:dyDescent="0.35">
      <c r="A7271" s="5">
        <v>315.77600000000001</v>
      </c>
    </row>
    <row r="7272" spans="1:1" thickBot="1" x14ac:dyDescent="0.35">
      <c r="A7272" s="5">
        <v>273.666</v>
      </c>
    </row>
    <row r="7273" spans="1:1" thickBot="1" x14ac:dyDescent="0.35">
      <c r="A7273" s="5">
        <v>17.48</v>
      </c>
    </row>
    <row r="7274" spans="1:1" thickBot="1" x14ac:dyDescent="0.35">
      <c r="A7274" s="5">
        <v>20.608000000000001</v>
      </c>
    </row>
    <row r="7275" spans="1:1" thickBot="1" x14ac:dyDescent="0.35">
      <c r="A7275" s="5">
        <v>4.0949999999999998</v>
      </c>
    </row>
    <row r="7276" spans="1:1" thickBot="1" x14ac:dyDescent="0.35">
      <c r="A7276" s="5">
        <v>339.96</v>
      </c>
    </row>
    <row r="7277" spans="1:1" thickBot="1" x14ac:dyDescent="0.35">
      <c r="A7277" s="5">
        <v>63.98</v>
      </c>
    </row>
    <row r="7278" spans="1:1" thickBot="1" x14ac:dyDescent="0.35">
      <c r="A7278" s="5">
        <v>799.92</v>
      </c>
    </row>
    <row r="7279" spans="1:1" thickBot="1" x14ac:dyDescent="0.35">
      <c r="A7279" s="5">
        <v>35.984000000000002</v>
      </c>
    </row>
    <row r="7280" spans="1:1" thickBot="1" x14ac:dyDescent="0.35">
      <c r="A7280" s="5">
        <v>389.97</v>
      </c>
    </row>
    <row r="7281" spans="1:1" thickBot="1" x14ac:dyDescent="0.35">
      <c r="A7281" s="5">
        <v>185.52799999999999</v>
      </c>
    </row>
    <row r="7282" spans="1:1" thickBot="1" x14ac:dyDescent="0.35">
      <c r="A7282" s="5">
        <v>2541.98</v>
      </c>
    </row>
    <row r="7283" spans="1:1" thickBot="1" x14ac:dyDescent="0.35">
      <c r="A7283" s="5">
        <v>599.98500000000001</v>
      </c>
    </row>
    <row r="7284" spans="1:1" thickBot="1" x14ac:dyDescent="0.35">
      <c r="A7284" s="5">
        <v>3.036</v>
      </c>
    </row>
    <row r="7285" spans="1:1" thickBot="1" x14ac:dyDescent="0.35">
      <c r="A7285" s="5">
        <v>25.92</v>
      </c>
    </row>
    <row r="7286" spans="1:1" thickBot="1" x14ac:dyDescent="0.35">
      <c r="A7286" s="5">
        <v>66.111999999999995</v>
      </c>
    </row>
    <row r="7287" spans="1:1" thickBot="1" x14ac:dyDescent="0.35">
      <c r="A7287" s="5">
        <v>46.36</v>
      </c>
    </row>
    <row r="7288" spans="1:1" thickBot="1" x14ac:dyDescent="0.35">
      <c r="A7288" s="5">
        <v>6.9</v>
      </c>
    </row>
    <row r="7289" spans="1:1" thickBot="1" x14ac:dyDescent="0.35">
      <c r="A7289" s="5">
        <v>57.69</v>
      </c>
    </row>
    <row r="7290" spans="1:1" thickBot="1" x14ac:dyDescent="0.35">
      <c r="A7290" s="5">
        <v>559.71</v>
      </c>
    </row>
    <row r="7291" spans="1:1" thickBot="1" x14ac:dyDescent="0.35">
      <c r="A7291" s="5">
        <v>305.01</v>
      </c>
    </row>
    <row r="7292" spans="1:1" thickBot="1" x14ac:dyDescent="0.35">
      <c r="A7292" s="5">
        <v>50.783999999999999</v>
      </c>
    </row>
    <row r="7293" spans="1:1" thickBot="1" x14ac:dyDescent="0.35">
      <c r="A7293" s="5">
        <v>26.01</v>
      </c>
    </row>
    <row r="7294" spans="1:1" thickBot="1" x14ac:dyDescent="0.35">
      <c r="A7294" s="5">
        <v>649</v>
      </c>
    </row>
    <row r="7295" spans="1:1" thickBot="1" x14ac:dyDescent="0.35">
      <c r="A7295" s="5">
        <v>59.99</v>
      </c>
    </row>
    <row r="7296" spans="1:1" thickBot="1" x14ac:dyDescent="0.35">
      <c r="A7296" s="5">
        <v>20.239999999999998</v>
      </c>
    </row>
    <row r="7297" spans="1:1" thickBot="1" x14ac:dyDescent="0.35">
      <c r="A7297" s="5">
        <v>37.840000000000003</v>
      </c>
    </row>
    <row r="7298" spans="1:1" thickBot="1" x14ac:dyDescent="0.35">
      <c r="A7298" s="5">
        <v>5.4720000000000004</v>
      </c>
    </row>
    <row r="7299" spans="1:1" thickBot="1" x14ac:dyDescent="0.35">
      <c r="A7299" s="5">
        <v>77.239999999999995</v>
      </c>
    </row>
    <row r="7300" spans="1:1" thickBot="1" x14ac:dyDescent="0.35">
      <c r="A7300" s="5">
        <v>292.10000000000002</v>
      </c>
    </row>
    <row r="7301" spans="1:1" thickBot="1" x14ac:dyDescent="0.35">
      <c r="A7301" s="5">
        <v>8.5440000000000005</v>
      </c>
    </row>
    <row r="7302" spans="1:1" thickBot="1" x14ac:dyDescent="0.35">
      <c r="A7302" s="5">
        <v>424.11599999999999</v>
      </c>
    </row>
    <row r="7303" spans="1:1" thickBot="1" x14ac:dyDescent="0.35">
      <c r="A7303" s="5">
        <v>2.8919999999999999</v>
      </c>
    </row>
    <row r="7304" spans="1:1" thickBot="1" x14ac:dyDescent="0.35">
      <c r="A7304" s="5">
        <v>381.72</v>
      </c>
    </row>
    <row r="7305" spans="1:1" thickBot="1" x14ac:dyDescent="0.35">
      <c r="A7305" s="5">
        <v>97.183999999999997</v>
      </c>
    </row>
    <row r="7306" spans="1:1" thickBot="1" x14ac:dyDescent="0.35">
      <c r="A7306" s="5">
        <v>10.368</v>
      </c>
    </row>
    <row r="7307" spans="1:1" thickBot="1" x14ac:dyDescent="0.35">
      <c r="A7307" s="5">
        <v>890.84100000000001</v>
      </c>
    </row>
    <row r="7308" spans="1:1" thickBot="1" x14ac:dyDescent="0.35">
      <c r="A7308" s="5">
        <v>72</v>
      </c>
    </row>
    <row r="7309" spans="1:1" thickBot="1" x14ac:dyDescent="0.35">
      <c r="A7309" s="5">
        <v>113.88800000000001</v>
      </c>
    </row>
    <row r="7310" spans="1:1" thickBot="1" x14ac:dyDescent="0.35">
      <c r="A7310" s="5">
        <v>158.13</v>
      </c>
    </row>
    <row r="7311" spans="1:1" thickBot="1" x14ac:dyDescent="0.35">
      <c r="A7311" s="5">
        <v>14.13</v>
      </c>
    </row>
    <row r="7312" spans="1:1" thickBot="1" x14ac:dyDescent="0.35">
      <c r="A7312" s="5">
        <v>64.75</v>
      </c>
    </row>
    <row r="7313" spans="1:1" thickBot="1" x14ac:dyDescent="0.35">
      <c r="A7313" s="5">
        <v>1.8720000000000001</v>
      </c>
    </row>
    <row r="7314" spans="1:1" thickBot="1" x14ac:dyDescent="0.35">
      <c r="A7314" s="5">
        <v>11.214</v>
      </c>
    </row>
    <row r="7315" spans="1:1" thickBot="1" x14ac:dyDescent="0.35">
      <c r="A7315" s="5">
        <v>37.375999999999998</v>
      </c>
    </row>
    <row r="7316" spans="1:1" thickBot="1" x14ac:dyDescent="0.35">
      <c r="A7316" s="5">
        <v>286.39999999999998</v>
      </c>
    </row>
    <row r="7317" spans="1:1" thickBot="1" x14ac:dyDescent="0.35">
      <c r="A7317" s="5">
        <v>43.92</v>
      </c>
    </row>
    <row r="7318" spans="1:1" thickBot="1" x14ac:dyDescent="0.35">
      <c r="A7318" s="5">
        <v>142.18199999999999</v>
      </c>
    </row>
    <row r="7319" spans="1:1" thickBot="1" x14ac:dyDescent="0.35">
      <c r="A7319" s="5">
        <v>19.608000000000001</v>
      </c>
    </row>
    <row r="7320" spans="1:1" thickBot="1" x14ac:dyDescent="0.35">
      <c r="A7320" s="5">
        <v>4.1580000000000004</v>
      </c>
    </row>
    <row r="7321" spans="1:1" thickBot="1" x14ac:dyDescent="0.35">
      <c r="A7321" s="5">
        <v>979.95</v>
      </c>
    </row>
    <row r="7322" spans="1:1" thickBot="1" x14ac:dyDescent="0.35">
      <c r="A7322" s="5">
        <v>135.30000000000001</v>
      </c>
    </row>
    <row r="7323" spans="1:1" thickBot="1" x14ac:dyDescent="0.35">
      <c r="A7323" s="5">
        <v>8.9039999999999999</v>
      </c>
    </row>
    <row r="7324" spans="1:1" thickBot="1" x14ac:dyDescent="0.35">
      <c r="A7324" s="5">
        <v>100.8</v>
      </c>
    </row>
    <row r="7325" spans="1:1" thickBot="1" x14ac:dyDescent="0.35">
      <c r="A7325" s="5">
        <v>41.96</v>
      </c>
    </row>
    <row r="7326" spans="1:1" thickBot="1" x14ac:dyDescent="0.35">
      <c r="A7326" s="5">
        <v>9.4499999999999993</v>
      </c>
    </row>
    <row r="7327" spans="1:1" thickBot="1" x14ac:dyDescent="0.35">
      <c r="A7327" s="5">
        <v>400.8</v>
      </c>
    </row>
    <row r="7328" spans="1:1" thickBot="1" x14ac:dyDescent="0.35">
      <c r="A7328" s="5">
        <v>28.792000000000002</v>
      </c>
    </row>
    <row r="7329" spans="1:1" thickBot="1" x14ac:dyDescent="0.35">
      <c r="A7329" s="5">
        <v>111</v>
      </c>
    </row>
    <row r="7330" spans="1:1" thickBot="1" x14ac:dyDescent="0.35">
      <c r="A7330" s="5">
        <v>1279.9680000000001</v>
      </c>
    </row>
    <row r="7331" spans="1:1" thickBot="1" x14ac:dyDescent="0.35">
      <c r="A7331" s="5">
        <v>1856.19</v>
      </c>
    </row>
    <row r="7332" spans="1:1" thickBot="1" x14ac:dyDescent="0.35">
      <c r="A7332" s="5">
        <v>22.751999999999999</v>
      </c>
    </row>
    <row r="7333" spans="1:1" thickBot="1" x14ac:dyDescent="0.35">
      <c r="A7333" s="5">
        <v>61.542000000000002</v>
      </c>
    </row>
    <row r="7334" spans="1:1" thickBot="1" x14ac:dyDescent="0.35">
      <c r="A7334" s="5">
        <v>81.438000000000002</v>
      </c>
    </row>
    <row r="7335" spans="1:1" thickBot="1" x14ac:dyDescent="0.35">
      <c r="A7335" s="5">
        <v>67.36</v>
      </c>
    </row>
    <row r="7336" spans="1:1" thickBot="1" x14ac:dyDescent="0.35">
      <c r="A7336" s="5">
        <v>54.527999999999999</v>
      </c>
    </row>
    <row r="7337" spans="1:1" thickBot="1" x14ac:dyDescent="0.35">
      <c r="A7337" s="5">
        <v>843.9</v>
      </c>
    </row>
    <row r="7338" spans="1:1" thickBot="1" x14ac:dyDescent="0.35">
      <c r="A7338" s="5">
        <v>449.56799999999998</v>
      </c>
    </row>
    <row r="7339" spans="1:1" thickBot="1" x14ac:dyDescent="0.35">
      <c r="A7339" s="5">
        <v>15.51</v>
      </c>
    </row>
    <row r="7340" spans="1:1" thickBot="1" x14ac:dyDescent="0.35">
      <c r="A7340" s="5">
        <v>192.18600000000001</v>
      </c>
    </row>
    <row r="7341" spans="1:1" thickBot="1" x14ac:dyDescent="0.35">
      <c r="A7341" s="5">
        <v>5.76</v>
      </c>
    </row>
    <row r="7342" spans="1:1" thickBot="1" x14ac:dyDescent="0.35">
      <c r="A7342" s="5">
        <v>67.88</v>
      </c>
    </row>
    <row r="7343" spans="1:1" thickBot="1" x14ac:dyDescent="0.35">
      <c r="A7343" s="5">
        <v>162.88999999999999</v>
      </c>
    </row>
    <row r="7344" spans="1:1" thickBot="1" x14ac:dyDescent="0.35">
      <c r="A7344" s="5">
        <v>25.71</v>
      </c>
    </row>
    <row r="7345" spans="1:1" thickBot="1" x14ac:dyDescent="0.35">
      <c r="A7345" s="5">
        <v>191.88</v>
      </c>
    </row>
    <row r="7346" spans="1:1" thickBot="1" x14ac:dyDescent="0.35">
      <c r="A7346" s="5">
        <v>721.875</v>
      </c>
    </row>
    <row r="7347" spans="1:1" thickBot="1" x14ac:dyDescent="0.35">
      <c r="A7347" s="5">
        <v>73.567999999999998</v>
      </c>
    </row>
    <row r="7348" spans="1:1" thickBot="1" x14ac:dyDescent="0.35">
      <c r="A7348" s="5">
        <v>13.584</v>
      </c>
    </row>
    <row r="7349" spans="1:1" thickBot="1" x14ac:dyDescent="0.35">
      <c r="A7349" s="5">
        <v>64.784000000000006</v>
      </c>
    </row>
    <row r="7350" spans="1:1" thickBot="1" x14ac:dyDescent="0.35">
      <c r="A7350" s="5">
        <v>176.77199999999999</v>
      </c>
    </row>
    <row r="7351" spans="1:1" thickBot="1" x14ac:dyDescent="0.35">
      <c r="A7351" s="5">
        <v>38.82</v>
      </c>
    </row>
    <row r="7352" spans="1:1" thickBot="1" x14ac:dyDescent="0.35">
      <c r="A7352" s="5">
        <v>21.9</v>
      </c>
    </row>
    <row r="7353" spans="1:1" thickBot="1" x14ac:dyDescent="0.35">
      <c r="A7353" s="5">
        <v>111.79</v>
      </c>
    </row>
    <row r="7354" spans="1:1" thickBot="1" x14ac:dyDescent="0.35">
      <c r="A7354" s="5">
        <v>445.44</v>
      </c>
    </row>
    <row r="7355" spans="1:1" thickBot="1" x14ac:dyDescent="0.35">
      <c r="A7355" s="5">
        <v>16.52</v>
      </c>
    </row>
    <row r="7356" spans="1:1" thickBot="1" x14ac:dyDescent="0.35">
      <c r="A7356" s="5">
        <v>29.9</v>
      </c>
    </row>
    <row r="7357" spans="1:1" thickBot="1" x14ac:dyDescent="0.35">
      <c r="A7357" s="5">
        <v>116.4</v>
      </c>
    </row>
    <row r="7358" spans="1:1" thickBot="1" x14ac:dyDescent="0.35">
      <c r="A7358" s="5">
        <v>1.4079999999999999</v>
      </c>
    </row>
    <row r="7359" spans="1:1" thickBot="1" x14ac:dyDescent="0.35">
      <c r="A7359" s="5">
        <v>169.56800000000001</v>
      </c>
    </row>
    <row r="7360" spans="1:1" thickBot="1" x14ac:dyDescent="0.35">
      <c r="A7360" s="5">
        <v>251.964</v>
      </c>
    </row>
    <row r="7361" spans="1:1" thickBot="1" x14ac:dyDescent="0.35">
      <c r="A7361" s="5">
        <v>523.76400000000001</v>
      </c>
    </row>
    <row r="7362" spans="1:1" thickBot="1" x14ac:dyDescent="0.35">
      <c r="A7362" s="5">
        <v>19.440000000000001</v>
      </c>
    </row>
    <row r="7363" spans="1:1" thickBot="1" x14ac:dyDescent="0.35">
      <c r="A7363" s="5">
        <v>194.352</v>
      </c>
    </row>
    <row r="7364" spans="1:1" thickBot="1" x14ac:dyDescent="0.35">
      <c r="A7364" s="5">
        <v>36.624000000000002</v>
      </c>
    </row>
    <row r="7365" spans="1:1" thickBot="1" x14ac:dyDescent="0.35">
      <c r="A7365" s="5">
        <v>340.18200000000002</v>
      </c>
    </row>
    <row r="7366" spans="1:1" thickBot="1" x14ac:dyDescent="0.35">
      <c r="A7366" s="5">
        <v>12.672000000000001</v>
      </c>
    </row>
    <row r="7367" spans="1:1" thickBot="1" x14ac:dyDescent="0.35">
      <c r="A7367" s="5">
        <v>6.8879999999999999</v>
      </c>
    </row>
    <row r="7368" spans="1:1" thickBot="1" x14ac:dyDescent="0.35">
      <c r="A7368" s="5">
        <v>32.543999999999997</v>
      </c>
    </row>
    <row r="7369" spans="1:1" thickBot="1" x14ac:dyDescent="0.35">
      <c r="A7369" s="5">
        <v>347.80200000000002</v>
      </c>
    </row>
    <row r="7370" spans="1:1" thickBot="1" x14ac:dyDescent="0.35">
      <c r="A7370" s="5">
        <v>15.57</v>
      </c>
    </row>
    <row r="7371" spans="1:1" thickBot="1" x14ac:dyDescent="0.35">
      <c r="A7371" s="5">
        <v>4.6079999999999997</v>
      </c>
    </row>
    <row r="7372" spans="1:1" thickBot="1" x14ac:dyDescent="0.35">
      <c r="A7372" s="5">
        <v>257.98</v>
      </c>
    </row>
    <row r="7373" spans="1:1" thickBot="1" x14ac:dyDescent="0.35">
      <c r="A7373" s="5">
        <v>153.78</v>
      </c>
    </row>
    <row r="7374" spans="1:1" thickBot="1" x14ac:dyDescent="0.35">
      <c r="A7374" s="5">
        <v>61.02</v>
      </c>
    </row>
    <row r="7375" spans="1:1" thickBot="1" x14ac:dyDescent="0.35">
      <c r="A7375" s="5">
        <v>110.11</v>
      </c>
    </row>
    <row r="7376" spans="1:1" thickBot="1" x14ac:dyDescent="0.35">
      <c r="A7376" s="5">
        <v>7.89</v>
      </c>
    </row>
    <row r="7377" spans="1:1" thickBot="1" x14ac:dyDescent="0.35">
      <c r="A7377" s="5">
        <v>36.024000000000001</v>
      </c>
    </row>
    <row r="7378" spans="1:1" thickBot="1" x14ac:dyDescent="0.35">
      <c r="A7378" s="5">
        <v>54.335999999999999</v>
      </c>
    </row>
    <row r="7379" spans="1:1" thickBot="1" x14ac:dyDescent="0.35">
      <c r="A7379" s="5">
        <v>92.52</v>
      </c>
    </row>
    <row r="7380" spans="1:1" thickBot="1" x14ac:dyDescent="0.35">
      <c r="A7380" s="5">
        <v>10.272</v>
      </c>
    </row>
    <row r="7381" spans="1:1" thickBot="1" x14ac:dyDescent="0.35">
      <c r="A7381" s="5">
        <v>40.74</v>
      </c>
    </row>
    <row r="7382" spans="1:1" thickBot="1" x14ac:dyDescent="0.35">
      <c r="A7382" s="5">
        <v>14.4</v>
      </c>
    </row>
    <row r="7383" spans="1:1" thickBot="1" x14ac:dyDescent="0.35">
      <c r="A7383" s="5">
        <v>149.94999999999999</v>
      </c>
    </row>
    <row r="7384" spans="1:1" thickBot="1" x14ac:dyDescent="0.35">
      <c r="A7384" s="5">
        <v>16.899999999999999</v>
      </c>
    </row>
    <row r="7385" spans="1:1" thickBot="1" x14ac:dyDescent="0.35">
      <c r="A7385" s="5">
        <v>17.61</v>
      </c>
    </row>
    <row r="7386" spans="1:1" thickBot="1" x14ac:dyDescent="0.35">
      <c r="A7386" s="5">
        <v>378</v>
      </c>
    </row>
    <row r="7387" spans="1:1" thickBot="1" x14ac:dyDescent="0.35">
      <c r="A7387" s="5">
        <v>17.64</v>
      </c>
    </row>
    <row r="7388" spans="1:1" thickBot="1" x14ac:dyDescent="0.35">
      <c r="A7388" s="5">
        <v>373.08</v>
      </c>
    </row>
    <row r="7389" spans="1:1" thickBot="1" x14ac:dyDescent="0.35">
      <c r="A7389" s="5">
        <v>1336.44</v>
      </c>
    </row>
    <row r="7390" spans="1:1" thickBot="1" x14ac:dyDescent="0.35">
      <c r="A7390" s="5">
        <v>29.97</v>
      </c>
    </row>
    <row r="7391" spans="1:1" thickBot="1" x14ac:dyDescent="0.35">
      <c r="A7391" s="5">
        <v>390.36799999999999</v>
      </c>
    </row>
    <row r="7392" spans="1:1" thickBot="1" x14ac:dyDescent="0.35">
      <c r="A7392" s="5">
        <v>101.52</v>
      </c>
    </row>
    <row r="7393" spans="1:1" thickBot="1" x14ac:dyDescent="0.35">
      <c r="A7393" s="5">
        <v>74.352000000000004</v>
      </c>
    </row>
    <row r="7394" spans="1:1" thickBot="1" x14ac:dyDescent="0.35">
      <c r="A7394" s="5">
        <v>15.7</v>
      </c>
    </row>
    <row r="7395" spans="1:1" thickBot="1" x14ac:dyDescent="0.35">
      <c r="A7395" s="5">
        <v>59.52</v>
      </c>
    </row>
    <row r="7396" spans="1:1" thickBot="1" x14ac:dyDescent="0.35">
      <c r="A7396" s="5">
        <v>34.4</v>
      </c>
    </row>
    <row r="7397" spans="1:1" thickBot="1" x14ac:dyDescent="0.35">
      <c r="A7397" s="5">
        <v>313.17599999999999</v>
      </c>
    </row>
    <row r="7398" spans="1:1" thickBot="1" x14ac:dyDescent="0.35">
      <c r="A7398" s="5">
        <v>866.64599999999996</v>
      </c>
    </row>
    <row r="7399" spans="1:1" thickBot="1" x14ac:dyDescent="0.35">
      <c r="A7399" s="5">
        <v>795.40800000000002</v>
      </c>
    </row>
    <row r="7400" spans="1:1" thickBot="1" x14ac:dyDescent="0.35">
      <c r="A7400" s="5">
        <v>35.856000000000002</v>
      </c>
    </row>
    <row r="7401" spans="1:1" thickBot="1" x14ac:dyDescent="0.35">
      <c r="A7401" s="5">
        <v>23.84</v>
      </c>
    </row>
    <row r="7402" spans="1:1" thickBot="1" x14ac:dyDescent="0.35">
      <c r="A7402" s="5">
        <v>43.13</v>
      </c>
    </row>
    <row r="7403" spans="1:1" thickBot="1" x14ac:dyDescent="0.35">
      <c r="A7403" s="5">
        <v>30.87</v>
      </c>
    </row>
    <row r="7404" spans="1:1" thickBot="1" x14ac:dyDescent="0.35">
      <c r="A7404" s="5">
        <v>70.12</v>
      </c>
    </row>
    <row r="7405" spans="1:1" thickBot="1" x14ac:dyDescent="0.35">
      <c r="A7405" s="5">
        <v>509.95749999999998</v>
      </c>
    </row>
    <row r="7406" spans="1:1" thickBot="1" x14ac:dyDescent="0.35">
      <c r="A7406" s="5">
        <v>122.91</v>
      </c>
    </row>
    <row r="7407" spans="1:1" thickBot="1" x14ac:dyDescent="0.35">
      <c r="A7407" s="5">
        <v>97.567999999999998</v>
      </c>
    </row>
    <row r="7408" spans="1:1" thickBot="1" x14ac:dyDescent="0.35">
      <c r="A7408" s="5">
        <v>722.35199999999998</v>
      </c>
    </row>
    <row r="7409" spans="1:1" thickBot="1" x14ac:dyDescent="0.35">
      <c r="A7409" s="5">
        <v>11.52</v>
      </c>
    </row>
    <row r="7410" spans="1:1" thickBot="1" x14ac:dyDescent="0.35">
      <c r="A7410" s="5">
        <v>167.84</v>
      </c>
    </row>
    <row r="7411" spans="1:1" thickBot="1" x14ac:dyDescent="0.35">
      <c r="A7411" s="5">
        <v>172.11</v>
      </c>
    </row>
    <row r="7412" spans="1:1" thickBot="1" x14ac:dyDescent="0.35">
      <c r="A7412" s="5">
        <v>99.98</v>
      </c>
    </row>
    <row r="7413" spans="1:1" thickBot="1" x14ac:dyDescent="0.35">
      <c r="A7413" s="5">
        <v>156.792</v>
      </c>
    </row>
    <row r="7414" spans="1:1" thickBot="1" x14ac:dyDescent="0.35">
      <c r="A7414" s="5">
        <v>35.36</v>
      </c>
    </row>
    <row r="7415" spans="1:1" thickBot="1" x14ac:dyDescent="0.35">
      <c r="A7415" s="5">
        <v>13.592000000000001</v>
      </c>
    </row>
    <row r="7416" spans="1:1" thickBot="1" x14ac:dyDescent="0.35">
      <c r="A7416" s="5">
        <v>386.68</v>
      </c>
    </row>
    <row r="7417" spans="1:1" thickBot="1" x14ac:dyDescent="0.35">
      <c r="A7417" s="5">
        <v>379.96</v>
      </c>
    </row>
    <row r="7418" spans="1:1" thickBot="1" x14ac:dyDescent="0.35">
      <c r="A7418" s="5">
        <v>539.91</v>
      </c>
    </row>
    <row r="7419" spans="1:1" thickBot="1" x14ac:dyDescent="0.35">
      <c r="A7419" s="5">
        <v>41.24</v>
      </c>
    </row>
    <row r="7420" spans="1:1" thickBot="1" x14ac:dyDescent="0.35">
      <c r="A7420" s="5">
        <v>51.896999999999998</v>
      </c>
    </row>
    <row r="7421" spans="1:1" thickBot="1" x14ac:dyDescent="0.35">
      <c r="A7421" s="5">
        <v>552.55999999999995</v>
      </c>
    </row>
    <row r="7422" spans="1:1" thickBot="1" x14ac:dyDescent="0.35">
      <c r="A7422" s="5">
        <v>23.16</v>
      </c>
    </row>
    <row r="7423" spans="1:1" thickBot="1" x14ac:dyDescent="0.35">
      <c r="A7423" s="5">
        <v>126.08</v>
      </c>
    </row>
    <row r="7424" spans="1:1" thickBot="1" x14ac:dyDescent="0.35">
      <c r="A7424" s="5">
        <v>449.1</v>
      </c>
    </row>
    <row r="7425" spans="1:1" thickBot="1" x14ac:dyDescent="0.35">
      <c r="A7425" s="5">
        <v>195.10400000000001</v>
      </c>
    </row>
    <row r="7426" spans="1:1" thickBot="1" x14ac:dyDescent="0.35">
      <c r="A7426" s="5">
        <v>36.671999999999997</v>
      </c>
    </row>
    <row r="7427" spans="1:1" thickBot="1" x14ac:dyDescent="0.35">
      <c r="A7427" s="5">
        <v>85.245999999999995</v>
      </c>
    </row>
    <row r="7428" spans="1:1" thickBot="1" x14ac:dyDescent="0.35">
      <c r="A7428" s="5">
        <v>32.712000000000003</v>
      </c>
    </row>
    <row r="7429" spans="1:1" thickBot="1" x14ac:dyDescent="0.35">
      <c r="A7429" s="5">
        <v>11.43</v>
      </c>
    </row>
    <row r="7430" spans="1:1" thickBot="1" x14ac:dyDescent="0.35">
      <c r="A7430" s="5">
        <v>30.44</v>
      </c>
    </row>
    <row r="7431" spans="1:1" thickBot="1" x14ac:dyDescent="0.35">
      <c r="A7431" s="5">
        <v>12.96</v>
      </c>
    </row>
    <row r="7432" spans="1:1" thickBot="1" x14ac:dyDescent="0.35">
      <c r="A7432" s="5">
        <v>16</v>
      </c>
    </row>
    <row r="7433" spans="1:1" thickBot="1" x14ac:dyDescent="0.35">
      <c r="A7433" s="5">
        <v>32.67</v>
      </c>
    </row>
    <row r="7434" spans="1:1" thickBot="1" x14ac:dyDescent="0.35">
      <c r="A7434" s="5">
        <v>4.4640000000000004</v>
      </c>
    </row>
    <row r="7435" spans="1:1" thickBot="1" x14ac:dyDescent="0.35">
      <c r="A7435" s="5">
        <v>9.3450000000000006</v>
      </c>
    </row>
    <row r="7436" spans="1:1" thickBot="1" x14ac:dyDescent="0.35">
      <c r="A7436" s="5">
        <v>9.1440000000000001</v>
      </c>
    </row>
    <row r="7437" spans="1:1" thickBot="1" x14ac:dyDescent="0.35">
      <c r="A7437" s="5">
        <v>23.135999999999999</v>
      </c>
    </row>
    <row r="7438" spans="1:1" thickBot="1" x14ac:dyDescent="0.35">
      <c r="A7438" s="5">
        <v>99.2</v>
      </c>
    </row>
    <row r="7439" spans="1:1" thickBot="1" x14ac:dyDescent="0.35">
      <c r="A7439" s="5">
        <v>21.36</v>
      </c>
    </row>
    <row r="7440" spans="1:1" thickBot="1" x14ac:dyDescent="0.35">
      <c r="A7440" s="5">
        <v>46.9</v>
      </c>
    </row>
    <row r="7441" spans="1:1" thickBot="1" x14ac:dyDescent="0.35">
      <c r="A7441" s="5">
        <v>18.72</v>
      </c>
    </row>
    <row r="7442" spans="1:1" thickBot="1" x14ac:dyDescent="0.35">
      <c r="A7442" s="5">
        <v>236.52799999999999</v>
      </c>
    </row>
    <row r="7443" spans="1:1" thickBot="1" x14ac:dyDescent="0.35">
      <c r="A7443" s="5">
        <v>18.899999999999999</v>
      </c>
    </row>
    <row r="7444" spans="1:1" thickBot="1" x14ac:dyDescent="0.35">
      <c r="A7444" s="5">
        <v>10.688000000000001</v>
      </c>
    </row>
    <row r="7445" spans="1:1" thickBot="1" x14ac:dyDescent="0.35">
      <c r="A7445" s="5">
        <v>237.096</v>
      </c>
    </row>
    <row r="7446" spans="1:1" thickBot="1" x14ac:dyDescent="0.35">
      <c r="A7446" s="5">
        <v>5.1840000000000002</v>
      </c>
    </row>
    <row r="7447" spans="1:1" thickBot="1" x14ac:dyDescent="0.35">
      <c r="A7447" s="5">
        <v>65.584000000000003</v>
      </c>
    </row>
    <row r="7448" spans="1:1" thickBot="1" x14ac:dyDescent="0.35">
      <c r="A7448" s="5">
        <v>22.2</v>
      </c>
    </row>
    <row r="7449" spans="1:1" thickBot="1" x14ac:dyDescent="0.35">
      <c r="A7449" s="5">
        <v>419.4</v>
      </c>
    </row>
    <row r="7450" spans="1:1" thickBot="1" x14ac:dyDescent="0.35">
      <c r="A7450" s="5">
        <v>88.92</v>
      </c>
    </row>
    <row r="7451" spans="1:1" thickBot="1" x14ac:dyDescent="0.35">
      <c r="A7451" s="5">
        <v>9.9120000000000008</v>
      </c>
    </row>
    <row r="7452" spans="1:1" thickBot="1" x14ac:dyDescent="0.35">
      <c r="A7452" s="5">
        <v>318.43</v>
      </c>
    </row>
    <row r="7453" spans="1:1" thickBot="1" x14ac:dyDescent="0.35">
      <c r="A7453" s="5">
        <v>5.8</v>
      </c>
    </row>
    <row r="7454" spans="1:1" thickBot="1" x14ac:dyDescent="0.35">
      <c r="A7454" s="5">
        <v>1415.76</v>
      </c>
    </row>
    <row r="7455" spans="1:1" thickBot="1" x14ac:dyDescent="0.35">
      <c r="A7455" s="5">
        <v>148.47999999999999</v>
      </c>
    </row>
    <row r="7456" spans="1:1" thickBot="1" x14ac:dyDescent="0.35">
      <c r="A7456" s="5">
        <v>9.2479999999999993</v>
      </c>
    </row>
    <row r="7457" spans="1:1" thickBot="1" x14ac:dyDescent="0.35">
      <c r="A7457" s="5">
        <v>1036.624</v>
      </c>
    </row>
    <row r="7458" spans="1:1" thickBot="1" x14ac:dyDescent="0.35">
      <c r="A7458" s="5">
        <v>569.64</v>
      </c>
    </row>
    <row r="7459" spans="1:1" thickBot="1" x14ac:dyDescent="0.35">
      <c r="A7459" s="5">
        <v>9.14</v>
      </c>
    </row>
    <row r="7460" spans="1:1" thickBot="1" x14ac:dyDescent="0.35">
      <c r="A7460" s="5">
        <v>1196.8599999999999</v>
      </c>
    </row>
    <row r="7461" spans="1:1" thickBot="1" x14ac:dyDescent="0.35">
      <c r="A7461" s="5">
        <v>523.26</v>
      </c>
    </row>
    <row r="7462" spans="1:1" thickBot="1" x14ac:dyDescent="0.35">
      <c r="A7462" s="5">
        <v>639.96799999999996</v>
      </c>
    </row>
    <row r="7463" spans="1:1" thickBot="1" x14ac:dyDescent="0.35">
      <c r="A7463" s="5">
        <v>52.76</v>
      </c>
    </row>
    <row r="7464" spans="1:1" thickBot="1" x14ac:dyDescent="0.35">
      <c r="A7464" s="5">
        <v>538.91999999999996</v>
      </c>
    </row>
    <row r="7465" spans="1:1" thickBot="1" x14ac:dyDescent="0.35">
      <c r="A7465" s="5">
        <v>14.88</v>
      </c>
    </row>
    <row r="7466" spans="1:1" thickBot="1" x14ac:dyDescent="0.35">
      <c r="A7466" s="5">
        <v>34.24</v>
      </c>
    </row>
    <row r="7467" spans="1:1" thickBot="1" x14ac:dyDescent="0.35">
      <c r="A7467" s="5">
        <v>261.74</v>
      </c>
    </row>
    <row r="7468" spans="1:1" thickBot="1" x14ac:dyDescent="0.35">
      <c r="A7468" s="5">
        <v>87.84</v>
      </c>
    </row>
    <row r="7469" spans="1:1" thickBot="1" x14ac:dyDescent="0.35">
      <c r="A7469" s="5">
        <v>34.92</v>
      </c>
    </row>
    <row r="7470" spans="1:1" thickBot="1" x14ac:dyDescent="0.35">
      <c r="A7470" s="5">
        <v>14.94</v>
      </c>
    </row>
    <row r="7471" spans="1:1" thickBot="1" x14ac:dyDescent="0.35">
      <c r="A7471" s="5">
        <v>14.56</v>
      </c>
    </row>
    <row r="7472" spans="1:1" thickBot="1" x14ac:dyDescent="0.35">
      <c r="A7472" s="5">
        <v>3.5760000000000001</v>
      </c>
    </row>
    <row r="7473" spans="1:1" thickBot="1" x14ac:dyDescent="0.35">
      <c r="A7473" s="5">
        <v>147.184</v>
      </c>
    </row>
    <row r="7474" spans="1:1" thickBot="1" x14ac:dyDescent="0.35">
      <c r="A7474" s="5">
        <v>1499.95</v>
      </c>
    </row>
    <row r="7475" spans="1:1" thickBot="1" x14ac:dyDescent="0.35">
      <c r="A7475" s="5">
        <v>13.568</v>
      </c>
    </row>
    <row r="7476" spans="1:1" thickBot="1" x14ac:dyDescent="0.35">
      <c r="A7476" s="5">
        <v>2573.8200000000002</v>
      </c>
    </row>
    <row r="7477" spans="1:1" thickBot="1" x14ac:dyDescent="0.35">
      <c r="A7477" s="5">
        <v>609.98</v>
      </c>
    </row>
    <row r="7478" spans="1:1" thickBot="1" x14ac:dyDescent="0.35">
      <c r="A7478" s="5">
        <v>5.48</v>
      </c>
    </row>
    <row r="7479" spans="1:1" thickBot="1" x14ac:dyDescent="0.35">
      <c r="A7479" s="5">
        <v>391.98</v>
      </c>
    </row>
    <row r="7480" spans="1:1" thickBot="1" x14ac:dyDescent="0.35">
      <c r="A7480" s="5">
        <v>755.96</v>
      </c>
    </row>
    <row r="7481" spans="1:1" thickBot="1" x14ac:dyDescent="0.35">
      <c r="A7481" s="5">
        <v>31.12</v>
      </c>
    </row>
    <row r="7482" spans="1:1" thickBot="1" x14ac:dyDescent="0.35">
      <c r="A7482" s="5">
        <v>6.54</v>
      </c>
    </row>
    <row r="7483" spans="1:1" thickBot="1" x14ac:dyDescent="0.35">
      <c r="A7483" s="5">
        <v>12.78</v>
      </c>
    </row>
    <row r="7484" spans="1:1" thickBot="1" x14ac:dyDescent="0.35">
      <c r="A7484" s="5">
        <v>18.463999999999999</v>
      </c>
    </row>
    <row r="7485" spans="1:1" thickBot="1" x14ac:dyDescent="0.35">
      <c r="A7485" s="5">
        <v>445.80200000000002</v>
      </c>
    </row>
    <row r="7486" spans="1:1" thickBot="1" x14ac:dyDescent="0.35">
      <c r="A7486" s="5">
        <v>2.48</v>
      </c>
    </row>
    <row r="7487" spans="1:1" thickBot="1" x14ac:dyDescent="0.35">
      <c r="A7487" s="5">
        <v>25.9</v>
      </c>
    </row>
    <row r="7488" spans="1:1" thickBot="1" x14ac:dyDescent="0.35">
      <c r="A7488" s="5">
        <v>29.9</v>
      </c>
    </row>
    <row r="7489" spans="1:1" thickBot="1" x14ac:dyDescent="0.35">
      <c r="A7489" s="5">
        <v>2249.91</v>
      </c>
    </row>
    <row r="7490" spans="1:1" thickBot="1" x14ac:dyDescent="0.35">
      <c r="A7490" s="5">
        <v>1053.164</v>
      </c>
    </row>
    <row r="7491" spans="1:1" thickBot="1" x14ac:dyDescent="0.35">
      <c r="A7491" s="5">
        <v>12.96</v>
      </c>
    </row>
    <row r="7492" spans="1:1" thickBot="1" x14ac:dyDescent="0.35">
      <c r="A7492" s="5">
        <v>106.68</v>
      </c>
    </row>
    <row r="7493" spans="1:1" thickBot="1" x14ac:dyDescent="0.35">
      <c r="A7493" s="5">
        <v>119.94</v>
      </c>
    </row>
    <row r="7494" spans="1:1" thickBot="1" x14ac:dyDescent="0.35">
      <c r="A7494" s="5">
        <v>10.272</v>
      </c>
    </row>
    <row r="7495" spans="1:1" thickBot="1" x14ac:dyDescent="0.35">
      <c r="A7495" s="5">
        <v>512.19000000000005</v>
      </c>
    </row>
    <row r="7496" spans="1:1" thickBot="1" x14ac:dyDescent="0.35">
      <c r="A7496" s="5">
        <v>1.556</v>
      </c>
    </row>
    <row r="7497" spans="1:1" thickBot="1" x14ac:dyDescent="0.35">
      <c r="A7497" s="5">
        <v>4.4480000000000004</v>
      </c>
    </row>
    <row r="7498" spans="1:1" thickBot="1" x14ac:dyDescent="0.35">
      <c r="A7498" s="5">
        <v>276.69</v>
      </c>
    </row>
    <row r="7499" spans="1:1" thickBot="1" x14ac:dyDescent="0.35">
      <c r="A7499" s="5">
        <v>4.96</v>
      </c>
    </row>
    <row r="7500" spans="1:1" thickBot="1" x14ac:dyDescent="0.35">
      <c r="A7500" s="5">
        <v>71.92</v>
      </c>
    </row>
    <row r="7501" spans="1:1" thickBot="1" x14ac:dyDescent="0.35">
      <c r="A7501" s="5">
        <v>18.84</v>
      </c>
    </row>
    <row r="7502" spans="1:1" thickBot="1" x14ac:dyDescent="0.35">
      <c r="A7502" s="5">
        <v>140.97</v>
      </c>
    </row>
    <row r="7503" spans="1:1" thickBot="1" x14ac:dyDescent="0.35">
      <c r="A7503" s="5">
        <v>470.37599999999998</v>
      </c>
    </row>
    <row r="7504" spans="1:1" thickBot="1" x14ac:dyDescent="0.35">
      <c r="A7504" s="5">
        <v>6.08</v>
      </c>
    </row>
    <row r="7505" spans="1:1" thickBot="1" x14ac:dyDescent="0.35">
      <c r="A7505" s="5">
        <v>164.792</v>
      </c>
    </row>
    <row r="7506" spans="1:1" thickBot="1" x14ac:dyDescent="0.35">
      <c r="A7506" s="5">
        <v>23.36</v>
      </c>
    </row>
    <row r="7507" spans="1:1" thickBot="1" x14ac:dyDescent="0.35">
      <c r="A7507" s="5">
        <v>12.176</v>
      </c>
    </row>
    <row r="7508" spans="1:1" thickBot="1" x14ac:dyDescent="0.35">
      <c r="A7508" s="5">
        <v>46.384</v>
      </c>
    </row>
    <row r="7509" spans="1:1" thickBot="1" x14ac:dyDescent="0.35">
      <c r="A7509" s="5">
        <v>362.92</v>
      </c>
    </row>
    <row r="7510" spans="1:1" thickBot="1" x14ac:dyDescent="0.35">
      <c r="A7510" s="5">
        <v>9.2479999999999993</v>
      </c>
    </row>
    <row r="7511" spans="1:1" thickBot="1" x14ac:dyDescent="0.35">
      <c r="A7511" s="5">
        <v>1889.9459999999999</v>
      </c>
    </row>
    <row r="7512" spans="1:1" thickBot="1" x14ac:dyDescent="0.35">
      <c r="A7512" s="5">
        <v>62.04</v>
      </c>
    </row>
    <row r="7513" spans="1:1" thickBot="1" x14ac:dyDescent="0.35">
      <c r="A7513" s="5">
        <v>396.92</v>
      </c>
    </row>
    <row r="7514" spans="1:1" thickBot="1" x14ac:dyDescent="0.35">
      <c r="A7514" s="5">
        <v>239.45599999999999</v>
      </c>
    </row>
    <row r="7515" spans="1:1" thickBot="1" x14ac:dyDescent="0.35">
      <c r="A7515" s="5">
        <v>13.12</v>
      </c>
    </row>
    <row r="7516" spans="1:1" thickBot="1" x14ac:dyDescent="0.35">
      <c r="A7516" s="5">
        <v>29.36</v>
      </c>
    </row>
    <row r="7517" spans="1:1" thickBot="1" x14ac:dyDescent="0.35">
      <c r="A7517" s="5">
        <v>214.9</v>
      </c>
    </row>
    <row r="7518" spans="1:1" thickBot="1" x14ac:dyDescent="0.35">
      <c r="A7518" s="5">
        <v>15.92</v>
      </c>
    </row>
    <row r="7519" spans="1:1" thickBot="1" x14ac:dyDescent="0.35">
      <c r="A7519" s="5">
        <v>146.44999999999999</v>
      </c>
    </row>
    <row r="7520" spans="1:1" thickBot="1" x14ac:dyDescent="0.35">
      <c r="A7520" s="5">
        <v>15.14</v>
      </c>
    </row>
    <row r="7521" spans="1:1" thickBot="1" x14ac:dyDescent="0.35">
      <c r="A7521" s="5">
        <v>5.76</v>
      </c>
    </row>
    <row r="7522" spans="1:1" thickBot="1" x14ac:dyDescent="0.35">
      <c r="A7522" s="5">
        <v>1399.98</v>
      </c>
    </row>
    <row r="7523" spans="1:1" thickBot="1" x14ac:dyDescent="0.35">
      <c r="A7523" s="5">
        <v>8.952</v>
      </c>
    </row>
    <row r="7524" spans="1:1" thickBot="1" x14ac:dyDescent="0.35">
      <c r="A7524" s="5">
        <v>8.8559999999999999</v>
      </c>
    </row>
    <row r="7525" spans="1:1" thickBot="1" x14ac:dyDescent="0.35">
      <c r="A7525" s="5">
        <v>85.245999999999995</v>
      </c>
    </row>
    <row r="7526" spans="1:1" thickBot="1" x14ac:dyDescent="0.35">
      <c r="A7526" s="5">
        <v>21.728000000000002</v>
      </c>
    </row>
    <row r="7527" spans="1:1" thickBot="1" x14ac:dyDescent="0.35">
      <c r="A7527" s="5">
        <v>1487.04</v>
      </c>
    </row>
    <row r="7528" spans="1:1" thickBot="1" x14ac:dyDescent="0.35">
      <c r="A7528" s="5">
        <v>71.88</v>
      </c>
    </row>
    <row r="7529" spans="1:1" thickBot="1" x14ac:dyDescent="0.35">
      <c r="A7529" s="5">
        <v>9.24</v>
      </c>
    </row>
    <row r="7530" spans="1:1" thickBot="1" x14ac:dyDescent="0.35">
      <c r="A7530" s="5">
        <v>35.880000000000003</v>
      </c>
    </row>
    <row r="7531" spans="1:1" thickBot="1" x14ac:dyDescent="0.35">
      <c r="A7531" s="5">
        <v>17.04</v>
      </c>
    </row>
    <row r="7532" spans="1:1" thickBot="1" x14ac:dyDescent="0.35">
      <c r="A7532" s="5">
        <v>931.17600000000004</v>
      </c>
    </row>
    <row r="7533" spans="1:1" thickBot="1" x14ac:dyDescent="0.35">
      <c r="A7533" s="5">
        <v>266.35199999999998</v>
      </c>
    </row>
    <row r="7534" spans="1:1" thickBot="1" x14ac:dyDescent="0.35">
      <c r="A7534" s="5">
        <v>483.13600000000002</v>
      </c>
    </row>
    <row r="7535" spans="1:1" thickBot="1" x14ac:dyDescent="0.35">
      <c r="A7535" s="5">
        <v>196.78399999999999</v>
      </c>
    </row>
    <row r="7536" spans="1:1" thickBot="1" x14ac:dyDescent="0.35">
      <c r="A7536" s="5">
        <v>231.92</v>
      </c>
    </row>
    <row r="7537" spans="1:1" thickBot="1" x14ac:dyDescent="0.35">
      <c r="A7537" s="5">
        <v>29.7</v>
      </c>
    </row>
    <row r="7538" spans="1:1" thickBot="1" x14ac:dyDescent="0.35">
      <c r="A7538" s="5">
        <v>13.592000000000001</v>
      </c>
    </row>
    <row r="7539" spans="1:1" thickBot="1" x14ac:dyDescent="0.35">
      <c r="A7539" s="5">
        <v>70.88</v>
      </c>
    </row>
    <row r="7540" spans="1:1" thickBot="1" x14ac:dyDescent="0.35">
      <c r="A7540" s="5">
        <v>114.288</v>
      </c>
    </row>
    <row r="7541" spans="1:1" thickBot="1" x14ac:dyDescent="0.35">
      <c r="A7541" s="5">
        <v>36.624000000000002</v>
      </c>
    </row>
    <row r="7542" spans="1:1" thickBot="1" x14ac:dyDescent="0.35">
      <c r="A7542" s="5">
        <v>242.352</v>
      </c>
    </row>
    <row r="7543" spans="1:1" thickBot="1" x14ac:dyDescent="0.35">
      <c r="A7543" s="5">
        <v>49.616</v>
      </c>
    </row>
    <row r="7544" spans="1:1" thickBot="1" x14ac:dyDescent="0.35">
      <c r="A7544" s="5">
        <v>508.70400000000001</v>
      </c>
    </row>
    <row r="7545" spans="1:1" thickBot="1" x14ac:dyDescent="0.35">
      <c r="A7545" s="5">
        <v>57.36</v>
      </c>
    </row>
    <row r="7546" spans="1:1" thickBot="1" x14ac:dyDescent="0.35">
      <c r="A7546" s="5">
        <v>906.68</v>
      </c>
    </row>
    <row r="7547" spans="1:1" thickBot="1" x14ac:dyDescent="0.35">
      <c r="A7547" s="5">
        <v>719.952</v>
      </c>
    </row>
    <row r="7548" spans="1:1" thickBot="1" x14ac:dyDescent="0.35">
      <c r="A7548" s="5">
        <v>755.94399999999996</v>
      </c>
    </row>
    <row r="7549" spans="1:1" thickBot="1" x14ac:dyDescent="0.35">
      <c r="A7549" s="5">
        <v>11.98</v>
      </c>
    </row>
    <row r="7550" spans="1:1" thickBot="1" x14ac:dyDescent="0.35">
      <c r="A7550" s="5">
        <v>0.89800000000000002</v>
      </c>
    </row>
    <row r="7551" spans="1:1" thickBot="1" x14ac:dyDescent="0.35">
      <c r="A7551" s="5">
        <v>21.204000000000001</v>
      </c>
    </row>
    <row r="7552" spans="1:1" thickBot="1" x14ac:dyDescent="0.35">
      <c r="A7552" s="5">
        <v>34.74</v>
      </c>
    </row>
    <row r="7553" spans="1:1" thickBot="1" x14ac:dyDescent="0.35">
      <c r="A7553" s="5">
        <v>833.94</v>
      </c>
    </row>
    <row r="7554" spans="1:1" thickBot="1" x14ac:dyDescent="0.35">
      <c r="A7554" s="5">
        <v>12.96</v>
      </c>
    </row>
    <row r="7555" spans="1:1" thickBot="1" x14ac:dyDescent="0.35">
      <c r="A7555" s="5">
        <v>25.92</v>
      </c>
    </row>
    <row r="7556" spans="1:1" thickBot="1" x14ac:dyDescent="0.35">
      <c r="A7556" s="5">
        <v>349.96499999999997</v>
      </c>
    </row>
    <row r="7557" spans="1:1" thickBot="1" x14ac:dyDescent="0.35">
      <c r="A7557" s="5">
        <v>22.32</v>
      </c>
    </row>
    <row r="7558" spans="1:1" thickBot="1" x14ac:dyDescent="0.35">
      <c r="A7558" s="5">
        <v>158.28</v>
      </c>
    </row>
    <row r="7559" spans="1:1" thickBot="1" x14ac:dyDescent="0.35">
      <c r="A7559" s="5">
        <v>497.94</v>
      </c>
    </row>
    <row r="7560" spans="1:1" thickBot="1" x14ac:dyDescent="0.35">
      <c r="A7560" s="5">
        <v>533.94000000000005</v>
      </c>
    </row>
    <row r="7561" spans="1:1" thickBot="1" x14ac:dyDescent="0.35">
      <c r="A7561" s="5">
        <v>167.94</v>
      </c>
    </row>
    <row r="7562" spans="1:1" thickBot="1" x14ac:dyDescent="0.35">
      <c r="A7562" s="5">
        <v>31.68</v>
      </c>
    </row>
    <row r="7563" spans="1:1" thickBot="1" x14ac:dyDescent="0.35">
      <c r="A7563" s="5">
        <v>170.786</v>
      </c>
    </row>
    <row r="7564" spans="1:1" thickBot="1" x14ac:dyDescent="0.35">
      <c r="A7564" s="5">
        <v>198.744</v>
      </c>
    </row>
    <row r="7565" spans="1:1" thickBot="1" x14ac:dyDescent="0.35">
      <c r="A7565" s="5">
        <v>63.823999999999998</v>
      </c>
    </row>
    <row r="7566" spans="1:1" thickBot="1" x14ac:dyDescent="0.35">
      <c r="A7566" s="5">
        <v>435.16800000000001</v>
      </c>
    </row>
    <row r="7567" spans="1:1" thickBot="1" x14ac:dyDescent="0.35">
      <c r="A7567" s="5">
        <v>48.58</v>
      </c>
    </row>
    <row r="7568" spans="1:1" thickBot="1" x14ac:dyDescent="0.35">
      <c r="A7568" s="5">
        <v>47.975999999999999</v>
      </c>
    </row>
    <row r="7569" spans="1:1" thickBot="1" x14ac:dyDescent="0.35">
      <c r="A7569" s="5">
        <v>20.736000000000001</v>
      </c>
    </row>
    <row r="7570" spans="1:1" thickBot="1" x14ac:dyDescent="0.35">
      <c r="A7570" s="5">
        <v>26.46</v>
      </c>
    </row>
    <row r="7571" spans="1:1" thickBot="1" x14ac:dyDescent="0.35">
      <c r="A7571" s="5">
        <v>49.12</v>
      </c>
    </row>
    <row r="7572" spans="1:1" thickBot="1" x14ac:dyDescent="0.35">
      <c r="A7572" s="5">
        <v>15</v>
      </c>
    </row>
    <row r="7573" spans="1:1" thickBot="1" x14ac:dyDescent="0.35">
      <c r="A7573" s="5">
        <v>194.7</v>
      </c>
    </row>
    <row r="7574" spans="1:1" thickBot="1" x14ac:dyDescent="0.35">
      <c r="A7574" s="5">
        <v>591.32000000000005</v>
      </c>
    </row>
    <row r="7575" spans="1:1" thickBot="1" x14ac:dyDescent="0.35">
      <c r="A7575" s="5">
        <v>2.84</v>
      </c>
    </row>
    <row r="7576" spans="1:1" thickBot="1" x14ac:dyDescent="0.35">
      <c r="A7576" s="5">
        <v>221.96</v>
      </c>
    </row>
    <row r="7577" spans="1:1" thickBot="1" x14ac:dyDescent="0.35">
      <c r="A7577" s="5">
        <v>236</v>
      </c>
    </row>
    <row r="7578" spans="1:1" thickBot="1" x14ac:dyDescent="0.35">
      <c r="A7578" s="5">
        <v>41.94</v>
      </c>
    </row>
    <row r="7579" spans="1:1" thickBot="1" x14ac:dyDescent="0.35">
      <c r="A7579" s="5">
        <v>52.792000000000002</v>
      </c>
    </row>
    <row r="7580" spans="1:1" thickBot="1" x14ac:dyDescent="0.35">
      <c r="A7580" s="5">
        <v>563.94000000000005</v>
      </c>
    </row>
    <row r="7581" spans="1:1" thickBot="1" x14ac:dyDescent="0.35">
      <c r="A7581" s="5">
        <v>2625.12</v>
      </c>
    </row>
    <row r="7582" spans="1:1" thickBot="1" x14ac:dyDescent="0.35">
      <c r="A7582" s="5">
        <v>17.940000000000001</v>
      </c>
    </row>
    <row r="7583" spans="1:1" thickBot="1" x14ac:dyDescent="0.35">
      <c r="A7583" s="5">
        <v>422.85599999999999</v>
      </c>
    </row>
    <row r="7584" spans="1:1" thickBot="1" x14ac:dyDescent="0.35">
      <c r="A7584" s="5">
        <v>127.764</v>
      </c>
    </row>
    <row r="7585" spans="1:1" thickBot="1" x14ac:dyDescent="0.35">
      <c r="A7585" s="5">
        <v>3499.93</v>
      </c>
    </row>
    <row r="7586" spans="1:1" thickBot="1" x14ac:dyDescent="0.35">
      <c r="A7586" s="5">
        <v>14.4</v>
      </c>
    </row>
    <row r="7587" spans="1:1" thickBot="1" x14ac:dyDescent="0.35">
      <c r="A7587" s="5">
        <v>122.97</v>
      </c>
    </row>
    <row r="7588" spans="1:1" thickBot="1" x14ac:dyDescent="0.35">
      <c r="A7588" s="5">
        <v>9.32</v>
      </c>
    </row>
    <row r="7589" spans="1:1" thickBot="1" x14ac:dyDescent="0.35">
      <c r="A7589" s="5">
        <v>122.94</v>
      </c>
    </row>
    <row r="7590" spans="1:1" thickBot="1" x14ac:dyDescent="0.35">
      <c r="A7590" s="5">
        <v>17.309999999999999</v>
      </c>
    </row>
    <row r="7591" spans="1:1" thickBot="1" x14ac:dyDescent="0.35">
      <c r="A7591" s="5">
        <v>128.744</v>
      </c>
    </row>
    <row r="7592" spans="1:1" thickBot="1" x14ac:dyDescent="0.35">
      <c r="A7592" s="5">
        <v>58.247999999999998</v>
      </c>
    </row>
    <row r="7593" spans="1:1" thickBot="1" x14ac:dyDescent="0.35">
      <c r="A7593" s="5">
        <v>71.245999999999995</v>
      </c>
    </row>
    <row r="7594" spans="1:1" thickBot="1" x14ac:dyDescent="0.35">
      <c r="A7594" s="5">
        <v>7.8719999999999999</v>
      </c>
    </row>
    <row r="7595" spans="1:1" thickBot="1" x14ac:dyDescent="0.35">
      <c r="A7595" s="5">
        <v>887.27099999999996</v>
      </c>
    </row>
    <row r="7596" spans="1:1" thickBot="1" x14ac:dyDescent="0.35">
      <c r="A7596" s="5">
        <v>146.86000000000001</v>
      </c>
    </row>
    <row r="7597" spans="1:1" thickBot="1" x14ac:dyDescent="0.35">
      <c r="A7597" s="5">
        <v>36.56</v>
      </c>
    </row>
    <row r="7598" spans="1:1" thickBot="1" x14ac:dyDescent="0.35">
      <c r="A7598" s="5">
        <v>225.57599999999999</v>
      </c>
    </row>
    <row r="7599" spans="1:1" thickBot="1" x14ac:dyDescent="0.35">
      <c r="A7599" s="5">
        <v>5.2480000000000002</v>
      </c>
    </row>
    <row r="7600" spans="1:1" thickBot="1" x14ac:dyDescent="0.35">
      <c r="A7600" s="5">
        <v>38.256</v>
      </c>
    </row>
    <row r="7601" spans="1:1" thickBot="1" x14ac:dyDescent="0.35">
      <c r="A7601" s="5">
        <v>40.24</v>
      </c>
    </row>
    <row r="7602" spans="1:1" thickBot="1" x14ac:dyDescent="0.35">
      <c r="A7602" s="5">
        <v>29.925000000000001</v>
      </c>
    </row>
    <row r="7603" spans="1:1" thickBot="1" x14ac:dyDescent="0.35">
      <c r="A7603" s="5">
        <v>148.70400000000001</v>
      </c>
    </row>
    <row r="7604" spans="1:1" thickBot="1" x14ac:dyDescent="0.35">
      <c r="A7604" s="5">
        <v>55.92</v>
      </c>
    </row>
    <row r="7605" spans="1:1" thickBot="1" x14ac:dyDescent="0.35">
      <c r="A7605" s="5">
        <v>12.96</v>
      </c>
    </row>
    <row r="7606" spans="1:1" thickBot="1" x14ac:dyDescent="0.35">
      <c r="A7606" s="5">
        <v>25.175999999999998</v>
      </c>
    </row>
    <row r="7607" spans="1:1" thickBot="1" x14ac:dyDescent="0.35">
      <c r="A7607" s="5">
        <v>5.5839999999999996</v>
      </c>
    </row>
    <row r="7608" spans="1:1" thickBot="1" x14ac:dyDescent="0.35">
      <c r="A7608" s="5">
        <v>1297.3679999999999</v>
      </c>
    </row>
    <row r="7609" spans="1:1" thickBot="1" x14ac:dyDescent="0.35">
      <c r="A7609" s="5">
        <v>264.32</v>
      </c>
    </row>
    <row r="7610" spans="1:1" thickBot="1" x14ac:dyDescent="0.35">
      <c r="A7610" s="5">
        <v>25.92</v>
      </c>
    </row>
    <row r="7611" spans="1:1" thickBot="1" x14ac:dyDescent="0.35">
      <c r="A7611" s="5">
        <v>22.96</v>
      </c>
    </row>
    <row r="7612" spans="1:1" thickBot="1" x14ac:dyDescent="0.35">
      <c r="A7612" s="5">
        <v>19.440000000000001</v>
      </c>
    </row>
    <row r="7613" spans="1:1" thickBot="1" x14ac:dyDescent="0.35">
      <c r="A7613" s="5">
        <v>9.5399999999999991</v>
      </c>
    </row>
    <row r="7614" spans="1:1" thickBot="1" x14ac:dyDescent="0.35">
      <c r="A7614" s="5">
        <v>5.81</v>
      </c>
    </row>
    <row r="7615" spans="1:1" thickBot="1" x14ac:dyDescent="0.35">
      <c r="A7615" s="5">
        <v>5.76</v>
      </c>
    </row>
    <row r="7616" spans="1:1" thickBot="1" x14ac:dyDescent="0.35">
      <c r="A7616" s="5">
        <v>14.91</v>
      </c>
    </row>
    <row r="7617" spans="1:1" thickBot="1" x14ac:dyDescent="0.35">
      <c r="A7617" s="5">
        <v>6.6420000000000003</v>
      </c>
    </row>
    <row r="7618" spans="1:1" thickBot="1" x14ac:dyDescent="0.35">
      <c r="A7618" s="5">
        <v>18.54</v>
      </c>
    </row>
    <row r="7619" spans="1:1" thickBot="1" x14ac:dyDescent="0.35">
      <c r="A7619" s="5">
        <v>679.96</v>
      </c>
    </row>
    <row r="7620" spans="1:1" thickBot="1" x14ac:dyDescent="0.35">
      <c r="A7620" s="5">
        <v>189.57599999999999</v>
      </c>
    </row>
    <row r="7621" spans="1:1" thickBot="1" x14ac:dyDescent="0.35">
      <c r="A7621" s="5">
        <v>71.959999999999994</v>
      </c>
    </row>
    <row r="7622" spans="1:1" thickBot="1" x14ac:dyDescent="0.35">
      <c r="A7622" s="5">
        <v>539.91999999999996</v>
      </c>
    </row>
    <row r="7623" spans="1:1" thickBot="1" x14ac:dyDescent="0.35">
      <c r="A7623" s="5">
        <v>725.34400000000005</v>
      </c>
    </row>
    <row r="7624" spans="1:1" thickBot="1" x14ac:dyDescent="0.35">
      <c r="A7624" s="5">
        <v>7.44</v>
      </c>
    </row>
    <row r="7625" spans="1:1" thickBot="1" x14ac:dyDescent="0.35">
      <c r="A7625" s="5">
        <v>39.479999999999997</v>
      </c>
    </row>
    <row r="7626" spans="1:1" thickBot="1" x14ac:dyDescent="0.35">
      <c r="A7626" s="5">
        <v>850.5</v>
      </c>
    </row>
    <row r="7627" spans="1:1" thickBot="1" x14ac:dyDescent="0.35">
      <c r="A7627" s="5">
        <v>75.33</v>
      </c>
    </row>
    <row r="7628" spans="1:1" thickBot="1" x14ac:dyDescent="0.35">
      <c r="A7628" s="5">
        <v>325.63200000000001</v>
      </c>
    </row>
    <row r="7629" spans="1:1" thickBot="1" x14ac:dyDescent="0.35">
      <c r="A7629" s="5">
        <v>23.344000000000001</v>
      </c>
    </row>
    <row r="7630" spans="1:1" thickBot="1" x14ac:dyDescent="0.35">
      <c r="A7630" s="5">
        <v>16.52</v>
      </c>
    </row>
    <row r="7631" spans="1:1" thickBot="1" x14ac:dyDescent="0.35">
      <c r="A7631" s="5">
        <v>335.72</v>
      </c>
    </row>
    <row r="7632" spans="1:1" thickBot="1" x14ac:dyDescent="0.35">
      <c r="A7632" s="5">
        <v>251.94399999999999</v>
      </c>
    </row>
    <row r="7633" spans="1:1" thickBot="1" x14ac:dyDescent="0.35">
      <c r="A7633" s="5">
        <v>127.30200000000001</v>
      </c>
    </row>
    <row r="7634" spans="1:1" thickBot="1" x14ac:dyDescent="0.35">
      <c r="A7634" s="5">
        <v>1207.8399999999999</v>
      </c>
    </row>
    <row r="7635" spans="1:1" thickBot="1" x14ac:dyDescent="0.35">
      <c r="A7635" s="5">
        <v>12.53</v>
      </c>
    </row>
    <row r="7636" spans="1:1" thickBot="1" x14ac:dyDescent="0.35">
      <c r="A7636" s="5">
        <v>34.58</v>
      </c>
    </row>
    <row r="7637" spans="1:1" thickBot="1" x14ac:dyDescent="0.35">
      <c r="A7637" s="5">
        <v>300.98</v>
      </c>
    </row>
    <row r="7638" spans="1:1" thickBot="1" x14ac:dyDescent="0.35">
      <c r="A7638" s="5">
        <v>258.75</v>
      </c>
    </row>
    <row r="7639" spans="1:1" thickBot="1" x14ac:dyDescent="0.35">
      <c r="A7639" s="5">
        <v>59.52</v>
      </c>
    </row>
    <row r="7640" spans="1:1" thickBot="1" x14ac:dyDescent="0.35">
      <c r="A7640" s="5">
        <v>57.96</v>
      </c>
    </row>
    <row r="7641" spans="1:1" thickBot="1" x14ac:dyDescent="0.35">
      <c r="A7641" s="5">
        <v>441.96</v>
      </c>
    </row>
    <row r="7642" spans="1:1" thickBot="1" x14ac:dyDescent="0.35">
      <c r="A7642" s="5">
        <v>68.040000000000006</v>
      </c>
    </row>
    <row r="7643" spans="1:1" thickBot="1" x14ac:dyDescent="0.35">
      <c r="A7643" s="5">
        <v>703.71</v>
      </c>
    </row>
    <row r="7644" spans="1:1" thickBot="1" x14ac:dyDescent="0.35">
      <c r="A7644" s="5">
        <v>17.904</v>
      </c>
    </row>
    <row r="7645" spans="1:1" thickBot="1" x14ac:dyDescent="0.35">
      <c r="A7645" s="5">
        <v>11.976000000000001</v>
      </c>
    </row>
    <row r="7646" spans="1:1" thickBot="1" x14ac:dyDescent="0.35">
      <c r="A7646" s="5">
        <v>67.959999999999994</v>
      </c>
    </row>
    <row r="7647" spans="1:1" thickBot="1" x14ac:dyDescent="0.35">
      <c r="A7647" s="5">
        <v>892.22400000000005</v>
      </c>
    </row>
    <row r="7648" spans="1:1" thickBot="1" x14ac:dyDescent="0.35">
      <c r="A7648" s="5">
        <v>1299.99</v>
      </c>
    </row>
    <row r="7649" spans="1:1" thickBot="1" x14ac:dyDescent="0.35">
      <c r="A7649" s="5">
        <v>4.5439999999999996</v>
      </c>
    </row>
    <row r="7650" spans="1:1" thickBot="1" x14ac:dyDescent="0.35">
      <c r="A7650" s="5">
        <v>1352.0319999999999</v>
      </c>
    </row>
    <row r="7651" spans="1:1" thickBot="1" x14ac:dyDescent="0.35">
      <c r="A7651" s="5">
        <v>1548.99</v>
      </c>
    </row>
    <row r="7652" spans="1:1" thickBot="1" x14ac:dyDescent="0.35">
      <c r="A7652" s="5">
        <v>19.872</v>
      </c>
    </row>
    <row r="7653" spans="1:1" thickBot="1" x14ac:dyDescent="0.35">
      <c r="A7653" s="5">
        <v>119.44799999999999</v>
      </c>
    </row>
    <row r="7654" spans="1:1" thickBot="1" x14ac:dyDescent="0.35">
      <c r="A7654" s="5">
        <v>118.16</v>
      </c>
    </row>
    <row r="7655" spans="1:1" thickBot="1" x14ac:dyDescent="0.35">
      <c r="A7655" s="5">
        <v>19.559999999999999</v>
      </c>
    </row>
    <row r="7656" spans="1:1" thickBot="1" x14ac:dyDescent="0.35">
      <c r="A7656" s="5">
        <v>80.959999999999994</v>
      </c>
    </row>
    <row r="7657" spans="1:1" thickBot="1" x14ac:dyDescent="0.35">
      <c r="A7657" s="5">
        <v>25.92</v>
      </c>
    </row>
    <row r="7658" spans="1:1" thickBot="1" x14ac:dyDescent="0.35">
      <c r="A7658" s="5">
        <v>106.96</v>
      </c>
    </row>
    <row r="7659" spans="1:1" thickBot="1" x14ac:dyDescent="0.35">
      <c r="A7659" s="5">
        <v>187.76</v>
      </c>
    </row>
    <row r="7660" spans="1:1" thickBot="1" x14ac:dyDescent="0.35">
      <c r="A7660" s="5">
        <v>76.775999999999996</v>
      </c>
    </row>
    <row r="7661" spans="1:1" thickBot="1" x14ac:dyDescent="0.35">
      <c r="A7661" s="5">
        <v>53.9</v>
      </c>
    </row>
    <row r="7662" spans="1:1" thickBot="1" x14ac:dyDescent="0.35">
      <c r="A7662" s="5">
        <v>76.727999999999994</v>
      </c>
    </row>
    <row r="7663" spans="1:1" thickBot="1" x14ac:dyDescent="0.35">
      <c r="A7663" s="5">
        <v>10.43</v>
      </c>
    </row>
    <row r="7664" spans="1:1" thickBot="1" x14ac:dyDescent="0.35">
      <c r="A7664" s="5">
        <v>99.2</v>
      </c>
    </row>
    <row r="7665" spans="1:1" thickBot="1" x14ac:dyDescent="0.35">
      <c r="A7665" s="5">
        <v>15.92</v>
      </c>
    </row>
    <row r="7666" spans="1:1" thickBot="1" x14ac:dyDescent="0.35">
      <c r="A7666" s="5">
        <v>129.91999999999999</v>
      </c>
    </row>
    <row r="7667" spans="1:1" thickBot="1" x14ac:dyDescent="0.35">
      <c r="A7667" s="5">
        <v>30.4</v>
      </c>
    </row>
    <row r="7668" spans="1:1" thickBot="1" x14ac:dyDescent="0.35">
      <c r="A7668" s="5">
        <v>5399.91</v>
      </c>
    </row>
    <row r="7669" spans="1:1" thickBot="1" x14ac:dyDescent="0.35">
      <c r="A7669" s="5">
        <v>119.1</v>
      </c>
    </row>
    <row r="7670" spans="1:1" thickBot="1" x14ac:dyDescent="0.35">
      <c r="A7670" s="5">
        <v>40.08</v>
      </c>
    </row>
    <row r="7671" spans="1:1" thickBot="1" x14ac:dyDescent="0.35">
      <c r="A7671" s="5">
        <v>59.94</v>
      </c>
    </row>
    <row r="7672" spans="1:1" thickBot="1" x14ac:dyDescent="0.35">
      <c r="A7672" s="5">
        <v>259.98</v>
      </c>
    </row>
    <row r="7673" spans="1:1" thickBot="1" x14ac:dyDescent="0.35">
      <c r="A7673" s="5">
        <v>170.98</v>
      </c>
    </row>
    <row r="7674" spans="1:1" thickBot="1" x14ac:dyDescent="0.35">
      <c r="A7674" s="5">
        <v>38.97</v>
      </c>
    </row>
    <row r="7675" spans="1:1" thickBot="1" x14ac:dyDescent="0.35">
      <c r="A7675" s="5">
        <v>154.9</v>
      </c>
    </row>
    <row r="7676" spans="1:1" thickBot="1" x14ac:dyDescent="0.35">
      <c r="A7676" s="5">
        <v>446.06799999999998</v>
      </c>
    </row>
    <row r="7677" spans="1:1" thickBot="1" x14ac:dyDescent="0.35">
      <c r="A7677" s="5">
        <v>152.94</v>
      </c>
    </row>
    <row r="7678" spans="1:1" thickBot="1" x14ac:dyDescent="0.35">
      <c r="A7678" s="5">
        <v>23.472000000000001</v>
      </c>
    </row>
    <row r="7679" spans="1:1" thickBot="1" x14ac:dyDescent="0.35">
      <c r="A7679" s="5">
        <v>195.64</v>
      </c>
    </row>
    <row r="7680" spans="1:1" thickBot="1" x14ac:dyDescent="0.35">
      <c r="A7680" s="5">
        <v>14.94</v>
      </c>
    </row>
    <row r="7681" spans="1:1" thickBot="1" x14ac:dyDescent="0.35">
      <c r="A7681" s="5">
        <v>1687.8</v>
      </c>
    </row>
    <row r="7682" spans="1:1" thickBot="1" x14ac:dyDescent="0.35">
      <c r="A7682" s="5">
        <v>341.96</v>
      </c>
    </row>
    <row r="7683" spans="1:1" thickBot="1" x14ac:dyDescent="0.35">
      <c r="A7683" s="5">
        <v>605.88</v>
      </c>
    </row>
    <row r="7684" spans="1:1" thickBot="1" x14ac:dyDescent="0.35">
      <c r="A7684" s="5">
        <v>186.732</v>
      </c>
    </row>
    <row r="7685" spans="1:1" thickBot="1" x14ac:dyDescent="0.35">
      <c r="A7685" s="5">
        <v>3812.97</v>
      </c>
    </row>
    <row r="7686" spans="1:1" thickBot="1" x14ac:dyDescent="0.35">
      <c r="A7686" s="5">
        <v>26.423999999999999</v>
      </c>
    </row>
    <row r="7687" spans="1:1" thickBot="1" x14ac:dyDescent="0.35">
      <c r="A7687" s="5">
        <v>625.99</v>
      </c>
    </row>
    <row r="7688" spans="1:1" thickBot="1" x14ac:dyDescent="0.35">
      <c r="A7688" s="5">
        <v>1568.61</v>
      </c>
    </row>
    <row r="7689" spans="1:1" thickBot="1" x14ac:dyDescent="0.35">
      <c r="A7689" s="5">
        <v>17.3</v>
      </c>
    </row>
    <row r="7690" spans="1:1" thickBot="1" x14ac:dyDescent="0.35">
      <c r="A7690" s="5">
        <v>160</v>
      </c>
    </row>
    <row r="7691" spans="1:1" thickBot="1" x14ac:dyDescent="0.35">
      <c r="A7691" s="5">
        <v>179.94</v>
      </c>
    </row>
    <row r="7692" spans="1:1" thickBot="1" x14ac:dyDescent="0.35">
      <c r="A7692" s="5">
        <v>872.94</v>
      </c>
    </row>
    <row r="7693" spans="1:1" thickBot="1" x14ac:dyDescent="0.35">
      <c r="A7693" s="5">
        <v>12.96</v>
      </c>
    </row>
    <row r="7694" spans="1:1" thickBot="1" x14ac:dyDescent="0.35">
      <c r="A7694" s="5">
        <v>88.8</v>
      </c>
    </row>
    <row r="7695" spans="1:1" thickBot="1" x14ac:dyDescent="0.35">
      <c r="A7695" s="5">
        <v>319.96800000000002</v>
      </c>
    </row>
    <row r="7696" spans="1:1" thickBot="1" x14ac:dyDescent="0.35">
      <c r="A7696" s="5">
        <v>167.88800000000001</v>
      </c>
    </row>
    <row r="7697" spans="1:1" thickBot="1" x14ac:dyDescent="0.35">
      <c r="A7697" s="5">
        <v>163.96</v>
      </c>
    </row>
    <row r="7698" spans="1:1" thickBot="1" x14ac:dyDescent="0.35">
      <c r="A7698" s="5">
        <v>5.2320000000000002</v>
      </c>
    </row>
    <row r="7699" spans="1:1" thickBot="1" x14ac:dyDescent="0.35">
      <c r="A7699" s="5">
        <v>1199.98</v>
      </c>
    </row>
    <row r="7700" spans="1:1" thickBot="1" x14ac:dyDescent="0.35">
      <c r="A7700" s="5">
        <v>73.849999999999994</v>
      </c>
    </row>
    <row r="7701" spans="1:1" thickBot="1" x14ac:dyDescent="0.35">
      <c r="A7701" s="5">
        <v>25.71</v>
      </c>
    </row>
    <row r="7702" spans="1:1" thickBot="1" x14ac:dyDescent="0.35">
      <c r="A7702" s="5">
        <v>17.28</v>
      </c>
    </row>
    <row r="7703" spans="1:1" thickBot="1" x14ac:dyDescent="0.35">
      <c r="A7703" s="5">
        <v>526.58199999999999</v>
      </c>
    </row>
    <row r="7704" spans="1:1" thickBot="1" x14ac:dyDescent="0.35">
      <c r="A7704" s="5">
        <v>11.56</v>
      </c>
    </row>
    <row r="7705" spans="1:1" thickBot="1" x14ac:dyDescent="0.35">
      <c r="A7705" s="5">
        <v>209.97</v>
      </c>
    </row>
    <row r="7706" spans="1:1" thickBot="1" x14ac:dyDescent="0.35">
      <c r="A7706" s="5">
        <v>447.84</v>
      </c>
    </row>
    <row r="7707" spans="1:1" thickBot="1" x14ac:dyDescent="0.35">
      <c r="A7707" s="5">
        <v>479.97</v>
      </c>
    </row>
    <row r="7708" spans="1:1" thickBot="1" x14ac:dyDescent="0.35">
      <c r="A7708" s="5">
        <v>8.64</v>
      </c>
    </row>
    <row r="7709" spans="1:1" thickBot="1" x14ac:dyDescent="0.35">
      <c r="A7709" s="5">
        <v>11.68</v>
      </c>
    </row>
    <row r="7710" spans="1:1" thickBot="1" x14ac:dyDescent="0.35">
      <c r="A7710" s="5">
        <v>40.776000000000003</v>
      </c>
    </row>
    <row r="7711" spans="1:1" thickBot="1" x14ac:dyDescent="0.35">
      <c r="A7711" s="5">
        <v>13.698</v>
      </c>
    </row>
    <row r="7712" spans="1:1" thickBot="1" x14ac:dyDescent="0.35">
      <c r="A7712" s="5">
        <v>87.8</v>
      </c>
    </row>
    <row r="7713" spans="1:1" thickBot="1" x14ac:dyDescent="0.35">
      <c r="A7713" s="5">
        <v>77.951999999999998</v>
      </c>
    </row>
    <row r="7714" spans="1:1" thickBot="1" x14ac:dyDescent="0.35">
      <c r="A7714" s="5">
        <v>147.184</v>
      </c>
    </row>
    <row r="7715" spans="1:1" thickBot="1" x14ac:dyDescent="0.35">
      <c r="A7715" s="5">
        <v>47.951999999999998</v>
      </c>
    </row>
    <row r="7716" spans="1:1" thickBot="1" x14ac:dyDescent="0.35">
      <c r="A7716" s="5">
        <v>250.26</v>
      </c>
    </row>
    <row r="7717" spans="1:1" thickBot="1" x14ac:dyDescent="0.35">
      <c r="A7717" s="5">
        <v>40.776000000000003</v>
      </c>
    </row>
    <row r="7718" spans="1:1" thickBot="1" x14ac:dyDescent="0.35">
      <c r="A7718" s="5">
        <v>29.6</v>
      </c>
    </row>
    <row r="7719" spans="1:1" thickBot="1" x14ac:dyDescent="0.35">
      <c r="A7719" s="5">
        <v>1.9379999999999999</v>
      </c>
    </row>
    <row r="7720" spans="1:1" thickBot="1" x14ac:dyDescent="0.35">
      <c r="A7720" s="5">
        <v>159.96</v>
      </c>
    </row>
    <row r="7721" spans="1:1" thickBot="1" x14ac:dyDescent="0.35">
      <c r="A7721" s="5">
        <v>59.52</v>
      </c>
    </row>
    <row r="7722" spans="1:1" thickBot="1" x14ac:dyDescent="0.35">
      <c r="A7722" s="5">
        <v>17.48</v>
      </c>
    </row>
    <row r="7723" spans="1:1" thickBot="1" x14ac:dyDescent="0.35">
      <c r="A7723" s="5">
        <v>13.167999999999999</v>
      </c>
    </row>
    <row r="7724" spans="1:1" thickBot="1" x14ac:dyDescent="0.35">
      <c r="A7724" s="5">
        <v>40.74</v>
      </c>
    </row>
    <row r="7725" spans="1:1" thickBot="1" x14ac:dyDescent="0.35">
      <c r="A7725" s="5">
        <v>179.886</v>
      </c>
    </row>
    <row r="7726" spans="1:1" thickBot="1" x14ac:dyDescent="0.35">
      <c r="A7726" s="5">
        <v>286.25599999999997</v>
      </c>
    </row>
    <row r="7727" spans="1:1" thickBot="1" x14ac:dyDescent="0.35">
      <c r="A7727" s="5">
        <v>24.224</v>
      </c>
    </row>
    <row r="7728" spans="1:1" thickBot="1" x14ac:dyDescent="0.35">
      <c r="A7728" s="5">
        <v>331.536</v>
      </c>
    </row>
    <row r="7729" spans="1:1" thickBot="1" x14ac:dyDescent="0.35">
      <c r="A7729" s="5">
        <v>17.52</v>
      </c>
    </row>
    <row r="7730" spans="1:1" thickBot="1" x14ac:dyDescent="0.35">
      <c r="A7730" s="5">
        <v>17.856000000000002</v>
      </c>
    </row>
    <row r="7731" spans="1:1" thickBot="1" x14ac:dyDescent="0.35">
      <c r="A7731" s="5">
        <v>431.976</v>
      </c>
    </row>
    <row r="7732" spans="1:1" thickBot="1" x14ac:dyDescent="0.35">
      <c r="A7732" s="5">
        <v>291.13600000000002</v>
      </c>
    </row>
    <row r="7733" spans="1:1" thickBot="1" x14ac:dyDescent="0.35">
      <c r="A7733" s="5">
        <v>114.848</v>
      </c>
    </row>
    <row r="7734" spans="1:1" thickBot="1" x14ac:dyDescent="0.35">
      <c r="A7734" s="5">
        <v>10.688000000000001</v>
      </c>
    </row>
    <row r="7735" spans="1:1" thickBot="1" x14ac:dyDescent="0.35">
      <c r="A7735" s="5">
        <v>15.231999999999999</v>
      </c>
    </row>
    <row r="7736" spans="1:1" thickBot="1" x14ac:dyDescent="0.35">
      <c r="A7736" s="5">
        <v>12.42</v>
      </c>
    </row>
    <row r="7737" spans="1:1" thickBot="1" x14ac:dyDescent="0.35">
      <c r="A7737" s="5">
        <v>19.440000000000001</v>
      </c>
    </row>
    <row r="7738" spans="1:1" thickBot="1" x14ac:dyDescent="0.35">
      <c r="A7738" s="5">
        <v>70.367999999999995</v>
      </c>
    </row>
    <row r="7739" spans="1:1" thickBot="1" x14ac:dyDescent="0.35">
      <c r="A7739" s="5">
        <v>12.672000000000001</v>
      </c>
    </row>
    <row r="7740" spans="1:1" thickBot="1" x14ac:dyDescent="0.35">
      <c r="A7740" s="5">
        <v>89.95</v>
      </c>
    </row>
    <row r="7741" spans="1:1" thickBot="1" x14ac:dyDescent="0.35">
      <c r="A7741" s="5">
        <v>6.58</v>
      </c>
    </row>
    <row r="7742" spans="1:1" thickBot="1" x14ac:dyDescent="0.35">
      <c r="A7742" s="5">
        <v>94.99</v>
      </c>
    </row>
    <row r="7743" spans="1:1" thickBot="1" x14ac:dyDescent="0.35">
      <c r="A7743" s="5">
        <v>35.119999999999997</v>
      </c>
    </row>
    <row r="7744" spans="1:1" thickBot="1" x14ac:dyDescent="0.35">
      <c r="A7744" s="5">
        <v>25.92</v>
      </c>
    </row>
    <row r="7745" spans="1:1" thickBot="1" x14ac:dyDescent="0.35">
      <c r="A7745" s="5">
        <v>7.96</v>
      </c>
    </row>
    <row r="7746" spans="1:1" thickBot="1" x14ac:dyDescent="0.35">
      <c r="A7746" s="5">
        <v>566.97</v>
      </c>
    </row>
    <row r="7747" spans="1:1" thickBot="1" x14ac:dyDescent="0.35">
      <c r="A7747" s="5">
        <v>9.84</v>
      </c>
    </row>
    <row r="7748" spans="1:1" thickBot="1" x14ac:dyDescent="0.35">
      <c r="A7748" s="5">
        <v>25.488</v>
      </c>
    </row>
    <row r="7749" spans="1:1" thickBot="1" x14ac:dyDescent="0.35">
      <c r="A7749" s="5">
        <v>7.56</v>
      </c>
    </row>
    <row r="7750" spans="1:1" thickBot="1" x14ac:dyDescent="0.35">
      <c r="A7750" s="5">
        <v>60.84</v>
      </c>
    </row>
    <row r="7751" spans="1:1" thickBot="1" x14ac:dyDescent="0.35">
      <c r="A7751" s="5">
        <v>450.04</v>
      </c>
    </row>
    <row r="7752" spans="1:1" thickBot="1" x14ac:dyDescent="0.35">
      <c r="A7752" s="5">
        <v>34.6</v>
      </c>
    </row>
    <row r="7753" spans="1:1" thickBot="1" x14ac:dyDescent="0.35">
      <c r="A7753" s="5">
        <v>467.97</v>
      </c>
    </row>
    <row r="7754" spans="1:1" thickBot="1" x14ac:dyDescent="0.35">
      <c r="A7754" s="5">
        <v>33.020000000000003</v>
      </c>
    </row>
    <row r="7755" spans="1:1" thickBot="1" x14ac:dyDescent="0.35">
      <c r="A7755" s="5">
        <v>17.088000000000001</v>
      </c>
    </row>
    <row r="7756" spans="1:1" thickBot="1" x14ac:dyDescent="0.35">
      <c r="A7756" s="5">
        <v>3.008</v>
      </c>
    </row>
    <row r="7757" spans="1:1" thickBot="1" x14ac:dyDescent="0.35">
      <c r="A7757" s="5">
        <v>268.24</v>
      </c>
    </row>
    <row r="7758" spans="1:1" thickBot="1" x14ac:dyDescent="0.35">
      <c r="A7758" s="5">
        <v>431.16</v>
      </c>
    </row>
    <row r="7759" spans="1:1" thickBot="1" x14ac:dyDescent="0.35">
      <c r="A7759" s="5">
        <v>43.6</v>
      </c>
    </row>
    <row r="7760" spans="1:1" thickBot="1" x14ac:dyDescent="0.35">
      <c r="A7760" s="5">
        <v>154.94999999999999</v>
      </c>
    </row>
    <row r="7761" spans="1:1" thickBot="1" x14ac:dyDescent="0.35">
      <c r="A7761" s="5">
        <v>15.552</v>
      </c>
    </row>
    <row r="7762" spans="1:1" thickBot="1" x14ac:dyDescent="0.35">
      <c r="A7762" s="5">
        <v>42.207999999999998</v>
      </c>
    </row>
    <row r="7763" spans="1:1" thickBot="1" x14ac:dyDescent="0.35">
      <c r="A7763" s="5">
        <v>10.368</v>
      </c>
    </row>
    <row r="7764" spans="1:1" thickBot="1" x14ac:dyDescent="0.35">
      <c r="A7764" s="5">
        <v>2.2240000000000002</v>
      </c>
    </row>
    <row r="7765" spans="1:1" thickBot="1" x14ac:dyDescent="0.35">
      <c r="A7765" s="5">
        <v>74.52</v>
      </c>
    </row>
    <row r="7766" spans="1:1" thickBot="1" x14ac:dyDescent="0.35">
      <c r="A7766" s="5">
        <v>17.52</v>
      </c>
    </row>
    <row r="7767" spans="1:1" thickBot="1" x14ac:dyDescent="0.35">
      <c r="A7767" s="5">
        <v>1779.9</v>
      </c>
    </row>
    <row r="7768" spans="1:1" thickBot="1" x14ac:dyDescent="0.35">
      <c r="A7768" s="5">
        <v>219.9</v>
      </c>
    </row>
    <row r="7769" spans="1:1" thickBot="1" x14ac:dyDescent="0.35">
      <c r="A7769" s="5">
        <v>7.1520000000000001</v>
      </c>
    </row>
    <row r="7770" spans="1:1" thickBot="1" x14ac:dyDescent="0.35">
      <c r="A7770" s="5">
        <v>26.72</v>
      </c>
    </row>
    <row r="7771" spans="1:1" thickBot="1" x14ac:dyDescent="0.35">
      <c r="A7771" s="5">
        <v>1039.7280000000001</v>
      </c>
    </row>
    <row r="7772" spans="1:1" thickBot="1" x14ac:dyDescent="0.35">
      <c r="A7772" s="5">
        <v>45.96</v>
      </c>
    </row>
    <row r="7773" spans="1:1" thickBot="1" x14ac:dyDescent="0.35">
      <c r="A7773" s="5">
        <v>456.58800000000002</v>
      </c>
    </row>
    <row r="7774" spans="1:1" thickBot="1" x14ac:dyDescent="0.35">
      <c r="A7774" s="5">
        <v>4499.9849999999997</v>
      </c>
    </row>
    <row r="7775" spans="1:1" thickBot="1" x14ac:dyDescent="0.35">
      <c r="A7775" s="5">
        <v>59.975999999999999</v>
      </c>
    </row>
    <row r="7776" spans="1:1" thickBot="1" x14ac:dyDescent="0.35">
      <c r="A7776" s="5">
        <v>6.12</v>
      </c>
    </row>
    <row r="7777" spans="1:1" thickBot="1" x14ac:dyDescent="0.35">
      <c r="A7777" s="5">
        <v>10.98</v>
      </c>
    </row>
    <row r="7778" spans="1:1" thickBot="1" x14ac:dyDescent="0.35">
      <c r="A7778" s="5">
        <v>7.86</v>
      </c>
    </row>
    <row r="7779" spans="1:1" thickBot="1" x14ac:dyDescent="0.35">
      <c r="A7779" s="5">
        <v>51.45</v>
      </c>
    </row>
    <row r="7780" spans="1:1" thickBot="1" x14ac:dyDescent="0.35">
      <c r="A7780" s="5">
        <v>37.055999999999997</v>
      </c>
    </row>
    <row r="7781" spans="1:1" thickBot="1" x14ac:dyDescent="0.35">
      <c r="A7781" s="5">
        <v>203.92</v>
      </c>
    </row>
    <row r="7782" spans="1:1" thickBot="1" x14ac:dyDescent="0.35">
      <c r="A7782" s="5">
        <v>29.56</v>
      </c>
    </row>
    <row r="7783" spans="1:1" thickBot="1" x14ac:dyDescent="0.35">
      <c r="A7783" s="5">
        <v>8.5679999999999996</v>
      </c>
    </row>
    <row r="7784" spans="1:1" thickBot="1" x14ac:dyDescent="0.35">
      <c r="A7784" s="5">
        <v>45.247999999999998</v>
      </c>
    </row>
    <row r="7785" spans="1:1" thickBot="1" x14ac:dyDescent="0.35">
      <c r="A7785" s="5">
        <v>876.3</v>
      </c>
    </row>
    <row r="7786" spans="1:1" thickBot="1" x14ac:dyDescent="0.35">
      <c r="A7786" s="5">
        <v>185.376</v>
      </c>
    </row>
    <row r="7787" spans="1:1" thickBot="1" x14ac:dyDescent="0.35">
      <c r="A7787" s="5">
        <v>25.06</v>
      </c>
    </row>
    <row r="7788" spans="1:1" thickBot="1" x14ac:dyDescent="0.35">
      <c r="A7788" s="5">
        <v>2.89</v>
      </c>
    </row>
    <row r="7789" spans="1:1" thickBot="1" x14ac:dyDescent="0.35">
      <c r="A7789" s="5">
        <v>7.8959999999999999</v>
      </c>
    </row>
    <row r="7790" spans="1:1" thickBot="1" x14ac:dyDescent="0.35">
      <c r="A7790" s="5">
        <v>22.608000000000001</v>
      </c>
    </row>
    <row r="7791" spans="1:1" thickBot="1" x14ac:dyDescent="0.35">
      <c r="A7791" s="5">
        <v>30.527999999999999</v>
      </c>
    </row>
    <row r="7792" spans="1:1" thickBot="1" x14ac:dyDescent="0.35">
      <c r="A7792" s="5">
        <v>4.8419999999999996</v>
      </c>
    </row>
    <row r="7793" spans="1:1" thickBot="1" x14ac:dyDescent="0.35">
      <c r="A7793" s="5">
        <v>1.8</v>
      </c>
    </row>
    <row r="7794" spans="1:1" thickBot="1" x14ac:dyDescent="0.35">
      <c r="A7794" s="5">
        <v>39.984000000000002</v>
      </c>
    </row>
    <row r="7795" spans="1:1" thickBot="1" x14ac:dyDescent="0.35">
      <c r="A7795" s="5">
        <v>32.4</v>
      </c>
    </row>
    <row r="7796" spans="1:1" thickBot="1" x14ac:dyDescent="0.35">
      <c r="A7796" s="5">
        <v>97.88</v>
      </c>
    </row>
    <row r="7797" spans="1:1" thickBot="1" x14ac:dyDescent="0.35">
      <c r="A7797" s="5">
        <v>307.16800000000001</v>
      </c>
    </row>
    <row r="7798" spans="1:1" thickBot="1" x14ac:dyDescent="0.35">
      <c r="A7798" s="5">
        <v>26.9</v>
      </c>
    </row>
    <row r="7799" spans="1:1" thickBot="1" x14ac:dyDescent="0.35">
      <c r="A7799" s="5">
        <v>47.01</v>
      </c>
    </row>
    <row r="7800" spans="1:1" thickBot="1" x14ac:dyDescent="0.35">
      <c r="A7800" s="5">
        <v>469.99</v>
      </c>
    </row>
    <row r="7801" spans="1:1" thickBot="1" x14ac:dyDescent="0.35">
      <c r="A7801" s="5">
        <v>207.846</v>
      </c>
    </row>
    <row r="7802" spans="1:1" thickBot="1" x14ac:dyDescent="0.35">
      <c r="A7802" s="5">
        <v>324.74400000000003</v>
      </c>
    </row>
    <row r="7803" spans="1:1" thickBot="1" x14ac:dyDescent="0.35">
      <c r="A7803" s="5">
        <v>40.479999999999997</v>
      </c>
    </row>
    <row r="7804" spans="1:1" thickBot="1" x14ac:dyDescent="0.35">
      <c r="A7804" s="5">
        <v>12</v>
      </c>
    </row>
    <row r="7805" spans="1:1" thickBot="1" x14ac:dyDescent="0.35">
      <c r="A7805" s="5">
        <v>720.06399999999996</v>
      </c>
    </row>
    <row r="7806" spans="1:1" thickBot="1" x14ac:dyDescent="0.35">
      <c r="A7806" s="5">
        <v>25.423999999999999</v>
      </c>
    </row>
    <row r="7807" spans="1:1" thickBot="1" x14ac:dyDescent="0.35">
      <c r="A7807" s="5">
        <v>2.8159999999999998</v>
      </c>
    </row>
    <row r="7808" spans="1:1" thickBot="1" x14ac:dyDescent="0.35">
      <c r="A7808" s="5">
        <v>3.2040000000000002</v>
      </c>
    </row>
    <row r="7809" spans="1:1" thickBot="1" x14ac:dyDescent="0.35">
      <c r="A7809" s="5">
        <v>30.827999999999999</v>
      </c>
    </row>
    <row r="7810" spans="1:1" thickBot="1" x14ac:dyDescent="0.35">
      <c r="A7810" s="5">
        <v>47.616</v>
      </c>
    </row>
    <row r="7811" spans="1:1" thickBot="1" x14ac:dyDescent="0.35">
      <c r="A7811" s="5">
        <v>108.78400000000001</v>
      </c>
    </row>
    <row r="7812" spans="1:1" thickBot="1" x14ac:dyDescent="0.35">
      <c r="A7812" s="5">
        <v>4.7699999999999996</v>
      </c>
    </row>
    <row r="7813" spans="1:1" thickBot="1" x14ac:dyDescent="0.35">
      <c r="A7813" s="5">
        <v>7.98</v>
      </c>
    </row>
    <row r="7814" spans="1:1" thickBot="1" x14ac:dyDescent="0.35">
      <c r="A7814" s="5">
        <v>550.43100000000004</v>
      </c>
    </row>
    <row r="7815" spans="1:1" thickBot="1" x14ac:dyDescent="0.35">
      <c r="A7815" s="5">
        <v>10.56</v>
      </c>
    </row>
    <row r="7816" spans="1:1" thickBot="1" x14ac:dyDescent="0.35">
      <c r="A7816" s="5">
        <v>1497.6659999999999</v>
      </c>
    </row>
    <row r="7817" spans="1:1" thickBot="1" x14ac:dyDescent="0.35">
      <c r="A7817" s="5">
        <v>17.52</v>
      </c>
    </row>
    <row r="7818" spans="1:1" thickBot="1" x14ac:dyDescent="0.35">
      <c r="A7818" s="5">
        <v>113.22</v>
      </c>
    </row>
    <row r="7819" spans="1:1" thickBot="1" x14ac:dyDescent="0.35">
      <c r="A7819" s="5">
        <v>35.880000000000003</v>
      </c>
    </row>
    <row r="7820" spans="1:1" thickBot="1" x14ac:dyDescent="0.35">
      <c r="A7820" s="5">
        <v>4535.9759999999997</v>
      </c>
    </row>
    <row r="7821" spans="1:1" thickBot="1" x14ac:dyDescent="0.35">
      <c r="A7821" s="5">
        <v>11.84</v>
      </c>
    </row>
    <row r="7822" spans="1:1" thickBot="1" x14ac:dyDescent="0.35">
      <c r="A7822" s="5">
        <v>592.74</v>
      </c>
    </row>
    <row r="7823" spans="1:1" thickBot="1" x14ac:dyDescent="0.35">
      <c r="A7823" s="5">
        <v>111.672</v>
      </c>
    </row>
    <row r="7824" spans="1:1" thickBot="1" x14ac:dyDescent="0.35">
      <c r="A7824" s="5">
        <v>8.64</v>
      </c>
    </row>
    <row r="7825" spans="1:1" thickBot="1" x14ac:dyDescent="0.35">
      <c r="A7825" s="5">
        <v>149.97</v>
      </c>
    </row>
    <row r="7826" spans="1:1" thickBot="1" x14ac:dyDescent="0.35">
      <c r="A7826" s="5">
        <v>232.88</v>
      </c>
    </row>
    <row r="7827" spans="1:1" thickBot="1" x14ac:dyDescent="0.35">
      <c r="A7827" s="5">
        <v>90.882000000000005</v>
      </c>
    </row>
    <row r="7828" spans="1:1" thickBot="1" x14ac:dyDescent="0.35">
      <c r="A7828" s="5">
        <v>508.76799999999997</v>
      </c>
    </row>
    <row r="7829" spans="1:1" thickBot="1" x14ac:dyDescent="0.35">
      <c r="A7829" s="5">
        <v>9.9120000000000008</v>
      </c>
    </row>
    <row r="7830" spans="1:1" thickBot="1" x14ac:dyDescent="0.35">
      <c r="A7830" s="5">
        <v>63.936</v>
      </c>
    </row>
    <row r="7831" spans="1:1" thickBot="1" x14ac:dyDescent="0.35">
      <c r="A7831" s="5">
        <v>59.52</v>
      </c>
    </row>
    <row r="7832" spans="1:1" thickBot="1" x14ac:dyDescent="0.35">
      <c r="A7832" s="5">
        <v>311.976</v>
      </c>
    </row>
    <row r="7833" spans="1:1" thickBot="1" x14ac:dyDescent="0.35">
      <c r="A7833" s="5">
        <v>50.351999999999997</v>
      </c>
    </row>
    <row r="7834" spans="1:1" thickBot="1" x14ac:dyDescent="0.35">
      <c r="A7834" s="5">
        <v>19.135999999999999</v>
      </c>
    </row>
    <row r="7835" spans="1:1" thickBot="1" x14ac:dyDescent="0.35">
      <c r="A7835" s="5">
        <v>13.12</v>
      </c>
    </row>
    <row r="7836" spans="1:1" thickBot="1" x14ac:dyDescent="0.35">
      <c r="A7836" s="5">
        <v>241.56800000000001</v>
      </c>
    </row>
    <row r="7837" spans="1:1" thickBot="1" x14ac:dyDescent="0.35">
      <c r="A7837" s="5">
        <v>479.92</v>
      </c>
    </row>
    <row r="7838" spans="1:1" thickBot="1" x14ac:dyDescent="0.35">
      <c r="A7838" s="5">
        <v>307.13600000000002</v>
      </c>
    </row>
    <row r="7839" spans="1:1" thickBot="1" x14ac:dyDescent="0.35">
      <c r="A7839" s="5">
        <v>12.6</v>
      </c>
    </row>
    <row r="7840" spans="1:1" thickBot="1" x14ac:dyDescent="0.35">
      <c r="A7840" s="5">
        <v>159.97999999999999</v>
      </c>
    </row>
    <row r="7841" spans="1:1" thickBot="1" x14ac:dyDescent="0.35">
      <c r="A7841" s="5">
        <v>6.12</v>
      </c>
    </row>
    <row r="7842" spans="1:1" thickBot="1" x14ac:dyDescent="0.35">
      <c r="A7842" s="5">
        <v>1184.72</v>
      </c>
    </row>
    <row r="7843" spans="1:1" thickBot="1" x14ac:dyDescent="0.35">
      <c r="A7843" s="5">
        <v>45.96</v>
      </c>
    </row>
    <row r="7844" spans="1:1" thickBot="1" x14ac:dyDescent="0.35">
      <c r="A7844" s="5">
        <v>58.05</v>
      </c>
    </row>
    <row r="7845" spans="1:1" thickBot="1" x14ac:dyDescent="0.35">
      <c r="A7845" s="5">
        <v>71.28</v>
      </c>
    </row>
    <row r="7846" spans="1:1" thickBot="1" x14ac:dyDescent="0.35">
      <c r="A7846" s="5">
        <v>124.404</v>
      </c>
    </row>
    <row r="7847" spans="1:1" thickBot="1" x14ac:dyDescent="0.35">
      <c r="A7847" s="5">
        <v>154.9</v>
      </c>
    </row>
    <row r="7848" spans="1:1" thickBot="1" x14ac:dyDescent="0.35">
      <c r="A7848" s="5">
        <v>1871.88</v>
      </c>
    </row>
    <row r="7849" spans="1:1" thickBot="1" x14ac:dyDescent="0.35">
      <c r="A7849" s="5">
        <v>16.192</v>
      </c>
    </row>
    <row r="7850" spans="1:1" thickBot="1" x14ac:dyDescent="0.35">
      <c r="A7850" s="5">
        <v>18.936</v>
      </c>
    </row>
    <row r="7851" spans="1:1" thickBot="1" x14ac:dyDescent="0.35">
      <c r="A7851" s="5">
        <v>12.672000000000001</v>
      </c>
    </row>
    <row r="7852" spans="1:1" thickBot="1" x14ac:dyDescent="0.35">
      <c r="A7852" s="5">
        <v>5.04</v>
      </c>
    </row>
    <row r="7853" spans="1:1" thickBot="1" x14ac:dyDescent="0.35">
      <c r="A7853" s="5">
        <v>8.4480000000000004</v>
      </c>
    </row>
    <row r="7854" spans="1:1" thickBot="1" x14ac:dyDescent="0.35">
      <c r="A7854" s="5">
        <v>20.388000000000002</v>
      </c>
    </row>
    <row r="7855" spans="1:1" thickBot="1" x14ac:dyDescent="0.35">
      <c r="A7855" s="5">
        <v>9.9600000000000009</v>
      </c>
    </row>
    <row r="7856" spans="1:1" thickBot="1" x14ac:dyDescent="0.35">
      <c r="A7856" s="5">
        <v>320.64</v>
      </c>
    </row>
    <row r="7857" spans="1:1" thickBot="1" x14ac:dyDescent="0.35">
      <c r="A7857" s="5">
        <v>52</v>
      </c>
    </row>
    <row r="7858" spans="1:1" thickBot="1" x14ac:dyDescent="0.35">
      <c r="A7858" s="5">
        <v>25.584</v>
      </c>
    </row>
    <row r="7859" spans="1:1" thickBot="1" x14ac:dyDescent="0.35">
      <c r="A7859" s="5">
        <v>464</v>
      </c>
    </row>
    <row r="7860" spans="1:1" thickBot="1" x14ac:dyDescent="0.35">
      <c r="A7860" s="5">
        <v>235.95</v>
      </c>
    </row>
    <row r="7861" spans="1:1" thickBot="1" x14ac:dyDescent="0.35">
      <c r="A7861" s="5">
        <v>39.96</v>
      </c>
    </row>
    <row r="7862" spans="1:1" thickBot="1" x14ac:dyDescent="0.35">
      <c r="A7862" s="5">
        <v>18.527999999999999</v>
      </c>
    </row>
    <row r="7863" spans="1:1" thickBot="1" x14ac:dyDescent="0.35">
      <c r="A7863" s="5">
        <v>17.899999999999999</v>
      </c>
    </row>
    <row r="7864" spans="1:1" thickBot="1" x14ac:dyDescent="0.35">
      <c r="A7864" s="5">
        <v>81.96</v>
      </c>
    </row>
    <row r="7865" spans="1:1" thickBot="1" x14ac:dyDescent="0.35">
      <c r="A7865" s="5">
        <v>272.73599999999999</v>
      </c>
    </row>
    <row r="7866" spans="1:1" thickBot="1" x14ac:dyDescent="0.35">
      <c r="A7866" s="5">
        <v>18.495999999999999</v>
      </c>
    </row>
    <row r="7867" spans="1:1" thickBot="1" x14ac:dyDescent="0.35">
      <c r="A7867" s="5">
        <v>441.92</v>
      </c>
    </row>
    <row r="7868" spans="1:1" thickBot="1" x14ac:dyDescent="0.35">
      <c r="A7868" s="5">
        <v>127.764</v>
      </c>
    </row>
    <row r="7869" spans="1:1" thickBot="1" x14ac:dyDescent="0.35">
      <c r="A7869" s="5">
        <v>166.44</v>
      </c>
    </row>
    <row r="7870" spans="1:1" thickBot="1" x14ac:dyDescent="0.35">
      <c r="A7870" s="5">
        <v>13.38</v>
      </c>
    </row>
    <row r="7871" spans="1:1" thickBot="1" x14ac:dyDescent="0.35">
      <c r="A7871" s="5">
        <v>24</v>
      </c>
    </row>
    <row r="7872" spans="1:1" thickBot="1" x14ac:dyDescent="0.35">
      <c r="A7872" s="5">
        <v>24.448</v>
      </c>
    </row>
    <row r="7873" spans="1:1" thickBot="1" x14ac:dyDescent="0.35">
      <c r="A7873" s="5">
        <v>6.16</v>
      </c>
    </row>
    <row r="7874" spans="1:1" thickBot="1" x14ac:dyDescent="0.35">
      <c r="A7874" s="5">
        <v>915.13599999999997</v>
      </c>
    </row>
    <row r="7875" spans="1:1" thickBot="1" x14ac:dyDescent="0.35">
      <c r="A7875" s="5">
        <v>8.56</v>
      </c>
    </row>
    <row r="7876" spans="1:1" thickBot="1" x14ac:dyDescent="0.35">
      <c r="A7876" s="5">
        <v>97.82</v>
      </c>
    </row>
    <row r="7877" spans="1:1" thickBot="1" x14ac:dyDescent="0.35">
      <c r="A7877" s="5">
        <v>31.103999999999999</v>
      </c>
    </row>
    <row r="7878" spans="1:1" thickBot="1" x14ac:dyDescent="0.35">
      <c r="A7878" s="5">
        <v>11.176</v>
      </c>
    </row>
    <row r="7879" spans="1:1" thickBot="1" x14ac:dyDescent="0.35">
      <c r="A7879" s="5">
        <v>5.04</v>
      </c>
    </row>
    <row r="7880" spans="1:1" thickBot="1" x14ac:dyDescent="0.35">
      <c r="A7880" s="5">
        <v>242.17599999999999</v>
      </c>
    </row>
    <row r="7881" spans="1:1" thickBot="1" x14ac:dyDescent="0.35">
      <c r="A7881" s="5">
        <v>337.17599999999999</v>
      </c>
    </row>
    <row r="7882" spans="1:1" thickBot="1" x14ac:dyDescent="0.35">
      <c r="A7882" s="5">
        <v>13.343999999999999</v>
      </c>
    </row>
    <row r="7883" spans="1:1" thickBot="1" x14ac:dyDescent="0.35">
      <c r="A7883" s="5">
        <v>76.751999999999995</v>
      </c>
    </row>
    <row r="7884" spans="1:1" thickBot="1" x14ac:dyDescent="0.35">
      <c r="A7884" s="5">
        <v>102.336</v>
      </c>
    </row>
    <row r="7885" spans="1:1" thickBot="1" x14ac:dyDescent="0.35">
      <c r="A7885" s="5">
        <v>10.32</v>
      </c>
    </row>
    <row r="7886" spans="1:1" thickBot="1" x14ac:dyDescent="0.35">
      <c r="A7886" s="5">
        <v>47.32</v>
      </c>
    </row>
    <row r="7887" spans="1:1" thickBot="1" x14ac:dyDescent="0.35">
      <c r="A7887" s="5">
        <v>23.376000000000001</v>
      </c>
    </row>
    <row r="7888" spans="1:1" thickBot="1" x14ac:dyDescent="0.35">
      <c r="A7888" s="5">
        <v>16.72</v>
      </c>
    </row>
    <row r="7889" spans="1:1" thickBot="1" x14ac:dyDescent="0.35">
      <c r="A7889" s="5">
        <v>16.192</v>
      </c>
    </row>
    <row r="7890" spans="1:1" thickBot="1" x14ac:dyDescent="0.35">
      <c r="A7890" s="5">
        <v>32.4</v>
      </c>
    </row>
    <row r="7891" spans="1:1" thickBot="1" x14ac:dyDescent="0.35">
      <c r="A7891" s="5">
        <v>19.89</v>
      </c>
    </row>
    <row r="7892" spans="1:1" thickBot="1" x14ac:dyDescent="0.35">
      <c r="A7892" s="5">
        <v>399.98</v>
      </c>
    </row>
    <row r="7893" spans="1:1" thickBot="1" x14ac:dyDescent="0.35">
      <c r="A7893" s="5">
        <v>343.85</v>
      </c>
    </row>
    <row r="7894" spans="1:1" thickBot="1" x14ac:dyDescent="0.35">
      <c r="A7894" s="5">
        <v>106.32</v>
      </c>
    </row>
    <row r="7895" spans="1:1" thickBot="1" x14ac:dyDescent="0.35">
      <c r="A7895" s="5">
        <v>13.92</v>
      </c>
    </row>
    <row r="7896" spans="1:1" thickBot="1" x14ac:dyDescent="0.35">
      <c r="A7896" s="5">
        <v>82.4</v>
      </c>
    </row>
    <row r="7897" spans="1:1" thickBot="1" x14ac:dyDescent="0.35">
      <c r="A7897" s="5">
        <v>6.24</v>
      </c>
    </row>
    <row r="7898" spans="1:1" thickBot="1" x14ac:dyDescent="0.35">
      <c r="A7898" s="5">
        <v>447.84</v>
      </c>
    </row>
    <row r="7899" spans="1:1" thickBot="1" x14ac:dyDescent="0.35">
      <c r="A7899" s="5">
        <v>272.048</v>
      </c>
    </row>
    <row r="7900" spans="1:1" thickBot="1" x14ac:dyDescent="0.35">
      <c r="A7900" s="5">
        <v>1614.5820000000001</v>
      </c>
    </row>
    <row r="7901" spans="1:1" thickBot="1" x14ac:dyDescent="0.35">
      <c r="A7901" s="5">
        <v>24.32</v>
      </c>
    </row>
    <row r="7902" spans="1:1" thickBot="1" x14ac:dyDescent="0.35">
      <c r="A7902" s="5">
        <v>1.5840000000000001</v>
      </c>
    </row>
    <row r="7903" spans="1:1" thickBot="1" x14ac:dyDescent="0.35">
      <c r="A7903" s="5">
        <v>31.984000000000002</v>
      </c>
    </row>
    <row r="7904" spans="1:1" thickBot="1" x14ac:dyDescent="0.35">
      <c r="A7904" s="5">
        <v>14.76</v>
      </c>
    </row>
    <row r="7905" spans="1:1" thickBot="1" x14ac:dyDescent="0.35">
      <c r="A7905" s="5">
        <v>423.64800000000002</v>
      </c>
    </row>
    <row r="7906" spans="1:1" thickBot="1" x14ac:dyDescent="0.35">
      <c r="A7906" s="5">
        <v>76.64</v>
      </c>
    </row>
    <row r="7907" spans="1:1" thickBot="1" x14ac:dyDescent="0.35">
      <c r="A7907" s="5">
        <v>4.4640000000000004</v>
      </c>
    </row>
    <row r="7908" spans="1:1" thickBot="1" x14ac:dyDescent="0.35">
      <c r="A7908" s="5">
        <v>3.96</v>
      </c>
    </row>
    <row r="7909" spans="1:1" thickBot="1" x14ac:dyDescent="0.35">
      <c r="A7909" s="5">
        <v>715.64</v>
      </c>
    </row>
    <row r="7910" spans="1:1" thickBot="1" x14ac:dyDescent="0.35">
      <c r="A7910" s="5">
        <v>268.70400000000001</v>
      </c>
    </row>
    <row r="7911" spans="1:1" thickBot="1" x14ac:dyDescent="0.35">
      <c r="A7911" s="5">
        <v>21.92</v>
      </c>
    </row>
    <row r="7912" spans="1:1" thickBot="1" x14ac:dyDescent="0.35">
      <c r="A7912" s="5">
        <v>48.72</v>
      </c>
    </row>
    <row r="7913" spans="1:1" thickBot="1" x14ac:dyDescent="0.35">
      <c r="A7913" s="5">
        <v>205.666</v>
      </c>
    </row>
    <row r="7914" spans="1:1" thickBot="1" x14ac:dyDescent="0.35">
      <c r="A7914" s="5">
        <v>30.344000000000001</v>
      </c>
    </row>
    <row r="7915" spans="1:1" thickBot="1" x14ac:dyDescent="0.35">
      <c r="A7915" s="5">
        <v>25.696000000000002</v>
      </c>
    </row>
    <row r="7916" spans="1:1" thickBot="1" x14ac:dyDescent="0.35">
      <c r="A7916" s="5">
        <v>3404.5</v>
      </c>
    </row>
    <row r="7917" spans="1:1" thickBot="1" x14ac:dyDescent="0.35">
      <c r="A7917" s="5">
        <v>101.34</v>
      </c>
    </row>
    <row r="7918" spans="1:1" thickBot="1" x14ac:dyDescent="0.35">
      <c r="A7918" s="5">
        <v>344.37200000000001</v>
      </c>
    </row>
    <row r="7919" spans="1:1" thickBot="1" x14ac:dyDescent="0.35">
      <c r="A7919" s="5">
        <v>30.384</v>
      </c>
    </row>
    <row r="7920" spans="1:1" thickBot="1" x14ac:dyDescent="0.35">
      <c r="A7920" s="5">
        <v>22.847999999999999</v>
      </c>
    </row>
    <row r="7921" spans="1:1" thickBot="1" x14ac:dyDescent="0.35">
      <c r="A7921" s="5">
        <v>38.619999999999997</v>
      </c>
    </row>
    <row r="7922" spans="1:1" thickBot="1" x14ac:dyDescent="0.35">
      <c r="A7922" s="5">
        <v>59.98</v>
      </c>
    </row>
    <row r="7923" spans="1:1" thickBot="1" x14ac:dyDescent="0.35">
      <c r="A7923" s="5">
        <v>174.3</v>
      </c>
    </row>
    <row r="7924" spans="1:1" thickBot="1" x14ac:dyDescent="0.35">
      <c r="A7924" s="5">
        <v>383.96</v>
      </c>
    </row>
    <row r="7925" spans="1:1" thickBot="1" x14ac:dyDescent="0.35">
      <c r="A7925" s="5">
        <v>15.57</v>
      </c>
    </row>
    <row r="7926" spans="1:1" thickBot="1" x14ac:dyDescent="0.35">
      <c r="A7926" s="5">
        <v>22.32</v>
      </c>
    </row>
    <row r="7927" spans="1:1" thickBot="1" x14ac:dyDescent="0.35">
      <c r="A7927" s="5">
        <v>103.6</v>
      </c>
    </row>
    <row r="7928" spans="1:1" thickBot="1" x14ac:dyDescent="0.35">
      <c r="A7928" s="5">
        <v>2.97</v>
      </c>
    </row>
    <row r="7929" spans="1:1" thickBot="1" x14ac:dyDescent="0.35">
      <c r="A7929" s="5">
        <v>569.99</v>
      </c>
    </row>
    <row r="7930" spans="1:1" thickBot="1" x14ac:dyDescent="0.35">
      <c r="A7930" s="5">
        <v>50.97</v>
      </c>
    </row>
    <row r="7931" spans="1:1" thickBot="1" x14ac:dyDescent="0.35">
      <c r="A7931" s="5">
        <v>298.11599999999999</v>
      </c>
    </row>
    <row r="7932" spans="1:1" thickBot="1" x14ac:dyDescent="0.35">
      <c r="A7932" s="5">
        <v>59.52</v>
      </c>
    </row>
    <row r="7933" spans="1:1" thickBot="1" x14ac:dyDescent="0.35">
      <c r="A7933" s="5">
        <v>230.28</v>
      </c>
    </row>
    <row r="7934" spans="1:1" thickBot="1" x14ac:dyDescent="0.35">
      <c r="A7934" s="5">
        <v>105.52</v>
      </c>
    </row>
    <row r="7935" spans="1:1" thickBot="1" x14ac:dyDescent="0.35">
      <c r="A7935" s="5">
        <v>23.36</v>
      </c>
    </row>
    <row r="7936" spans="1:1" thickBot="1" x14ac:dyDescent="0.35">
      <c r="A7936" s="5">
        <v>71.975999999999999</v>
      </c>
    </row>
    <row r="7937" spans="1:1" thickBot="1" x14ac:dyDescent="0.35">
      <c r="A7937" s="5">
        <v>8.56</v>
      </c>
    </row>
    <row r="7938" spans="1:1" thickBot="1" x14ac:dyDescent="0.35">
      <c r="A7938" s="5">
        <v>13.92</v>
      </c>
    </row>
    <row r="7939" spans="1:1" thickBot="1" x14ac:dyDescent="0.35">
      <c r="A7939" s="5">
        <v>2518.29</v>
      </c>
    </row>
    <row r="7940" spans="1:1" thickBot="1" x14ac:dyDescent="0.35">
      <c r="A7940" s="5">
        <v>540.57000000000005</v>
      </c>
    </row>
    <row r="7941" spans="1:1" thickBot="1" x14ac:dyDescent="0.35">
      <c r="A7941" s="5">
        <v>221.05600000000001</v>
      </c>
    </row>
    <row r="7942" spans="1:1" thickBot="1" x14ac:dyDescent="0.35">
      <c r="A7942" s="5">
        <v>81.424000000000007</v>
      </c>
    </row>
    <row r="7943" spans="1:1" thickBot="1" x14ac:dyDescent="0.35">
      <c r="A7943" s="5">
        <v>134.80000000000001</v>
      </c>
    </row>
    <row r="7944" spans="1:1" thickBot="1" x14ac:dyDescent="0.35">
      <c r="A7944" s="5">
        <v>39.582000000000001</v>
      </c>
    </row>
    <row r="7945" spans="1:1" thickBot="1" x14ac:dyDescent="0.35">
      <c r="A7945" s="5">
        <v>44.688000000000002</v>
      </c>
    </row>
    <row r="7946" spans="1:1" thickBot="1" x14ac:dyDescent="0.35">
      <c r="A7946" s="5">
        <v>31.744</v>
      </c>
    </row>
    <row r="7947" spans="1:1" thickBot="1" x14ac:dyDescent="0.35">
      <c r="A7947" s="5">
        <v>40.98</v>
      </c>
    </row>
    <row r="7948" spans="1:1" thickBot="1" x14ac:dyDescent="0.35">
      <c r="A7948" s="5">
        <v>3.1680000000000001</v>
      </c>
    </row>
    <row r="7949" spans="1:1" thickBot="1" x14ac:dyDescent="0.35">
      <c r="A7949" s="5">
        <v>18.84</v>
      </c>
    </row>
    <row r="7950" spans="1:1" thickBot="1" x14ac:dyDescent="0.35">
      <c r="A7950" s="5">
        <v>362.25</v>
      </c>
    </row>
    <row r="7951" spans="1:1" thickBot="1" x14ac:dyDescent="0.35">
      <c r="A7951" s="5">
        <v>63.552</v>
      </c>
    </row>
    <row r="7952" spans="1:1" thickBot="1" x14ac:dyDescent="0.35">
      <c r="A7952" s="5">
        <v>129.55199999999999</v>
      </c>
    </row>
    <row r="7953" spans="1:1" thickBot="1" x14ac:dyDescent="0.35">
      <c r="A7953" s="5">
        <v>5.984</v>
      </c>
    </row>
    <row r="7954" spans="1:1" thickBot="1" x14ac:dyDescent="0.35">
      <c r="A7954" s="5">
        <v>861.76</v>
      </c>
    </row>
    <row r="7955" spans="1:1" thickBot="1" x14ac:dyDescent="0.35">
      <c r="A7955" s="5">
        <v>66.959999999999994</v>
      </c>
    </row>
    <row r="7956" spans="1:1" thickBot="1" x14ac:dyDescent="0.35">
      <c r="A7956" s="5">
        <v>6.24</v>
      </c>
    </row>
    <row r="7957" spans="1:1" thickBot="1" x14ac:dyDescent="0.35">
      <c r="A7957" s="5">
        <v>435.16800000000001</v>
      </c>
    </row>
    <row r="7958" spans="1:1" thickBot="1" x14ac:dyDescent="0.35">
      <c r="A7958" s="5">
        <v>14.9</v>
      </c>
    </row>
    <row r="7959" spans="1:1" thickBot="1" x14ac:dyDescent="0.35">
      <c r="A7959" s="5">
        <v>15.8</v>
      </c>
    </row>
    <row r="7960" spans="1:1" thickBot="1" x14ac:dyDescent="0.35">
      <c r="A7960" s="5">
        <v>72.900000000000006</v>
      </c>
    </row>
    <row r="7961" spans="1:1" thickBot="1" x14ac:dyDescent="0.35">
      <c r="A7961" s="5">
        <v>206.352</v>
      </c>
    </row>
    <row r="7962" spans="1:1" thickBot="1" x14ac:dyDescent="0.35">
      <c r="A7962" s="5">
        <v>7.992</v>
      </c>
    </row>
    <row r="7963" spans="1:1" thickBot="1" x14ac:dyDescent="0.35">
      <c r="A7963" s="5">
        <v>81.36</v>
      </c>
    </row>
    <row r="7964" spans="1:1" thickBot="1" x14ac:dyDescent="0.35">
      <c r="A7964" s="5">
        <v>20.231999999999999</v>
      </c>
    </row>
    <row r="7965" spans="1:1" thickBot="1" x14ac:dyDescent="0.35">
      <c r="A7965" s="5">
        <v>389.05599999999998</v>
      </c>
    </row>
    <row r="7966" spans="1:1" thickBot="1" x14ac:dyDescent="0.35">
      <c r="A7966" s="5">
        <v>20.736000000000001</v>
      </c>
    </row>
    <row r="7967" spans="1:1" thickBot="1" x14ac:dyDescent="0.35">
      <c r="A7967" s="5">
        <v>41.472000000000001</v>
      </c>
    </row>
    <row r="7968" spans="1:1" thickBot="1" x14ac:dyDescent="0.35">
      <c r="A7968" s="5">
        <v>33.36</v>
      </c>
    </row>
    <row r="7969" spans="1:1" thickBot="1" x14ac:dyDescent="0.35">
      <c r="A7969" s="5">
        <v>90.882000000000005</v>
      </c>
    </row>
    <row r="7970" spans="1:1" thickBot="1" x14ac:dyDescent="0.35">
      <c r="A7970" s="5">
        <v>15.992000000000001</v>
      </c>
    </row>
    <row r="7971" spans="1:1" thickBot="1" x14ac:dyDescent="0.35">
      <c r="A7971" s="5">
        <v>120.78400000000001</v>
      </c>
    </row>
    <row r="7972" spans="1:1" thickBot="1" x14ac:dyDescent="0.35">
      <c r="A7972" s="5">
        <v>519.79200000000003</v>
      </c>
    </row>
    <row r="7973" spans="1:1" thickBot="1" x14ac:dyDescent="0.35">
      <c r="A7973" s="5">
        <v>31.175999999999998</v>
      </c>
    </row>
    <row r="7974" spans="1:1" thickBot="1" x14ac:dyDescent="0.35">
      <c r="A7974" s="5">
        <v>10.368</v>
      </c>
    </row>
    <row r="7975" spans="1:1" thickBot="1" x14ac:dyDescent="0.35">
      <c r="A7975" s="5">
        <v>2.7240000000000002</v>
      </c>
    </row>
    <row r="7976" spans="1:1" thickBot="1" x14ac:dyDescent="0.35">
      <c r="A7976" s="5">
        <v>254.352</v>
      </c>
    </row>
    <row r="7977" spans="1:1" thickBot="1" x14ac:dyDescent="0.35">
      <c r="A7977" s="5">
        <v>3.762</v>
      </c>
    </row>
    <row r="7978" spans="1:1" thickBot="1" x14ac:dyDescent="0.35">
      <c r="A7978" s="5">
        <v>10.272</v>
      </c>
    </row>
    <row r="7979" spans="1:1" thickBot="1" x14ac:dyDescent="0.35">
      <c r="A7979" s="5">
        <v>659.97</v>
      </c>
    </row>
    <row r="7980" spans="1:1" thickBot="1" x14ac:dyDescent="0.35">
      <c r="A7980" s="5">
        <v>113.73</v>
      </c>
    </row>
    <row r="7981" spans="1:1" thickBot="1" x14ac:dyDescent="0.35">
      <c r="A7981" s="5">
        <v>5.1040000000000001</v>
      </c>
    </row>
    <row r="7982" spans="1:1" thickBot="1" x14ac:dyDescent="0.35">
      <c r="A7982" s="5">
        <v>16.448</v>
      </c>
    </row>
    <row r="7983" spans="1:1" thickBot="1" x14ac:dyDescent="0.35">
      <c r="A7983" s="5">
        <v>81.92</v>
      </c>
    </row>
    <row r="7984" spans="1:1" thickBot="1" x14ac:dyDescent="0.35">
      <c r="A7984" s="5">
        <v>254.9</v>
      </c>
    </row>
    <row r="7985" spans="1:1" thickBot="1" x14ac:dyDescent="0.35">
      <c r="A7985" s="5">
        <v>15.12</v>
      </c>
    </row>
    <row r="7986" spans="1:1" thickBot="1" x14ac:dyDescent="0.35">
      <c r="A7986" s="5">
        <v>7.8719999999999999</v>
      </c>
    </row>
    <row r="7987" spans="1:1" thickBot="1" x14ac:dyDescent="0.35">
      <c r="A7987" s="5">
        <v>8.32</v>
      </c>
    </row>
    <row r="7988" spans="1:1" thickBot="1" x14ac:dyDescent="0.35">
      <c r="A7988" s="5">
        <v>89.95</v>
      </c>
    </row>
    <row r="7989" spans="1:1" thickBot="1" x14ac:dyDescent="0.35">
      <c r="A7989" s="5">
        <v>25.2</v>
      </c>
    </row>
    <row r="7990" spans="1:1" thickBot="1" x14ac:dyDescent="0.35">
      <c r="A7990" s="5">
        <v>37.590000000000003</v>
      </c>
    </row>
    <row r="7991" spans="1:1" thickBot="1" x14ac:dyDescent="0.35">
      <c r="A7991" s="5">
        <v>14.97</v>
      </c>
    </row>
    <row r="7992" spans="1:1" thickBot="1" x14ac:dyDescent="0.35">
      <c r="A7992" s="5">
        <v>1.98</v>
      </c>
    </row>
    <row r="7993" spans="1:1" thickBot="1" x14ac:dyDescent="0.35">
      <c r="A7993" s="5">
        <v>39.936</v>
      </c>
    </row>
    <row r="7994" spans="1:1" thickBot="1" x14ac:dyDescent="0.35">
      <c r="A7994" s="5">
        <v>18.463999999999999</v>
      </c>
    </row>
    <row r="7995" spans="1:1" thickBot="1" x14ac:dyDescent="0.35">
      <c r="A7995" s="5">
        <v>4.8959999999999999</v>
      </c>
    </row>
    <row r="7996" spans="1:1" thickBot="1" x14ac:dyDescent="0.35">
      <c r="A7996" s="5">
        <v>145.76400000000001</v>
      </c>
    </row>
    <row r="7997" spans="1:1" thickBot="1" x14ac:dyDescent="0.35">
      <c r="A7997" s="5">
        <v>9.6120000000000001</v>
      </c>
    </row>
    <row r="7998" spans="1:1" thickBot="1" x14ac:dyDescent="0.35">
      <c r="A7998" s="5">
        <v>199.75</v>
      </c>
    </row>
    <row r="7999" spans="1:1" thickBot="1" x14ac:dyDescent="0.35">
      <c r="A7999" s="5">
        <v>1673.184</v>
      </c>
    </row>
    <row r="8000" spans="1:1" thickBot="1" x14ac:dyDescent="0.35">
      <c r="A8000" s="5">
        <v>12.18</v>
      </c>
    </row>
    <row r="8001" spans="1:1" thickBot="1" x14ac:dyDescent="0.35">
      <c r="A8001" s="5">
        <v>57.68</v>
      </c>
    </row>
    <row r="8002" spans="1:1" thickBot="1" x14ac:dyDescent="0.35">
      <c r="A8002" s="5">
        <v>263.95999999999998</v>
      </c>
    </row>
    <row r="8003" spans="1:1" thickBot="1" x14ac:dyDescent="0.35">
      <c r="A8003" s="5">
        <v>299.94</v>
      </c>
    </row>
    <row r="8004" spans="1:1" thickBot="1" x14ac:dyDescent="0.35">
      <c r="A8004" s="5">
        <v>25.76</v>
      </c>
    </row>
    <row r="8005" spans="1:1" thickBot="1" x14ac:dyDescent="0.35">
      <c r="A8005" s="5">
        <v>271.89999999999998</v>
      </c>
    </row>
    <row r="8006" spans="1:1" thickBot="1" x14ac:dyDescent="0.35">
      <c r="A8006" s="5">
        <v>45.84</v>
      </c>
    </row>
    <row r="8007" spans="1:1" thickBot="1" x14ac:dyDescent="0.35">
      <c r="A8007" s="5">
        <v>9.82</v>
      </c>
    </row>
    <row r="8008" spans="1:1" thickBot="1" x14ac:dyDescent="0.35">
      <c r="A8008" s="5">
        <v>93.36</v>
      </c>
    </row>
    <row r="8009" spans="1:1" thickBot="1" x14ac:dyDescent="0.35">
      <c r="A8009" s="5">
        <v>541.24</v>
      </c>
    </row>
    <row r="8010" spans="1:1" thickBot="1" x14ac:dyDescent="0.35">
      <c r="A8010" s="5">
        <v>106.32</v>
      </c>
    </row>
    <row r="8011" spans="1:1" thickBot="1" x14ac:dyDescent="0.35">
      <c r="A8011" s="5">
        <v>1323.9</v>
      </c>
    </row>
    <row r="8012" spans="1:1" thickBot="1" x14ac:dyDescent="0.35">
      <c r="A8012" s="5">
        <v>126.624</v>
      </c>
    </row>
    <row r="8013" spans="1:1" thickBot="1" x14ac:dyDescent="0.35">
      <c r="A8013" s="5">
        <v>125.944</v>
      </c>
    </row>
    <row r="8014" spans="1:1" thickBot="1" x14ac:dyDescent="0.35">
      <c r="A8014" s="5">
        <v>663.92</v>
      </c>
    </row>
    <row r="8015" spans="1:1" thickBot="1" x14ac:dyDescent="0.35">
      <c r="A8015" s="5">
        <v>120</v>
      </c>
    </row>
    <row r="8016" spans="1:1" thickBot="1" x14ac:dyDescent="0.35">
      <c r="A8016" s="5">
        <v>3.29</v>
      </c>
    </row>
    <row r="8017" spans="1:1" thickBot="1" x14ac:dyDescent="0.35">
      <c r="A8017" s="5">
        <v>18.84</v>
      </c>
    </row>
    <row r="8018" spans="1:1" thickBot="1" x14ac:dyDescent="0.35">
      <c r="A8018" s="5">
        <v>60.671999999999997</v>
      </c>
    </row>
    <row r="8019" spans="1:1" thickBot="1" x14ac:dyDescent="0.35">
      <c r="A8019" s="5">
        <v>30.815999999999999</v>
      </c>
    </row>
    <row r="8020" spans="1:1" thickBot="1" x14ac:dyDescent="0.35">
      <c r="A8020" s="5">
        <v>52.792000000000002</v>
      </c>
    </row>
    <row r="8021" spans="1:1" thickBot="1" x14ac:dyDescent="0.35">
      <c r="A8021" s="5">
        <v>83.9</v>
      </c>
    </row>
    <row r="8022" spans="1:1" thickBot="1" x14ac:dyDescent="0.35">
      <c r="A8022" s="5">
        <v>11.76</v>
      </c>
    </row>
    <row r="8023" spans="1:1" thickBot="1" x14ac:dyDescent="0.35">
      <c r="A8023" s="5">
        <v>4.992</v>
      </c>
    </row>
    <row r="8024" spans="1:1" thickBot="1" x14ac:dyDescent="0.35">
      <c r="A8024" s="5">
        <v>87.92</v>
      </c>
    </row>
    <row r="8025" spans="1:1" thickBot="1" x14ac:dyDescent="0.35">
      <c r="A8025" s="5">
        <v>657.93</v>
      </c>
    </row>
    <row r="8026" spans="1:1" thickBot="1" x14ac:dyDescent="0.35">
      <c r="A8026" s="5">
        <v>1.044</v>
      </c>
    </row>
    <row r="8027" spans="1:1" thickBot="1" x14ac:dyDescent="0.35">
      <c r="A8027" s="5">
        <v>210.68</v>
      </c>
    </row>
    <row r="8028" spans="1:1" thickBot="1" x14ac:dyDescent="0.35">
      <c r="A8028" s="5">
        <v>78.8</v>
      </c>
    </row>
    <row r="8029" spans="1:1" thickBot="1" x14ac:dyDescent="0.35">
      <c r="A8029" s="5">
        <v>19.989999999999998</v>
      </c>
    </row>
    <row r="8030" spans="1:1" thickBot="1" x14ac:dyDescent="0.35">
      <c r="A8030" s="5">
        <v>772.68</v>
      </c>
    </row>
    <row r="8031" spans="1:1" thickBot="1" x14ac:dyDescent="0.35">
      <c r="A8031" s="5">
        <v>106.08</v>
      </c>
    </row>
    <row r="8032" spans="1:1" thickBot="1" x14ac:dyDescent="0.35">
      <c r="A8032" s="5">
        <v>23.076000000000001</v>
      </c>
    </row>
    <row r="8033" spans="1:1" thickBot="1" x14ac:dyDescent="0.35">
      <c r="A8033" s="5">
        <v>25.92</v>
      </c>
    </row>
    <row r="8034" spans="1:1" thickBot="1" x14ac:dyDescent="0.35">
      <c r="A8034" s="5">
        <v>47.951999999999998</v>
      </c>
    </row>
    <row r="8035" spans="1:1" thickBot="1" x14ac:dyDescent="0.35">
      <c r="A8035" s="5">
        <v>0.98399999999999999</v>
      </c>
    </row>
    <row r="8036" spans="1:1" thickBot="1" x14ac:dyDescent="0.35">
      <c r="A8036" s="5">
        <v>75.384</v>
      </c>
    </row>
    <row r="8037" spans="1:1" thickBot="1" x14ac:dyDescent="0.35">
      <c r="A8037" s="5">
        <v>4.6079999999999997</v>
      </c>
    </row>
    <row r="8038" spans="1:1" thickBot="1" x14ac:dyDescent="0.35">
      <c r="A8038" s="5">
        <v>37.68</v>
      </c>
    </row>
    <row r="8039" spans="1:1" thickBot="1" x14ac:dyDescent="0.35">
      <c r="A8039" s="5">
        <v>41.91</v>
      </c>
    </row>
    <row r="8040" spans="1:1" thickBot="1" x14ac:dyDescent="0.35">
      <c r="A8040" s="5">
        <v>435.99900000000002</v>
      </c>
    </row>
    <row r="8041" spans="1:1" thickBot="1" x14ac:dyDescent="0.35">
      <c r="A8041" s="5">
        <v>388.70400000000001</v>
      </c>
    </row>
    <row r="8042" spans="1:1" thickBot="1" x14ac:dyDescent="0.35">
      <c r="A8042" s="5">
        <v>572.58000000000004</v>
      </c>
    </row>
    <row r="8043" spans="1:1" thickBot="1" x14ac:dyDescent="0.35">
      <c r="A8043" s="5">
        <v>33.18</v>
      </c>
    </row>
    <row r="8044" spans="1:1" thickBot="1" x14ac:dyDescent="0.35">
      <c r="A8044" s="5">
        <v>63.88</v>
      </c>
    </row>
    <row r="8045" spans="1:1" thickBot="1" x14ac:dyDescent="0.35">
      <c r="A8045" s="5">
        <v>26.72</v>
      </c>
    </row>
    <row r="8046" spans="1:1" thickBot="1" x14ac:dyDescent="0.35">
      <c r="A8046" s="5">
        <v>295.05599999999998</v>
      </c>
    </row>
    <row r="8047" spans="1:1" thickBot="1" x14ac:dyDescent="0.35">
      <c r="A8047" s="5">
        <v>393.25</v>
      </c>
    </row>
    <row r="8048" spans="1:1" thickBot="1" x14ac:dyDescent="0.35">
      <c r="A8048" s="5">
        <v>2.214</v>
      </c>
    </row>
    <row r="8049" spans="1:1" thickBot="1" x14ac:dyDescent="0.35">
      <c r="A8049" s="5">
        <v>16.271999999999998</v>
      </c>
    </row>
    <row r="8050" spans="1:1" thickBot="1" x14ac:dyDescent="0.35">
      <c r="A8050" s="5">
        <v>706.86</v>
      </c>
    </row>
    <row r="8051" spans="1:1" thickBot="1" x14ac:dyDescent="0.35">
      <c r="A8051" s="5">
        <v>5.97</v>
      </c>
    </row>
    <row r="8052" spans="1:1" thickBot="1" x14ac:dyDescent="0.35">
      <c r="A8052" s="5">
        <v>21.184000000000001</v>
      </c>
    </row>
    <row r="8053" spans="1:1" thickBot="1" x14ac:dyDescent="0.35">
      <c r="A8053" s="5">
        <v>41.375999999999998</v>
      </c>
    </row>
    <row r="8054" spans="1:1" thickBot="1" x14ac:dyDescent="0.35">
      <c r="A8054" s="5">
        <v>17.940000000000001</v>
      </c>
    </row>
    <row r="8055" spans="1:1" thickBot="1" x14ac:dyDescent="0.35">
      <c r="A8055" s="5">
        <v>2.6549999999999998</v>
      </c>
    </row>
    <row r="8056" spans="1:1" thickBot="1" x14ac:dyDescent="0.35">
      <c r="A8056" s="5">
        <v>892.35</v>
      </c>
    </row>
    <row r="8057" spans="1:1" thickBot="1" x14ac:dyDescent="0.35">
      <c r="A8057" s="5">
        <v>307.666</v>
      </c>
    </row>
    <row r="8058" spans="1:1" thickBot="1" x14ac:dyDescent="0.35">
      <c r="A8058" s="5">
        <v>728.82</v>
      </c>
    </row>
    <row r="8059" spans="1:1" thickBot="1" x14ac:dyDescent="0.35">
      <c r="A8059" s="5">
        <v>41.36</v>
      </c>
    </row>
    <row r="8060" spans="1:1" thickBot="1" x14ac:dyDescent="0.35">
      <c r="A8060" s="5">
        <v>43.176000000000002</v>
      </c>
    </row>
    <row r="8061" spans="1:1" thickBot="1" x14ac:dyDescent="0.35">
      <c r="A8061" s="5">
        <v>4.16</v>
      </c>
    </row>
    <row r="8062" spans="1:1" thickBot="1" x14ac:dyDescent="0.35">
      <c r="A8062" s="5">
        <v>61.4</v>
      </c>
    </row>
    <row r="8063" spans="1:1" thickBot="1" x14ac:dyDescent="0.35">
      <c r="A8063" s="5">
        <v>24.448</v>
      </c>
    </row>
    <row r="8064" spans="1:1" thickBot="1" x14ac:dyDescent="0.35">
      <c r="A8064" s="5">
        <v>263.95999999999998</v>
      </c>
    </row>
    <row r="8065" spans="1:1" thickBot="1" x14ac:dyDescent="0.35">
      <c r="A8065" s="5">
        <v>359.97</v>
      </c>
    </row>
    <row r="8066" spans="1:1" thickBot="1" x14ac:dyDescent="0.35">
      <c r="A8066" s="5">
        <v>12.96</v>
      </c>
    </row>
    <row r="8067" spans="1:1" thickBot="1" x14ac:dyDescent="0.35">
      <c r="A8067" s="5">
        <v>116.82</v>
      </c>
    </row>
    <row r="8068" spans="1:1" thickBot="1" x14ac:dyDescent="0.35">
      <c r="A8068" s="5">
        <v>276.78399999999999</v>
      </c>
    </row>
    <row r="8069" spans="1:1" thickBot="1" x14ac:dyDescent="0.35">
      <c r="A8069" s="5">
        <v>239.97</v>
      </c>
    </row>
    <row r="8070" spans="1:1" thickBot="1" x14ac:dyDescent="0.35">
      <c r="A8070" s="5">
        <v>16.02</v>
      </c>
    </row>
    <row r="8071" spans="1:1" thickBot="1" x14ac:dyDescent="0.35">
      <c r="A8071" s="5">
        <v>454.56</v>
      </c>
    </row>
    <row r="8072" spans="1:1" thickBot="1" x14ac:dyDescent="0.35">
      <c r="A8072" s="5">
        <v>141.41999999999999</v>
      </c>
    </row>
    <row r="8073" spans="1:1" thickBot="1" x14ac:dyDescent="0.35">
      <c r="A8073" s="5">
        <v>310.74400000000003</v>
      </c>
    </row>
    <row r="8074" spans="1:1" thickBot="1" x14ac:dyDescent="0.35">
      <c r="A8074" s="5">
        <v>12.736000000000001</v>
      </c>
    </row>
    <row r="8075" spans="1:1" thickBot="1" x14ac:dyDescent="0.35">
      <c r="A8075" s="5">
        <v>6.47</v>
      </c>
    </row>
    <row r="8076" spans="1:1" thickBot="1" x14ac:dyDescent="0.35">
      <c r="A8076" s="5">
        <v>13.747999999999999</v>
      </c>
    </row>
    <row r="8077" spans="1:1" thickBot="1" x14ac:dyDescent="0.35">
      <c r="A8077" s="5">
        <v>15.224</v>
      </c>
    </row>
    <row r="8078" spans="1:1" thickBot="1" x14ac:dyDescent="0.35">
      <c r="A8078" s="5">
        <v>27.42</v>
      </c>
    </row>
    <row r="8079" spans="1:1" thickBot="1" x14ac:dyDescent="0.35">
      <c r="A8079" s="5">
        <v>165.98</v>
      </c>
    </row>
    <row r="8080" spans="1:1" thickBot="1" x14ac:dyDescent="0.35">
      <c r="A8080" s="5">
        <v>75</v>
      </c>
    </row>
    <row r="8081" spans="1:1" thickBot="1" x14ac:dyDescent="0.35">
      <c r="A8081" s="5">
        <v>134.27199999999999</v>
      </c>
    </row>
    <row r="8082" spans="1:1" thickBot="1" x14ac:dyDescent="0.35">
      <c r="A8082" s="5">
        <v>146.54400000000001</v>
      </c>
    </row>
    <row r="8083" spans="1:1" thickBot="1" x14ac:dyDescent="0.35">
      <c r="A8083" s="5">
        <v>131.904</v>
      </c>
    </row>
    <row r="8084" spans="1:1" thickBot="1" x14ac:dyDescent="0.35">
      <c r="A8084" s="5">
        <v>203.88</v>
      </c>
    </row>
    <row r="8085" spans="1:1" thickBot="1" x14ac:dyDescent="0.35">
      <c r="A8085" s="5">
        <v>14.301</v>
      </c>
    </row>
    <row r="8086" spans="1:1" thickBot="1" x14ac:dyDescent="0.35">
      <c r="A8086" s="5">
        <v>718.64</v>
      </c>
    </row>
    <row r="8087" spans="1:1" thickBot="1" x14ac:dyDescent="0.35">
      <c r="A8087" s="5">
        <v>61.1</v>
      </c>
    </row>
    <row r="8088" spans="1:1" thickBot="1" x14ac:dyDescent="0.35">
      <c r="A8088" s="5">
        <v>28.08</v>
      </c>
    </row>
    <row r="8089" spans="1:1" thickBot="1" x14ac:dyDescent="0.35">
      <c r="A8089" s="5">
        <v>10.496</v>
      </c>
    </row>
    <row r="8090" spans="1:1" thickBot="1" x14ac:dyDescent="0.35">
      <c r="A8090" s="5">
        <v>39.92</v>
      </c>
    </row>
    <row r="8091" spans="1:1" thickBot="1" x14ac:dyDescent="0.35">
      <c r="A8091" s="5">
        <v>77.58</v>
      </c>
    </row>
    <row r="8092" spans="1:1" thickBot="1" x14ac:dyDescent="0.35">
      <c r="A8092" s="5">
        <v>269.36</v>
      </c>
    </row>
    <row r="8093" spans="1:1" thickBot="1" x14ac:dyDescent="0.35">
      <c r="A8093" s="5">
        <v>5.76</v>
      </c>
    </row>
    <row r="8094" spans="1:1" thickBot="1" x14ac:dyDescent="0.35">
      <c r="A8094" s="5">
        <v>109.9</v>
      </c>
    </row>
    <row r="8095" spans="1:1" thickBot="1" x14ac:dyDescent="0.35">
      <c r="A8095" s="5">
        <v>23.88</v>
      </c>
    </row>
    <row r="8096" spans="1:1" thickBot="1" x14ac:dyDescent="0.35">
      <c r="A8096" s="5">
        <v>26.2</v>
      </c>
    </row>
    <row r="8097" spans="1:1" thickBot="1" x14ac:dyDescent="0.35">
      <c r="A8097" s="5">
        <v>12.96</v>
      </c>
    </row>
    <row r="8098" spans="1:1" thickBot="1" x14ac:dyDescent="0.35">
      <c r="A8098" s="5">
        <v>234.95</v>
      </c>
    </row>
    <row r="8099" spans="1:1" thickBot="1" x14ac:dyDescent="0.35">
      <c r="A8099" s="5">
        <v>118.25</v>
      </c>
    </row>
    <row r="8100" spans="1:1" thickBot="1" x14ac:dyDescent="0.35">
      <c r="A8100" s="5">
        <v>4.28</v>
      </c>
    </row>
    <row r="8101" spans="1:1" thickBot="1" x14ac:dyDescent="0.35">
      <c r="A8101" s="5">
        <v>26.85</v>
      </c>
    </row>
    <row r="8102" spans="1:1" thickBot="1" x14ac:dyDescent="0.35">
      <c r="A8102" s="5">
        <v>3357.6</v>
      </c>
    </row>
    <row r="8103" spans="1:1" thickBot="1" x14ac:dyDescent="0.35">
      <c r="A8103" s="5">
        <v>8.26</v>
      </c>
    </row>
    <row r="8104" spans="1:1" thickBot="1" x14ac:dyDescent="0.35">
      <c r="A8104" s="5">
        <v>2973.32</v>
      </c>
    </row>
    <row r="8105" spans="1:1" thickBot="1" x14ac:dyDescent="0.35">
      <c r="A8105" s="5">
        <v>104.79</v>
      </c>
    </row>
    <row r="8106" spans="1:1" thickBot="1" x14ac:dyDescent="0.35">
      <c r="A8106" s="5">
        <v>775.72799999999995</v>
      </c>
    </row>
    <row r="8107" spans="1:1" thickBot="1" x14ac:dyDescent="0.35">
      <c r="A8107" s="5">
        <v>89.066400000000002</v>
      </c>
    </row>
    <row r="8108" spans="1:1" thickBot="1" x14ac:dyDescent="0.35">
      <c r="A8108" s="5">
        <v>175.44</v>
      </c>
    </row>
    <row r="8109" spans="1:1" thickBot="1" x14ac:dyDescent="0.35">
      <c r="A8109" s="5">
        <v>438.33600000000001</v>
      </c>
    </row>
    <row r="8110" spans="1:1" thickBot="1" x14ac:dyDescent="0.35">
      <c r="A8110" s="5">
        <v>215.54400000000001</v>
      </c>
    </row>
    <row r="8111" spans="1:1" thickBot="1" x14ac:dyDescent="0.35">
      <c r="A8111" s="5">
        <v>55.584000000000003</v>
      </c>
    </row>
    <row r="8112" spans="1:1" thickBot="1" x14ac:dyDescent="0.35">
      <c r="A8112" s="5">
        <v>127.386</v>
      </c>
    </row>
    <row r="8113" spans="1:1" thickBot="1" x14ac:dyDescent="0.35">
      <c r="A8113" s="5">
        <v>248.43</v>
      </c>
    </row>
    <row r="8114" spans="1:1" thickBot="1" x14ac:dyDescent="0.35">
      <c r="A8114" s="5">
        <v>11.648</v>
      </c>
    </row>
    <row r="8115" spans="1:1" thickBot="1" x14ac:dyDescent="0.35">
      <c r="A8115" s="5">
        <v>85.245999999999995</v>
      </c>
    </row>
    <row r="8116" spans="1:1" thickBot="1" x14ac:dyDescent="0.35">
      <c r="A8116" s="5">
        <v>20.64</v>
      </c>
    </row>
    <row r="8117" spans="1:1" thickBot="1" x14ac:dyDescent="0.35">
      <c r="A8117" s="5">
        <v>148.02000000000001</v>
      </c>
    </row>
    <row r="8118" spans="1:1" thickBot="1" x14ac:dyDescent="0.35">
      <c r="A8118" s="5">
        <v>33.29</v>
      </c>
    </row>
    <row r="8119" spans="1:1" thickBot="1" x14ac:dyDescent="0.35">
      <c r="A8119" s="5">
        <v>204.95</v>
      </c>
    </row>
    <row r="8120" spans="1:1" thickBot="1" x14ac:dyDescent="0.35">
      <c r="A8120" s="5">
        <v>526.34400000000005</v>
      </c>
    </row>
    <row r="8121" spans="1:1" thickBot="1" x14ac:dyDescent="0.35">
      <c r="A8121" s="5">
        <v>41.96</v>
      </c>
    </row>
    <row r="8122" spans="1:1" thickBot="1" x14ac:dyDescent="0.35">
      <c r="A8122" s="5">
        <v>451.15199999999999</v>
      </c>
    </row>
    <row r="8123" spans="1:1" thickBot="1" x14ac:dyDescent="0.35">
      <c r="A8123" s="5">
        <v>31.504000000000001</v>
      </c>
    </row>
    <row r="8124" spans="1:1" thickBot="1" x14ac:dyDescent="0.35">
      <c r="A8124" s="5">
        <v>30.672000000000001</v>
      </c>
    </row>
    <row r="8125" spans="1:1" thickBot="1" x14ac:dyDescent="0.35">
      <c r="A8125" s="5">
        <v>1079.9760000000001</v>
      </c>
    </row>
    <row r="8126" spans="1:1" thickBot="1" x14ac:dyDescent="0.35">
      <c r="A8126" s="5">
        <v>161.56800000000001</v>
      </c>
    </row>
    <row r="8127" spans="1:1" thickBot="1" x14ac:dyDescent="0.35">
      <c r="A8127" s="5">
        <v>2.9340000000000002</v>
      </c>
    </row>
    <row r="8128" spans="1:1" thickBot="1" x14ac:dyDescent="0.35">
      <c r="A8128" s="5">
        <v>18.527999999999999</v>
      </c>
    </row>
    <row r="8129" spans="1:1" thickBot="1" x14ac:dyDescent="0.35">
      <c r="A8129" s="5">
        <v>670.75199999999995</v>
      </c>
    </row>
    <row r="8130" spans="1:1" thickBot="1" x14ac:dyDescent="0.35">
      <c r="A8130" s="5">
        <v>64.959999999999994</v>
      </c>
    </row>
    <row r="8131" spans="1:1" thickBot="1" x14ac:dyDescent="0.35">
      <c r="A8131" s="5">
        <v>41.94</v>
      </c>
    </row>
    <row r="8132" spans="1:1" thickBot="1" x14ac:dyDescent="0.35">
      <c r="A8132" s="5">
        <v>11.96</v>
      </c>
    </row>
    <row r="8133" spans="1:1" thickBot="1" x14ac:dyDescent="0.35">
      <c r="A8133" s="5">
        <v>13.12</v>
      </c>
    </row>
    <row r="8134" spans="1:1" thickBot="1" x14ac:dyDescent="0.35">
      <c r="A8134" s="5">
        <v>535.41</v>
      </c>
    </row>
    <row r="8135" spans="1:1" thickBot="1" x14ac:dyDescent="0.35">
      <c r="A8135" s="5">
        <v>72.78</v>
      </c>
    </row>
    <row r="8136" spans="1:1" thickBot="1" x14ac:dyDescent="0.35">
      <c r="A8136" s="5">
        <v>36.840000000000003</v>
      </c>
    </row>
    <row r="8137" spans="1:1" thickBot="1" x14ac:dyDescent="0.35">
      <c r="A8137" s="5">
        <v>87.71</v>
      </c>
    </row>
    <row r="8138" spans="1:1" thickBot="1" x14ac:dyDescent="0.35">
      <c r="A8138" s="5">
        <v>562.29250000000002</v>
      </c>
    </row>
    <row r="8139" spans="1:1" thickBot="1" x14ac:dyDescent="0.35">
      <c r="A8139" s="5">
        <v>56.52</v>
      </c>
    </row>
    <row r="8140" spans="1:1" thickBot="1" x14ac:dyDescent="0.35">
      <c r="A8140" s="5">
        <v>11.263999999999999</v>
      </c>
    </row>
    <row r="8141" spans="1:1" thickBot="1" x14ac:dyDescent="0.35">
      <c r="A8141" s="5">
        <v>284.08</v>
      </c>
    </row>
    <row r="8142" spans="1:1" thickBot="1" x14ac:dyDescent="0.35">
      <c r="A8142" s="5">
        <v>18.495999999999999</v>
      </c>
    </row>
    <row r="8143" spans="1:1" thickBot="1" x14ac:dyDescent="0.35">
      <c r="A8143" s="5">
        <v>14.73</v>
      </c>
    </row>
    <row r="8144" spans="1:1" thickBot="1" x14ac:dyDescent="0.35">
      <c r="A8144" s="5">
        <v>186.54</v>
      </c>
    </row>
    <row r="8145" spans="1:1" thickBot="1" x14ac:dyDescent="0.35">
      <c r="A8145" s="5">
        <v>557.72799999999995</v>
      </c>
    </row>
    <row r="8146" spans="1:1" thickBot="1" x14ac:dyDescent="0.35">
      <c r="A8146" s="5">
        <v>159.96799999999999</v>
      </c>
    </row>
    <row r="8147" spans="1:1" thickBot="1" x14ac:dyDescent="0.35">
      <c r="A8147" s="5">
        <v>471.9</v>
      </c>
    </row>
    <row r="8148" spans="1:1" thickBot="1" x14ac:dyDescent="0.35">
      <c r="A8148" s="5">
        <v>3.52</v>
      </c>
    </row>
    <row r="8149" spans="1:1" thickBot="1" x14ac:dyDescent="0.35">
      <c r="A8149" s="5">
        <v>49.12</v>
      </c>
    </row>
    <row r="8150" spans="1:1" thickBot="1" x14ac:dyDescent="0.35">
      <c r="A8150" s="5">
        <v>20.16</v>
      </c>
    </row>
    <row r="8151" spans="1:1" thickBot="1" x14ac:dyDescent="0.35">
      <c r="A8151" s="5">
        <v>10.68</v>
      </c>
    </row>
    <row r="8152" spans="1:1" thickBot="1" x14ac:dyDescent="0.35">
      <c r="A8152" s="5">
        <v>141.96</v>
      </c>
    </row>
    <row r="8153" spans="1:1" thickBot="1" x14ac:dyDescent="0.35">
      <c r="A8153" s="5">
        <v>32.479999999999997</v>
      </c>
    </row>
    <row r="8154" spans="1:1" thickBot="1" x14ac:dyDescent="0.35">
      <c r="A8154" s="5">
        <v>20.04</v>
      </c>
    </row>
    <row r="8155" spans="1:1" thickBot="1" x14ac:dyDescent="0.35">
      <c r="A8155" s="5">
        <v>13999.96</v>
      </c>
    </row>
    <row r="8156" spans="1:1" thickBot="1" x14ac:dyDescent="0.35">
      <c r="A8156" s="5">
        <v>238</v>
      </c>
    </row>
    <row r="8157" spans="1:1" thickBot="1" x14ac:dyDescent="0.35">
      <c r="A8157" s="5">
        <v>61.96</v>
      </c>
    </row>
    <row r="8158" spans="1:1" thickBot="1" x14ac:dyDescent="0.35">
      <c r="A8158" s="5">
        <v>239.37200000000001</v>
      </c>
    </row>
    <row r="8159" spans="1:1" thickBot="1" x14ac:dyDescent="0.35">
      <c r="A8159" s="5">
        <v>595</v>
      </c>
    </row>
    <row r="8160" spans="1:1" thickBot="1" x14ac:dyDescent="0.35">
      <c r="A8160" s="5">
        <v>16.032</v>
      </c>
    </row>
    <row r="8161" spans="1:1" thickBot="1" x14ac:dyDescent="0.35">
      <c r="A8161" s="5">
        <v>199.75</v>
      </c>
    </row>
    <row r="8162" spans="1:1" thickBot="1" x14ac:dyDescent="0.35">
      <c r="A8162" s="5">
        <v>227.96</v>
      </c>
    </row>
    <row r="8163" spans="1:1" thickBot="1" x14ac:dyDescent="0.35">
      <c r="A8163" s="5">
        <v>293.52</v>
      </c>
    </row>
    <row r="8164" spans="1:1" thickBot="1" x14ac:dyDescent="0.35">
      <c r="A8164" s="5">
        <v>307.98</v>
      </c>
    </row>
    <row r="8165" spans="1:1" thickBot="1" x14ac:dyDescent="0.35">
      <c r="A8165" s="5">
        <v>96.96</v>
      </c>
    </row>
    <row r="8166" spans="1:1" thickBot="1" x14ac:dyDescent="0.35">
      <c r="A8166" s="5">
        <v>117.488</v>
      </c>
    </row>
    <row r="8167" spans="1:1" thickBot="1" x14ac:dyDescent="0.35">
      <c r="A8167" s="5">
        <v>11.952</v>
      </c>
    </row>
    <row r="8168" spans="1:1" thickBot="1" x14ac:dyDescent="0.35">
      <c r="A8168" s="5">
        <v>512.49900000000002</v>
      </c>
    </row>
    <row r="8169" spans="1:1" thickBot="1" x14ac:dyDescent="0.35">
      <c r="A8169" s="5">
        <v>863.12800000000004</v>
      </c>
    </row>
    <row r="8170" spans="1:1" thickBot="1" x14ac:dyDescent="0.35">
      <c r="A8170" s="5">
        <v>2036.86</v>
      </c>
    </row>
    <row r="8171" spans="1:1" thickBot="1" x14ac:dyDescent="0.35">
      <c r="A8171" s="5">
        <v>449.56799999999998</v>
      </c>
    </row>
    <row r="8172" spans="1:1" thickBot="1" x14ac:dyDescent="0.35">
      <c r="A8172" s="5">
        <v>108.96</v>
      </c>
    </row>
    <row r="8173" spans="1:1" thickBot="1" x14ac:dyDescent="0.35">
      <c r="A8173" s="5">
        <v>264.18</v>
      </c>
    </row>
    <row r="8174" spans="1:1" thickBot="1" x14ac:dyDescent="0.35">
      <c r="A8174" s="5">
        <v>2.88</v>
      </c>
    </row>
    <row r="8175" spans="1:1" thickBot="1" x14ac:dyDescent="0.35">
      <c r="A8175" s="5">
        <v>41.904000000000003</v>
      </c>
    </row>
    <row r="8176" spans="1:1" thickBot="1" x14ac:dyDescent="0.35">
      <c r="A8176" s="5">
        <v>23.92</v>
      </c>
    </row>
    <row r="8177" spans="1:1" thickBot="1" x14ac:dyDescent="0.35">
      <c r="A8177" s="5">
        <v>156.512</v>
      </c>
    </row>
    <row r="8178" spans="1:1" thickBot="1" x14ac:dyDescent="0.35">
      <c r="A8178" s="5">
        <v>128.34</v>
      </c>
    </row>
    <row r="8179" spans="1:1" thickBot="1" x14ac:dyDescent="0.35">
      <c r="A8179" s="5">
        <v>474.95</v>
      </c>
    </row>
    <row r="8180" spans="1:1" thickBot="1" x14ac:dyDescent="0.35">
      <c r="A8180" s="5">
        <v>999.98</v>
      </c>
    </row>
    <row r="8181" spans="1:1" thickBot="1" x14ac:dyDescent="0.35">
      <c r="A8181" s="5">
        <v>277.5</v>
      </c>
    </row>
    <row r="8182" spans="1:1" thickBot="1" x14ac:dyDescent="0.35">
      <c r="A8182" s="5">
        <v>1252.704</v>
      </c>
    </row>
    <row r="8183" spans="1:1" thickBot="1" x14ac:dyDescent="0.35">
      <c r="A8183" s="5">
        <v>110.97</v>
      </c>
    </row>
    <row r="8184" spans="1:1" thickBot="1" x14ac:dyDescent="0.35">
      <c r="A8184" s="5">
        <v>22.608000000000001</v>
      </c>
    </row>
    <row r="8185" spans="1:1" thickBot="1" x14ac:dyDescent="0.35">
      <c r="A8185" s="5">
        <v>1.8919999999999999</v>
      </c>
    </row>
    <row r="8186" spans="1:1" thickBot="1" x14ac:dyDescent="0.35">
      <c r="A8186" s="5">
        <v>63.311999999999998</v>
      </c>
    </row>
    <row r="8187" spans="1:1" thickBot="1" x14ac:dyDescent="0.35">
      <c r="A8187" s="5">
        <v>7.8239999999999998</v>
      </c>
    </row>
    <row r="8188" spans="1:1" thickBot="1" x14ac:dyDescent="0.35">
      <c r="A8188" s="5">
        <v>170.072</v>
      </c>
    </row>
    <row r="8189" spans="1:1" thickBot="1" x14ac:dyDescent="0.35">
      <c r="A8189" s="5">
        <v>62.82</v>
      </c>
    </row>
    <row r="8190" spans="1:1" thickBot="1" x14ac:dyDescent="0.35">
      <c r="A8190" s="5">
        <v>19.440000000000001</v>
      </c>
    </row>
    <row r="8191" spans="1:1" thickBot="1" x14ac:dyDescent="0.35">
      <c r="A8191" s="5">
        <v>7.38</v>
      </c>
    </row>
    <row r="8192" spans="1:1" thickBot="1" x14ac:dyDescent="0.35">
      <c r="A8192" s="5">
        <v>38.880000000000003</v>
      </c>
    </row>
    <row r="8193" spans="1:1" thickBot="1" x14ac:dyDescent="0.35">
      <c r="A8193" s="5">
        <v>187.76</v>
      </c>
    </row>
    <row r="8194" spans="1:1" thickBot="1" x14ac:dyDescent="0.35">
      <c r="A8194" s="5">
        <v>6.048</v>
      </c>
    </row>
    <row r="8195" spans="1:1" thickBot="1" x14ac:dyDescent="0.35">
      <c r="A8195" s="5">
        <v>98.352000000000004</v>
      </c>
    </row>
    <row r="8196" spans="1:1" thickBot="1" x14ac:dyDescent="0.35">
      <c r="A8196" s="5">
        <v>335.74400000000003</v>
      </c>
    </row>
    <row r="8197" spans="1:1" thickBot="1" x14ac:dyDescent="0.35">
      <c r="A8197" s="5">
        <v>8.9600000000000009</v>
      </c>
    </row>
    <row r="8198" spans="1:1" thickBot="1" x14ac:dyDescent="0.35">
      <c r="A8198" s="5">
        <v>89.567999999999998</v>
      </c>
    </row>
    <row r="8199" spans="1:1" thickBot="1" x14ac:dyDescent="0.35">
      <c r="A8199" s="5">
        <v>71.959999999999994</v>
      </c>
    </row>
    <row r="8200" spans="1:1" thickBot="1" x14ac:dyDescent="0.35">
      <c r="A8200" s="5">
        <v>15.552</v>
      </c>
    </row>
    <row r="8201" spans="1:1" thickBot="1" x14ac:dyDescent="0.35">
      <c r="A8201" s="5">
        <v>10.43</v>
      </c>
    </row>
    <row r="8202" spans="1:1" thickBot="1" x14ac:dyDescent="0.35">
      <c r="A8202" s="5">
        <v>72.784000000000006</v>
      </c>
    </row>
    <row r="8203" spans="1:1" thickBot="1" x14ac:dyDescent="0.35">
      <c r="A8203" s="5">
        <v>67.150000000000006</v>
      </c>
    </row>
    <row r="8204" spans="1:1" thickBot="1" x14ac:dyDescent="0.35">
      <c r="A8204" s="5">
        <v>549.98</v>
      </c>
    </row>
    <row r="8205" spans="1:1" thickBot="1" x14ac:dyDescent="0.35">
      <c r="A8205" s="5">
        <v>11.82</v>
      </c>
    </row>
    <row r="8206" spans="1:1" thickBot="1" x14ac:dyDescent="0.35">
      <c r="A8206" s="5">
        <v>4643.8</v>
      </c>
    </row>
    <row r="8207" spans="1:1" thickBot="1" x14ac:dyDescent="0.35">
      <c r="A8207" s="5">
        <v>577.76400000000001</v>
      </c>
    </row>
    <row r="8208" spans="1:1" thickBot="1" x14ac:dyDescent="0.35">
      <c r="A8208" s="5">
        <v>191.5155</v>
      </c>
    </row>
    <row r="8209" spans="1:1" thickBot="1" x14ac:dyDescent="0.35">
      <c r="A8209" s="5">
        <v>2.6240000000000001</v>
      </c>
    </row>
    <row r="8210" spans="1:1" thickBot="1" x14ac:dyDescent="0.35">
      <c r="A8210" s="5">
        <v>1369.7639999999999</v>
      </c>
    </row>
    <row r="8211" spans="1:1" thickBot="1" x14ac:dyDescent="0.35">
      <c r="A8211" s="5">
        <v>294.36799999999999</v>
      </c>
    </row>
    <row r="8212" spans="1:1" thickBot="1" x14ac:dyDescent="0.35">
      <c r="A8212" s="5">
        <v>81.567999999999998</v>
      </c>
    </row>
    <row r="8213" spans="1:1" thickBot="1" x14ac:dyDescent="0.35">
      <c r="A8213" s="5">
        <v>44.46</v>
      </c>
    </row>
    <row r="8214" spans="1:1" thickBot="1" x14ac:dyDescent="0.35">
      <c r="A8214" s="5">
        <v>314.08800000000002</v>
      </c>
    </row>
    <row r="8215" spans="1:1" thickBot="1" x14ac:dyDescent="0.35">
      <c r="A8215" s="5">
        <v>6.3360000000000003</v>
      </c>
    </row>
    <row r="8216" spans="1:1" thickBot="1" x14ac:dyDescent="0.35">
      <c r="A8216" s="5">
        <v>10.48</v>
      </c>
    </row>
    <row r="8217" spans="1:1" thickBot="1" x14ac:dyDescent="0.35">
      <c r="A8217" s="5">
        <v>2.4689999999999999</v>
      </c>
    </row>
    <row r="8218" spans="1:1" thickBot="1" x14ac:dyDescent="0.35">
      <c r="A8218" s="5">
        <v>3.2639999999999998</v>
      </c>
    </row>
    <row r="8219" spans="1:1" thickBot="1" x14ac:dyDescent="0.35">
      <c r="A8219" s="5">
        <v>4.3440000000000003</v>
      </c>
    </row>
    <row r="8220" spans="1:1" thickBot="1" x14ac:dyDescent="0.35">
      <c r="A8220" s="5">
        <v>31.776</v>
      </c>
    </row>
    <row r="8221" spans="1:1" thickBot="1" x14ac:dyDescent="0.35">
      <c r="A8221" s="5">
        <v>4.9279999999999999</v>
      </c>
    </row>
    <row r="8222" spans="1:1" thickBot="1" x14ac:dyDescent="0.35">
      <c r="A8222" s="5">
        <v>1.788</v>
      </c>
    </row>
    <row r="8223" spans="1:1" thickBot="1" x14ac:dyDescent="0.35">
      <c r="A8223" s="5">
        <v>15.071999999999999</v>
      </c>
    </row>
    <row r="8224" spans="1:1" thickBot="1" x14ac:dyDescent="0.35">
      <c r="A8224" s="5">
        <v>12.624000000000001</v>
      </c>
    </row>
    <row r="8225" spans="1:1" thickBot="1" x14ac:dyDescent="0.35">
      <c r="A8225" s="5">
        <v>185.88</v>
      </c>
    </row>
    <row r="8226" spans="1:1" thickBot="1" x14ac:dyDescent="0.35">
      <c r="A8226" s="5">
        <v>12.96</v>
      </c>
    </row>
    <row r="8227" spans="1:1" thickBot="1" x14ac:dyDescent="0.35">
      <c r="A8227" s="5">
        <v>189.7</v>
      </c>
    </row>
    <row r="8228" spans="1:1" thickBot="1" x14ac:dyDescent="0.35">
      <c r="A8228" s="5">
        <v>40.99</v>
      </c>
    </row>
    <row r="8229" spans="1:1" thickBot="1" x14ac:dyDescent="0.35">
      <c r="A8229" s="5">
        <v>82.64</v>
      </c>
    </row>
    <row r="8230" spans="1:1" thickBot="1" x14ac:dyDescent="0.35">
      <c r="A8230" s="5">
        <v>31.02</v>
      </c>
    </row>
    <row r="8231" spans="1:1" thickBot="1" x14ac:dyDescent="0.35">
      <c r="A8231" s="5">
        <v>89.97</v>
      </c>
    </row>
    <row r="8232" spans="1:1" thickBot="1" x14ac:dyDescent="0.35">
      <c r="A8232" s="5">
        <v>35.97</v>
      </c>
    </row>
    <row r="8233" spans="1:1" thickBot="1" x14ac:dyDescent="0.35">
      <c r="A8233" s="5">
        <v>1266.8599999999999</v>
      </c>
    </row>
    <row r="8234" spans="1:1" thickBot="1" x14ac:dyDescent="0.35">
      <c r="A8234" s="5">
        <v>169.45</v>
      </c>
    </row>
    <row r="8235" spans="1:1" thickBot="1" x14ac:dyDescent="0.35">
      <c r="A8235" s="5">
        <v>40.68</v>
      </c>
    </row>
    <row r="8236" spans="1:1" thickBot="1" x14ac:dyDescent="0.35">
      <c r="A8236" s="5">
        <v>3.3279999999999998</v>
      </c>
    </row>
    <row r="8237" spans="1:1" thickBot="1" x14ac:dyDescent="0.35">
      <c r="A8237" s="5">
        <v>933.26199999999994</v>
      </c>
    </row>
    <row r="8238" spans="1:1" thickBot="1" x14ac:dyDescent="0.35">
      <c r="A8238" s="5">
        <v>2803.92</v>
      </c>
    </row>
    <row r="8239" spans="1:1" thickBot="1" x14ac:dyDescent="0.35">
      <c r="A8239" s="5">
        <v>4.7679999999999998</v>
      </c>
    </row>
    <row r="8240" spans="1:1" thickBot="1" x14ac:dyDescent="0.35">
      <c r="A8240" s="5">
        <v>6.6719999999999997</v>
      </c>
    </row>
    <row r="8241" spans="1:1" thickBot="1" x14ac:dyDescent="0.35">
      <c r="A8241" s="5">
        <v>4.4480000000000004</v>
      </c>
    </row>
    <row r="8242" spans="1:1" thickBot="1" x14ac:dyDescent="0.35">
      <c r="A8242" s="5">
        <v>43.936</v>
      </c>
    </row>
    <row r="8243" spans="1:1" thickBot="1" x14ac:dyDescent="0.35">
      <c r="A8243" s="5">
        <v>23.744</v>
      </c>
    </row>
    <row r="8244" spans="1:1" thickBot="1" x14ac:dyDescent="0.35">
      <c r="A8244" s="5">
        <v>357</v>
      </c>
    </row>
    <row r="8245" spans="1:1" thickBot="1" x14ac:dyDescent="0.35">
      <c r="A8245" s="5">
        <v>806.33600000000001</v>
      </c>
    </row>
    <row r="8246" spans="1:1" thickBot="1" x14ac:dyDescent="0.35">
      <c r="A8246" s="5">
        <v>85.44</v>
      </c>
    </row>
    <row r="8247" spans="1:1" thickBot="1" x14ac:dyDescent="0.35">
      <c r="A8247" s="5">
        <v>344.91</v>
      </c>
    </row>
    <row r="8248" spans="1:1" thickBot="1" x14ac:dyDescent="0.35">
      <c r="A8248" s="5">
        <v>70.97</v>
      </c>
    </row>
    <row r="8249" spans="1:1" thickBot="1" x14ac:dyDescent="0.35">
      <c r="A8249" s="5">
        <v>36.783999999999999</v>
      </c>
    </row>
    <row r="8250" spans="1:1" thickBot="1" x14ac:dyDescent="0.35">
      <c r="A8250" s="5">
        <v>743.98800000000006</v>
      </c>
    </row>
    <row r="8251" spans="1:1" thickBot="1" x14ac:dyDescent="0.35">
      <c r="A8251" s="5">
        <v>11.212</v>
      </c>
    </row>
    <row r="8252" spans="1:1" thickBot="1" x14ac:dyDescent="0.35">
      <c r="A8252" s="5">
        <v>4.7119999999999997</v>
      </c>
    </row>
    <row r="8253" spans="1:1" thickBot="1" x14ac:dyDescent="0.35">
      <c r="A8253" s="5">
        <v>180.98</v>
      </c>
    </row>
    <row r="8254" spans="1:1" thickBot="1" x14ac:dyDescent="0.35">
      <c r="A8254" s="5">
        <v>60.415999999999997</v>
      </c>
    </row>
    <row r="8255" spans="1:1" thickBot="1" x14ac:dyDescent="0.35">
      <c r="A8255" s="5">
        <v>299.99</v>
      </c>
    </row>
    <row r="8256" spans="1:1" thickBot="1" x14ac:dyDescent="0.35">
      <c r="A8256" s="5">
        <v>192.16</v>
      </c>
    </row>
    <row r="8257" spans="1:1" thickBot="1" x14ac:dyDescent="0.35">
      <c r="A8257" s="5">
        <v>242.624</v>
      </c>
    </row>
    <row r="8258" spans="1:1" thickBot="1" x14ac:dyDescent="0.35">
      <c r="A8258" s="5">
        <v>46.74</v>
      </c>
    </row>
    <row r="8259" spans="1:1" thickBot="1" x14ac:dyDescent="0.35">
      <c r="A8259" s="5">
        <v>174.95</v>
      </c>
    </row>
    <row r="8260" spans="1:1" thickBot="1" x14ac:dyDescent="0.35">
      <c r="A8260" s="5">
        <v>100.70399999999999</v>
      </c>
    </row>
    <row r="8261" spans="1:1" thickBot="1" x14ac:dyDescent="0.35">
      <c r="A8261" s="5">
        <v>368.91</v>
      </c>
    </row>
    <row r="8262" spans="1:1" thickBot="1" x14ac:dyDescent="0.35">
      <c r="A8262" s="5">
        <v>8.02</v>
      </c>
    </row>
    <row r="8263" spans="1:1" thickBot="1" x14ac:dyDescent="0.35">
      <c r="A8263" s="5">
        <v>171.04</v>
      </c>
    </row>
    <row r="8264" spans="1:1" thickBot="1" x14ac:dyDescent="0.35">
      <c r="A8264" s="5">
        <v>19.440000000000001</v>
      </c>
    </row>
    <row r="8265" spans="1:1" thickBot="1" x14ac:dyDescent="0.35">
      <c r="A8265" s="5">
        <v>13.092000000000001</v>
      </c>
    </row>
    <row r="8266" spans="1:1" thickBot="1" x14ac:dyDescent="0.35">
      <c r="A8266" s="5">
        <v>122.94</v>
      </c>
    </row>
    <row r="8267" spans="1:1" thickBot="1" x14ac:dyDescent="0.35">
      <c r="A8267" s="5">
        <v>35.448</v>
      </c>
    </row>
    <row r="8268" spans="1:1" thickBot="1" x14ac:dyDescent="0.35">
      <c r="A8268" s="5">
        <v>19.98</v>
      </c>
    </row>
    <row r="8269" spans="1:1" thickBot="1" x14ac:dyDescent="0.35">
      <c r="A8269" s="5">
        <v>69.375</v>
      </c>
    </row>
    <row r="8270" spans="1:1" thickBot="1" x14ac:dyDescent="0.35">
      <c r="A8270" s="5">
        <v>31.68</v>
      </c>
    </row>
    <row r="8271" spans="1:1" thickBot="1" x14ac:dyDescent="0.35">
      <c r="A8271" s="5">
        <v>2003.1679999999999</v>
      </c>
    </row>
    <row r="8272" spans="1:1" thickBot="1" x14ac:dyDescent="0.35">
      <c r="A8272" s="5">
        <v>9.3439999999999994</v>
      </c>
    </row>
    <row r="8273" spans="1:1" thickBot="1" x14ac:dyDescent="0.35">
      <c r="A8273" s="5">
        <v>2563.056</v>
      </c>
    </row>
    <row r="8274" spans="1:1" thickBot="1" x14ac:dyDescent="0.35">
      <c r="A8274" s="5">
        <v>387.13600000000002</v>
      </c>
    </row>
    <row r="8275" spans="1:1" thickBot="1" x14ac:dyDescent="0.35">
      <c r="A8275" s="5">
        <v>3.4239999999999999</v>
      </c>
    </row>
    <row r="8276" spans="1:1" thickBot="1" x14ac:dyDescent="0.35">
      <c r="A8276" s="5">
        <v>1085.42</v>
      </c>
    </row>
    <row r="8277" spans="1:1" thickBot="1" x14ac:dyDescent="0.35">
      <c r="A8277" s="5">
        <v>43.055999999999997</v>
      </c>
    </row>
    <row r="8278" spans="1:1" thickBot="1" x14ac:dyDescent="0.35">
      <c r="A8278" s="5">
        <v>3.762</v>
      </c>
    </row>
    <row r="8279" spans="1:1" thickBot="1" x14ac:dyDescent="0.35">
      <c r="A8279" s="5">
        <v>34.86</v>
      </c>
    </row>
    <row r="8280" spans="1:1" thickBot="1" x14ac:dyDescent="0.35">
      <c r="A8280" s="5">
        <v>432.45600000000002</v>
      </c>
    </row>
    <row r="8281" spans="1:1" thickBot="1" x14ac:dyDescent="0.35">
      <c r="A8281" s="5">
        <v>675.06</v>
      </c>
    </row>
    <row r="8282" spans="1:1" thickBot="1" x14ac:dyDescent="0.35">
      <c r="A8282" s="5">
        <v>65.231999999999999</v>
      </c>
    </row>
    <row r="8283" spans="1:1" thickBot="1" x14ac:dyDescent="0.35">
      <c r="A8283" s="5">
        <v>207</v>
      </c>
    </row>
    <row r="8284" spans="1:1" thickBot="1" x14ac:dyDescent="0.35">
      <c r="A8284" s="5">
        <v>600.53</v>
      </c>
    </row>
    <row r="8285" spans="1:1" thickBot="1" x14ac:dyDescent="0.35">
      <c r="A8285" s="5">
        <v>59.904000000000003</v>
      </c>
    </row>
    <row r="8286" spans="1:1" thickBot="1" x14ac:dyDescent="0.35">
      <c r="A8286" s="5">
        <v>637.44000000000005</v>
      </c>
    </row>
    <row r="8287" spans="1:1" thickBot="1" x14ac:dyDescent="0.35">
      <c r="A8287" s="5">
        <v>51.756</v>
      </c>
    </row>
    <row r="8288" spans="1:1" thickBot="1" x14ac:dyDescent="0.35">
      <c r="A8288" s="5">
        <v>31.103999999999999</v>
      </c>
    </row>
    <row r="8289" spans="1:1" thickBot="1" x14ac:dyDescent="0.35">
      <c r="A8289" s="5">
        <v>47.96</v>
      </c>
    </row>
    <row r="8290" spans="1:1" thickBot="1" x14ac:dyDescent="0.35">
      <c r="A8290" s="5">
        <v>158.928</v>
      </c>
    </row>
    <row r="8291" spans="1:1" thickBot="1" x14ac:dyDescent="0.35">
      <c r="A8291" s="5">
        <v>211.24799999999999</v>
      </c>
    </row>
    <row r="8292" spans="1:1" thickBot="1" x14ac:dyDescent="0.35">
      <c r="A8292" s="5">
        <v>5.5519999999999996</v>
      </c>
    </row>
    <row r="8293" spans="1:1" thickBot="1" x14ac:dyDescent="0.35">
      <c r="A8293" s="5">
        <v>2.952</v>
      </c>
    </row>
    <row r="8294" spans="1:1" thickBot="1" x14ac:dyDescent="0.35">
      <c r="A8294" s="5">
        <v>10.332000000000001</v>
      </c>
    </row>
    <row r="8295" spans="1:1" thickBot="1" x14ac:dyDescent="0.35">
      <c r="A8295" s="5">
        <v>18.367999999999999</v>
      </c>
    </row>
    <row r="8296" spans="1:1" thickBot="1" x14ac:dyDescent="0.35">
      <c r="A8296" s="5">
        <v>299.89999999999998</v>
      </c>
    </row>
    <row r="8297" spans="1:1" thickBot="1" x14ac:dyDescent="0.35">
      <c r="A8297" s="5">
        <v>26.55</v>
      </c>
    </row>
    <row r="8298" spans="1:1" thickBot="1" x14ac:dyDescent="0.35">
      <c r="A8298" s="5">
        <v>111.98</v>
      </c>
    </row>
    <row r="8299" spans="1:1" thickBot="1" x14ac:dyDescent="0.35">
      <c r="A8299" s="5">
        <v>4.9279999999999999</v>
      </c>
    </row>
    <row r="8300" spans="1:1" thickBot="1" x14ac:dyDescent="0.35">
      <c r="A8300" s="5">
        <v>11.784000000000001</v>
      </c>
    </row>
    <row r="8301" spans="1:1" thickBot="1" x14ac:dyDescent="0.35">
      <c r="A8301" s="5">
        <v>7.98</v>
      </c>
    </row>
    <row r="8302" spans="1:1" thickBot="1" x14ac:dyDescent="0.35">
      <c r="A8302" s="5">
        <v>180.96</v>
      </c>
    </row>
    <row r="8303" spans="1:1" thickBot="1" x14ac:dyDescent="0.35">
      <c r="A8303" s="5">
        <v>1649.95</v>
      </c>
    </row>
    <row r="8304" spans="1:1" thickBot="1" x14ac:dyDescent="0.35">
      <c r="A8304" s="5">
        <v>362.35199999999998</v>
      </c>
    </row>
    <row r="8305" spans="1:1" thickBot="1" x14ac:dyDescent="0.35">
      <c r="A8305" s="5">
        <v>73.584000000000003</v>
      </c>
    </row>
    <row r="8306" spans="1:1" thickBot="1" x14ac:dyDescent="0.35">
      <c r="A8306" s="5">
        <v>486.36799999999999</v>
      </c>
    </row>
    <row r="8307" spans="1:1" thickBot="1" x14ac:dyDescent="0.35">
      <c r="A8307" s="5">
        <v>32.4</v>
      </c>
    </row>
    <row r="8308" spans="1:1" thickBot="1" x14ac:dyDescent="0.35">
      <c r="A8308" s="5">
        <v>41.86</v>
      </c>
    </row>
    <row r="8309" spans="1:1" thickBot="1" x14ac:dyDescent="0.35">
      <c r="A8309" s="5">
        <v>77.56</v>
      </c>
    </row>
    <row r="8310" spans="1:1" thickBot="1" x14ac:dyDescent="0.35">
      <c r="A8310" s="5">
        <v>37.17</v>
      </c>
    </row>
    <row r="8311" spans="1:1" thickBot="1" x14ac:dyDescent="0.35">
      <c r="A8311" s="5">
        <v>137.352</v>
      </c>
    </row>
    <row r="8312" spans="1:1" thickBot="1" x14ac:dyDescent="0.35">
      <c r="A8312" s="5">
        <v>376.50900000000001</v>
      </c>
    </row>
    <row r="8313" spans="1:1" thickBot="1" x14ac:dyDescent="0.35">
      <c r="A8313" s="5">
        <v>62.72</v>
      </c>
    </row>
    <row r="8314" spans="1:1" thickBot="1" x14ac:dyDescent="0.35">
      <c r="A8314" s="5">
        <v>2939.93</v>
      </c>
    </row>
    <row r="8315" spans="1:1" thickBot="1" x14ac:dyDescent="0.35">
      <c r="A8315" s="5">
        <v>512.35799999999995</v>
      </c>
    </row>
    <row r="8316" spans="1:1" thickBot="1" x14ac:dyDescent="0.35">
      <c r="A8316" s="5">
        <v>3.488</v>
      </c>
    </row>
    <row r="8317" spans="1:1" thickBot="1" x14ac:dyDescent="0.35">
      <c r="A8317" s="5">
        <v>22.288</v>
      </c>
    </row>
    <row r="8318" spans="1:1" thickBot="1" x14ac:dyDescent="0.35">
      <c r="A8318" s="5">
        <v>16.032</v>
      </c>
    </row>
    <row r="8319" spans="1:1" thickBot="1" x14ac:dyDescent="0.35">
      <c r="A8319" s="5">
        <v>1.752</v>
      </c>
    </row>
    <row r="8320" spans="1:1" thickBot="1" x14ac:dyDescent="0.35">
      <c r="A8320" s="5">
        <v>20.992000000000001</v>
      </c>
    </row>
    <row r="8321" spans="1:1" thickBot="1" x14ac:dyDescent="0.35">
      <c r="A8321" s="5">
        <v>11.21</v>
      </c>
    </row>
    <row r="8322" spans="1:1" thickBot="1" x14ac:dyDescent="0.35">
      <c r="A8322" s="5">
        <v>45.04</v>
      </c>
    </row>
    <row r="8323" spans="1:1" thickBot="1" x14ac:dyDescent="0.35">
      <c r="A8323" s="5">
        <v>15.624000000000001</v>
      </c>
    </row>
    <row r="8324" spans="1:1" thickBot="1" x14ac:dyDescent="0.35">
      <c r="A8324" s="5">
        <v>8.74</v>
      </c>
    </row>
    <row r="8325" spans="1:1" thickBot="1" x14ac:dyDescent="0.35">
      <c r="A8325" s="5">
        <v>44.75</v>
      </c>
    </row>
    <row r="8326" spans="1:1" thickBot="1" x14ac:dyDescent="0.35">
      <c r="A8326" s="5">
        <v>61.68</v>
      </c>
    </row>
    <row r="8327" spans="1:1" thickBot="1" x14ac:dyDescent="0.35">
      <c r="A8327" s="5">
        <v>158.376</v>
      </c>
    </row>
    <row r="8328" spans="1:1" thickBot="1" x14ac:dyDescent="0.35">
      <c r="A8328" s="5">
        <v>2.8639999999999999</v>
      </c>
    </row>
    <row r="8329" spans="1:1" thickBot="1" x14ac:dyDescent="0.35">
      <c r="A8329" s="5">
        <v>94.191999999999993</v>
      </c>
    </row>
    <row r="8330" spans="1:1" thickBot="1" x14ac:dyDescent="0.35">
      <c r="A8330" s="5">
        <v>143.69999999999999</v>
      </c>
    </row>
    <row r="8331" spans="1:1" thickBot="1" x14ac:dyDescent="0.35">
      <c r="A8331" s="5">
        <v>6.48</v>
      </c>
    </row>
    <row r="8332" spans="1:1" thickBot="1" x14ac:dyDescent="0.35">
      <c r="A8332" s="5">
        <v>7.88</v>
      </c>
    </row>
    <row r="8333" spans="1:1" thickBot="1" x14ac:dyDescent="0.35">
      <c r="A8333" s="5">
        <v>11.21</v>
      </c>
    </row>
    <row r="8334" spans="1:1" thickBot="1" x14ac:dyDescent="0.35">
      <c r="A8334" s="5">
        <v>354.9</v>
      </c>
    </row>
    <row r="8335" spans="1:1" thickBot="1" x14ac:dyDescent="0.35">
      <c r="A8335" s="5">
        <v>17.940000000000001</v>
      </c>
    </row>
    <row r="8336" spans="1:1" thickBot="1" x14ac:dyDescent="0.35">
      <c r="A8336" s="5">
        <v>51.8</v>
      </c>
    </row>
    <row r="8337" spans="1:1" thickBot="1" x14ac:dyDescent="0.35">
      <c r="A8337" s="5">
        <v>299.52</v>
      </c>
    </row>
    <row r="8338" spans="1:1" thickBot="1" x14ac:dyDescent="0.35">
      <c r="A8338" s="5">
        <v>7.7</v>
      </c>
    </row>
    <row r="8339" spans="1:1" thickBot="1" x14ac:dyDescent="0.35">
      <c r="A8339" s="5">
        <v>23.92</v>
      </c>
    </row>
    <row r="8340" spans="1:1" thickBot="1" x14ac:dyDescent="0.35">
      <c r="A8340" s="5">
        <v>498</v>
      </c>
    </row>
    <row r="8341" spans="1:1" thickBot="1" x14ac:dyDescent="0.35">
      <c r="A8341" s="5">
        <v>436.70400000000001</v>
      </c>
    </row>
    <row r="8342" spans="1:1" thickBot="1" x14ac:dyDescent="0.35">
      <c r="A8342" s="5">
        <v>32.4</v>
      </c>
    </row>
    <row r="8343" spans="1:1" thickBot="1" x14ac:dyDescent="0.35">
      <c r="A8343" s="5">
        <v>61.44</v>
      </c>
    </row>
    <row r="8344" spans="1:1" thickBot="1" x14ac:dyDescent="0.35">
      <c r="A8344" s="5">
        <v>73.36</v>
      </c>
    </row>
    <row r="8345" spans="1:1" thickBot="1" x14ac:dyDescent="0.35">
      <c r="A8345" s="5">
        <v>59.2</v>
      </c>
    </row>
    <row r="8346" spans="1:1" thickBot="1" x14ac:dyDescent="0.35">
      <c r="A8346" s="5">
        <v>32.951999999999998</v>
      </c>
    </row>
    <row r="8347" spans="1:1" thickBot="1" x14ac:dyDescent="0.35">
      <c r="A8347" s="5">
        <v>218.376</v>
      </c>
    </row>
    <row r="8348" spans="1:1" thickBot="1" x14ac:dyDescent="0.35">
      <c r="A8348" s="5">
        <v>31.4</v>
      </c>
    </row>
    <row r="8349" spans="1:1" thickBot="1" x14ac:dyDescent="0.35">
      <c r="A8349" s="5">
        <v>9.48</v>
      </c>
    </row>
    <row r="8350" spans="1:1" thickBot="1" x14ac:dyDescent="0.35">
      <c r="A8350" s="5">
        <v>209.5</v>
      </c>
    </row>
    <row r="8351" spans="1:1" thickBot="1" x14ac:dyDescent="0.35">
      <c r="A8351" s="5">
        <v>24.3</v>
      </c>
    </row>
    <row r="8352" spans="1:1" thickBot="1" x14ac:dyDescent="0.35">
      <c r="A8352" s="5">
        <v>6.48</v>
      </c>
    </row>
    <row r="8353" spans="1:1" thickBot="1" x14ac:dyDescent="0.35">
      <c r="A8353" s="5">
        <v>32.448</v>
      </c>
    </row>
    <row r="8354" spans="1:1" thickBot="1" x14ac:dyDescent="0.35">
      <c r="A8354" s="5">
        <v>26.388000000000002</v>
      </c>
    </row>
    <row r="8355" spans="1:1" thickBot="1" x14ac:dyDescent="0.35">
      <c r="A8355" s="5">
        <v>373.47</v>
      </c>
    </row>
    <row r="8356" spans="1:1" thickBot="1" x14ac:dyDescent="0.35">
      <c r="A8356" s="5">
        <v>64.2</v>
      </c>
    </row>
    <row r="8357" spans="1:1" thickBot="1" x14ac:dyDescent="0.35">
      <c r="A8357" s="5">
        <v>8</v>
      </c>
    </row>
    <row r="8358" spans="1:1" thickBot="1" x14ac:dyDescent="0.35">
      <c r="A8358" s="5">
        <v>186.54</v>
      </c>
    </row>
    <row r="8359" spans="1:1" thickBot="1" x14ac:dyDescent="0.35">
      <c r="A8359" s="5">
        <v>87.08</v>
      </c>
    </row>
    <row r="8360" spans="1:1" thickBot="1" x14ac:dyDescent="0.35">
      <c r="A8360" s="5">
        <v>105.584</v>
      </c>
    </row>
    <row r="8361" spans="1:1" thickBot="1" x14ac:dyDescent="0.35">
      <c r="A8361" s="5">
        <v>217.44</v>
      </c>
    </row>
    <row r="8362" spans="1:1" thickBot="1" x14ac:dyDescent="0.35">
      <c r="A8362" s="5">
        <v>31.744</v>
      </c>
    </row>
    <row r="8363" spans="1:1" thickBot="1" x14ac:dyDescent="0.35">
      <c r="A8363" s="5">
        <v>5.4320000000000004</v>
      </c>
    </row>
    <row r="8364" spans="1:1" thickBot="1" x14ac:dyDescent="0.35">
      <c r="A8364" s="5">
        <v>913.43</v>
      </c>
    </row>
    <row r="8365" spans="1:1" thickBot="1" x14ac:dyDescent="0.35">
      <c r="A8365" s="5">
        <v>372.14400000000001</v>
      </c>
    </row>
    <row r="8366" spans="1:1" thickBot="1" x14ac:dyDescent="0.35">
      <c r="A8366" s="5">
        <v>751.98400000000004</v>
      </c>
    </row>
    <row r="8367" spans="1:1" thickBot="1" x14ac:dyDescent="0.35">
      <c r="A8367" s="5">
        <v>604.76800000000003</v>
      </c>
    </row>
    <row r="8368" spans="1:1" thickBot="1" x14ac:dyDescent="0.35">
      <c r="A8368" s="5">
        <v>27.36</v>
      </c>
    </row>
    <row r="8369" spans="1:1" thickBot="1" x14ac:dyDescent="0.35">
      <c r="A8369" s="5">
        <v>20.56</v>
      </c>
    </row>
    <row r="8370" spans="1:1" thickBot="1" x14ac:dyDescent="0.35">
      <c r="A8370" s="5">
        <v>83.92</v>
      </c>
    </row>
    <row r="8371" spans="1:1" thickBot="1" x14ac:dyDescent="0.35">
      <c r="A8371" s="5">
        <v>902.71199999999999</v>
      </c>
    </row>
    <row r="8372" spans="1:1" thickBot="1" x14ac:dyDescent="0.35">
      <c r="A8372" s="5">
        <v>120.666</v>
      </c>
    </row>
    <row r="8373" spans="1:1" thickBot="1" x14ac:dyDescent="0.35">
      <c r="A8373" s="5">
        <v>4.984</v>
      </c>
    </row>
    <row r="8374" spans="1:1" thickBot="1" x14ac:dyDescent="0.35">
      <c r="A8374" s="5">
        <v>82.26</v>
      </c>
    </row>
    <row r="8375" spans="1:1" thickBot="1" x14ac:dyDescent="0.35">
      <c r="A8375" s="5">
        <v>29.74</v>
      </c>
    </row>
    <row r="8376" spans="1:1" thickBot="1" x14ac:dyDescent="0.35">
      <c r="A8376" s="5">
        <v>87.36</v>
      </c>
    </row>
    <row r="8377" spans="1:1" thickBot="1" x14ac:dyDescent="0.35">
      <c r="A8377" s="5">
        <v>56.16</v>
      </c>
    </row>
    <row r="8378" spans="1:1" thickBot="1" x14ac:dyDescent="0.35">
      <c r="A8378" s="5">
        <v>64.384</v>
      </c>
    </row>
    <row r="8379" spans="1:1" thickBot="1" x14ac:dyDescent="0.35">
      <c r="A8379" s="5">
        <v>64.784000000000006</v>
      </c>
    </row>
    <row r="8380" spans="1:1" thickBot="1" x14ac:dyDescent="0.35">
      <c r="A8380" s="5">
        <v>15.552</v>
      </c>
    </row>
    <row r="8381" spans="1:1" thickBot="1" x14ac:dyDescent="0.35">
      <c r="A8381" s="5">
        <v>223.88800000000001</v>
      </c>
    </row>
    <row r="8382" spans="1:1" thickBot="1" x14ac:dyDescent="0.35">
      <c r="A8382" s="5">
        <v>10.896000000000001</v>
      </c>
    </row>
    <row r="8383" spans="1:1" thickBot="1" x14ac:dyDescent="0.35">
      <c r="A8383" s="5">
        <v>84.784000000000006</v>
      </c>
    </row>
    <row r="8384" spans="1:1" thickBot="1" x14ac:dyDescent="0.35">
      <c r="A8384" s="5">
        <v>241.5</v>
      </c>
    </row>
    <row r="8385" spans="1:1" thickBot="1" x14ac:dyDescent="0.35">
      <c r="A8385" s="5">
        <v>59.97</v>
      </c>
    </row>
    <row r="8386" spans="1:1" thickBot="1" x14ac:dyDescent="0.35">
      <c r="A8386" s="5">
        <v>13.36</v>
      </c>
    </row>
    <row r="8387" spans="1:1" thickBot="1" x14ac:dyDescent="0.35">
      <c r="A8387" s="5">
        <v>11.808</v>
      </c>
    </row>
    <row r="8388" spans="1:1" thickBot="1" x14ac:dyDescent="0.35">
      <c r="A8388" s="5">
        <v>16.239999999999998</v>
      </c>
    </row>
    <row r="8389" spans="1:1" thickBot="1" x14ac:dyDescent="0.35">
      <c r="A8389" s="5">
        <v>77.55</v>
      </c>
    </row>
    <row r="8390" spans="1:1" thickBot="1" x14ac:dyDescent="0.35">
      <c r="A8390" s="5">
        <v>76.12</v>
      </c>
    </row>
    <row r="8391" spans="1:1" thickBot="1" x14ac:dyDescent="0.35">
      <c r="A8391" s="5">
        <v>17.184000000000001</v>
      </c>
    </row>
    <row r="8392" spans="1:1" thickBot="1" x14ac:dyDescent="0.35">
      <c r="A8392" s="5">
        <v>11.76</v>
      </c>
    </row>
    <row r="8393" spans="1:1" thickBot="1" x14ac:dyDescent="0.35">
      <c r="A8393" s="5">
        <v>27.46</v>
      </c>
    </row>
    <row r="8394" spans="1:1" thickBot="1" x14ac:dyDescent="0.35">
      <c r="A8394" s="5">
        <v>137.94</v>
      </c>
    </row>
    <row r="8395" spans="1:1" thickBot="1" x14ac:dyDescent="0.35">
      <c r="A8395" s="5">
        <v>111.15</v>
      </c>
    </row>
    <row r="8396" spans="1:1" thickBot="1" x14ac:dyDescent="0.35">
      <c r="A8396" s="5">
        <v>901.95</v>
      </c>
    </row>
    <row r="8397" spans="1:1" thickBot="1" x14ac:dyDescent="0.35">
      <c r="A8397" s="5">
        <v>366.00900000000001</v>
      </c>
    </row>
    <row r="8398" spans="1:1" thickBot="1" x14ac:dyDescent="0.35">
      <c r="A8398" s="5">
        <v>310.68799999999999</v>
      </c>
    </row>
    <row r="8399" spans="1:1" thickBot="1" x14ac:dyDescent="0.35">
      <c r="A8399" s="5">
        <v>7.68</v>
      </c>
    </row>
    <row r="8400" spans="1:1" thickBot="1" x14ac:dyDescent="0.35">
      <c r="A8400" s="5">
        <v>155.37200000000001</v>
      </c>
    </row>
    <row r="8401" spans="1:1" thickBot="1" x14ac:dyDescent="0.35">
      <c r="A8401" s="5">
        <v>10.744</v>
      </c>
    </row>
    <row r="8402" spans="1:1" thickBot="1" x14ac:dyDescent="0.35">
      <c r="A8402" s="5">
        <v>232.4</v>
      </c>
    </row>
    <row r="8403" spans="1:1" thickBot="1" x14ac:dyDescent="0.35">
      <c r="A8403" s="5">
        <v>164.64599999999999</v>
      </c>
    </row>
    <row r="8404" spans="1:1" thickBot="1" x14ac:dyDescent="0.35">
      <c r="A8404" s="5">
        <v>22.68</v>
      </c>
    </row>
    <row r="8405" spans="1:1" thickBot="1" x14ac:dyDescent="0.35">
      <c r="A8405" s="5">
        <v>105.52</v>
      </c>
    </row>
    <row r="8406" spans="1:1" thickBot="1" x14ac:dyDescent="0.35">
      <c r="A8406" s="5">
        <v>83.92</v>
      </c>
    </row>
    <row r="8407" spans="1:1" thickBot="1" x14ac:dyDescent="0.35">
      <c r="A8407" s="5">
        <v>141.9</v>
      </c>
    </row>
    <row r="8408" spans="1:1" thickBot="1" x14ac:dyDescent="0.35">
      <c r="A8408" s="5">
        <v>39.979999999999997</v>
      </c>
    </row>
    <row r="8409" spans="1:1" thickBot="1" x14ac:dyDescent="0.35">
      <c r="A8409" s="5">
        <v>28.91</v>
      </c>
    </row>
    <row r="8410" spans="1:1" thickBot="1" x14ac:dyDescent="0.35">
      <c r="A8410" s="5">
        <v>174.95</v>
      </c>
    </row>
    <row r="8411" spans="1:1" thickBot="1" x14ac:dyDescent="0.35">
      <c r="A8411" s="5">
        <v>110.52800000000001</v>
      </c>
    </row>
    <row r="8412" spans="1:1" thickBot="1" x14ac:dyDescent="0.35">
      <c r="A8412" s="5">
        <v>630.024</v>
      </c>
    </row>
    <row r="8413" spans="1:1" thickBot="1" x14ac:dyDescent="0.35">
      <c r="A8413" s="5">
        <v>27.86</v>
      </c>
    </row>
    <row r="8414" spans="1:1" thickBot="1" x14ac:dyDescent="0.35">
      <c r="A8414" s="5">
        <v>933.40800000000002</v>
      </c>
    </row>
    <row r="8415" spans="1:1" thickBot="1" x14ac:dyDescent="0.35">
      <c r="A8415" s="5">
        <v>51.84</v>
      </c>
    </row>
    <row r="8416" spans="1:1" thickBot="1" x14ac:dyDescent="0.35">
      <c r="A8416" s="5">
        <v>165.6</v>
      </c>
    </row>
    <row r="8417" spans="1:1" thickBot="1" x14ac:dyDescent="0.35">
      <c r="A8417" s="5">
        <v>106.32</v>
      </c>
    </row>
    <row r="8418" spans="1:1" thickBot="1" x14ac:dyDescent="0.35">
      <c r="A8418" s="5">
        <v>147.91999999999999</v>
      </c>
    </row>
    <row r="8419" spans="1:1" thickBot="1" x14ac:dyDescent="0.35">
      <c r="A8419" s="5">
        <v>104.28</v>
      </c>
    </row>
    <row r="8420" spans="1:1" thickBot="1" x14ac:dyDescent="0.35">
      <c r="A8420" s="5">
        <v>286.85000000000002</v>
      </c>
    </row>
    <row r="8421" spans="1:1" thickBot="1" x14ac:dyDescent="0.35">
      <c r="A8421" s="5">
        <v>66.959999999999994</v>
      </c>
    </row>
    <row r="8422" spans="1:1" thickBot="1" x14ac:dyDescent="0.35">
      <c r="A8422" s="5">
        <v>199.98</v>
      </c>
    </row>
    <row r="8423" spans="1:1" thickBot="1" x14ac:dyDescent="0.35">
      <c r="A8423" s="5">
        <v>45</v>
      </c>
    </row>
    <row r="8424" spans="1:1" thickBot="1" x14ac:dyDescent="0.35">
      <c r="A8424" s="5">
        <v>17.899999999999999</v>
      </c>
    </row>
    <row r="8425" spans="1:1" thickBot="1" x14ac:dyDescent="0.35">
      <c r="A8425" s="5">
        <v>40.479999999999997</v>
      </c>
    </row>
    <row r="8426" spans="1:1" thickBot="1" x14ac:dyDescent="0.35">
      <c r="A8426" s="5">
        <v>2154.9</v>
      </c>
    </row>
    <row r="8427" spans="1:1" thickBot="1" x14ac:dyDescent="0.35">
      <c r="A8427" s="5">
        <v>18.431999999999999</v>
      </c>
    </row>
    <row r="8428" spans="1:1" thickBot="1" x14ac:dyDescent="0.35">
      <c r="A8428" s="5">
        <v>10.944000000000001</v>
      </c>
    </row>
    <row r="8429" spans="1:1" thickBot="1" x14ac:dyDescent="0.35">
      <c r="A8429" s="5">
        <v>4.3600000000000003</v>
      </c>
    </row>
    <row r="8430" spans="1:1" thickBot="1" x14ac:dyDescent="0.35">
      <c r="A8430" s="5">
        <v>62.351999999999997</v>
      </c>
    </row>
    <row r="8431" spans="1:1" thickBot="1" x14ac:dyDescent="0.35">
      <c r="A8431" s="5">
        <v>303.92</v>
      </c>
    </row>
    <row r="8432" spans="1:1" thickBot="1" x14ac:dyDescent="0.35">
      <c r="A8432" s="5">
        <v>129.30000000000001</v>
      </c>
    </row>
    <row r="8433" spans="1:1" thickBot="1" x14ac:dyDescent="0.35">
      <c r="A8433" s="5">
        <v>274.2</v>
      </c>
    </row>
    <row r="8434" spans="1:1" thickBot="1" x14ac:dyDescent="0.35">
      <c r="A8434" s="5">
        <v>6.048</v>
      </c>
    </row>
    <row r="8435" spans="1:1" thickBot="1" x14ac:dyDescent="0.35">
      <c r="A8435" s="5">
        <v>6.8479999999999999</v>
      </c>
    </row>
    <row r="8436" spans="1:1" thickBot="1" x14ac:dyDescent="0.35">
      <c r="A8436" s="5">
        <v>9.9600000000000009</v>
      </c>
    </row>
    <row r="8437" spans="1:1" thickBot="1" x14ac:dyDescent="0.35">
      <c r="A8437" s="5">
        <v>8.5519999999999996</v>
      </c>
    </row>
    <row r="8438" spans="1:1" thickBot="1" x14ac:dyDescent="0.35">
      <c r="A8438" s="5">
        <v>45.584000000000003</v>
      </c>
    </row>
    <row r="8439" spans="1:1" thickBot="1" x14ac:dyDescent="0.35">
      <c r="A8439" s="5">
        <v>25.488</v>
      </c>
    </row>
    <row r="8440" spans="1:1" thickBot="1" x14ac:dyDescent="0.35">
      <c r="A8440" s="5">
        <v>136.96</v>
      </c>
    </row>
    <row r="8441" spans="1:1" thickBot="1" x14ac:dyDescent="0.35">
      <c r="A8441" s="5">
        <v>49.616</v>
      </c>
    </row>
    <row r="8442" spans="1:1" thickBot="1" x14ac:dyDescent="0.35">
      <c r="A8442" s="5">
        <v>10.584</v>
      </c>
    </row>
    <row r="8443" spans="1:1" thickBot="1" x14ac:dyDescent="0.35">
      <c r="A8443" s="5">
        <v>84.415999999999997</v>
      </c>
    </row>
    <row r="8444" spans="1:1" thickBot="1" x14ac:dyDescent="0.35">
      <c r="A8444" s="5">
        <v>431.94</v>
      </c>
    </row>
    <row r="8445" spans="1:1" thickBot="1" x14ac:dyDescent="0.35">
      <c r="A8445" s="5">
        <v>2.0430000000000001</v>
      </c>
    </row>
    <row r="8446" spans="1:1" thickBot="1" x14ac:dyDescent="0.35">
      <c r="A8446" s="5">
        <v>68.238</v>
      </c>
    </row>
    <row r="8447" spans="1:1" thickBot="1" x14ac:dyDescent="0.35">
      <c r="A8447" s="5">
        <v>240.744</v>
      </c>
    </row>
    <row r="8448" spans="1:1" thickBot="1" x14ac:dyDescent="0.35">
      <c r="A8448" s="5">
        <v>35</v>
      </c>
    </row>
    <row r="8449" spans="1:1" thickBot="1" x14ac:dyDescent="0.35">
      <c r="A8449" s="5">
        <v>210.68</v>
      </c>
    </row>
    <row r="8450" spans="1:1" thickBot="1" x14ac:dyDescent="0.35">
      <c r="A8450" s="5">
        <v>637.89599999999996</v>
      </c>
    </row>
    <row r="8451" spans="1:1" thickBot="1" x14ac:dyDescent="0.35">
      <c r="A8451" s="5">
        <v>43.44</v>
      </c>
    </row>
    <row r="8452" spans="1:1" thickBot="1" x14ac:dyDescent="0.35">
      <c r="A8452" s="5">
        <v>2.2200000000000002</v>
      </c>
    </row>
    <row r="8453" spans="1:1" thickBot="1" x14ac:dyDescent="0.35">
      <c r="A8453" s="5">
        <v>1679.96</v>
      </c>
    </row>
    <row r="8454" spans="1:1" thickBot="1" x14ac:dyDescent="0.35">
      <c r="A8454" s="5">
        <v>344.37200000000001</v>
      </c>
    </row>
    <row r="8455" spans="1:1" thickBot="1" x14ac:dyDescent="0.35">
      <c r="A8455" s="5">
        <v>1554.9359999999999</v>
      </c>
    </row>
    <row r="8456" spans="1:1" thickBot="1" x14ac:dyDescent="0.35">
      <c r="A8456" s="5">
        <v>127.88</v>
      </c>
    </row>
    <row r="8457" spans="1:1" thickBot="1" x14ac:dyDescent="0.35">
      <c r="A8457" s="5">
        <v>222.38399999999999</v>
      </c>
    </row>
    <row r="8458" spans="1:1" thickBot="1" x14ac:dyDescent="0.35">
      <c r="A8458" s="5">
        <v>106.869</v>
      </c>
    </row>
    <row r="8459" spans="1:1" thickBot="1" x14ac:dyDescent="0.35">
      <c r="A8459" s="5">
        <v>3.5640000000000001</v>
      </c>
    </row>
    <row r="8460" spans="1:1" thickBot="1" x14ac:dyDescent="0.35">
      <c r="A8460" s="5">
        <v>25.68</v>
      </c>
    </row>
    <row r="8461" spans="1:1" thickBot="1" x14ac:dyDescent="0.35">
      <c r="A8461" s="5">
        <v>12.384</v>
      </c>
    </row>
    <row r="8462" spans="1:1" thickBot="1" x14ac:dyDescent="0.35">
      <c r="A8462" s="5">
        <v>25.3</v>
      </c>
    </row>
    <row r="8463" spans="1:1" thickBot="1" x14ac:dyDescent="0.35">
      <c r="A8463" s="5">
        <v>95.94</v>
      </c>
    </row>
    <row r="8464" spans="1:1" thickBot="1" x14ac:dyDescent="0.35">
      <c r="A8464" s="5">
        <v>7.5</v>
      </c>
    </row>
    <row r="8465" spans="1:1" thickBot="1" x14ac:dyDescent="0.35">
      <c r="A8465" s="5">
        <v>302.37599999999998</v>
      </c>
    </row>
    <row r="8466" spans="1:1" thickBot="1" x14ac:dyDescent="0.35">
      <c r="A8466" s="5">
        <v>46.688000000000002</v>
      </c>
    </row>
    <row r="8467" spans="1:1" thickBot="1" x14ac:dyDescent="0.35">
      <c r="A8467" s="5">
        <v>17.940000000000001</v>
      </c>
    </row>
    <row r="8468" spans="1:1" thickBot="1" x14ac:dyDescent="0.35">
      <c r="A8468" s="5">
        <v>370.14</v>
      </c>
    </row>
    <row r="8469" spans="1:1" thickBot="1" x14ac:dyDescent="0.35">
      <c r="A8469" s="5">
        <v>8.9280000000000008</v>
      </c>
    </row>
    <row r="8470" spans="1:1" thickBot="1" x14ac:dyDescent="0.35">
      <c r="A8470" s="5">
        <v>2678.94</v>
      </c>
    </row>
    <row r="8471" spans="1:1" thickBot="1" x14ac:dyDescent="0.35">
      <c r="A8471" s="5">
        <v>387.13600000000002</v>
      </c>
    </row>
    <row r="8472" spans="1:1" thickBot="1" x14ac:dyDescent="0.35">
      <c r="A8472" s="5">
        <v>45.408000000000001</v>
      </c>
    </row>
    <row r="8473" spans="1:1" thickBot="1" x14ac:dyDescent="0.35">
      <c r="A8473" s="5">
        <v>77.951999999999998</v>
      </c>
    </row>
    <row r="8474" spans="1:1" thickBot="1" x14ac:dyDescent="0.35">
      <c r="A8474" s="5">
        <v>3</v>
      </c>
    </row>
    <row r="8475" spans="1:1" thickBot="1" x14ac:dyDescent="0.35">
      <c r="A8475" s="5">
        <v>9.952</v>
      </c>
    </row>
    <row r="8476" spans="1:1" thickBot="1" x14ac:dyDescent="0.35">
      <c r="A8476" s="5">
        <v>37.896000000000001</v>
      </c>
    </row>
    <row r="8477" spans="1:1" thickBot="1" x14ac:dyDescent="0.35">
      <c r="A8477" s="5">
        <v>65.584000000000003</v>
      </c>
    </row>
    <row r="8478" spans="1:1" thickBot="1" x14ac:dyDescent="0.35">
      <c r="A8478" s="5">
        <v>44.783999999999999</v>
      </c>
    </row>
    <row r="8479" spans="1:1" thickBot="1" x14ac:dyDescent="0.35">
      <c r="A8479" s="5">
        <v>1035.8</v>
      </c>
    </row>
    <row r="8480" spans="1:1" thickBot="1" x14ac:dyDescent="0.35">
      <c r="A8480" s="5">
        <v>5.76</v>
      </c>
    </row>
    <row r="8481" spans="1:1" thickBot="1" x14ac:dyDescent="0.35">
      <c r="A8481" s="5">
        <v>19.98</v>
      </c>
    </row>
    <row r="8482" spans="1:1" thickBot="1" x14ac:dyDescent="0.35">
      <c r="A8482" s="5">
        <v>35.979999999999997</v>
      </c>
    </row>
    <row r="8483" spans="1:1" thickBot="1" x14ac:dyDescent="0.35">
      <c r="A8483" s="5">
        <v>16.655999999999999</v>
      </c>
    </row>
    <row r="8484" spans="1:1" thickBot="1" x14ac:dyDescent="0.35">
      <c r="A8484" s="5">
        <v>20.7</v>
      </c>
    </row>
    <row r="8485" spans="1:1" thickBot="1" x14ac:dyDescent="0.35">
      <c r="A8485" s="5">
        <v>83.7</v>
      </c>
    </row>
    <row r="8486" spans="1:1" thickBot="1" x14ac:dyDescent="0.35">
      <c r="A8486" s="5">
        <v>199.8</v>
      </c>
    </row>
    <row r="8487" spans="1:1" thickBot="1" x14ac:dyDescent="0.35">
      <c r="A8487" s="5">
        <v>45.68</v>
      </c>
    </row>
    <row r="8488" spans="1:1" thickBot="1" x14ac:dyDescent="0.35">
      <c r="A8488" s="5">
        <v>110.96</v>
      </c>
    </row>
    <row r="8489" spans="1:1" thickBot="1" x14ac:dyDescent="0.35">
      <c r="A8489" s="5">
        <v>11.94</v>
      </c>
    </row>
    <row r="8490" spans="1:1" thickBot="1" x14ac:dyDescent="0.35">
      <c r="A8490" s="5">
        <v>8749.9500000000007</v>
      </c>
    </row>
    <row r="8491" spans="1:1" thickBot="1" x14ac:dyDescent="0.35">
      <c r="A8491" s="5">
        <v>36.4</v>
      </c>
    </row>
    <row r="8492" spans="1:1" thickBot="1" x14ac:dyDescent="0.35">
      <c r="A8492" s="5">
        <v>18.690000000000001</v>
      </c>
    </row>
    <row r="8493" spans="1:1" thickBot="1" x14ac:dyDescent="0.35">
      <c r="A8493" s="5">
        <v>5.94</v>
      </c>
    </row>
    <row r="8494" spans="1:1" thickBot="1" x14ac:dyDescent="0.35">
      <c r="A8494" s="5">
        <v>60.735999999999997</v>
      </c>
    </row>
    <row r="8495" spans="1:1" thickBot="1" x14ac:dyDescent="0.35">
      <c r="A8495" s="5">
        <v>479.976</v>
      </c>
    </row>
    <row r="8496" spans="1:1" thickBot="1" x14ac:dyDescent="0.35">
      <c r="A8496" s="5">
        <v>6.08</v>
      </c>
    </row>
    <row r="8497" spans="1:1" thickBot="1" x14ac:dyDescent="0.35">
      <c r="A8497" s="5">
        <v>165.6</v>
      </c>
    </row>
    <row r="8498" spans="1:1" thickBot="1" x14ac:dyDescent="0.35">
      <c r="A8498" s="5">
        <v>59.52</v>
      </c>
    </row>
    <row r="8499" spans="1:1" thickBot="1" x14ac:dyDescent="0.35">
      <c r="A8499" s="5">
        <v>479.97</v>
      </c>
    </row>
    <row r="8500" spans="1:1" thickBot="1" x14ac:dyDescent="0.35">
      <c r="A8500" s="5">
        <v>18.62</v>
      </c>
    </row>
    <row r="8501" spans="1:1" thickBot="1" x14ac:dyDescent="0.35">
      <c r="A8501" s="5">
        <v>49.631999999999998</v>
      </c>
    </row>
    <row r="8502" spans="1:1" thickBot="1" x14ac:dyDescent="0.35">
      <c r="A8502" s="5">
        <v>97.82</v>
      </c>
    </row>
    <row r="8503" spans="1:1" thickBot="1" x14ac:dyDescent="0.35">
      <c r="A8503" s="5">
        <v>15.984</v>
      </c>
    </row>
    <row r="8504" spans="1:1" thickBot="1" x14ac:dyDescent="0.35">
      <c r="A8504" s="5">
        <v>184.75200000000001</v>
      </c>
    </row>
    <row r="8505" spans="1:1" thickBot="1" x14ac:dyDescent="0.35">
      <c r="A8505" s="5">
        <v>12.96</v>
      </c>
    </row>
    <row r="8506" spans="1:1" thickBot="1" x14ac:dyDescent="0.35">
      <c r="A8506" s="5">
        <v>366.74400000000003</v>
      </c>
    </row>
    <row r="8507" spans="1:1" thickBot="1" x14ac:dyDescent="0.35">
      <c r="A8507" s="5">
        <v>8.8559999999999999</v>
      </c>
    </row>
    <row r="8508" spans="1:1" thickBot="1" x14ac:dyDescent="0.35">
      <c r="A8508" s="5">
        <v>27.96</v>
      </c>
    </row>
    <row r="8509" spans="1:1" thickBot="1" x14ac:dyDescent="0.35">
      <c r="A8509" s="5">
        <v>146.352</v>
      </c>
    </row>
    <row r="8510" spans="1:1" thickBot="1" x14ac:dyDescent="0.35">
      <c r="A8510" s="5">
        <v>175.23</v>
      </c>
    </row>
    <row r="8511" spans="1:1" thickBot="1" x14ac:dyDescent="0.35">
      <c r="A8511" s="5">
        <v>125.99</v>
      </c>
    </row>
    <row r="8512" spans="1:1" thickBot="1" x14ac:dyDescent="0.35">
      <c r="A8512" s="5">
        <v>23</v>
      </c>
    </row>
    <row r="8513" spans="1:1" thickBot="1" x14ac:dyDescent="0.35">
      <c r="A8513" s="5">
        <v>25.584</v>
      </c>
    </row>
    <row r="8514" spans="1:1" thickBot="1" x14ac:dyDescent="0.35">
      <c r="A8514" s="5">
        <v>73.784000000000006</v>
      </c>
    </row>
    <row r="8515" spans="1:1" thickBot="1" x14ac:dyDescent="0.35">
      <c r="A8515" s="5">
        <v>20.736000000000001</v>
      </c>
    </row>
    <row r="8516" spans="1:1" thickBot="1" x14ac:dyDescent="0.35">
      <c r="A8516" s="5">
        <v>17.52</v>
      </c>
    </row>
    <row r="8517" spans="1:1" thickBot="1" x14ac:dyDescent="0.35">
      <c r="A8517" s="5">
        <v>35.76</v>
      </c>
    </row>
    <row r="8518" spans="1:1" thickBot="1" x14ac:dyDescent="0.35">
      <c r="A8518" s="5">
        <v>3.64</v>
      </c>
    </row>
    <row r="8519" spans="1:1" thickBot="1" x14ac:dyDescent="0.35">
      <c r="A8519" s="5">
        <v>30.335999999999999</v>
      </c>
    </row>
    <row r="8520" spans="1:1" thickBot="1" x14ac:dyDescent="0.35">
      <c r="A8520" s="5">
        <v>12.99</v>
      </c>
    </row>
    <row r="8521" spans="1:1" thickBot="1" x14ac:dyDescent="0.35">
      <c r="A8521" s="5">
        <v>182.22</v>
      </c>
    </row>
    <row r="8522" spans="1:1" thickBot="1" x14ac:dyDescent="0.35">
      <c r="A8522" s="5">
        <v>302.94</v>
      </c>
    </row>
    <row r="8523" spans="1:1" thickBot="1" x14ac:dyDescent="0.35">
      <c r="A8523" s="5">
        <v>54.991999999999997</v>
      </c>
    </row>
    <row r="8524" spans="1:1" thickBot="1" x14ac:dyDescent="0.35">
      <c r="A8524" s="5">
        <v>12.99</v>
      </c>
    </row>
    <row r="8525" spans="1:1" thickBot="1" x14ac:dyDescent="0.35">
      <c r="A8525" s="5">
        <v>55.86</v>
      </c>
    </row>
    <row r="8526" spans="1:1" thickBot="1" x14ac:dyDescent="0.35">
      <c r="A8526" s="5">
        <v>44.375999999999998</v>
      </c>
    </row>
    <row r="8527" spans="1:1" thickBot="1" x14ac:dyDescent="0.35">
      <c r="A8527" s="5">
        <v>51.264000000000003</v>
      </c>
    </row>
    <row r="8528" spans="1:1" thickBot="1" x14ac:dyDescent="0.35">
      <c r="A8528" s="5">
        <v>5.1929999999999996</v>
      </c>
    </row>
    <row r="8529" spans="1:1" thickBot="1" x14ac:dyDescent="0.35">
      <c r="A8529" s="5">
        <v>159.98400000000001</v>
      </c>
    </row>
    <row r="8530" spans="1:1" thickBot="1" x14ac:dyDescent="0.35">
      <c r="A8530" s="5">
        <v>54.223999999999997</v>
      </c>
    </row>
    <row r="8531" spans="1:1" thickBot="1" x14ac:dyDescent="0.35">
      <c r="A8531" s="5">
        <v>241.42400000000001</v>
      </c>
    </row>
    <row r="8532" spans="1:1" thickBot="1" x14ac:dyDescent="0.35">
      <c r="A8532" s="5">
        <v>33.36</v>
      </c>
    </row>
    <row r="8533" spans="1:1" thickBot="1" x14ac:dyDescent="0.35">
      <c r="A8533" s="5">
        <v>13.76</v>
      </c>
    </row>
    <row r="8534" spans="1:1" thickBot="1" x14ac:dyDescent="0.35">
      <c r="A8534" s="5">
        <v>496.86</v>
      </c>
    </row>
    <row r="8535" spans="1:1" thickBot="1" x14ac:dyDescent="0.35">
      <c r="A8535" s="5">
        <v>389.97</v>
      </c>
    </row>
    <row r="8536" spans="1:1" thickBot="1" x14ac:dyDescent="0.35">
      <c r="A8536" s="5">
        <v>9.82</v>
      </c>
    </row>
    <row r="8537" spans="1:1" thickBot="1" x14ac:dyDescent="0.35">
      <c r="A8537" s="5">
        <v>56.4</v>
      </c>
    </row>
    <row r="8538" spans="1:1" thickBot="1" x14ac:dyDescent="0.35">
      <c r="A8538" s="5">
        <v>18.312000000000001</v>
      </c>
    </row>
    <row r="8539" spans="1:1" thickBot="1" x14ac:dyDescent="0.35">
      <c r="A8539" s="5">
        <v>25.92</v>
      </c>
    </row>
    <row r="8540" spans="1:1" thickBot="1" x14ac:dyDescent="0.35">
      <c r="A8540" s="5">
        <v>8.016</v>
      </c>
    </row>
    <row r="8541" spans="1:1" thickBot="1" x14ac:dyDescent="0.35">
      <c r="A8541" s="5">
        <v>479.98399999999998</v>
      </c>
    </row>
    <row r="8542" spans="1:1" thickBot="1" x14ac:dyDescent="0.35">
      <c r="A8542" s="5">
        <v>30.84</v>
      </c>
    </row>
    <row r="8543" spans="1:1" thickBot="1" x14ac:dyDescent="0.35">
      <c r="A8543" s="5">
        <v>33.567999999999998</v>
      </c>
    </row>
    <row r="8544" spans="1:1" thickBot="1" x14ac:dyDescent="0.35">
      <c r="A8544" s="5">
        <v>422.625</v>
      </c>
    </row>
    <row r="8545" spans="1:1" thickBot="1" x14ac:dyDescent="0.35">
      <c r="A8545" s="5">
        <v>199.98</v>
      </c>
    </row>
    <row r="8546" spans="1:1" thickBot="1" x14ac:dyDescent="0.35">
      <c r="A8546" s="5">
        <v>20.239999999999998</v>
      </c>
    </row>
    <row r="8547" spans="1:1" thickBot="1" x14ac:dyDescent="0.35">
      <c r="A8547" s="5">
        <v>39.92</v>
      </c>
    </row>
    <row r="8548" spans="1:1" thickBot="1" x14ac:dyDescent="0.35">
      <c r="A8548" s="5">
        <v>32.54</v>
      </c>
    </row>
    <row r="8549" spans="1:1" thickBot="1" x14ac:dyDescent="0.35">
      <c r="A8549" s="5">
        <v>39</v>
      </c>
    </row>
    <row r="8550" spans="1:1" thickBot="1" x14ac:dyDescent="0.35">
      <c r="A8550" s="5">
        <v>12.6</v>
      </c>
    </row>
    <row r="8551" spans="1:1" thickBot="1" x14ac:dyDescent="0.35">
      <c r="A8551" s="5">
        <v>24.64</v>
      </c>
    </row>
    <row r="8552" spans="1:1" thickBot="1" x14ac:dyDescent="0.35">
      <c r="A8552" s="5">
        <v>6.2640000000000002</v>
      </c>
    </row>
    <row r="8553" spans="1:1" thickBot="1" x14ac:dyDescent="0.35">
      <c r="A8553" s="5">
        <v>14.432</v>
      </c>
    </row>
    <row r="8554" spans="1:1" thickBot="1" x14ac:dyDescent="0.35">
      <c r="A8554" s="5">
        <v>719.976</v>
      </c>
    </row>
    <row r="8555" spans="1:1" thickBot="1" x14ac:dyDescent="0.35">
      <c r="A8555" s="5">
        <v>239.92</v>
      </c>
    </row>
    <row r="8556" spans="1:1" thickBot="1" x14ac:dyDescent="0.35">
      <c r="A8556" s="5">
        <v>1056.8599999999999</v>
      </c>
    </row>
    <row r="8557" spans="1:1" thickBot="1" x14ac:dyDescent="0.35">
      <c r="A8557" s="5">
        <v>447.94400000000002</v>
      </c>
    </row>
    <row r="8558" spans="1:1" thickBot="1" x14ac:dyDescent="0.35">
      <c r="A8558" s="5">
        <v>150.40799999999999</v>
      </c>
    </row>
    <row r="8559" spans="1:1" thickBot="1" x14ac:dyDescent="0.35">
      <c r="A8559" s="5">
        <v>453.57600000000002</v>
      </c>
    </row>
    <row r="8560" spans="1:1" thickBot="1" x14ac:dyDescent="0.35">
      <c r="A8560" s="5">
        <v>45.36</v>
      </c>
    </row>
    <row r="8561" spans="1:1" thickBot="1" x14ac:dyDescent="0.35">
      <c r="A8561" s="5">
        <v>287.88</v>
      </c>
    </row>
    <row r="8562" spans="1:1" thickBot="1" x14ac:dyDescent="0.35">
      <c r="A8562" s="5">
        <v>131.88</v>
      </c>
    </row>
    <row r="8563" spans="1:1" thickBot="1" x14ac:dyDescent="0.35">
      <c r="A8563" s="5">
        <v>2.3279999999999998</v>
      </c>
    </row>
    <row r="8564" spans="1:1" thickBot="1" x14ac:dyDescent="0.35">
      <c r="A8564" s="5">
        <v>1454.9</v>
      </c>
    </row>
    <row r="8565" spans="1:1" thickBot="1" x14ac:dyDescent="0.35">
      <c r="A8565" s="5">
        <v>4.8419999999999996</v>
      </c>
    </row>
    <row r="8566" spans="1:1" thickBot="1" x14ac:dyDescent="0.35">
      <c r="A8566" s="5">
        <v>220.70400000000001</v>
      </c>
    </row>
    <row r="8567" spans="1:1" thickBot="1" x14ac:dyDescent="0.35">
      <c r="A8567" s="5">
        <v>67.176000000000002</v>
      </c>
    </row>
    <row r="8568" spans="1:1" thickBot="1" x14ac:dyDescent="0.35">
      <c r="A8568" s="5">
        <v>15.231999999999999</v>
      </c>
    </row>
    <row r="8569" spans="1:1" thickBot="1" x14ac:dyDescent="0.35">
      <c r="A8569" s="5">
        <v>31.103999999999999</v>
      </c>
    </row>
    <row r="8570" spans="1:1" thickBot="1" x14ac:dyDescent="0.35">
      <c r="A8570" s="5">
        <v>968.74400000000003</v>
      </c>
    </row>
    <row r="8571" spans="1:1" thickBot="1" x14ac:dyDescent="0.35">
      <c r="A8571" s="5">
        <v>222.352</v>
      </c>
    </row>
    <row r="8572" spans="1:1" thickBot="1" x14ac:dyDescent="0.35">
      <c r="A8572" s="5">
        <v>479.98399999999998</v>
      </c>
    </row>
    <row r="8573" spans="1:1" thickBot="1" x14ac:dyDescent="0.35">
      <c r="A8573" s="5">
        <v>10.272</v>
      </c>
    </row>
    <row r="8574" spans="1:1" thickBot="1" x14ac:dyDescent="0.35">
      <c r="A8574" s="5">
        <v>998.85</v>
      </c>
    </row>
    <row r="8575" spans="1:1" thickBot="1" x14ac:dyDescent="0.35">
      <c r="A8575" s="5">
        <v>24.56</v>
      </c>
    </row>
    <row r="8576" spans="1:1" thickBot="1" x14ac:dyDescent="0.35">
      <c r="A8576" s="5">
        <v>5.67</v>
      </c>
    </row>
    <row r="8577" spans="1:1" thickBot="1" x14ac:dyDescent="0.35">
      <c r="A8577" s="5">
        <v>14.336</v>
      </c>
    </row>
    <row r="8578" spans="1:1" thickBot="1" x14ac:dyDescent="0.35">
      <c r="A8578" s="5">
        <v>102.3</v>
      </c>
    </row>
    <row r="8579" spans="1:1" thickBot="1" x14ac:dyDescent="0.35">
      <c r="A8579" s="5">
        <v>607.52</v>
      </c>
    </row>
    <row r="8580" spans="1:1" thickBot="1" x14ac:dyDescent="0.35">
      <c r="A8580" s="5">
        <v>31.16</v>
      </c>
    </row>
    <row r="8581" spans="1:1" thickBot="1" x14ac:dyDescent="0.35">
      <c r="A8581" s="5">
        <v>2.61</v>
      </c>
    </row>
    <row r="8582" spans="1:1" thickBot="1" x14ac:dyDescent="0.35">
      <c r="A8582" s="5">
        <v>10.332000000000001</v>
      </c>
    </row>
    <row r="8583" spans="1:1" thickBot="1" x14ac:dyDescent="0.35">
      <c r="A8583" s="5">
        <v>10.368</v>
      </c>
    </row>
    <row r="8584" spans="1:1" thickBot="1" x14ac:dyDescent="0.35">
      <c r="A8584" s="5">
        <v>20.783999999999999</v>
      </c>
    </row>
    <row r="8585" spans="1:1" thickBot="1" x14ac:dyDescent="0.35">
      <c r="A8585" s="5">
        <v>66.959999999999994</v>
      </c>
    </row>
    <row r="8586" spans="1:1" thickBot="1" x14ac:dyDescent="0.35">
      <c r="A8586" s="5">
        <v>17.248000000000001</v>
      </c>
    </row>
    <row r="8587" spans="1:1" thickBot="1" x14ac:dyDescent="0.35">
      <c r="A8587" s="5">
        <v>11.087999999999999</v>
      </c>
    </row>
    <row r="8588" spans="1:1" thickBot="1" x14ac:dyDescent="0.35">
      <c r="A8588" s="5">
        <v>1287.45</v>
      </c>
    </row>
    <row r="8589" spans="1:1" thickBot="1" x14ac:dyDescent="0.35">
      <c r="A8589" s="5">
        <v>168.1</v>
      </c>
    </row>
    <row r="8590" spans="1:1" thickBot="1" x14ac:dyDescent="0.35">
      <c r="A8590" s="5">
        <v>51.968000000000004</v>
      </c>
    </row>
    <row r="8591" spans="1:1" thickBot="1" x14ac:dyDescent="0.35">
      <c r="A8591" s="5">
        <v>4.7679999999999998</v>
      </c>
    </row>
    <row r="8592" spans="1:1" thickBot="1" x14ac:dyDescent="0.35">
      <c r="A8592" s="5">
        <v>7.98</v>
      </c>
    </row>
    <row r="8593" spans="1:1" thickBot="1" x14ac:dyDescent="0.35">
      <c r="A8593" s="5">
        <v>18.687999999999999</v>
      </c>
    </row>
    <row r="8594" spans="1:1" thickBot="1" x14ac:dyDescent="0.35">
      <c r="A8594" s="5">
        <v>11.664</v>
      </c>
    </row>
    <row r="8595" spans="1:1" thickBot="1" x14ac:dyDescent="0.35">
      <c r="A8595" s="5">
        <v>191.976</v>
      </c>
    </row>
    <row r="8596" spans="1:1" thickBot="1" x14ac:dyDescent="0.35">
      <c r="A8596" s="5">
        <v>499.16800000000001</v>
      </c>
    </row>
    <row r="8597" spans="1:1" thickBot="1" x14ac:dyDescent="0.35">
      <c r="A8597" s="5">
        <v>11.88</v>
      </c>
    </row>
    <row r="8598" spans="1:1" thickBot="1" x14ac:dyDescent="0.35">
      <c r="A8598" s="5">
        <v>35.44</v>
      </c>
    </row>
    <row r="8599" spans="1:1" thickBot="1" x14ac:dyDescent="0.35">
      <c r="A8599" s="5">
        <v>67.135999999999996</v>
      </c>
    </row>
    <row r="8600" spans="1:1" thickBot="1" x14ac:dyDescent="0.35">
      <c r="A8600" s="5">
        <v>4.32</v>
      </c>
    </row>
    <row r="8601" spans="1:1" thickBot="1" x14ac:dyDescent="0.35">
      <c r="A8601" s="5">
        <v>14.94</v>
      </c>
    </row>
    <row r="8602" spans="1:1" thickBot="1" x14ac:dyDescent="0.35">
      <c r="A8602" s="5">
        <v>40.54</v>
      </c>
    </row>
    <row r="8603" spans="1:1" thickBot="1" x14ac:dyDescent="0.35">
      <c r="A8603" s="5">
        <v>7.3120000000000003</v>
      </c>
    </row>
    <row r="8604" spans="1:1" thickBot="1" x14ac:dyDescent="0.35">
      <c r="A8604" s="5">
        <v>475.94400000000002</v>
      </c>
    </row>
    <row r="8605" spans="1:1" thickBot="1" x14ac:dyDescent="0.35">
      <c r="A8605" s="5">
        <v>30.08</v>
      </c>
    </row>
    <row r="8606" spans="1:1" thickBot="1" x14ac:dyDescent="0.35">
      <c r="A8606" s="5">
        <v>165.6</v>
      </c>
    </row>
    <row r="8607" spans="1:1" thickBot="1" x14ac:dyDescent="0.35">
      <c r="A8607" s="5">
        <v>180.96</v>
      </c>
    </row>
    <row r="8608" spans="1:1" thickBot="1" x14ac:dyDescent="0.35">
      <c r="A8608" s="5">
        <v>23.18</v>
      </c>
    </row>
    <row r="8609" spans="1:1" thickBot="1" x14ac:dyDescent="0.35">
      <c r="A8609" s="5">
        <v>56.96</v>
      </c>
    </row>
    <row r="8610" spans="1:1" thickBot="1" x14ac:dyDescent="0.35">
      <c r="A8610" s="5">
        <v>15.56</v>
      </c>
    </row>
    <row r="8611" spans="1:1" thickBot="1" x14ac:dyDescent="0.35">
      <c r="A8611" s="5">
        <v>353.56799999999998</v>
      </c>
    </row>
    <row r="8612" spans="1:1" thickBot="1" x14ac:dyDescent="0.35">
      <c r="A8612" s="5">
        <v>13.96</v>
      </c>
    </row>
    <row r="8613" spans="1:1" thickBot="1" x14ac:dyDescent="0.35">
      <c r="A8613" s="5">
        <v>82.95</v>
      </c>
    </row>
    <row r="8614" spans="1:1" thickBot="1" x14ac:dyDescent="0.35">
      <c r="A8614" s="5">
        <v>39.68</v>
      </c>
    </row>
    <row r="8615" spans="1:1" thickBot="1" x14ac:dyDescent="0.35">
      <c r="A8615" s="5">
        <v>479.97</v>
      </c>
    </row>
    <row r="8616" spans="1:1" thickBot="1" x14ac:dyDescent="0.35">
      <c r="A8616" s="5">
        <v>7.38</v>
      </c>
    </row>
    <row r="8617" spans="1:1" thickBot="1" x14ac:dyDescent="0.35">
      <c r="A8617" s="5">
        <v>14.256</v>
      </c>
    </row>
    <row r="8618" spans="1:1" thickBot="1" x14ac:dyDescent="0.35">
      <c r="A8618" s="5">
        <v>81.98</v>
      </c>
    </row>
    <row r="8619" spans="1:1" thickBot="1" x14ac:dyDescent="0.35">
      <c r="A8619" s="5">
        <v>39.624000000000002</v>
      </c>
    </row>
    <row r="8620" spans="1:1" thickBot="1" x14ac:dyDescent="0.35">
      <c r="A8620" s="5">
        <v>399.67200000000003</v>
      </c>
    </row>
    <row r="8621" spans="1:1" thickBot="1" x14ac:dyDescent="0.35">
      <c r="A8621" s="5">
        <v>65.12</v>
      </c>
    </row>
    <row r="8622" spans="1:1" thickBot="1" x14ac:dyDescent="0.35">
      <c r="A8622" s="5">
        <v>30.56</v>
      </c>
    </row>
    <row r="8623" spans="1:1" thickBot="1" x14ac:dyDescent="0.35">
      <c r="A8623" s="5">
        <v>20.768000000000001</v>
      </c>
    </row>
    <row r="8624" spans="1:1" thickBot="1" x14ac:dyDescent="0.35">
      <c r="A8624" s="5">
        <v>39.808</v>
      </c>
    </row>
    <row r="8625" spans="1:1" thickBot="1" x14ac:dyDescent="0.35">
      <c r="A8625" s="5">
        <v>121.104</v>
      </c>
    </row>
    <row r="8626" spans="1:1" thickBot="1" x14ac:dyDescent="0.35">
      <c r="A8626" s="5">
        <v>111.96</v>
      </c>
    </row>
    <row r="8627" spans="1:1" thickBot="1" x14ac:dyDescent="0.35">
      <c r="A8627" s="5">
        <v>15.696</v>
      </c>
    </row>
    <row r="8628" spans="1:1" thickBot="1" x14ac:dyDescent="0.35">
      <c r="A8628" s="5">
        <v>70.260000000000005</v>
      </c>
    </row>
    <row r="8629" spans="1:1" thickBot="1" x14ac:dyDescent="0.35">
      <c r="A8629" s="5">
        <v>90</v>
      </c>
    </row>
    <row r="8630" spans="1:1" thickBot="1" x14ac:dyDescent="0.35">
      <c r="A8630" s="5">
        <v>6.0960000000000001</v>
      </c>
    </row>
    <row r="8631" spans="1:1" thickBot="1" x14ac:dyDescent="0.35">
      <c r="A8631" s="5">
        <v>481.17599999999999</v>
      </c>
    </row>
    <row r="8632" spans="1:1" thickBot="1" x14ac:dyDescent="0.35">
      <c r="A8632" s="5">
        <v>7.24</v>
      </c>
    </row>
    <row r="8633" spans="1:1" thickBot="1" x14ac:dyDescent="0.35">
      <c r="A8633" s="5">
        <v>177.45</v>
      </c>
    </row>
    <row r="8634" spans="1:1" thickBot="1" x14ac:dyDescent="0.35">
      <c r="A8634" s="5">
        <v>1369.7639999999999</v>
      </c>
    </row>
    <row r="8635" spans="1:1" thickBot="1" x14ac:dyDescent="0.35">
      <c r="A8635" s="5">
        <v>9.48</v>
      </c>
    </row>
    <row r="8636" spans="1:1" thickBot="1" x14ac:dyDescent="0.35">
      <c r="A8636" s="5">
        <v>130.97999999999999</v>
      </c>
    </row>
    <row r="8637" spans="1:1" thickBot="1" x14ac:dyDescent="0.35">
      <c r="A8637" s="5">
        <v>174.95</v>
      </c>
    </row>
    <row r="8638" spans="1:1" thickBot="1" x14ac:dyDescent="0.35">
      <c r="A8638" s="5">
        <v>826</v>
      </c>
    </row>
    <row r="8639" spans="1:1" thickBot="1" x14ac:dyDescent="0.35">
      <c r="A8639" s="5">
        <v>139.58000000000001</v>
      </c>
    </row>
    <row r="8640" spans="1:1" thickBot="1" x14ac:dyDescent="0.35">
      <c r="A8640" s="5">
        <v>399.95</v>
      </c>
    </row>
    <row r="8641" spans="1:1" thickBot="1" x14ac:dyDescent="0.35">
      <c r="A8641" s="5">
        <v>12.39</v>
      </c>
    </row>
    <row r="8642" spans="1:1" thickBot="1" x14ac:dyDescent="0.35">
      <c r="A8642" s="5">
        <v>760.98</v>
      </c>
    </row>
    <row r="8643" spans="1:1" thickBot="1" x14ac:dyDescent="0.35">
      <c r="A8643" s="5">
        <v>67.86</v>
      </c>
    </row>
    <row r="8644" spans="1:1" thickBot="1" x14ac:dyDescent="0.35">
      <c r="A8644" s="5">
        <v>31.504000000000001</v>
      </c>
    </row>
    <row r="8645" spans="1:1" thickBot="1" x14ac:dyDescent="0.35">
      <c r="A8645" s="5">
        <v>5.04</v>
      </c>
    </row>
    <row r="8646" spans="1:1" thickBot="1" x14ac:dyDescent="0.35">
      <c r="A8646" s="5">
        <v>39.878999999999998</v>
      </c>
    </row>
    <row r="8647" spans="1:1" thickBot="1" x14ac:dyDescent="0.35">
      <c r="A8647" s="5">
        <v>4.7119999999999997</v>
      </c>
    </row>
    <row r="8648" spans="1:1" thickBot="1" x14ac:dyDescent="0.35">
      <c r="A8648" s="5">
        <v>194.352</v>
      </c>
    </row>
    <row r="8649" spans="1:1" thickBot="1" x14ac:dyDescent="0.35">
      <c r="A8649" s="5">
        <v>97.424000000000007</v>
      </c>
    </row>
    <row r="8650" spans="1:1" thickBot="1" x14ac:dyDescent="0.35">
      <c r="A8650" s="5">
        <v>704.76</v>
      </c>
    </row>
    <row r="8651" spans="1:1" thickBot="1" x14ac:dyDescent="0.35">
      <c r="A8651" s="5">
        <v>27.396000000000001</v>
      </c>
    </row>
    <row r="8652" spans="1:1" thickBot="1" x14ac:dyDescent="0.35">
      <c r="A8652" s="5">
        <v>5.7</v>
      </c>
    </row>
    <row r="8653" spans="1:1" thickBot="1" x14ac:dyDescent="0.35">
      <c r="A8653" s="5">
        <v>14.19</v>
      </c>
    </row>
    <row r="8654" spans="1:1" thickBot="1" x14ac:dyDescent="0.35">
      <c r="A8654" s="5">
        <v>7.3</v>
      </c>
    </row>
    <row r="8655" spans="1:1" thickBot="1" x14ac:dyDescent="0.35">
      <c r="A8655" s="5">
        <v>199.98</v>
      </c>
    </row>
    <row r="8656" spans="1:1" thickBot="1" x14ac:dyDescent="0.35">
      <c r="A8656" s="5">
        <v>144.96</v>
      </c>
    </row>
    <row r="8657" spans="1:1" thickBot="1" x14ac:dyDescent="0.35">
      <c r="A8657" s="5">
        <v>118</v>
      </c>
    </row>
    <row r="8658" spans="1:1" thickBot="1" x14ac:dyDescent="0.35">
      <c r="A8658" s="5">
        <v>48.94</v>
      </c>
    </row>
    <row r="8659" spans="1:1" thickBot="1" x14ac:dyDescent="0.35">
      <c r="A8659" s="5">
        <v>22.66</v>
      </c>
    </row>
    <row r="8660" spans="1:1" thickBot="1" x14ac:dyDescent="0.35">
      <c r="A8660" s="5">
        <v>0.83599999999999997</v>
      </c>
    </row>
    <row r="8661" spans="1:1" thickBot="1" x14ac:dyDescent="0.35">
      <c r="A8661" s="5">
        <v>30.96</v>
      </c>
    </row>
    <row r="8662" spans="1:1" thickBot="1" x14ac:dyDescent="0.35">
      <c r="A8662" s="5">
        <v>723.92</v>
      </c>
    </row>
    <row r="8663" spans="1:1" thickBot="1" x14ac:dyDescent="0.35">
      <c r="A8663" s="5">
        <v>21.968</v>
      </c>
    </row>
    <row r="8664" spans="1:1" thickBot="1" x14ac:dyDescent="0.35">
      <c r="A8664" s="5">
        <v>619.15200000000004</v>
      </c>
    </row>
    <row r="8665" spans="1:1" thickBot="1" x14ac:dyDescent="0.35">
      <c r="A8665" s="5">
        <v>127.904</v>
      </c>
    </row>
    <row r="8666" spans="1:1" thickBot="1" x14ac:dyDescent="0.35">
      <c r="A8666" s="5">
        <v>94.2</v>
      </c>
    </row>
    <row r="8667" spans="1:1" thickBot="1" x14ac:dyDescent="0.35">
      <c r="A8667" s="5">
        <v>49.5</v>
      </c>
    </row>
    <row r="8668" spans="1:1" thickBot="1" x14ac:dyDescent="0.35">
      <c r="A8668" s="5">
        <v>16.52</v>
      </c>
    </row>
    <row r="8669" spans="1:1" thickBot="1" x14ac:dyDescent="0.35">
      <c r="A8669" s="5">
        <v>55.36</v>
      </c>
    </row>
    <row r="8670" spans="1:1" thickBot="1" x14ac:dyDescent="0.35">
      <c r="A8670" s="5">
        <v>11.56</v>
      </c>
    </row>
    <row r="8671" spans="1:1" thickBot="1" x14ac:dyDescent="0.35">
      <c r="A8671" s="5">
        <v>17.12</v>
      </c>
    </row>
    <row r="8672" spans="1:1" thickBot="1" x14ac:dyDescent="0.35">
      <c r="A8672" s="5">
        <v>182.352</v>
      </c>
    </row>
    <row r="8673" spans="1:1" thickBot="1" x14ac:dyDescent="0.35">
      <c r="A8673" s="5">
        <v>118.16</v>
      </c>
    </row>
    <row r="8674" spans="1:1" thickBot="1" x14ac:dyDescent="0.35">
      <c r="A8674" s="5">
        <v>18.367999999999999</v>
      </c>
    </row>
    <row r="8675" spans="1:1" thickBot="1" x14ac:dyDescent="0.35">
      <c r="A8675" s="5">
        <v>600.55799999999999</v>
      </c>
    </row>
    <row r="8676" spans="1:1" thickBot="1" x14ac:dyDescent="0.35">
      <c r="A8676" s="5">
        <v>50.351999999999997</v>
      </c>
    </row>
    <row r="8677" spans="1:1" thickBot="1" x14ac:dyDescent="0.35">
      <c r="A8677" s="5">
        <v>28.032</v>
      </c>
    </row>
    <row r="8678" spans="1:1" thickBot="1" x14ac:dyDescent="0.35">
      <c r="A8678" s="5">
        <v>7.6920000000000002</v>
      </c>
    </row>
    <row r="8679" spans="1:1" thickBot="1" x14ac:dyDescent="0.35">
      <c r="A8679" s="5">
        <v>517.40499999999997</v>
      </c>
    </row>
    <row r="8680" spans="1:1" thickBot="1" x14ac:dyDescent="0.35">
      <c r="A8680" s="5">
        <v>8.6080000000000005</v>
      </c>
    </row>
    <row r="8681" spans="1:1" thickBot="1" x14ac:dyDescent="0.35">
      <c r="A8681" s="5">
        <v>159.56</v>
      </c>
    </row>
    <row r="8682" spans="1:1" thickBot="1" x14ac:dyDescent="0.35">
      <c r="A8682" s="5">
        <v>2104.5500000000002</v>
      </c>
    </row>
    <row r="8683" spans="1:1" thickBot="1" x14ac:dyDescent="0.35">
      <c r="A8683" s="5">
        <v>40.700000000000003</v>
      </c>
    </row>
    <row r="8684" spans="1:1" thickBot="1" x14ac:dyDescent="0.35">
      <c r="A8684" s="5">
        <v>47.79</v>
      </c>
    </row>
    <row r="8685" spans="1:1" thickBot="1" x14ac:dyDescent="0.35">
      <c r="A8685" s="5">
        <v>5.16</v>
      </c>
    </row>
    <row r="8686" spans="1:1" thickBot="1" x14ac:dyDescent="0.35">
      <c r="A8686" s="5">
        <v>21.21</v>
      </c>
    </row>
    <row r="8687" spans="1:1" thickBot="1" x14ac:dyDescent="0.35">
      <c r="A8687" s="5">
        <v>96.36</v>
      </c>
    </row>
    <row r="8688" spans="1:1" thickBot="1" x14ac:dyDescent="0.35">
      <c r="A8688" s="5">
        <v>231.72</v>
      </c>
    </row>
    <row r="8689" spans="1:1" thickBot="1" x14ac:dyDescent="0.35">
      <c r="A8689" s="5">
        <v>17.899999999999999</v>
      </c>
    </row>
    <row r="8690" spans="1:1" thickBot="1" x14ac:dyDescent="0.35">
      <c r="A8690" s="5">
        <v>12.48</v>
      </c>
    </row>
    <row r="8691" spans="1:1" thickBot="1" x14ac:dyDescent="0.35">
      <c r="A8691" s="5">
        <v>8.016</v>
      </c>
    </row>
    <row r="8692" spans="1:1" thickBot="1" x14ac:dyDescent="0.35">
      <c r="A8692" s="5">
        <v>259.89600000000002</v>
      </c>
    </row>
    <row r="8693" spans="1:1" thickBot="1" x14ac:dyDescent="0.35">
      <c r="A8693" s="5">
        <v>247.18799999999999</v>
      </c>
    </row>
    <row r="8694" spans="1:1" thickBot="1" x14ac:dyDescent="0.35">
      <c r="A8694" s="5">
        <v>279.95999999999998</v>
      </c>
    </row>
    <row r="8695" spans="1:1" thickBot="1" x14ac:dyDescent="0.35">
      <c r="A8695" s="5">
        <v>450</v>
      </c>
    </row>
    <row r="8696" spans="1:1" thickBot="1" x14ac:dyDescent="0.35">
      <c r="A8696" s="5">
        <v>19.440000000000001</v>
      </c>
    </row>
    <row r="8697" spans="1:1" thickBot="1" x14ac:dyDescent="0.35">
      <c r="A8697" s="5">
        <v>300.904</v>
      </c>
    </row>
    <row r="8698" spans="1:1" thickBot="1" x14ac:dyDescent="0.35">
      <c r="A8698" s="5">
        <v>239.976</v>
      </c>
    </row>
    <row r="8699" spans="1:1" thickBot="1" x14ac:dyDescent="0.35">
      <c r="A8699" s="5">
        <v>31.167999999999999</v>
      </c>
    </row>
    <row r="8700" spans="1:1" thickBot="1" x14ac:dyDescent="0.35">
      <c r="A8700" s="5">
        <v>120.96</v>
      </c>
    </row>
    <row r="8701" spans="1:1" thickBot="1" x14ac:dyDescent="0.35">
      <c r="A8701" s="5">
        <v>2239.9360000000001</v>
      </c>
    </row>
    <row r="8702" spans="1:1" thickBot="1" x14ac:dyDescent="0.35">
      <c r="A8702" s="5">
        <v>76.608000000000004</v>
      </c>
    </row>
    <row r="8703" spans="1:1" thickBot="1" x14ac:dyDescent="0.35">
      <c r="A8703" s="5">
        <v>142.77600000000001</v>
      </c>
    </row>
    <row r="8704" spans="1:1" thickBot="1" x14ac:dyDescent="0.35">
      <c r="A8704" s="5">
        <v>91.36</v>
      </c>
    </row>
    <row r="8705" spans="1:1" thickBot="1" x14ac:dyDescent="0.35">
      <c r="A8705" s="5">
        <v>3.552</v>
      </c>
    </row>
    <row r="8706" spans="1:1" thickBot="1" x14ac:dyDescent="0.35">
      <c r="A8706" s="5">
        <v>115.136</v>
      </c>
    </row>
    <row r="8707" spans="1:1" thickBot="1" x14ac:dyDescent="0.35">
      <c r="A8707" s="5">
        <v>4.71</v>
      </c>
    </row>
    <row r="8708" spans="1:1" thickBot="1" x14ac:dyDescent="0.35">
      <c r="A8708" s="5">
        <v>172.76400000000001</v>
      </c>
    </row>
    <row r="8709" spans="1:1" thickBot="1" x14ac:dyDescent="0.35">
      <c r="A8709" s="5">
        <v>3.52</v>
      </c>
    </row>
    <row r="8710" spans="1:1" thickBot="1" x14ac:dyDescent="0.35">
      <c r="A8710" s="5">
        <v>79.968000000000004</v>
      </c>
    </row>
    <row r="8711" spans="1:1" thickBot="1" x14ac:dyDescent="0.35">
      <c r="A8711" s="5">
        <v>305.97449999999998</v>
      </c>
    </row>
    <row r="8712" spans="1:1" thickBot="1" x14ac:dyDescent="0.35">
      <c r="A8712" s="5">
        <v>344.91</v>
      </c>
    </row>
    <row r="8713" spans="1:1" thickBot="1" x14ac:dyDescent="0.35">
      <c r="A8713" s="5">
        <v>626.35199999999998</v>
      </c>
    </row>
    <row r="8714" spans="1:1" thickBot="1" x14ac:dyDescent="0.35">
      <c r="A8714" s="5">
        <v>359.49900000000002</v>
      </c>
    </row>
    <row r="8715" spans="1:1" thickBot="1" x14ac:dyDescent="0.35">
      <c r="A8715" s="5">
        <v>71.951999999999998</v>
      </c>
    </row>
    <row r="8716" spans="1:1" thickBot="1" x14ac:dyDescent="0.35">
      <c r="A8716" s="5">
        <v>29.8</v>
      </c>
    </row>
    <row r="8717" spans="1:1" thickBot="1" x14ac:dyDescent="0.35">
      <c r="A8717" s="5">
        <v>1.8240000000000001</v>
      </c>
    </row>
    <row r="8718" spans="1:1" thickBot="1" x14ac:dyDescent="0.35">
      <c r="A8718" s="5">
        <v>64.384</v>
      </c>
    </row>
    <row r="8719" spans="1:1" thickBot="1" x14ac:dyDescent="0.35">
      <c r="A8719" s="5">
        <v>6.984</v>
      </c>
    </row>
    <row r="8720" spans="1:1" thickBot="1" x14ac:dyDescent="0.35">
      <c r="A8720" s="5">
        <v>11.263999999999999</v>
      </c>
    </row>
    <row r="8721" spans="1:1" thickBot="1" x14ac:dyDescent="0.35">
      <c r="A8721" s="5">
        <v>15.552</v>
      </c>
    </row>
    <row r="8722" spans="1:1" thickBot="1" x14ac:dyDescent="0.35">
      <c r="A8722" s="5">
        <v>379.37200000000001</v>
      </c>
    </row>
    <row r="8723" spans="1:1" thickBot="1" x14ac:dyDescent="0.35">
      <c r="A8723" s="5">
        <v>67.536000000000001</v>
      </c>
    </row>
    <row r="8724" spans="1:1" thickBot="1" x14ac:dyDescent="0.35">
      <c r="A8724" s="5">
        <v>1.524</v>
      </c>
    </row>
    <row r="8725" spans="1:1" thickBot="1" x14ac:dyDescent="0.35">
      <c r="A8725" s="5">
        <v>37.408000000000001</v>
      </c>
    </row>
    <row r="8726" spans="1:1" thickBot="1" x14ac:dyDescent="0.35">
      <c r="A8726" s="5">
        <v>25.344000000000001</v>
      </c>
    </row>
    <row r="8727" spans="1:1" thickBot="1" x14ac:dyDescent="0.35">
      <c r="A8727" s="5">
        <v>46.2</v>
      </c>
    </row>
    <row r="8728" spans="1:1" thickBot="1" x14ac:dyDescent="0.35">
      <c r="A8728" s="5">
        <v>4.7279999999999998</v>
      </c>
    </row>
    <row r="8729" spans="1:1" thickBot="1" x14ac:dyDescent="0.35">
      <c r="A8729" s="5">
        <v>53.351999999999997</v>
      </c>
    </row>
    <row r="8730" spans="1:1" thickBot="1" x14ac:dyDescent="0.35">
      <c r="A8730" s="5">
        <v>131.10400000000001</v>
      </c>
    </row>
    <row r="8731" spans="1:1" thickBot="1" x14ac:dyDescent="0.35">
      <c r="A8731" s="5">
        <v>22.512</v>
      </c>
    </row>
    <row r="8732" spans="1:1" thickBot="1" x14ac:dyDescent="0.35">
      <c r="A8732" s="5">
        <v>72.744</v>
      </c>
    </row>
    <row r="8733" spans="1:1" thickBot="1" x14ac:dyDescent="0.35">
      <c r="A8733" s="5">
        <v>52.59</v>
      </c>
    </row>
    <row r="8734" spans="1:1" thickBot="1" x14ac:dyDescent="0.35">
      <c r="A8734" s="5">
        <v>19.440000000000001</v>
      </c>
    </row>
    <row r="8735" spans="1:1" thickBot="1" x14ac:dyDescent="0.35">
      <c r="A8735" s="5">
        <v>126.3</v>
      </c>
    </row>
    <row r="8736" spans="1:1" thickBot="1" x14ac:dyDescent="0.35">
      <c r="A8736" s="5">
        <v>1287.45</v>
      </c>
    </row>
    <row r="8737" spans="1:1" thickBot="1" x14ac:dyDescent="0.35">
      <c r="A8737" s="5">
        <v>64.959999999999994</v>
      </c>
    </row>
    <row r="8738" spans="1:1" thickBot="1" x14ac:dyDescent="0.35">
      <c r="A8738" s="5">
        <v>535.41</v>
      </c>
    </row>
    <row r="8739" spans="1:1" thickBot="1" x14ac:dyDescent="0.35">
      <c r="A8739" s="5">
        <v>8.1</v>
      </c>
    </row>
    <row r="8740" spans="1:1" thickBot="1" x14ac:dyDescent="0.35">
      <c r="A8740" s="5">
        <v>13.247999999999999</v>
      </c>
    </row>
    <row r="8741" spans="1:1" thickBot="1" x14ac:dyDescent="0.35">
      <c r="A8741" s="5">
        <v>83.988</v>
      </c>
    </row>
    <row r="8742" spans="1:1" thickBot="1" x14ac:dyDescent="0.35">
      <c r="A8742" s="5">
        <v>73.2</v>
      </c>
    </row>
    <row r="8743" spans="1:1" thickBot="1" x14ac:dyDescent="0.35">
      <c r="A8743" s="5">
        <v>10.74</v>
      </c>
    </row>
    <row r="8744" spans="1:1" thickBot="1" x14ac:dyDescent="0.35">
      <c r="A8744" s="5">
        <v>11.032</v>
      </c>
    </row>
    <row r="8745" spans="1:1" thickBot="1" x14ac:dyDescent="0.35">
      <c r="A8745" s="5">
        <v>53.04</v>
      </c>
    </row>
    <row r="8746" spans="1:1" thickBot="1" x14ac:dyDescent="0.35">
      <c r="A8746" s="5">
        <v>17.12</v>
      </c>
    </row>
    <row r="8747" spans="1:1" thickBot="1" x14ac:dyDescent="0.35">
      <c r="A8747" s="5">
        <v>59.94</v>
      </c>
    </row>
    <row r="8748" spans="1:1" thickBot="1" x14ac:dyDescent="0.35">
      <c r="A8748" s="5">
        <v>210.58</v>
      </c>
    </row>
    <row r="8749" spans="1:1" thickBot="1" x14ac:dyDescent="0.35">
      <c r="A8749" s="5">
        <v>30.96</v>
      </c>
    </row>
    <row r="8750" spans="1:1" thickBot="1" x14ac:dyDescent="0.35">
      <c r="A8750" s="5">
        <v>239.98400000000001</v>
      </c>
    </row>
    <row r="8751" spans="1:1" thickBot="1" x14ac:dyDescent="0.35">
      <c r="A8751" s="5">
        <v>3050.3760000000002</v>
      </c>
    </row>
    <row r="8752" spans="1:1" thickBot="1" x14ac:dyDescent="0.35">
      <c r="A8752" s="5">
        <v>133.97999999999999</v>
      </c>
    </row>
    <row r="8753" spans="1:1" thickBot="1" x14ac:dyDescent="0.35">
      <c r="A8753" s="5">
        <v>93.248000000000005</v>
      </c>
    </row>
    <row r="8754" spans="1:1" thickBot="1" x14ac:dyDescent="0.35">
      <c r="A8754" s="5">
        <v>177.48</v>
      </c>
    </row>
    <row r="8755" spans="1:1" thickBot="1" x14ac:dyDescent="0.35">
      <c r="A8755" s="5">
        <v>17.712</v>
      </c>
    </row>
    <row r="8756" spans="1:1" thickBot="1" x14ac:dyDescent="0.35">
      <c r="A8756" s="5">
        <v>4.8600000000000003</v>
      </c>
    </row>
    <row r="8757" spans="1:1" thickBot="1" x14ac:dyDescent="0.35">
      <c r="A8757" s="5">
        <v>6.258</v>
      </c>
    </row>
    <row r="8758" spans="1:1" thickBot="1" x14ac:dyDescent="0.35">
      <c r="A8758" s="5">
        <v>37.68</v>
      </c>
    </row>
    <row r="8759" spans="1:1" thickBot="1" x14ac:dyDescent="0.35">
      <c r="A8759" s="5">
        <v>51.84</v>
      </c>
    </row>
    <row r="8760" spans="1:1" thickBot="1" x14ac:dyDescent="0.35">
      <c r="A8760" s="5">
        <v>27.42</v>
      </c>
    </row>
    <row r="8761" spans="1:1" thickBot="1" x14ac:dyDescent="0.35">
      <c r="A8761" s="5">
        <v>5.4</v>
      </c>
    </row>
    <row r="8762" spans="1:1" thickBot="1" x14ac:dyDescent="0.35">
      <c r="A8762" s="5">
        <v>1270.99</v>
      </c>
    </row>
    <row r="8763" spans="1:1" thickBot="1" x14ac:dyDescent="0.35">
      <c r="A8763" s="5">
        <v>125.36</v>
      </c>
    </row>
    <row r="8764" spans="1:1" thickBot="1" x14ac:dyDescent="0.35">
      <c r="A8764" s="5">
        <v>14.03</v>
      </c>
    </row>
    <row r="8765" spans="1:1" thickBot="1" x14ac:dyDescent="0.35">
      <c r="A8765" s="5">
        <v>27.96</v>
      </c>
    </row>
    <row r="8766" spans="1:1" thickBot="1" x14ac:dyDescent="0.35">
      <c r="A8766" s="5">
        <v>5.3440000000000003</v>
      </c>
    </row>
    <row r="8767" spans="1:1" thickBot="1" x14ac:dyDescent="0.35">
      <c r="A8767" s="5">
        <v>1.696</v>
      </c>
    </row>
    <row r="8768" spans="1:1" thickBot="1" x14ac:dyDescent="0.35">
      <c r="A8768" s="5">
        <v>24.588000000000001</v>
      </c>
    </row>
    <row r="8769" spans="1:1" thickBot="1" x14ac:dyDescent="0.35">
      <c r="A8769" s="5">
        <v>7.98</v>
      </c>
    </row>
    <row r="8770" spans="1:1" thickBot="1" x14ac:dyDescent="0.35">
      <c r="A8770" s="5">
        <v>288</v>
      </c>
    </row>
    <row r="8771" spans="1:1" thickBot="1" x14ac:dyDescent="0.35">
      <c r="A8771" s="5">
        <v>146.952</v>
      </c>
    </row>
    <row r="8772" spans="1:1" thickBot="1" x14ac:dyDescent="0.35">
      <c r="A8772" s="5">
        <v>83.135999999999996</v>
      </c>
    </row>
    <row r="8773" spans="1:1" thickBot="1" x14ac:dyDescent="0.35">
      <c r="A8773" s="5">
        <v>942.78399999999999</v>
      </c>
    </row>
    <row r="8774" spans="1:1" thickBot="1" x14ac:dyDescent="0.35">
      <c r="A8774" s="5">
        <v>74.352000000000004</v>
      </c>
    </row>
    <row r="8775" spans="1:1" thickBot="1" x14ac:dyDescent="0.35">
      <c r="A8775" s="5">
        <v>26.88</v>
      </c>
    </row>
    <row r="8776" spans="1:1" thickBot="1" x14ac:dyDescent="0.35">
      <c r="A8776" s="5">
        <v>10.896000000000001</v>
      </c>
    </row>
    <row r="8777" spans="1:1" thickBot="1" x14ac:dyDescent="0.35">
      <c r="A8777" s="5">
        <v>3.536</v>
      </c>
    </row>
    <row r="8778" spans="1:1" thickBot="1" x14ac:dyDescent="0.35">
      <c r="A8778" s="5">
        <v>528.42999999999995</v>
      </c>
    </row>
    <row r="8779" spans="1:1" thickBot="1" x14ac:dyDescent="0.35">
      <c r="A8779" s="5">
        <v>41.472000000000001</v>
      </c>
    </row>
    <row r="8780" spans="1:1" thickBot="1" x14ac:dyDescent="0.35">
      <c r="A8780" s="5">
        <v>287.976</v>
      </c>
    </row>
    <row r="8781" spans="1:1" thickBot="1" x14ac:dyDescent="0.35">
      <c r="A8781" s="5">
        <v>29.303999999999998</v>
      </c>
    </row>
    <row r="8782" spans="1:1" thickBot="1" x14ac:dyDescent="0.35">
      <c r="A8782" s="5">
        <v>55.328000000000003</v>
      </c>
    </row>
    <row r="8783" spans="1:1" thickBot="1" x14ac:dyDescent="0.35">
      <c r="A8783" s="5">
        <v>1227.9983999999999</v>
      </c>
    </row>
    <row r="8784" spans="1:1" thickBot="1" x14ac:dyDescent="0.35">
      <c r="A8784" s="5">
        <v>20.416</v>
      </c>
    </row>
    <row r="8785" spans="1:1" thickBot="1" x14ac:dyDescent="0.35">
      <c r="A8785" s="5">
        <v>1128.3900000000001</v>
      </c>
    </row>
    <row r="8786" spans="1:1" thickBot="1" x14ac:dyDescent="0.35">
      <c r="A8786" s="5">
        <v>4.6079999999999997</v>
      </c>
    </row>
    <row r="8787" spans="1:1" thickBot="1" x14ac:dyDescent="0.35">
      <c r="A8787" s="5">
        <v>195.96</v>
      </c>
    </row>
    <row r="8788" spans="1:1" thickBot="1" x14ac:dyDescent="0.35">
      <c r="A8788" s="5">
        <v>15.552</v>
      </c>
    </row>
    <row r="8789" spans="1:1" thickBot="1" x14ac:dyDescent="0.35">
      <c r="A8789" s="5">
        <v>271.96800000000002</v>
      </c>
    </row>
    <row r="8790" spans="1:1" thickBot="1" x14ac:dyDescent="0.35">
      <c r="A8790" s="5">
        <v>698.35199999999998</v>
      </c>
    </row>
    <row r="8791" spans="1:1" thickBot="1" x14ac:dyDescent="0.35">
      <c r="A8791" s="5">
        <v>77.727999999999994</v>
      </c>
    </row>
    <row r="8792" spans="1:1" thickBot="1" x14ac:dyDescent="0.35">
      <c r="A8792" s="5">
        <v>46.62</v>
      </c>
    </row>
    <row r="8793" spans="1:1" thickBot="1" x14ac:dyDescent="0.35">
      <c r="A8793" s="5">
        <v>537.54399999999998</v>
      </c>
    </row>
    <row r="8794" spans="1:1" thickBot="1" x14ac:dyDescent="0.35">
      <c r="A8794" s="5">
        <v>14.62</v>
      </c>
    </row>
    <row r="8795" spans="1:1" thickBot="1" x14ac:dyDescent="0.35">
      <c r="A8795" s="5">
        <v>22.55</v>
      </c>
    </row>
    <row r="8796" spans="1:1" thickBot="1" x14ac:dyDescent="0.35">
      <c r="A8796" s="5">
        <v>583.79999999999995</v>
      </c>
    </row>
    <row r="8797" spans="1:1" thickBot="1" x14ac:dyDescent="0.35">
      <c r="A8797" s="5">
        <v>211.16800000000001</v>
      </c>
    </row>
    <row r="8798" spans="1:1" thickBot="1" x14ac:dyDescent="0.35">
      <c r="A8798" s="5">
        <v>12.96</v>
      </c>
    </row>
    <row r="8799" spans="1:1" thickBot="1" x14ac:dyDescent="0.35">
      <c r="A8799" s="5">
        <v>45.98</v>
      </c>
    </row>
    <row r="8800" spans="1:1" thickBot="1" x14ac:dyDescent="0.35">
      <c r="A8800" s="5">
        <v>1294.75</v>
      </c>
    </row>
    <row r="8801" spans="1:1" thickBot="1" x14ac:dyDescent="0.35">
      <c r="A8801" s="5">
        <v>1799.97</v>
      </c>
    </row>
    <row r="8802" spans="1:1" thickBot="1" x14ac:dyDescent="0.35">
      <c r="A8802" s="5">
        <v>10.688000000000001</v>
      </c>
    </row>
    <row r="8803" spans="1:1" thickBot="1" x14ac:dyDescent="0.35">
      <c r="A8803" s="5">
        <v>221.98</v>
      </c>
    </row>
    <row r="8804" spans="1:1" thickBot="1" x14ac:dyDescent="0.35">
      <c r="A8804" s="5">
        <v>341.96</v>
      </c>
    </row>
    <row r="8805" spans="1:1" thickBot="1" x14ac:dyDescent="0.35">
      <c r="A8805" s="5">
        <v>34.770000000000003</v>
      </c>
    </row>
    <row r="8806" spans="1:1" thickBot="1" x14ac:dyDescent="0.35">
      <c r="A8806" s="5">
        <v>18.899999999999999</v>
      </c>
    </row>
    <row r="8807" spans="1:1" thickBot="1" x14ac:dyDescent="0.35">
      <c r="A8807" s="5">
        <v>102.72</v>
      </c>
    </row>
    <row r="8808" spans="1:1" thickBot="1" x14ac:dyDescent="0.35">
      <c r="A8808" s="5">
        <v>40.479999999999997</v>
      </c>
    </row>
    <row r="8809" spans="1:1" thickBot="1" x14ac:dyDescent="0.35">
      <c r="A8809" s="5">
        <v>33.281999999999996</v>
      </c>
    </row>
    <row r="8810" spans="1:1" thickBot="1" x14ac:dyDescent="0.35">
      <c r="A8810" s="5">
        <v>118.65</v>
      </c>
    </row>
    <row r="8811" spans="1:1" thickBot="1" x14ac:dyDescent="0.35">
      <c r="A8811" s="5">
        <v>14.76</v>
      </c>
    </row>
    <row r="8812" spans="1:1" thickBot="1" x14ac:dyDescent="0.35">
      <c r="A8812" s="5">
        <v>37.520000000000003</v>
      </c>
    </row>
    <row r="8813" spans="1:1" thickBot="1" x14ac:dyDescent="0.35">
      <c r="A8813" s="5">
        <v>207.14400000000001</v>
      </c>
    </row>
    <row r="8814" spans="1:1" thickBot="1" x14ac:dyDescent="0.35">
      <c r="A8814" s="5">
        <v>13.9</v>
      </c>
    </row>
    <row r="8815" spans="1:1" thickBot="1" x14ac:dyDescent="0.35">
      <c r="A8815" s="5">
        <v>266.35199999999998</v>
      </c>
    </row>
    <row r="8816" spans="1:1" thickBot="1" x14ac:dyDescent="0.35">
      <c r="A8816" s="5">
        <v>307.98</v>
      </c>
    </row>
    <row r="8817" spans="1:1" thickBot="1" x14ac:dyDescent="0.35">
      <c r="A8817" s="5">
        <v>44.1</v>
      </c>
    </row>
    <row r="8818" spans="1:1" thickBot="1" x14ac:dyDescent="0.35">
      <c r="A8818" s="5">
        <v>13.12</v>
      </c>
    </row>
    <row r="8819" spans="1:1" thickBot="1" x14ac:dyDescent="0.35">
      <c r="A8819" s="5">
        <v>16.559999999999999</v>
      </c>
    </row>
    <row r="8820" spans="1:1" thickBot="1" x14ac:dyDescent="0.35">
      <c r="A8820" s="5">
        <v>38.880000000000003</v>
      </c>
    </row>
    <row r="8821" spans="1:1" thickBot="1" x14ac:dyDescent="0.35">
      <c r="A8821" s="5">
        <v>335.52</v>
      </c>
    </row>
    <row r="8822" spans="1:1" thickBot="1" x14ac:dyDescent="0.35">
      <c r="A8822" s="5">
        <v>959.98400000000004</v>
      </c>
    </row>
    <row r="8823" spans="1:1" thickBot="1" x14ac:dyDescent="0.35">
      <c r="A8823" s="5">
        <v>4.0860000000000003</v>
      </c>
    </row>
    <row r="8824" spans="1:1" thickBot="1" x14ac:dyDescent="0.35">
      <c r="A8824" s="5">
        <v>55.984000000000002</v>
      </c>
    </row>
    <row r="8825" spans="1:1" thickBot="1" x14ac:dyDescent="0.35">
      <c r="A8825" s="5">
        <v>10.688000000000001</v>
      </c>
    </row>
    <row r="8826" spans="1:1" thickBot="1" x14ac:dyDescent="0.35">
      <c r="A8826" s="5">
        <v>8.8559999999999999</v>
      </c>
    </row>
    <row r="8827" spans="1:1" thickBot="1" x14ac:dyDescent="0.35">
      <c r="A8827" s="5">
        <v>6.9119999999999999</v>
      </c>
    </row>
    <row r="8828" spans="1:1" thickBot="1" x14ac:dyDescent="0.35">
      <c r="A8828" s="5">
        <v>26.72</v>
      </c>
    </row>
    <row r="8829" spans="1:1" thickBot="1" x14ac:dyDescent="0.35">
      <c r="A8829" s="5">
        <v>33.488</v>
      </c>
    </row>
    <row r="8830" spans="1:1" thickBot="1" x14ac:dyDescent="0.35">
      <c r="A8830" s="5">
        <v>10.56</v>
      </c>
    </row>
    <row r="8831" spans="1:1" thickBot="1" x14ac:dyDescent="0.35">
      <c r="A8831" s="5">
        <v>386.34</v>
      </c>
    </row>
    <row r="8832" spans="1:1" thickBot="1" x14ac:dyDescent="0.35">
      <c r="A8832" s="5">
        <v>33.44</v>
      </c>
    </row>
    <row r="8833" spans="1:1" thickBot="1" x14ac:dyDescent="0.35">
      <c r="A8833" s="5">
        <v>39.96</v>
      </c>
    </row>
    <row r="8834" spans="1:1" thickBot="1" x14ac:dyDescent="0.35">
      <c r="A8834" s="5">
        <v>1217.568</v>
      </c>
    </row>
    <row r="8835" spans="1:1" thickBot="1" x14ac:dyDescent="0.35">
      <c r="A8835" s="5">
        <v>15.51</v>
      </c>
    </row>
    <row r="8836" spans="1:1" thickBot="1" x14ac:dyDescent="0.35">
      <c r="A8836" s="5">
        <v>89.9</v>
      </c>
    </row>
    <row r="8837" spans="1:1" thickBot="1" x14ac:dyDescent="0.35">
      <c r="A8837" s="5">
        <v>14.28</v>
      </c>
    </row>
    <row r="8838" spans="1:1" thickBot="1" x14ac:dyDescent="0.35">
      <c r="A8838" s="5">
        <v>12.72</v>
      </c>
    </row>
    <row r="8839" spans="1:1" thickBot="1" x14ac:dyDescent="0.35">
      <c r="A8839" s="5">
        <v>15.75</v>
      </c>
    </row>
    <row r="8840" spans="1:1" thickBot="1" x14ac:dyDescent="0.35">
      <c r="A8840" s="5">
        <v>70.95</v>
      </c>
    </row>
    <row r="8841" spans="1:1" thickBot="1" x14ac:dyDescent="0.35">
      <c r="A8841" s="5">
        <v>65.567999999999998</v>
      </c>
    </row>
    <row r="8842" spans="1:1" thickBot="1" x14ac:dyDescent="0.35">
      <c r="A8842" s="5">
        <v>299.97000000000003</v>
      </c>
    </row>
    <row r="8843" spans="1:1" thickBot="1" x14ac:dyDescent="0.35">
      <c r="A8843" s="5">
        <v>89.97</v>
      </c>
    </row>
    <row r="8844" spans="1:1" thickBot="1" x14ac:dyDescent="0.35">
      <c r="A8844" s="5">
        <v>31.86</v>
      </c>
    </row>
    <row r="8845" spans="1:1" thickBot="1" x14ac:dyDescent="0.35">
      <c r="A8845" s="5">
        <v>67.150000000000006</v>
      </c>
    </row>
    <row r="8846" spans="1:1" thickBot="1" x14ac:dyDescent="0.35">
      <c r="A8846" s="5">
        <v>7.2359999999999998</v>
      </c>
    </row>
    <row r="8847" spans="1:1" thickBot="1" x14ac:dyDescent="0.35">
      <c r="A8847" s="5">
        <v>4.8239999999999998</v>
      </c>
    </row>
    <row r="8848" spans="1:1" thickBot="1" x14ac:dyDescent="0.35">
      <c r="A8848" s="5">
        <v>91.36</v>
      </c>
    </row>
    <row r="8849" spans="1:1" thickBot="1" x14ac:dyDescent="0.35">
      <c r="A8849" s="5">
        <v>130.11199999999999</v>
      </c>
    </row>
    <row r="8850" spans="1:1" thickBot="1" x14ac:dyDescent="0.35">
      <c r="A8850" s="5">
        <v>74.239999999999995</v>
      </c>
    </row>
    <row r="8851" spans="1:1" thickBot="1" x14ac:dyDescent="0.35">
      <c r="A8851" s="5">
        <v>159.84</v>
      </c>
    </row>
    <row r="8852" spans="1:1" thickBot="1" x14ac:dyDescent="0.35">
      <c r="A8852" s="5">
        <v>2.8919999999999999</v>
      </c>
    </row>
    <row r="8853" spans="1:1" thickBot="1" x14ac:dyDescent="0.35">
      <c r="A8853" s="5">
        <v>9.3919999999999995</v>
      </c>
    </row>
    <row r="8854" spans="1:1" thickBot="1" x14ac:dyDescent="0.35">
      <c r="A8854" s="5">
        <v>123.92</v>
      </c>
    </row>
    <row r="8855" spans="1:1" thickBot="1" x14ac:dyDescent="0.35">
      <c r="A8855" s="5">
        <v>55.6</v>
      </c>
    </row>
    <row r="8856" spans="1:1" thickBot="1" x14ac:dyDescent="0.35">
      <c r="A8856" s="5">
        <v>617.976</v>
      </c>
    </row>
    <row r="8857" spans="1:1" thickBot="1" x14ac:dyDescent="0.35">
      <c r="A8857" s="5">
        <v>21.312000000000001</v>
      </c>
    </row>
    <row r="8858" spans="1:1" thickBot="1" x14ac:dyDescent="0.35">
      <c r="A8858" s="5">
        <v>209.94</v>
      </c>
    </row>
    <row r="8859" spans="1:1" thickBot="1" x14ac:dyDescent="0.35">
      <c r="A8859" s="5">
        <v>31.984000000000002</v>
      </c>
    </row>
    <row r="8860" spans="1:1" thickBot="1" x14ac:dyDescent="0.35">
      <c r="A8860" s="5">
        <v>5083.96</v>
      </c>
    </row>
    <row r="8861" spans="1:1" thickBot="1" x14ac:dyDescent="0.35">
      <c r="A8861" s="5">
        <v>35.96</v>
      </c>
    </row>
    <row r="8862" spans="1:1" thickBot="1" x14ac:dyDescent="0.35">
      <c r="A8862" s="5">
        <v>31.05</v>
      </c>
    </row>
    <row r="8863" spans="1:1" thickBot="1" x14ac:dyDescent="0.35">
      <c r="A8863" s="5">
        <v>8.92</v>
      </c>
    </row>
    <row r="8864" spans="1:1" thickBot="1" x14ac:dyDescent="0.35">
      <c r="A8864" s="5">
        <v>209.6</v>
      </c>
    </row>
    <row r="8865" spans="1:1" thickBot="1" x14ac:dyDescent="0.35">
      <c r="A8865" s="5">
        <v>111.04</v>
      </c>
    </row>
    <row r="8866" spans="1:1" thickBot="1" x14ac:dyDescent="0.35">
      <c r="A8866" s="5">
        <v>38.880000000000003</v>
      </c>
    </row>
    <row r="8867" spans="1:1" thickBot="1" x14ac:dyDescent="0.35">
      <c r="A8867" s="5">
        <v>36.270000000000003</v>
      </c>
    </row>
    <row r="8868" spans="1:1" thickBot="1" x14ac:dyDescent="0.35">
      <c r="A8868" s="5">
        <v>493.43</v>
      </c>
    </row>
    <row r="8869" spans="1:1" thickBot="1" x14ac:dyDescent="0.35">
      <c r="A8869" s="5">
        <v>11.12</v>
      </c>
    </row>
    <row r="8870" spans="1:1" thickBot="1" x14ac:dyDescent="0.35">
      <c r="A8870" s="5">
        <v>686.4</v>
      </c>
    </row>
    <row r="8871" spans="1:1" thickBot="1" x14ac:dyDescent="0.35">
      <c r="A8871" s="5">
        <v>15.92</v>
      </c>
    </row>
    <row r="8872" spans="1:1" thickBot="1" x14ac:dyDescent="0.35">
      <c r="A8872" s="5">
        <v>70.680000000000007</v>
      </c>
    </row>
    <row r="8873" spans="1:1" thickBot="1" x14ac:dyDescent="0.35">
      <c r="A8873" s="5">
        <v>541.24</v>
      </c>
    </row>
    <row r="8874" spans="1:1" thickBot="1" x14ac:dyDescent="0.35">
      <c r="A8874" s="5">
        <v>101.994</v>
      </c>
    </row>
    <row r="8875" spans="1:1" thickBot="1" x14ac:dyDescent="0.35">
      <c r="A8875" s="5">
        <v>18.263999999999999</v>
      </c>
    </row>
    <row r="8876" spans="1:1" thickBot="1" x14ac:dyDescent="0.35">
      <c r="A8876" s="5">
        <v>21.99</v>
      </c>
    </row>
    <row r="8877" spans="1:1" thickBot="1" x14ac:dyDescent="0.35">
      <c r="A8877" s="5">
        <v>185.376</v>
      </c>
    </row>
    <row r="8878" spans="1:1" thickBot="1" x14ac:dyDescent="0.35">
      <c r="A8878" s="5">
        <v>58.923999999999999</v>
      </c>
    </row>
    <row r="8879" spans="1:1" thickBot="1" x14ac:dyDescent="0.35">
      <c r="A8879" s="5">
        <v>480</v>
      </c>
    </row>
    <row r="8880" spans="1:1" thickBot="1" x14ac:dyDescent="0.35">
      <c r="A8880" s="5">
        <v>34.049999999999997</v>
      </c>
    </row>
    <row r="8881" spans="1:1" thickBot="1" x14ac:dyDescent="0.35">
      <c r="A8881" s="5">
        <v>192.72</v>
      </c>
    </row>
    <row r="8882" spans="1:1" thickBot="1" x14ac:dyDescent="0.35">
      <c r="A8882" s="5">
        <v>239.97</v>
      </c>
    </row>
    <row r="8883" spans="1:1" thickBot="1" x14ac:dyDescent="0.35">
      <c r="A8883" s="5">
        <v>50.12</v>
      </c>
    </row>
    <row r="8884" spans="1:1" thickBot="1" x14ac:dyDescent="0.35">
      <c r="A8884" s="5">
        <v>15.984</v>
      </c>
    </row>
    <row r="8885" spans="1:1" thickBot="1" x14ac:dyDescent="0.35">
      <c r="A8885" s="5">
        <v>14.352</v>
      </c>
    </row>
    <row r="8886" spans="1:1" thickBot="1" x14ac:dyDescent="0.35">
      <c r="A8886" s="5">
        <v>6.5279999999999996</v>
      </c>
    </row>
    <row r="8887" spans="1:1" thickBot="1" x14ac:dyDescent="0.35">
      <c r="A8887" s="5">
        <v>2.8620000000000001</v>
      </c>
    </row>
    <row r="8888" spans="1:1" thickBot="1" x14ac:dyDescent="0.35">
      <c r="A8888" s="5">
        <v>20.856000000000002</v>
      </c>
    </row>
    <row r="8889" spans="1:1" thickBot="1" x14ac:dyDescent="0.35">
      <c r="A8889" s="5">
        <v>276.27999999999997</v>
      </c>
    </row>
    <row r="8890" spans="1:1" thickBot="1" x14ac:dyDescent="0.35">
      <c r="A8890" s="5">
        <v>629.64</v>
      </c>
    </row>
    <row r="8891" spans="1:1" thickBot="1" x14ac:dyDescent="0.35">
      <c r="A8891" s="5">
        <v>449.97</v>
      </c>
    </row>
    <row r="8892" spans="1:1" thickBot="1" x14ac:dyDescent="0.35">
      <c r="A8892" s="5">
        <v>1927.59</v>
      </c>
    </row>
    <row r="8893" spans="1:1" thickBot="1" x14ac:dyDescent="0.35">
      <c r="A8893" s="5">
        <v>121.78</v>
      </c>
    </row>
    <row r="8894" spans="1:1" thickBot="1" x14ac:dyDescent="0.35">
      <c r="A8894" s="5">
        <v>2676.672</v>
      </c>
    </row>
    <row r="8895" spans="1:1" thickBot="1" x14ac:dyDescent="0.35">
      <c r="A8895" s="5">
        <v>489.23</v>
      </c>
    </row>
    <row r="8896" spans="1:1" thickBot="1" x14ac:dyDescent="0.35">
      <c r="A8896" s="5">
        <v>312.02999999999997</v>
      </c>
    </row>
    <row r="8897" spans="1:1" thickBot="1" x14ac:dyDescent="0.35">
      <c r="A8897" s="5">
        <v>17.940000000000001</v>
      </c>
    </row>
    <row r="8898" spans="1:1" thickBot="1" x14ac:dyDescent="0.35">
      <c r="A8898" s="5">
        <v>165.6</v>
      </c>
    </row>
    <row r="8899" spans="1:1" thickBot="1" x14ac:dyDescent="0.35">
      <c r="A8899" s="5">
        <v>37.520000000000003</v>
      </c>
    </row>
    <row r="8900" spans="1:1" thickBot="1" x14ac:dyDescent="0.35">
      <c r="A8900" s="5">
        <v>494.97</v>
      </c>
    </row>
    <row r="8901" spans="1:1" thickBot="1" x14ac:dyDescent="0.35">
      <c r="A8901" s="5">
        <v>25.06</v>
      </c>
    </row>
    <row r="8902" spans="1:1" thickBot="1" x14ac:dyDescent="0.35">
      <c r="A8902" s="5">
        <v>32.064</v>
      </c>
    </row>
    <row r="8903" spans="1:1" thickBot="1" x14ac:dyDescent="0.35">
      <c r="A8903" s="5">
        <v>18.495999999999999</v>
      </c>
    </row>
    <row r="8904" spans="1:1" thickBot="1" x14ac:dyDescent="0.35">
      <c r="A8904" s="5">
        <v>191.07900000000001</v>
      </c>
    </row>
    <row r="8905" spans="1:1" thickBot="1" x14ac:dyDescent="0.35">
      <c r="A8905" s="5">
        <v>10.368</v>
      </c>
    </row>
    <row r="8906" spans="1:1" thickBot="1" x14ac:dyDescent="0.35">
      <c r="A8906" s="5">
        <v>30.53</v>
      </c>
    </row>
    <row r="8907" spans="1:1" thickBot="1" x14ac:dyDescent="0.35">
      <c r="A8907" s="5">
        <v>30.84</v>
      </c>
    </row>
    <row r="8908" spans="1:1" thickBot="1" x14ac:dyDescent="0.35">
      <c r="A8908" s="5">
        <v>75.06</v>
      </c>
    </row>
    <row r="8909" spans="1:1" thickBot="1" x14ac:dyDescent="0.35">
      <c r="A8909" s="5">
        <v>66.975999999999999</v>
      </c>
    </row>
    <row r="8910" spans="1:1" thickBot="1" x14ac:dyDescent="0.35">
      <c r="A8910" s="5">
        <v>182.72</v>
      </c>
    </row>
    <row r="8911" spans="1:1" thickBot="1" x14ac:dyDescent="0.35">
      <c r="A8911" s="5">
        <v>21.93</v>
      </c>
    </row>
    <row r="8912" spans="1:1" thickBot="1" x14ac:dyDescent="0.35">
      <c r="A8912" s="5">
        <v>95.975999999999999</v>
      </c>
    </row>
    <row r="8913" spans="1:1" thickBot="1" x14ac:dyDescent="0.35">
      <c r="A8913" s="5">
        <v>143.928</v>
      </c>
    </row>
    <row r="8914" spans="1:1" thickBot="1" x14ac:dyDescent="0.35">
      <c r="A8914" s="5">
        <v>3.5640000000000001</v>
      </c>
    </row>
    <row r="8915" spans="1:1" thickBot="1" x14ac:dyDescent="0.35">
      <c r="A8915" s="5">
        <v>4.9279999999999999</v>
      </c>
    </row>
    <row r="8916" spans="1:1" thickBot="1" x14ac:dyDescent="0.35">
      <c r="A8916" s="5">
        <v>856.65599999999995</v>
      </c>
    </row>
    <row r="8917" spans="1:1" thickBot="1" x14ac:dyDescent="0.35">
      <c r="A8917" s="5">
        <v>13.183999999999999</v>
      </c>
    </row>
    <row r="8918" spans="1:1" thickBot="1" x14ac:dyDescent="0.35">
      <c r="A8918" s="5">
        <v>48.783999999999999</v>
      </c>
    </row>
    <row r="8919" spans="1:1" thickBot="1" x14ac:dyDescent="0.35">
      <c r="A8919" s="5">
        <v>76.64</v>
      </c>
    </row>
    <row r="8920" spans="1:1" thickBot="1" x14ac:dyDescent="0.35">
      <c r="A8920" s="5">
        <v>18.527999999999999</v>
      </c>
    </row>
    <row r="8921" spans="1:1" thickBot="1" x14ac:dyDescent="0.35">
      <c r="A8921" s="5">
        <v>177.68</v>
      </c>
    </row>
    <row r="8922" spans="1:1" thickBot="1" x14ac:dyDescent="0.35">
      <c r="A8922" s="5">
        <v>159.97999999999999</v>
      </c>
    </row>
    <row r="8923" spans="1:1" thickBot="1" x14ac:dyDescent="0.35">
      <c r="A8923" s="5">
        <v>52.68</v>
      </c>
    </row>
    <row r="8924" spans="1:1" thickBot="1" x14ac:dyDescent="0.35">
      <c r="A8924" s="5">
        <v>11.568</v>
      </c>
    </row>
    <row r="8925" spans="1:1" thickBot="1" x14ac:dyDescent="0.35">
      <c r="A8925" s="5">
        <v>4.5720000000000001</v>
      </c>
    </row>
    <row r="8926" spans="1:1" thickBot="1" x14ac:dyDescent="0.35">
      <c r="A8926" s="5">
        <v>1439.9680000000001</v>
      </c>
    </row>
    <row r="8927" spans="1:1" thickBot="1" x14ac:dyDescent="0.35">
      <c r="A8927" s="5">
        <v>1.728</v>
      </c>
    </row>
    <row r="8928" spans="1:1" thickBot="1" x14ac:dyDescent="0.35">
      <c r="A8928" s="5">
        <v>626.1</v>
      </c>
    </row>
    <row r="8929" spans="1:1" thickBot="1" x14ac:dyDescent="0.35">
      <c r="A8929" s="5">
        <v>99.2</v>
      </c>
    </row>
    <row r="8930" spans="1:1" thickBot="1" x14ac:dyDescent="0.35">
      <c r="A8930" s="5">
        <v>609.98</v>
      </c>
    </row>
    <row r="8931" spans="1:1" thickBot="1" x14ac:dyDescent="0.35">
      <c r="A8931" s="5">
        <v>211.37200000000001</v>
      </c>
    </row>
    <row r="8932" spans="1:1" thickBot="1" x14ac:dyDescent="0.35">
      <c r="A8932" s="5">
        <v>239.976</v>
      </c>
    </row>
    <row r="8933" spans="1:1" thickBot="1" x14ac:dyDescent="0.35">
      <c r="A8933" s="5">
        <v>99.95</v>
      </c>
    </row>
    <row r="8934" spans="1:1" thickBot="1" x14ac:dyDescent="0.35">
      <c r="A8934" s="5">
        <v>29.34</v>
      </c>
    </row>
    <row r="8935" spans="1:1" thickBot="1" x14ac:dyDescent="0.35">
      <c r="A8935" s="5">
        <v>16.739999999999998</v>
      </c>
    </row>
    <row r="8936" spans="1:1" thickBot="1" x14ac:dyDescent="0.35">
      <c r="A8936" s="5">
        <v>12.672000000000001</v>
      </c>
    </row>
    <row r="8937" spans="1:1" thickBot="1" x14ac:dyDescent="0.35">
      <c r="A8937" s="5">
        <v>1119.8879999999999</v>
      </c>
    </row>
    <row r="8938" spans="1:1" thickBot="1" x14ac:dyDescent="0.35">
      <c r="A8938" s="5">
        <v>204.85</v>
      </c>
    </row>
    <row r="8939" spans="1:1" thickBot="1" x14ac:dyDescent="0.35">
      <c r="A8939" s="5">
        <v>135.98400000000001</v>
      </c>
    </row>
    <row r="8940" spans="1:1" thickBot="1" x14ac:dyDescent="0.35">
      <c r="A8940" s="5">
        <v>16.399999999999999</v>
      </c>
    </row>
    <row r="8941" spans="1:1" thickBot="1" x14ac:dyDescent="0.35">
      <c r="A8941" s="5">
        <v>92.96</v>
      </c>
    </row>
    <row r="8942" spans="1:1" thickBot="1" x14ac:dyDescent="0.35">
      <c r="A8942" s="5">
        <v>7.6319999999999997</v>
      </c>
    </row>
    <row r="8943" spans="1:1" thickBot="1" x14ac:dyDescent="0.35">
      <c r="A8943" s="5">
        <v>4.1580000000000004</v>
      </c>
    </row>
    <row r="8944" spans="1:1" thickBot="1" x14ac:dyDescent="0.35">
      <c r="A8944" s="5">
        <v>179.99100000000001</v>
      </c>
    </row>
    <row r="8945" spans="1:1" thickBot="1" x14ac:dyDescent="0.35">
      <c r="A8945" s="5">
        <v>239.358</v>
      </c>
    </row>
    <row r="8946" spans="1:1" thickBot="1" x14ac:dyDescent="0.35">
      <c r="A8946" s="5">
        <v>164.88</v>
      </c>
    </row>
    <row r="8947" spans="1:1" thickBot="1" x14ac:dyDescent="0.35">
      <c r="A8947" s="5">
        <v>10.95</v>
      </c>
    </row>
    <row r="8948" spans="1:1" thickBot="1" x14ac:dyDescent="0.35">
      <c r="A8948" s="5">
        <v>19.440000000000001</v>
      </c>
    </row>
    <row r="8949" spans="1:1" thickBot="1" x14ac:dyDescent="0.35">
      <c r="A8949" s="5">
        <v>12.3</v>
      </c>
    </row>
    <row r="8950" spans="1:1" thickBot="1" x14ac:dyDescent="0.35">
      <c r="A8950" s="5">
        <v>13.97</v>
      </c>
    </row>
    <row r="8951" spans="1:1" thickBot="1" x14ac:dyDescent="0.35">
      <c r="A8951" s="5">
        <v>934.95600000000002</v>
      </c>
    </row>
    <row r="8952" spans="1:1" thickBot="1" x14ac:dyDescent="0.35">
      <c r="A8952" s="5">
        <v>46.863999999999997</v>
      </c>
    </row>
    <row r="8953" spans="1:1" thickBot="1" x14ac:dyDescent="0.35">
      <c r="A8953" s="5">
        <v>26.16</v>
      </c>
    </row>
    <row r="8954" spans="1:1" thickBot="1" x14ac:dyDescent="0.35">
      <c r="A8954" s="5">
        <v>23.128</v>
      </c>
    </row>
    <row r="8955" spans="1:1" thickBot="1" x14ac:dyDescent="0.35">
      <c r="A8955" s="5">
        <v>59.24</v>
      </c>
    </row>
    <row r="8956" spans="1:1" thickBot="1" x14ac:dyDescent="0.35">
      <c r="A8956" s="5">
        <v>155.45599999999999</v>
      </c>
    </row>
    <row r="8957" spans="1:1" thickBot="1" x14ac:dyDescent="0.35">
      <c r="A8957" s="5">
        <v>8.56</v>
      </c>
    </row>
    <row r="8958" spans="1:1" thickBot="1" x14ac:dyDescent="0.35">
      <c r="A8958" s="5">
        <v>21</v>
      </c>
    </row>
    <row r="8959" spans="1:1" thickBot="1" x14ac:dyDescent="0.35">
      <c r="A8959" s="5">
        <v>120</v>
      </c>
    </row>
    <row r="8960" spans="1:1" thickBot="1" x14ac:dyDescent="0.35">
      <c r="A8960" s="5">
        <v>299.95999999999998</v>
      </c>
    </row>
    <row r="8961" spans="1:1" thickBot="1" x14ac:dyDescent="0.35">
      <c r="A8961" s="5">
        <v>67.84</v>
      </c>
    </row>
    <row r="8962" spans="1:1" thickBot="1" x14ac:dyDescent="0.35">
      <c r="A8962" s="5">
        <v>853.93</v>
      </c>
    </row>
    <row r="8963" spans="1:1" thickBot="1" x14ac:dyDescent="0.35">
      <c r="A8963" s="5">
        <v>18.687999999999999</v>
      </c>
    </row>
    <row r="8964" spans="1:1" thickBot="1" x14ac:dyDescent="0.35">
      <c r="A8964" s="5">
        <v>273.95999999999998</v>
      </c>
    </row>
    <row r="8965" spans="1:1" thickBot="1" x14ac:dyDescent="0.35">
      <c r="A8965" s="5">
        <v>89.97</v>
      </c>
    </row>
    <row r="8966" spans="1:1" thickBot="1" x14ac:dyDescent="0.35">
      <c r="A8966" s="5">
        <v>756.8</v>
      </c>
    </row>
    <row r="8967" spans="1:1" thickBot="1" x14ac:dyDescent="0.35">
      <c r="A8967" s="5">
        <v>1.248</v>
      </c>
    </row>
    <row r="8968" spans="1:1" thickBot="1" x14ac:dyDescent="0.35">
      <c r="A8968" s="5">
        <v>72</v>
      </c>
    </row>
    <row r="8969" spans="1:1" thickBot="1" x14ac:dyDescent="0.35">
      <c r="A8969" s="5">
        <v>470.15499999999997</v>
      </c>
    </row>
    <row r="8970" spans="1:1" thickBot="1" x14ac:dyDescent="0.35">
      <c r="A8970" s="5">
        <v>39.128</v>
      </c>
    </row>
    <row r="8971" spans="1:1" thickBot="1" x14ac:dyDescent="0.35">
      <c r="A8971" s="5">
        <v>19.728000000000002</v>
      </c>
    </row>
    <row r="8972" spans="1:1" thickBot="1" x14ac:dyDescent="0.35">
      <c r="A8972" s="5">
        <v>151.18799999999999</v>
      </c>
    </row>
    <row r="8973" spans="1:1" thickBot="1" x14ac:dyDescent="0.35">
      <c r="A8973" s="5">
        <v>271.76400000000001</v>
      </c>
    </row>
    <row r="8974" spans="1:1" thickBot="1" x14ac:dyDescent="0.35">
      <c r="A8974" s="5">
        <v>47.496000000000002</v>
      </c>
    </row>
    <row r="8975" spans="1:1" thickBot="1" x14ac:dyDescent="0.35">
      <c r="A8975" s="5">
        <v>344.98099999999999</v>
      </c>
    </row>
    <row r="8976" spans="1:1" thickBot="1" x14ac:dyDescent="0.35">
      <c r="A8976" s="5">
        <v>36.287999999999997</v>
      </c>
    </row>
    <row r="8977" spans="1:1" thickBot="1" x14ac:dyDescent="0.35">
      <c r="A8977" s="5">
        <v>78.304000000000002</v>
      </c>
    </row>
    <row r="8978" spans="1:1" thickBot="1" x14ac:dyDescent="0.35">
      <c r="A8978" s="5">
        <v>127.785</v>
      </c>
    </row>
    <row r="8979" spans="1:1" thickBot="1" x14ac:dyDescent="0.35">
      <c r="A8979" s="5">
        <v>6.1040000000000001</v>
      </c>
    </row>
    <row r="8980" spans="1:1" thickBot="1" x14ac:dyDescent="0.35">
      <c r="A8980" s="5">
        <v>5.76</v>
      </c>
    </row>
    <row r="8981" spans="1:1" thickBot="1" x14ac:dyDescent="0.35">
      <c r="A8981" s="5">
        <v>1.72</v>
      </c>
    </row>
    <row r="8982" spans="1:1" thickBot="1" x14ac:dyDescent="0.35">
      <c r="A8982" s="5">
        <v>8.952</v>
      </c>
    </row>
    <row r="8983" spans="1:1" thickBot="1" x14ac:dyDescent="0.35">
      <c r="A8983" s="5">
        <v>2.3340000000000001</v>
      </c>
    </row>
    <row r="8984" spans="1:1" thickBot="1" x14ac:dyDescent="0.35">
      <c r="A8984" s="5">
        <v>1.728</v>
      </c>
    </row>
    <row r="8985" spans="1:1" thickBot="1" x14ac:dyDescent="0.35">
      <c r="A8985" s="5">
        <v>159.04</v>
      </c>
    </row>
    <row r="8986" spans="1:1" thickBot="1" x14ac:dyDescent="0.35">
      <c r="A8986" s="5">
        <v>145.97999999999999</v>
      </c>
    </row>
    <row r="8987" spans="1:1" thickBot="1" x14ac:dyDescent="0.35">
      <c r="A8987" s="5">
        <v>77.951999999999998</v>
      </c>
    </row>
    <row r="8988" spans="1:1" thickBot="1" x14ac:dyDescent="0.35">
      <c r="A8988" s="5">
        <v>95.97</v>
      </c>
    </row>
    <row r="8989" spans="1:1" thickBot="1" x14ac:dyDescent="0.35">
      <c r="A8989" s="5">
        <v>105.584</v>
      </c>
    </row>
    <row r="8990" spans="1:1" thickBot="1" x14ac:dyDescent="0.35">
      <c r="A8990" s="5">
        <v>9.3439999999999994</v>
      </c>
    </row>
    <row r="8991" spans="1:1" thickBot="1" x14ac:dyDescent="0.35">
      <c r="A8991" s="5">
        <v>9.68</v>
      </c>
    </row>
    <row r="8992" spans="1:1" thickBot="1" x14ac:dyDescent="0.35">
      <c r="A8992" s="5">
        <v>4899.93</v>
      </c>
    </row>
    <row r="8993" spans="1:1" thickBot="1" x14ac:dyDescent="0.35">
      <c r="A8993" s="5">
        <v>104.75</v>
      </c>
    </row>
    <row r="8994" spans="1:1" thickBot="1" x14ac:dyDescent="0.35">
      <c r="A8994" s="5">
        <v>18.527999999999999</v>
      </c>
    </row>
    <row r="8995" spans="1:1" thickBot="1" x14ac:dyDescent="0.35">
      <c r="A8995" s="5">
        <v>1875.258</v>
      </c>
    </row>
    <row r="8996" spans="1:1" thickBot="1" x14ac:dyDescent="0.35">
      <c r="A8996" s="5">
        <v>91.36</v>
      </c>
    </row>
    <row r="8997" spans="1:1" thickBot="1" x14ac:dyDescent="0.35">
      <c r="A8997" s="5">
        <v>152.24</v>
      </c>
    </row>
    <row r="8998" spans="1:1" thickBot="1" x14ac:dyDescent="0.35">
      <c r="A8998" s="5">
        <v>35.183999999999997</v>
      </c>
    </row>
    <row r="8999" spans="1:1" thickBot="1" x14ac:dyDescent="0.35">
      <c r="A8999" s="5">
        <v>56.704000000000001</v>
      </c>
    </row>
    <row r="9000" spans="1:1" thickBot="1" x14ac:dyDescent="0.35">
      <c r="A9000" s="5">
        <v>274.06400000000002</v>
      </c>
    </row>
    <row r="9001" spans="1:1" thickBot="1" x14ac:dyDescent="0.35">
      <c r="A9001" s="5">
        <v>458.43</v>
      </c>
    </row>
    <row r="9002" spans="1:1" thickBot="1" x14ac:dyDescent="0.35">
      <c r="A9002" s="5">
        <v>8.2260000000000009</v>
      </c>
    </row>
    <row r="9003" spans="1:1" thickBot="1" x14ac:dyDescent="0.35">
      <c r="A9003" s="5">
        <v>5.95</v>
      </c>
    </row>
    <row r="9004" spans="1:1" thickBot="1" x14ac:dyDescent="0.35">
      <c r="A9004" s="5">
        <v>15.24</v>
      </c>
    </row>
    <row r="9005" spans="1:1" thickBot="1" x14ac:dyDescent="0.35">
      <c r="A9005" s="5">
        <v>239.94</v>
      </c>
    </row>
    <row r="9006" spans="1:1" thickBot="1" x14ac:dyDescent="0.35">
      <c r="A9006" s="5">
        <v>23.84</v>
      </c>
    </row>
    <row r="9007" spans="1:1" thickBot="1" x14ac:dyDescent="0.35">
      <c r="A9007" s="5">
        <v>92.52</v>
      </c>
    </row>
    <row r="9008" spans="1:1" thickBot="1" x14ac:dyDescent="0.35">
      <c r="A9008" s="5">
        <v>37.76</v>
      </c>
    </row>
    <row r="9009" spans="1:1" thickBot="1" x14ac:dyDescent="0.35">
      <c r="A9009" s="5">
        <v>7.38</v>
      </c>
    </row>
    <row r="9010" spans="1:1" thickBot="1" x14ac:dyDescent="0.35">
      <c r="A9010" s="5">
        <v>5.82</v>
      </c>
    </row>
    <row r="9011" spans="1:1" thickBot="1" x14ac:dyDescent="0.35">
      <c r="A9011" s="5">
        <v>3.8159999999999998</v>
      </c>
    </row>
    <row r="9012" spans="1:1" thickBot="1" x14ac:dyDescent="0.35">
      <c r="A9012" s="5">
        <v>26.16</v>
      </c>
    </row>
    <row r="9013" spans="1:1" thickBot="1" x14ac:dyDescent="0.35">
      <c r="A9013" s="5">
        <v>100.8</v>
      </c>
    </row>
    <row r="9014" spans="1:1" thickBot="1" x14ac:dyDescent="0.35">
      <c r="A9014" s="5">
        <v>135.80000000000001</v>
      </c>
    </row>
    <row r="9015" spans="1:1" thickBot="1" x14ac:dyDescent="0.35">
      <c r="A9015" s="5">
        <v>13.9</v>
      </c>
    </row>
    <row r="9016" spans="1:1" thickBot="1" x14ac:dyDescent="0.35">
      <c r="A9016" s="5">
        <v>19.399999999999999</v>
      </c>
    </row>
    <row r="9017" spans="1:1" thickBot="1" x14ac:dyDescent="0.35">
      <c r="A9017" s="5">
        <v>13.488</v>
      </c>
    </row>
    <row r="9018" spans="1:1" thickBot="1" x14ac:dyDescent="0.35">
      <c r="A9018" s="5">
        <v>11.416</v>
      </c>
    </row>
    <row r="9019" spans="1:1" thickBot="1" x14ac:dyDescent="0.35">
      <c r="A9019" s="5">
        <v>17.64</v>
      </c>
    </row>
    <row r="9020" spans="1:1" thickBot="1" x14ac:dyDescent="0.35">
      <c r="A9020" s="5">
        <v>17.04</v>
      </c>
    </row>
    <row r="9021" spans="1:1" thickBot="1" x14ac:dyDescent="0.35">
      <c r="A9021" s="5">
        <v>99.98</v>
      </c>
    </row>
    <row r="9022" spans="1:1" thickBot="1" x14ac:dyDescent="0.35">
      <c r="A9022" s="5">
        <v>29.46</v>
      </c>
    </row>
    <row r="9023" spans="1:1" thickBot="1" x14ac:dyDescent="0.35">
      <c r="A9023" s="5">
        <v>166.92</v>
      </c>
    </row>
    <row r="9024" spans="1:1" thickBot="1" x14ac:dyDescent="0.35">
      <c r="A9024" s="5">
        <v>98.328000000000003</v>
      </c>
    </row>
    <row r="9025" spans="1:1" thickBot="1" x14ac:dyDescent="0.35">
      <c r="A9025" s="5">
        <v>117.88200000000001</v>
      </c>
    </row>
    <row r="9026" spans="1:1" thickBot="1" x14ac:dyDescent="0.35">
      <c r="A9026" s="5">
        <v>20.97</v>
      </c>
    </row>
    <row r="9027" spans="1:1" thickBot="1" x14ac:dyDescent="0.35">
      <c r="A9027" s="5">
        <v>139.96</v>
      </c>
    </row>
    <row r="9028" spans="1:1" thickBot="1" x14ac:dyDescent="0.35">
      <c r="A9028" s="5">
        <v>37.74</v>
      </c>
    </row>
    <row r="9029" spans="1:1" thickBot="1" x14ac:dyDescent="0.35">
      <c r="A9029" s="5">
        <v>14.82</v>
      </c>
    </row>
    <row r="9030" spans="1:1" thickBot="1" x14ac:dyDescent="0.35">
      <c r="A9030" s="5">
        <v>191.82</v>
      </c>
    </row>
    <row r="9031" spans="1:1" thickBot="1" x14ac:dyDescent="0.35">
      <c r="A9031" s="5">
        <v>13.904</v>
      </c>
    </row>
    <row r="9032" spans="1:1" thickBot="1" x14ac:dyDescent="0.35">
      <c r="A9032" s="5">
        <v>314.60000000000002</v>
      </c>
    </row>
    <row r="9033" spans="1:1" thickBot="1" x14ac:dyDescent="0.35">
      <c r="A9033" s="5">
        <v>283.56</v>
      </c>
    </row>
    <row r="9034" spans="1:1" thickBot="1" x14ac:dyDescent="0.35">
      <c r="A9034" s="5">
        <v>487.96</v>
      </c>
    </row>
    <row r="9035" spans="1:1" thickBot="1" x14ac:dyDescent="0.35">
      <c r="A9035" s="5">
        <v>1793.98</v>
      </c>
    </row>
    <row r="9036" spans="1:1" thickBot="1" x14ac:dyDescent="0.35">
      <c r="A9036" s="5">
        <v>2.992</v>
      </c>
    </row>
    <row r="9037" spans="1:1" thickBot="1" x14ac:dyDescent="0.35">
      <c r="A9037" s="5">
        <v>108.768</v>
      </c>
    </row>
    <row r="9038" spans="1:1" thickBot="1" x14ac:dyDescent="0.35">
      <c r="A9038" s="5">
        <v>25.92</v>
      </c>
    </row>
    <row r="9039" spans="1:1" thickBot="1" x14ac:dyDescent="0.35">
      <c r="A9039" s="5">
        <v>22.58</v>
      </c>
    </row>
    <row r="9040" spans="1:1" thickBot="1" x14ac:dyDescent="0.35">
      <c r="A9040" s="5">
        <v>55.176000000000002</v>
      </c>
    </row>
    <row r="9041" spans="1:1" thickBot="1" x14ac:dyDescent="0.35">
      <c r="A9041" s="5">
        <v>9892.74</v>
      </c>
    </row>
    <row r="9042" spans="1:1" thickBot="1" x14ac:dyDescent="0.35">
      <c r="A9042" s="5">
        <v>73.915000000000006</v>
      </c>
    </row>
    <row r="9043" spans="1:1" thickBot="1" x14ac:dyDescent="0.35">
      <c r="A9043" s="5">
        <v>337.08800000000002</v>
      </c>
    </row>
    <row r="9044" spans="1:1" thickBot="1" x14ac:dyDescent="0.35">
      <c r="A9044" s="5">
        <v>61.44</v>
      </c>
    </row>
    <row r="9045" spans="1:1" thickBot="1" x14ac:dyDescent="0.35">
      <c r="A9045" s="5">
        <v>479.97</v>
      </c>
    </row>
    <row r="9046" spans="1:1" thickBot="1" x14ac:dyDescent="0.35">
      <c r="A9046" s="5">
        <v>5.984</v>
      </c>
    </row>
    <row r="9047" spans="1:1" thickBot="1" x14ac:dyDescent="0.35">
      <c r="A9047" s="5">
        <v>189.95</v>
      </c>
    </row>
    <row r="9048" spans="1:1" thickBot="1" x14ac:dyDescent="0.35">
      <c r="A9048" s="5">
        <v>149.94999999999999</v>
      </c>
    </row>
    <row r="9049" spans="1:1" thickBot="1" x14ac:dyDescent="0.35">
      <c r="A9049" s="5">
        <v>29.95</v>
      </c>
    </row>
    <row r="9050" spans="1:1" thickBot="1" x14ac:dyDescent="0.35">
      <c r="A9050" s="5">
        <v>44.4</v>
      </c>
    </row>
    <row r="9051" spans="1:1" thickBot="1" x14ac:dyDescent="0.35">
      <c r="A9051" s="5">
        <v>66.03</v>
      </c>
    </row>
    <row r="9052" spans="1:1" thickBot="1" x14ac:dyDescent="0.35">
      <c r="A9052" s="5">
        <v>10.86</v>
      </c>
    </row>
    <row r="9053" spans="1:1" thickBot="1" x14ac:dyDescent="0.35">
      <c r="A9053" s="5">
        <v>3.36</v>
      </c>
    </row>
    <row r="9054" spans="1:1" thickBot="1" x14ac:dyDescent="0.35">
      <c r="A9054" s="5">
        <v>27.936</v>
      </c>
    </row>
    <row r="9055" spans="1:1" thickBot="1" x14ac:dyDescent="0.35">
      <c r="A9055" s="5">
        <v>28.783999999999999</v>
      </c>
    </row>
    <row r="9056" spans="1:1" thickBot="1" x14ac:dyDescent="0.35">
      <c r="A9056" s="5">
        <v>21.96</v>
      </c>
    </row>
    <row r="9057" spans="1:1" thickBot="1" x14ac:dyDescent="0.35">
      <c r="A9057" s="5">
        <v>21.98</v>
      </c>
    </row>
    <row r="9058" spans="1:1" thickBot="1" x14ac:dyDescent="0.35">
      <c r="A9058" s="5">
        <v>2621.3220000000001</v>
      </c>
    </row>
    <row r="9059" spans="1:1" thickBot="1" x14ac:dyDescent="0.35">
      <c r="A9059" s="5">
        <v>74.760000000000005</v>
      </c>
    </row>
    <row r="9060" spans="1:1" thickBot="1" x14ac:dyDescent="0.35">
      <c r="A9060" s="5">
        <v>364.77600000000001</v>
      </c>
    </row>
    <row r="9061" spans="1:1" thickBot="1" x14ac:dyDescent="0.35">
      <c r="A9061" s="5">
        <v>1115.17</v>
      </c>
    </row>
    <row r="9062" spans="1:1" thickBot="1" x14ac:dyDescent="0.35">
      <c r="A9062" s="5">
        <v>89.695999999999998</v>
      </c>
    </row>
    <row r="9063" spans="1:1" thickBot="1" x14ac:dyDescent="0.35">
      <c r="A9063" s="5">
        <v>50.12</v>
      </c>
    </row>
    <row r="9064" spans="1:1" thickBot="1" x14ac:dyDescent="0.35">
      <c r="A9064" s="5">
        <v>36.479999999999997</v>
      </c>
    </row>
    <row r="9065" spans="1:1" thickBot="1" x14ac:dyDescent="0.35">
      <c r="A9065" s="5">
        <v>322.19200000000001</v>
      </c>
    </row>
    <row r="9066" spans="1:1" thickBot="1" x14ac:dyDescent="0.35">
      <c r="A9066" s="5">
        <v>2.9460000000000002</v>
      </c>
    </row>
    <row r="9067" spans="1:1" thickBot="1" x14ac:dyDescent="0.35">
      <c r="A9067" s="5">
        <v>19.135999999999999</v>
      </c>
    </row>
    <row r="9068" spans="1:1" thickBot="1" x14ac:dyDescent="0.35">
      <c r="A9068" s="5">
        <v>23.08</v>
      </c>
    </row>
    <row r="9069" spans="1:1" thickBot="1" x14ac:dyDescent="0.35">
      <c r="A9069" s="5">
        <v>90.48</v>
      </c>
    </row>
    <row r="9070" spans="1:1" thickBot="1" x14ac:dyDescent="0.35">
      <c r="A9070" s="5">
        <v>215.976</v>
      </c>
    </row>
    <row r="9071" spans="1:1" thickBot="1" x14ac:dyDescent="0.35">
      <c r="A9071" s="5">
        <v>65.94</v>
      </c>
    </row>
    <row r="9072" spans="1:1" thickBot="1" x14ac:dyDescent="0.35">
      <c r="A9072" s="5">
        <v>11.352</v>
      </c>
    </row>
    <row r="9073" spans="1:1" thickBot="1" x14ac:dyDescent="0.35">
      <c r="A9073" s="5">
        <v>24.56</v>
      </c>
    </row>
    <row r="9074" spans="1:1" thickBot="1" x14ac:dyDescent="0.35">
      <c r="A9074" s="5">
        <v>16.559999999999999</v>
      </c>
    </row>
    <row r="9075" spans="1:1" thickBot="1" x14ac:dyDescent="0.35">
      <c r="A9075" s="5">
        <v>279.95</v>
      </c>
    </row>
    <row r="9076" spans="1:1" thickBot="1" x14ac:dyDescent="0.35">
      <c r="A9076" s="5">
        <v>828.84</v>
      </c>
    </row>
    <row r="9077" spans="1:1" thickBot="1" x14ac:dyDescent="0.35">
      <c r="A9077" s="5">
        <v>7.218</v>
      </c>
    </row>
    <row r="9078" spans="1:1" thickBot="1" x14ac:dyDescent="0.35">
      <c r="A9078" s="5">
        <v>27.2</v>
      </c>
    </row>
    <row r="9079" spans="1:1" thickBot="1" x14ac:dyDescent="0.35">
      <c r="A9079" s="5">
        <v>89.97</v>
      </c>
    </row>
    <row r="9080" spans="1:1" thickBot="1" x14ac:dyDescent="0.35">
      <c r="A9080" s="5">
        <v>318.08</v>
      </c>
    </row>
    <row r="9081" spans="1:1" thickBot="1" x14ac:dyDescent="0.35">
      <c r="A9081" s="5">
        <v>5.8</v>
      </c>
    </row>
    <row r="9082" spans="1:1" thickBot="1" x14ac:dyDescent="0.35">
      <c r="A9082" s="5">
        <v>143.952</v>
      </c>
    </row>
    <row r="9083" spans="1:1" thickBot="1" x14ac:dyDescent="0.35">
      <c r="A9083" s="5">
        <v>19.440000000000001</v>
      </c>
    </row>
    <row r="9084" spans="1:1" thickBot="1" x14ac:dyDescent="0.35">
      <c r="A9084" s="5">
        <v>5.56</v>
      </c>
    </row>
    <row r="9085" spans="1:1" thickBot="1" x14ac:dyDescent="0.35">
      <c r="A9085" s="5">
        <v>146.72999999999999</v>
      </c>
    </row>
    <row r="9086" spans="1:1" thickBot="1" x14ac:dyDescent="0.35">
      <c r="A9086" s="5">
        <v>29.9</v>
      </c>
    </row>
    <row r="9087" spans="1:1" thickBot="1" x14ac:dyDescent="0.35">
      <c r="A9087" s="5">
        <v>276.78399999999999</v>
      </c>
    </row>
    <row r="9088" spans="1:1" thickBot="1" x14ac:dyDescent="0.35">
      <c r="A9088" s="5">
        <v>93.031999999999996</v>
      </c>
    </row>
    <row r="9089" spans="1:1" thickBot="1" x14ac:dyDescent="0.35">
      <c r="A9089" s="5">
        <v>454.96499999999997</v>
      </c>
    </row>
    <row r="9090" spans="1:1" thickBot="1" x14ac:dyDescent="0.35">
      <c r="A9090" s="5">
        <v>246.16800000000001</v>
      </c>
    </row>
    <row r="9091" spans="1:1" thickBot="1" x14ac:dyDescent="0.35">
      <c r="A9091" s="5">
        <v>295.39999999999998</v>
      </c>
    </row>
    <row r="9092" spans="1:1" thickBot="1" x14ac:dyDescent="0.35">
      <c r="A9092" s="5">
        <v>348.56</v>
      </c>
    </row>
    <row r="9093" spans="1:1" thickBot="1" x14ac:dyDescent="0.35">
      <c r="A9093" s="5">
        <v>15.552</v>
      </c>
    </row>
    <row r="9094" spans="1:1" thickBot="1" x14ac:dyDescent="0.35">
      <c r="A9094" s="5">
        <v>482.94</v>
      </c>
    </row>
    <row r="9095" spans="1:1" thickBot="1" x14ac:dyDescent="0.35">
      <c r="A9095" s="5">
        <v>299.98</v>
      </c>
    </row>
    <row r="9096" spans="1:1" thickBot="1" x14ac:dyDescent="0.35">
      <c r="A9096" s="5">
        <v>403.68</v>
      </c>
    </row>
    <row r="9097" spans="1:1" thickBot="1" x14ac:dyDescent="0.35">
      <c r="A9097" s="5">
        <v>41.9</v>
      </c>
    </row>
    <row r="9098" spans="1:1" thickBot="1" x14ac:dyDescent="0.35">
      <c r="A9098" s="5">
        <v>28.91</v>
      </c>
    </row>
    <row r="9099" spans="1:1" thickBot="1" x14ac:dyDescent="0.35">
      <c r="A9099" s="5">
        <v>32.4</v>
      </c>
    </row>
    <row r="9100" spans="1:1" thickBot="1" x14ac:dyDescent="0.35">
      <c r="A9100" s="5">
        <v>369.54399999999998</v>
      </c>
    </row>
    <row r="9101" spans="1:1" thickBot="1" x14ac:dyDescent="0.35">
      <c r="A9101" s="5">
        <v>10.368</v>
      </c>
    </row>
    <row r="9102" spans="1:1" thickBot="1" x14ac:dyDescent="0.35">
      <c r="A9102" s="5">
        <v>791.88</v>
      </c>
    </row>
    <row r="9103" spans="1:1" thickBot="1" x14ac:dyDescent="0.35">
      <c r="A9103" s="5">
        <v>23.64</v>
      </c>
    </row>
    <row r="9104" spans="1:1" thickBot="1" x14ac:dyDescent="0.35">
      <c r="A9104" s="5">
        <v>84.784000000000006</v>
      </c>
    </row>
    <row r="9105" spans="1:1" thickBot="1" x14ac:dyDescent="0.35">
      <c r="A9105" s="5">
        <v>64.959999999999994</v>
      </c>
    </row>
    <row r="9106" spans="1:1" thickBot="1" x14ac:dyDescent="0.35">
      <c r="A9106" s="5">
        <v>32.06</v>
      </c>
    </row>
    <row r="9107" spans="1:1" thickBot="1" x14ac:dyDescent="0.35">
      <c r="A9107" s="5">
        <v>177.648</v>
      </c>
    </row>
    <row r="9108" spans="1:1" thickBot="1" x14ac:dyDescent="0.35">
      <c r="A9108" s="5">
        <v>287.91000000000003</v>
      </c>
    </row>
    <row r="9109" spans="1:1" thickBot="1" x14ac:dyDescent="0.35">
      <c r="A9109" s="5">
        <v>22.367999999999999</v>
      </c>
    </row>
    <row r="9110" spans="1:1" thickBot="1" x14ac:dyDescent="0.35">
      <c r="A9110" s="5">
        <v>32.368000000000002</v>
      </c>
    </row>
    <row r="9111" spans="1:1" thickBot="1" x14ac:dyDescent="0.35">
      <c r="A9111" s="5">
        <v>207.98400000000001</v>
      </c>
    </row>
    <row r="9112" spans="1:1" thickBot="1" x14ac:dyDescent="0.35">
      <c r="A9112" s="5">
        <v>36.4</v>
      </c>
    </row>
    <row r="9113" spans="1:1" thickBot="1" x14ac:dyDescent="0.35">
      <c r="A9113" s="5">
        <v>22.96</v>
      </c>
    </row>
    <row r="9114" spans="1:1" thickBot="1" x14ac:dyDescent="0.35">
      <c r="A9114" s="5">
        <v>315.2</v>
      </c>
    </row>
    <row r="9115" spans="1:1" thickBot="1" x14ac:dyDescent="0.35">
      <c r="A9115" s="5">
        <v>15.18</v>
      </c>
    </row>
    <row r="9116" spans="1:1" thickBot="1" x14ac:dyDescent="0.35">
      <c r="A9116" s="5">
        <v>623.96</v>
      </c>
    </row>
    <row r="9117" spans="1:1" thickBot="1" x14ac:dyDescent="0.35">
      <c r="A9117" s="5">
        <v>429.6</v>
      </c>
    </row>
    <row r="9118" spans="1:1" thickBot="1" x14ac:dyDescent="0.35">
      <c r="A9118" s="5">
        <v>31.968</v>
      </c>
    </row>
    <row r="9119" spans="1:1" thickBot="1" x14ac:dyDescent="0.35">
      <c r="A9119" s="5">
        <v>887.27099999999996</v>
      </c>
    </row>
    <row r="9120" spans="1:1" thickBot="1" x14ac:dyDescent="0.35">
      <c r="A9120" s="5">
        <v>21.696000000000002</v>
      </c>
    </row>
    <row r="9121" spans="1:1" thickBot="1" x14ac:dyDescent="0.35">
      <c r="A9121" s="5">
        <v>22.05</v>
      </c>
    </row>
    <row r="9122" spans="1:1" thickBot="1" x14ac:dyDescent="0.35">
      <c r="A9122" s="5">
        <v>99.9</v>
      </c>
    </row>
    <row r="9123" spans="1:1" thickBot="1" x14ac:dyDescent="0.35">
      <c r="A9123" s="5">
        <v>90.86</v>
      </c>
    </row>
    <row r="9124" spans="1:1" thickBot="1" x14ac:dyDescent="0.35">
      <c r="A9124" s="5">
        <v>7.78</v>
      </c>
    </row>
    <row r="9125" spans="1:1" thickBot="1" x14ac:dyDescent="0.35">
      <c r="A9125" s="5">
        <v>78.759</v>
      </c>
    </row>
    <row r="9126" spans="1:1" thickBot="1" x14ac:dyDescent="0.35">
      <c r="A9126" s="5">
        <v>9.5519999999999996</v>
      </c>
    </row>
    <row r="9127" spans="1:1" thickBot="1" x14ac:dyDescent="0.35">
      <c r="A9127" s="5">
        <v>5.3440000000000003</v>
      </c>
    </row>
    <row r="9128" spans="1:1" thickBot="1" x14ac:dyDescent="0.35">
      <c r="A9128" s="5">
        <v>8.2799999999999994</v>
      </c>
    </row>
    <row r="9129" spans="1:1" thickBot="1" x14ac:dyDescent="0.35">
      <c r="A9129" s="5">
        <v>50.136000000000003</v>
      </c>
    </row>
    <row r="9130" spans="1:1" thickBot="1" x14ac:dyDescent="0.35">
      <c r="A9130" s="5">
        <v>88.073999999999998</v>
      </c>
    </row>
    <row r="9131" spans="1:1" thickBot="1" x14ac:dyDescent="0.35">
      <c r="A9131" s="5">
        <v>301.47000000000003</v>
      </c>
    </row>
    <row r="9132" spans="1:1" thickBot="1" x14ac:dyDescent="0.35">
      <c r="A9132" s="5">
        <v>18.655999999999999</v>
      </c>
    </row>
    <row r="9133" spans="1:1" thickBot="1" x14ac:dyDescent="0.35">
      <c r="A9133" s="5">
        <v>27.46</v>
      </c>
    </row>
    <row r="9134" spans="1:1" thickBot="1" x14ac:dyDescent="0.35">
      <c r="A9134" s="5">
        <v>125.13</v>
      </c>
    </row>
    <row r="9135" spans="1:1" thickBot="1" x14ac:dyDescent="0.35">
      <c r="A9135" s="5">
        <v>555.96</v>
      </c>
    </row>
    <row r="9136" spans="1:1" thickBot="1" x14ac:dyDescent="0.35">
      <c r="A9136" s="5">
        <v>129.55199999999999</v>
      </c>
    </row>
    <row r="9137" spans="1:1" thickBot="1" x14ac:dyDescent="0.35">
      <c r="A9137" s="5">
        <v>51.984000000000002</v>
      </c>
    </row>
    <row r="9138" spans="1:1" thickBot="1" x14ac:dyDescent="0.35">
      <c r="A9138" s="5">
        <v>10.272</v>
      </c>
    </row>
    <row r="9139" spans="1:1" thickBot="1" x14ac:dyDescent="0.35">
      <c r="A9139" s="5">
        <v>18.335999999999999</v>
      </c>
    </row>
    <row r="9140" spans="1:1" thickBot="1" x14ac:dyDescent="0.35">
      <c r="A9140" s="5">
        <v>180.96</v>
      </c>
    </row>
    <row r="9141" spans="1:1" thickBot="1" x14ac:dyDescent="0.35">
      <c r="A9141" s="5">
        <v>475.94400000000002</v>
      </c>
    </row>
    <row r="9142" spans="1:1" thickBot="1" x14ac:dyDescent="0.35">
      <c r="A9142" s="5">
        <v>159.97999999999999</v>
      </c>
    </row>
    <row r="9143" spans="1:1" thickBot="1" x14ac:dyDescent="0.35">
      <c r="A9143" s="5">
        <v>43.6</v>
      </c>
    </row>
    <row r="9144" spans="1:1" thickBot="1" x14ac:dyDescent="0.35">
      <c r="A9144" s="5">
        <v>8.2880000000000003</v>
      </c>
    </row>
    <row r="9145" spans="1:1" thickBot="1" x14ac:dyDescent="0.35">
      <c r="A9145" s="5">
        <v>1123.1279999999999</v>
      </c>
    </row>
    <row r="9146" spans="1:1" thickBot="1" x14ac:dyDescent="0.35">
      <c r="A9146" s="5">
        <v>64.900000000000006</v>
      </c>
    </row>
    <row r="9147" spans="1:1" thickBot="1" x14ac:dyDescent="0.35">
      <c r="A9147" s="5">
        <v>2.8079999999999998</v>
      </c>
    </row>
    <row r="9148" spans="1:1" thickBot="1" x14ac:dyDescent="0.35">
      <c r="A9148" s="5">
        <v>99.98</v>
      </c>
    </row>
    <row r="9149" spans="1:1" thickBot="1" x14ac:dyDescent="0.35">
      <c r="A9149" s="5">
        <v>8.0399999999999991</v>
      </c>
    </row>
    <row r="9150" spans="1:1" thickBot="1" x14ac:dyDescent="0.35">
      <c r="A9150" s="5">
        <v>1564.29</v>
      </c>
    </row>
    <row r="9151" spans="1:1" thickBot="1" x14ac:dyDescent="0.35">
      <c r="A9151" s="5">
        <v>138.56</v>
      </c>
    </row>
    <row r="9152" spans="1:1" thickBot="1" x14ac:dyDescent="0.35">
      <c r="A9152" s="5">
        <v>65.52</v>
      </c>
    </row>
    <row r="9153" spans="1:1" thickBot="1" x14ac:dyDescent="0.35">
      <c r="A9153" s="5">
        <v>14.576000000000001</v>
      </c>
    </row>
    <row r="9154" spans="1:1" thickBot="1" x14ac:dyDescent="0.35">
      <c r="A9154" s="5">
        <v>23.2</v>
      </c>
    </row>
    <row r="9155" spans="1:1" thickBot="1" x14ac:dyDescent="0.35">
      <c r="A9155" s="5">
        <v>16.463999999999999</v>
      </c>
    </row>
    <row r="9156" spans="1:1" thickBot="1" x14ac:dyDescent="0.35">
      <c r="A9156" s="5">
        <v>19.312000000000001</v>
      </c>
    </row>
    <row r="9157" spans="1:1" thickBot="1" x14ac:dyDescent="0.35">
      <c r="A9157" s="5">
        <v>40.08</v>
      </c>
    </row>
    <row r="9158" spans="1:1" thickBot="1" x14ac:dyDescent="0.35">
      <c r="A9158" s="5">
        <v>101.96</v>
      </c>
    </row>
    <row r="9159" spans="1:1" thickBot="1" x14ac:dyDescent="0.35">
      <c r="A9159" s="5">
        <v>259.74</v>
      </c>
    </row>
    <row r="9160" spans="1:1" thickBot="1" x14ac:dyDescent="0.35">
      <c r="A9160" s="5">
        <v>255.42</v>
      </c>
    </row>
    <row r="9161" spans="1:1" thickBot="1" x14ac:dyDescent="0.35">
      <c r="A9161" s="5">
        <v>4.3380000000000001</v>
      </c>
    </row>
    <row r="9162" spans="1:1" thickBot="1" x14ac:dyDescent="0.35">
      <c r="A9162" s="5">
        <v>11.88</v>
      </c>
    </row>
    <row r="9163" spans="1:1" thickBot="1" x14ac:dyDescent="0.35">
      <c r="A9163" s="5">
        <v>405.86</v>
      </c>
    </row>
    <row r="9164" spans="1:1" thickBot="1" x14ac:dyDescent="0.35">
      <c r="A9164" s="5">
        <v>680.01</v>
      </c>
    </row>
    <row r="9165" spans="1:1" thickBot="1" x14ac:dyDescent="0.35">
      <c r="A9165" s="5">
        <v>2.3759999999999999</v>
      </c>
    </row>
    <row r="9166" spans="1:1" thickBot="1" x14ac:dyDescent="0.35">
      <c r="A9166" s="5">
        <v>143.12799999999999</v>
      </c>
    </row>
    <row r="9167" spans="1:1" thickBot="1" x14ac:dyDescent="0.35">
      <c r="A9167" s="5">
        <v>4476.8</v>
      </c>
    </row>
    <row r="9168" spans="1:1" thickBot="1" x14ac:dyDescent="0.35">
      <c r="A9168" s="5">
        <v>104.85</v>
      </c>
    </row>
    <row r="9169" spans="1:1" thickBot="1" x14ac:dyDescent="0.35">
      <c r="A9169" s="5">
        <v>241.44</v>
      </c>
    </row>
    <row r="9170" spans="1:1" thickBot="1" x14ac:dyDescent="0.35">
      <c r="A9170" s="5">
        <v>319.76</v>
      </c>
    </row>
    <row r="9171" spans="1:1" thickBot="1" x14ac:dyDescent="0.35">
      <c r="A9171" s="5">
        <v>45.68</v>
      </c>
    </row>
    <row r="9172" spans="1:1" thickBot="1" x14ac:dyDescent="0.35">
      <c r="A9172" s="5">
        <v>31.96</v>
      </c>
    </row>
    <row r="9173" spans="1:1" thickBot="1" x14ac:dyDescent="0.35">
      <c r="A9173" s="5">
        <v>47.9</v>
      </c>
    </row>
    <row r="9174" spans="1:1" thickBot="1" x14ac:dyDescent="0.35">
      <c r="A9174" s="5">
        <v>1112.94</v>
      </c>
    </row>
    <row r="9175" spans="1:1" thickBot="1" x14ac:dyDescent="0.35">
      <c r="A9175" s="5">
        <v>22.92</v>
      </c>
    </row>
    <row r="9176" spans="1:1" thickBot="1" x14ac:dyDescent="0.35">
      <c r="A9176" s="5">
        <v>71.975999999999999</v>
      </c>
    </row>
    <row r="9177" spans="1:1" thickBot="1" x14ac:dyDescent="0.35">
      <c r="A9177" s="5">
        <v>19.440000000000001</v>
      </c>
    </row>
    <row r="9178" spans="1:1" thickBot="1" x14ac:dyDescent="0.35">
      <c r="A9178" s="5">
        <v>31.085999999999999</v>
      </c>
    </row>
    <row r="9179" spans="1:1" thickBot="1" x14ac:dyDescent="0.35">
      <c r="A9179" s="5">
        <v>13.98</v>
      </c>
    </row>
    <row r="9180" spans="1:1" thickBot="1" x14ac:dyDescent="0.35">
      <c r="A9180" s="5">
        <v>23.65</v>
      </c>
    </row>
    <row r="9181" spans="1:1" thickBot="1" x14ac:dyDescent="0.35">
      <c r="A9181" s="5">
        <v>707.88</v>
      </c>
    </row>
    <row r="9182" spans="1:1" thickBot="1" x14ac:dyDescent="0.35">
      <c r="A9182" s="5">
        <v>11.952</v>
      </c>
    </row>
    <row r="9183" spans="1:1" thickBot="1" x14ac:dyDescent="0.35">
      <c r="A9183" s="5">
        <v>31.128</v>
      </c>
    </row>
    <row r="9184" spans="1:1" thickBot="1" x14ac:dyDescent="0.35">
      <c r="A9184" s="5">
        <v>55.76</v>
      </c>
    </row>
    <row r="9185" spans="1:1" thickBot="1" x14ac:dyDescent="0.35">
      <c r="A9185" s="5">
        <v>24.56</v>
      </c>
    </row>
    <row r="9186" spans="1:1" thickBot="1" x14ac:dyDescent="0.35">
      <c r="A9186" s="5">
        <v>51.75</v>
      </c>
    </row>
    <row r="9187" spans="1:1" thickBot="1" x14ac:dyDescent="0.35">
      <c r="A9187" s="5">
        <v>207.184</v>
      </c>
    </row>
    <row r="9188" spans="1:1" thickBot="1" x14ac:dyDescent="0.35">
      <c r="A9188" s="5">
        <v>1473.1</v>
      </c>
    </row>
    <row r="9189" spans="1:1" thickBot="1" x14ac:dyDescent="0.35">
      <c r="A9189" s="5">
        <v>3.488</v>
      </c>
    </row>
    <row r="9190" spans="1:1" thickBot="1" x14ac:dyDescent="0.35">
      <c r="A9190" s="5">
        <v>21.728000000000002</v>
      </c>
    </row>
    <row r="9191" spans="1:1" thickBot="1" x14ac:dyDescent="0.35">
      <c r="A9191" s="5">
        <v>663.072</v>
      </c>
    </row>
    <row r="9192" spans="1:1" thickBot="1" x14ac:dyDescent="0.35">
      <c r="A9192" s="5">
        <v>99.587999999999994</v>
      </c>
    </row>
    <row r="9193" spans="1:1" thickBot="1" x14ac:dyDescent="0.35">
      <c r="A9193" s="5">
        <v>49.567999999999998</v>
      </c>
    </row>
    <row r="9194" spans="1:1" thickBot="1" x14ac:dyDescent="0.35">
      <c r="A9194" s="5">
        <v>29.372</v>
      </c>
    </row>
    <row r="9195" spans="1:1" thickBot="1" x14ac:dyDescent="0.35">
      <c r="A9195" s="5">
        <v>344.70400000000001</v>
      </c>
    </row>
    <row r="9196" spans="1:1" thickBot="1" x14ac:dyDescent="0.35">
      <c r="A9196" s="5">
        <v>47.991999999999997</v>
      </c>
    </row>
    <row r="9197" spans="1:1" thickBot="1" x14ac:dyDescent="0.35">
      <c r="A9197" s="5">
        <v>102.24</v>
      </c>
    </row>
    <row r="9198" spans="1:1" thickBot="1" x14ac:dyDescent="0.35">
      <c r="A9198" s="5">
        <v>39.96</v>
      </c>
    </row>
    <row r="9199" spans="1:1" thickBot="1" x14ac:dyDescent="0.35">
      <c r="A9199" s="5">
        <v>1432</v>
      </c>
    </row>
    <row r="9200" spans="1:1" thickBot="1" x14ac:dyDescent="0.35">
      <c r="A9200" s="5">
        <v>41.04</v>
      </c>
    </row>
    <row r="9201" spans="1:1" thickBot="1" x14ac:dyDescent="0.35">
      <c r="A9201" s="5">
        <v>256.78399999999999</v>
      </c>
    </row>
    <row r="9202" spans="1:1" thickBot="1" x14ac:dyDescent="0.35">
      <c r="A9202" s="5">
        <v>120.98</v>
      </c>
    </row>
    <row r="9203" spans="1:1" thickBot="1" x14ac:dyDescent="0.35">
      <c r="A9203" s="5">
        <v>315.98</v>
      </c>
    </row>
    <row r="9204" spans="1:1" thickBot="1" x14ac:dyDescent="0.35">
      <c r="A9204" s="5">
        <v>28.751999999999999</v>
      </c>
    </row>
    <row r="9205" spans="1:1" thickBot="1" x14ac:dyDescent="0.35">
      <c r="A9205" s="5">
        <v>114.95</v>
      </c>
    </row>
    <row r="9206" spans="1:1" thickBot="1" x14ac:dyDescent="0.35">
      <c r="A9206" s="5">
        <v>23.04</v>
      </c>
    </row>
    <row r="9207" spans="1:1" thickBot="1" x14ac:dyDescent="0.35">
      <c r="A9207" s="5">
        <v>15.48</v>
      </c>
    </row>
    <row r="9208" spans="1:1" thickBot="1" x14ac:dyDescent="0.35">
      <c r="A9208" s="5">
        <v>51.84</v>
      </c>
    </row>
    <row r="9209" spans="1:1" thickBot="1" x14ac:dyDescent="0.35">
      <c r="A9209" s="5">
        <v>39.816000000000003</v>
      </c>
    </row>
    <row r="9210" spans="1:1" thickBot="1" x14ac:dyDescent="0.35">
      <c r="A9210" s="5">
        <v>16.059999999999999</v>
      </c>
    </row>
    <row r="9211" spans="1:1" thickBot="1" x14ac:dyDescent="0.35">
      <c r="A9211" s="5">
        <v>7.28</v>
      </c>
    </row>
    <row r="9212" spans="1:1" thickBot="1" x14ac:dyDescent="0.35">
      <c r="A9212" s="5">
        <v>5.4</v>
      </c>
    </row>
    <row r="9213" spans="1:1" thickBot="1" x14ac:dyDescent="0.35">
      <c r="A9213" s="5">
        <v>19.440000000000001</v>
      </c>
    </row>
    <row r="9214" spans="1:1" thickBot="1" x14ac:dyDescent="0.35">
      <c r="A9214" s="5">
        <v>39.880000000000003</v>
      </c>
    </row>
    <row r="9215" spans="1:1" thickBot="1" x14ac:dyDescent="0.35">
      <c r="A9215" s="5">
        <v>79.44</v>
      </c>
    </row>
    <row r="9216" spans="1:1" thickBot="1" x14ac:dyDescent="0.35">
      <c r="A9216" s="5">
        <v>20.664000000000001</v>
      </c>
    </row>
    <row r="9217" spans="1:1" thickBot="1" x14ac:dyDescent="0.35">
      <c r="A9217" s="5">
        <v>32.4</v>
      </c>
    </row>
    <row r="9218" spans="1:1" thickBot="1" x14ac:dyDescent="0.35">
      <c r="A9218" s="5">
        <v>13.762</v>
      </c>
    </row>
    <row r="9219" spans="1:1" thickBot="1" x14ac:dyDescent="0.35">
      <c r="A9219" s="5">
        <v>15.28</v>
      </c>
    </row>
    <row r="9220" spans="1:1" thickBot="1" x14ac:dyDescent="0.35">
      <c r="A9220" s="5">
        <v>44.688000000000002</v>
      </c>
    </row>
    <row r="9221" spans="1:1" thickBot="1" x14ac:dyDescent="0.35">
      <c r="A9221" s="5">
        <v>301.47000000000003</v>
      </c>
    </row>
    <row r="9222" spans="1:1" thickBot="1" x14ac:dyDescent="0.35">
      <c r="A9222" s="5">
        <v>11.07</v>
      </c>
    </row>
    <row r="9223" spans="1:1" thickBot="1" x14ac:dyDescent="0.35">
      <c r="A9223" s="5">
        <v>1504.52</v>
      </c>
    </row>
    <row r="9224" spans="1:1" thickBot="1" x14ac:dyDescent="0.35">
      <c r="A9224" s="5">
        <v>25.92</v>
      </c>
    </row>
    <row r="9225" spans="1:1" thickBot="1" x14ac:dyDescent="0.35">
      <c r="A9225" s="5">
        <v>7.5359999999999996</v>
      </c>
    </row>
    <row r="9226" spans="1:1" thickBot="1" x14ac:dyDescent="0.35">
      <c r="A9226" s="5">
        <v>1.4079999999999999</v>
      </c>
    </row>
    <row r="9227" spans="1:1" thickBot="1" x14ac:dyDescent="0.35">
      <c r="A9227" s="5">
        <v>4.1440000000000001</v>
      </c>
    </row>
    <row r="9228" spans="1:1" thickBot="1" x14ac:dyDescent="0.35">
      <c r="A9228" s="5">
        <v>52.752000000000002</v>
      </c>
    </row>
    <row r="9229" spans="1:1" thickBot="1" x14ac:dyDescent="0.35">
      <c r="A9229" s="5">
        <v>381.36</v>
      </c>
    </row>
    <row r="9230" spans="1:1" thickBot="1" x14ac:dyDescent="0.35">
      <c r="A9230" s="5">
        <v>6.72</v>
      </c>
    </row>
    <row r="9231" spans="1:1" thickBot="1" x14ac:dyDescent="0.35">
      <c r="A9231" s="5">
        <v>15.192</v>
      </c>
    </row>
    <row r="9232" spans="1:1" thickBot="1" x14ac:dyDescent="0.35">
      <c r="A9232" s="5">
        <v>58.32</v>
      </c>
    </row>
    <row r="9233" spans="1:1" thickBot="1" x14ac:dyDescent="0.35">
      <c r="A9233" s="5">
        <v>946.76400000000001</v>
      </c>
    </row>
    <row r="9234" spans="1:1" thickBot="1" x14ac:dyDescent="0.35">
      <c r="A9234" s="5">
        <v>94.68</v>
      </c>
    </row>
    <row r="9235" spans="1:1" thickBot="1" x14ac:dyDescent="0.35">
      <c r="A9235" s="5">
        <v>23.67</v>
      </c>
    </row>
    <row r="9236" spans="1:1" thickBot="1" x14ac:dyDescent="0.35">
      <c r="A9236" s="5">
        <v>1091.1679999999999</v>
      </c>
    </row>
    <row r="9237" spans="1:1" thickBot="1" x14ac:dyDescent="0.35">
      <c r="A9237" s="5">
        <v>18.690000000000001</v>
      </c>
    </row>
    <row r="9238" spans="1:1" thickBot="1" x14ac:dyDescent="0.35">
      <c r="A9238" s="5">
        <v>568.72799999999995</v>
      </c>
    </row>
    <row r="9239" spans="1:1" thickBot="1" x14ac:dyDescent="0.35">
      <c r="A9239" s="5">
        <v>7.3120000000000003</v>
      </c>
    </row>
    <row r="9240" spans="1:1" thickBot="1" x14ac:dyDescent="0.35">
      <c r="A9240" s="5">
        <v>147.56800000000001</v>
      </c>
    </row>
    <row r="9241" spans="1:1" thickBot="1" x14ac:dyDescent="0.35">
      <c r="A9241" s="5">
        <v>56.783999999999999</v>
      </c>
    </row>
    <row r="9242" spans="1:1" thickBot="1" x14ac:dyDescent="0.35">
      <c r="A9242" s="5">
        <v>5.6070000000000002</v>
      </c>
    </row>
    <row r="9243" spans="1:1" thickBot="1" x14ac:dyDescent="0.35">
      <c r="A9243" s="5">
        <v>6.5759999999999996</v>
      </c>
    </row>
    <row r="9244" spans="1:1" thickBot="1" x14ac:dyDescent="0.35">
      <c r="A9244" s="5">
        <v>14.304</v>
      </c>
    </row>
    <row r="9245" spans="1:1" thickBot="1" x14ac:dyDescent="0.35">
      <c r="A9245" s="5">
        <v>119.833</v>
      </c>
    </row>
    <row r="9246" spans="1:1" thickBot="1" x14ac:dyDescent="0.35">
      <c r="A9246" s="5">
        <v>5.56</v>
      </c>
    </row>
    <row r="9247" spans="1:1" thickBot="1" x14ac:dyDescent="0.35">
      <c r="A9247" s="5">
        <v>32.4</v>
      </c>
    </row>
    <row r="9248" spans="1:1" thickBot="1" x14ac:dyDescent="0.35">
      <c r="A9248" s="5">
        <v>9.84</v>
      </c>
    </row>
    <row r="9249" spans="1:1" thickBot="1" x14ac:dyDescent="0.35">
      <c r="A9249" s="5">
        <v>2.78</v>
      </c>
    </row>
    <row r="9250" spans="1:1" thickBot="1" x14ac:dyDescent="0.35">
      <c r="A9250" s="5">
        <v>3.64</v>
      </c>
    </row>
    <row r="9251" spans="1:1" thickBot="1" x14ac:dyDescent="0.35">
      <c r="A9251" s="5">
        <v>881.93</v>
      </c>
    </row>
    <row r="9252" spans="1:1" thickBot="1" x14ac:dyDescent="0.35">
      <c r="A9252" s="5">
        <v>115.84</v>
      </c>
    </row>
    <row r="9253" spans="1:1" thickBot="1" x14ac:dyDescent="0.35">
      <c r="A9253" s="5">
        <v>107.648</v>
      </c>
    </row>
    <row r="9254" spans="1:1" thickBot="1" x14ac:dyDescent="0.35">
      <c r="A9254" s="5">
        <v>199.95</v>
      </c>
    </row>
    <row r="9255" spans="1:1" thickBot="1" x14ac:dyDescent="0.35">
      <c r="A9255" s="5">
        <v>12.96</v>
      </c>
    </row>
    <row r="9256" spans="1:1" thickBot="1" x14ac:dyDescent="0.35">
      <c r="A9256" s="5">
        <v>60.89</v>
      </c>
    </row>
    <row r="9257" spans="1:1" thickBot="1" x14ac:dyDescent="0.35">
      <c r="A9257" s="5">
        <v>14.94</v>
      </c>
    </row>
    <row r="9258" spans="1:1" thickBot="1" x14ac:dyDescent="0.35">
      <c r="A9258" s="5">
        <v>9.64</v>
      </c>
    </row>
    <row r="9259" spans="1:1" thickBot="1" x14ac:dyDescent="0.35">
      <c r="A9259" s="5">
        <v>332.94</v>
      </c>
    </row>
    <row r="9260" spans="1:1" thickBot="1" x14ac:dyDescent="0.35">
      <c r="A9260" s="5">
        <v>51.9</v>
      </c>
    </row>
    <row r="9261" spans="1:1" thickBot="1" x14ac:dyDescent="0.35">
      <c r="A9261" s="5">
        <v>64.959999999999994</v>
      </c>
    </row>
    <row r="9262" spans="1:1" thickBot="1" x14ac:dyDescent="0.35">
      <c r="A9262" s="5">
        <v>25.5</v>
      </c>
    </row>
    <row r="9263" spans="1:1" thickBot="1" x14ac:dyDescent="0.35">
      <c r="A9263" s="5">
        <v>215.976</v>
      </c>
    </row>
    <row r="9264" spans="1:1" thickBot="1" x14ac:dyDescent="0.35">
      <c r="A9264" s="5">
        <v>389.97</v>
      </c>
    </row>
    <row r="9265" spans="1:1" thickBot="1" x14ac:dyDescent="0.35">
      <c r="A9265" s="5">
        <v>269.91000000000003</v>
      </c>
    </row>
    <row r="9266" spans="1:1" thickBot="1" x14ac:dyDescent="0.35">
      <c r="A9266" s="5">
        <v>11.673</v>
      </c>
    </row>
    <row r="9267" spans="1:1" thickBot="1" x14ac:dyDescent="0.35">
      <c r="A9267" s="5">
        <v>64.847999999999999</v>
      </c>
    </row>
    <row r="9268" spans="1:1" thickBot="1" x14ac:dyDescent="0.35">
      <c r="A9268" s="5">
        <v>14.56</v>
      </c>
    </row>
    <row r="9269" spans="1:1" thickBot="1" x14ac:dyDescent="0.35">
      <c r="A9269" s="5">
        <v>102.58199999999999</v>
      </c>
    </row>
    <row r="9270" spans="1:1" thickBot="1" x14ac:dyDescent="0.35">
      <c r="A9270" s="5">
        <v>20.04</v>
      </c>
    </row>
    <row r="9271" spans="1:1" thickBot="1" x14ac:dyDescent="0.35">
      <c r="A9271" s="5">
        <v>32.088000000000001</v>
      </c>
    </row>
    <row r="9272" spans="1:1" thickBot="1" x14ac:dyDescent="0.35">
      <c r="A9272" s="5">
        <v>4305.5519999999997</v>
      </c>
    </row>
    <row r="9273" spans="1:1" thickBot="1" x14ac:dyDescent="0.35">
      <c r="A9273" s="5">
        <v>10.02</v>
      </c>
    </row>
    <row r="9274" spans="1:1" thickBot="1" x14ac:dyDescent="0.35">
      <c r="A9274" s="5">
        <v>631.96</v>
      </c>
    </row>
    <row r="9275" spans="1:1" thickBot="1" x14ac:dyDescent="0.35">
      <c r="A9275" s="5">
        <v>1577.94</v>
      </c>
    </row>
    <row r="9276" spans="1:1" thickBot="1" x14ac:dyDescent="0.35">
      <c r="A9276" s="5">
        <v>255.85</v>
      </c>
    </row>
    <row r="9277" spans="1:1" thickBot="1" x14ac:dyDescent="0.35">
      <c r="A9277" s="5">
        <v>184.70400000000001</v>
      </c>
    </row>
    <row r="9278" spans="1:1" thickBot="1" x14ac:dyDescent="0.35">
      <c r="A9278" s="5">
        <v>47.92</v>
      </c>
    </row>
    <row r="9279" spans="1:1" thickBot="1" x14ac:dyDescent="0.35">
      <c r="A9279" s="5">
        <v>15.936</v>
      </c>
    </row>
    <row r="9280" spans="1:1" thickBot="1" x14ac:dyDescent="0.35">
      <c r="A9280" s="5">
        <v>8.0009999999999994</v>
      </c>
    </row>
    <row r="9281" spans="1:1" thickBot="1" x14ac:dyDescent="0.35">
      <c r="A9281" s="5">
        <v>398.97199999999998</v>
      </c>
    </row>
    <row r="9282" spans="1:1" thickBot="1" x14ac:dyDescent="0.35">
      <c r="A9282" s="5">
        <v>163.88</v>
      </c>
    </row>
    <row r="9283" spans="1:1" thickBot="1" x14ac:dyDescent="0.35">
      <c r="A9283" s="5">
        <v>67.900000000000006</v>
      </c>
    </row>
    <row r="9284" spans="1:1" thickBot="1" x14ac:dyDescent="0.35">
      <c r="A9284" s="5">
        <v>72.224000000000004</v>
      </c>
    </row>
    <row r="9285" spans="1:1" thickBot="1" x14ac:dyDescent="0.35">
      <c r="A9285" s="5">
        <v>11.696</v>
      </c>
    </row>
    <row r="9286" spans="1:1" thickBot="1" x14ac:dyDescent="0.35">
      <c r="A9286" s="5">
        <v>392.94</v>
      </c>
    </row>
    <row r="9287" spans="1:1" thickBot="1" x14ac:dyDescent="0.35">
      <c r="A9287" s="5">
        <v>18.175999999999998</v>
      </c>
    </row>
    <row r="9288" spans="1:1" thickBot="1" x14ac:dyDescent="0.35">
      <c r="A9288" s="5">
        <v>6.8879999999999999</v>
      </c>
    </row>
    <row r="9289" spans="1:1" thickBot="1" x14ac:dyDescent="0.35">
      <c r="A9289" s="5">
        <v>457.48500000000001</v>
      </c>
    </row>
    <row r="9290" spans="1:1" thickBot="1" x14ac:dyDescent="0.35">
      <c r="A9290" s="5">
        <v>1079.316</v>
      </c>
    </row>
    <row r="9291" spans="1:1" thickBot="1" x14ac:dyDescent="0.35">
      <c r="A9291" s="5">
        <v>48.91</v>
      </c>
    </row>
    <row r="9292" spans="1:1" thickBot="1" x14ac:dyDescent="0.35">
      <c r="A9292" s="5">
        <v>9.84</v>
      </c>
    </row>
    <row r="9293" spans="1:1" thickBot="1" x14ac:dyDescent="0.35">
      <c r="A9293" s="5">
        <v>34.5</v>
      </c>
    </row>
    <row r="9294" spans="1:1" thickBot="1" x14ac:dyDescent="0.35">
      <c r="A9294" s="5">
        <v>0.55600000000000005</v>
      </c>
    </row>
    <row r="9295" spans="1:1" thickBot="1" x14ac:dyDescent="0.35">
      <c r="A9295" s="5">
        <v>43.8</v>
      </c>
    </row>
    <row r="9296" spans="1:1" thickBot="1" x14ac:dyDescent="0.35">
      <c r="A9296" s="5">
        <v>13.872</v>
      </c>
    </row>
    <row r="9297" spans="1:1" thickBot="1" x14ac:dyDescent="0.35">
      <c r="A9297" s="5">
        <v>115.96</v>
      </c>
    </row>
    <row r="9298" spans="1:1" thickBot="1" x14ac:dyDescent="0.35">
      <c r="A9298" s="5">
        <v>41.423999999999999</v>
      </c>
    </row>
    <row r="9299" spans="1:1" thickBot="1" x14ac:dyDescent="0.35">
      <c r="A9299" s="5">
        <v>244.768</v>
      </c>
    </row>
    <row r="9300" spans="1:1" thickBot="1" x14ac:dyDescent="0.35">
      <c r="A9300" s="5">
        <v>74.352000000000004</v>
      </c>
    </row>
    <row r="9301" spans="1:1" thickBot="1" x14ac:dyDescent="0.35">
      <c r="A9301" s="5">
        <v>4.3120000000000003</v>
      </c>
    </row>
    <row r="9302" spans="1:1" thickBot="1" x14ac:dyDescent="0.35">
      <c r="A9302" s="5">
        <v>56.686</v>
      </c>
    </row>
    <row r="9303" spans="1:1" thickBot="1" x14ac:dyDescent="0.35">
      <c r="A9303" s="5">
        <v>97.968000000000004</v>
      </c>
    </row>
    <row r="9304" spans="1:1" thickBot="1" x14ac:dyDescent="0.35">
      <c r="A9304" s="5">
        <v>7.8719999999999999</v>
      </c>
    </row>
    <row r="9305" spans="1:1" thickBot="1" x14ac:dyDescent="0.35">
      <c r="A9305" s="5">
        <v>15.552</v>
      </c>
    </row>
    <row r="9306" spans="1:1" thickBot="1" x14ac:dyDescent="0.35">
      <c r="A9306" s="5">
        <v>1.476</v>
      </c>
    </row>
    <row r="9307" spans="1:1" thickBot="1" x14ac:dyDescent="0.35">
      <c r="A9307" s="5">
        <v>8.4</v>
      </c>
    </row>
    <row r="9308" spans="1:1" thickBot="1" x14ac:dyDescent="0.35">
      <c r="A9308" s="5">
        <v>6.56</v>
      </c>
    </row>
    <row r="9309" spans="1:1" thickBot="1" x14ac:dyDescent="0.35">
      <c r="A9309" s="5">
        <v>14.88</v>
      </c>
    </row>
    <row r="9310" spans="1:1" thickBot="1" x14ac:dyDescent="0.35">
      <c r="A9310" s="5">
        <v>45.48</v>
      </c>
    </row>
    <row r="9311" spans="1:1" thickBot="1" x14ac:dyDescent="0.35">
      <c r="A9311" s="5">
        <v>25.44</v>
      </c>
    </row>
    <row r="9312" spans="1:1" thickBot="1" x14ac:dyDescent="0.35">
      <c r="A9312" s="5">
        <v>146.68799999999999</v>
      </c>
    </row>
    <row r="9313" spans="1:1" thickBot="1" x14ac:dyDescent="0.35">
      <c r="A9313" s="5">
        <v>4.9279999999999999</v>
      </c>
    </row>
    <row r="9314" spans="1:1" thickBot="1" x14ac:dyDescent="0.35">
      <c r="A9314" s="5">
        <v>63.488</v>
      </c>
    </row>
    <row r="9315" spans="1:1" thickBot="1" x14ac:dyDescent="0.35">
      <c r="A9315" s="5">
        <v>418.32</v>
      </c>
    </row>
    <row r="9316" spans="1:1" thickBot="1" x14ac:dyDescent="0.35">
      <c r="A9316" s="5">
        <v>123.858</v>
      </c>
    </row>
    <row r="9317" spans="1:1" thickBot="1" x14ac:dyDescent="0.35">
      <c r="A9317" s="5">
        <v>118.782</v>
      </c>
    </row>
    <row r="9318" spans="1:1" thickBot="1" x14ac:dyDescent="0.35">
      <c r="A9318" s="5">
        <v>769.18399999999997</v>
      </c>
    </row>
    <row r="9319" spans="1:1" thickBot="1" x14ac:dyDescent="0.35">
      <c r="A9319" s="5">
        <v>47.904000000000003</v>
      </c>
    </row>
    <row r="9320" spans="1:1" thickBot="1" x14ac:dyDescent="0.35">
      <c r="A9320" s="5">
        <v>13.36</v>
      </c>
    </row>
    <row r="9321" spans="1:1" thickBot="1" x14ac:dyDescent="0.35">
      <c r="A9321" s="5">
        <v>163.76400000000001</v>
      </c>
    </row>
    <row r="9322" spans="1:1" thickBot="1" x14ac:dyDescent="0.35">
      <c r="A9322" s="5">
        <v>183.92</v>
      </c>
    </row>
    <row r="9323" spans="1:1" thickBot="1" x14ac:dyDescent="0.35">
      <c r="A9323" s="5">
        <v>11.375999999999999</v>
      </c>
    </row>
    <row r="9324" spans="1:1" thickBot="1" x14ac:dyDescent="0.35">
      <c r="A9324" s="5">
        <v>66.111999999999995</v>
      </c>
    </row>
    <row r="9325" spans="1:1" thickBot="1" x14ac:dyDescent="0.35">
      <c r="A9325" s="5">
        <v>211.04</v>
      </c>
    </row>
    <row r="9326" spans="1:1" thickBot="1" x14ac:dyDescent="0.35">
      <c r="A9326" s="5">
        <v>594.81600000000003</v>
      </c>
    </row>
    <row r="9327" spans="1:1" thickBot="1" x14ac:dyDescent="0.35">
      <c r="A9327" s="5">
        <v>72.959999999999994</v>
      </c>
    </row>
    <row r="9328" spans="1:1" thickBot="1" x14ac:dyDescent="0.35">
      <c r="A9328" s="5">
        <v>80.959999999999994</v>
      </c>
    </row>
    <row r="9329" spans="1:1" thickBot="1" x14ac:dyDescent="0.35">
      <c r="A9329" s="5">
        <v>455.71199999999999</v>
      </c>
    </row>
    <row r="9330" spans="1:1" thickBot="1" x14ac:dyDescent="0.35">
      <c r="A9330" s="5">
        <v>25.98</v>
      </c>
    </row>
    <row r="9331" spans="1:1" thickBot="1" x14ac:dyDescent="0.35">
      <c r="A9331" s="5">
        <v>45.28</v>
      </c>
    </row>
    <row r="9332" spans="1:1" thickBot="1" x14ac:dyDescent="0.35">
      <c r="A9332" s="5">
        <v>15.56</v>
      </c>
    </row>
    <row r="9333" spans="1:1" thickBot="1" x14ac:dyDescent="0.35">
      <c r="A9333" s="5">
        <v>859.2</v>
      </c>
    </row>
    <row r="9334" spans="1:1" thickBot="1" x14ac:dyDescent="0.35">
      <c r="A9334" s="5">
        <v>195.68</v>
      </c>
    </row>
    <row r="9335" spans="1:1" thickBot="1" x14ac:dyDescent="0.35">
      <c r="A9335" s="5">
        <v>14.2</v>
      </c>
    </row>
    <row r="9336" spans="1:1" thickBot="1" x14ac:dyDescent="0.35">
      <c r="A9336" s="5">
        <v>314.35199999999998</v>
      </c>
    </row>
    <row r="9337" spans="1:1" thickBot="1" x14ac:dyDescent="0.35">
      <c r="A9337" s="5">
        <v>4.6079999999999997</v>
      </c>
    </row>
    <row r="9338" spans="1:1" thickBot="1" x14ac:dyDescent="0.35">
      <c r="A9338" s="5">
        <v>17.899999999999999</v>
      </c>
    </row>
    <row r="9339" spans="1:1" thickBot="1" x14ac:dyDescent="0.35">
      <c r="A9339" s="5">
        <v>2.992</v>
      </c>
    </row>
    <row r="9340" spans="1:1" thickBot="1" x14ac:dyDescent="0.35">
      <c r="A9340" s="5">
        <v>20.064</v>
      </c>
    </row>
    <row r="9341" spans="1:1" thickBot="1" x14ac:dyDescent="0.35">
      <c r="A9341" s="5">
        <v>146.72999999999999</v>
      </c>
    </row>
    <row r="9342" spans="1:1" thickBot="1" x14ac:dyDescent="0.35">
      <c r="A9342" s="5">
        <v>18.75</v>
      </c>
    </row>
    <row r="9343" spans="1:1" thickBot="1" x14ac:dyDescent="0.35">
      <c r="A9343" s="5">
        <v>117.57599999999999</v>
      </c>
    </row>
    <row r="9344" spans="1:1" thickBot="1" x14ac:dyDescent="0.35">
      <c r="A9344" s="5">
        <v>51.183999999999997</v>
      </c>
    </row>
    <row r="9345" spans="1:1" thickBot="1" x14ac:dyDescent="0.35">
      <c r="A9345" s="5">
        <v>455.97</v>
      </c>
    </row>
    <row r="9346" spans="1:1" thickBot="1" x14ac:dyDescent="0.35">
      <c r="A9346" s="5">
        <v>5.7149999999999999</v>
      </c>
    </row>
    <row r="9347" spans="1:1" thickBot="1" x14ac:dyDescent="0.35">
      <c r="A9347" s="5">
        <v>57.594000000000001</v>
      </c>
    </row>
    <row r="9348" spans="1:1" thickBot="1" x14ac:dyDescent="0.35">
      <c r="A9348" s="5">
        <v>30.143999999999998</v>
      </c>
    </row>
    <row r="9349" spans="1:1" thickBot="1" x14ac:dyDescent="0.35">
      <c r="A9349" s="5">
        <v>899.43</v>
      </c>
    </row>
    <row r="9350" spans="1:1" thickBot="1" x14ac:dyDescent="0.35">
      <c r="A9350" s="5">
        <v>842.72</v>
      </c>
    </row>
    <row r="9351" spans="1:1" thickBot="1" x14ac:dyDescent="0.35">
      <c r="A9351" s="5">
        <v>41.96</v>
      </c>
    </row>
    <row r="9352" spans="1:1" thickBot="1" x14ac:dyDescent="0.35">
      <c r="A9352" s="5">
        <v>13.215999999999999</v>
      </c>
    </row>
    <row r="9353" spans="1:1" thickBot="1" x14ac:dyDescent="0.35">
      <c r="A9353" s="5">
        <v>184.75200000000001</v>
      </c>
    </row>
    <row r="9354" spans="1:1" thickBot="1" x14ac:dyDescent="0.35">
      <c r="A9354" s="5">
        <v>520.46400000000006</v>
      </c>
    </row>
    <row r="9355" spans="1:1" thickBot="1" x14ac:dyDescent="0.35">
      <c r="A9355" s="5">
        <v>11.423999999999999</v>
      </c>
    </row>
    <row r="9356" spans="1:1" thickBot="1" x14ac:dyDescent="0.35">
      <c r="A9356" s="5">
        <v>19.440000000000001</v>
      </c>
    </row>
    <row r="9357" spans="1:1" thickBot="1" x14ac:dyDescent="0.35">
      <c r="A9357" s="5">
        <v>3.64</v>
      </c>
    </row>
    <row r="9358" spans="1:1" thickBot="1" x14ac:dyDescent="0.35">
      <c r="A9358" s="5">
        <v>18.54</v>
      </c>
    </row>
    <row r="9359" spans="1:1" thickBot="1" x14ac:dyDescent="0.35">
      <c r="A9359" s="5">
        <v>43.12</v>
      </c>
    </row>
    <row r="9360" spans="1:1" thickBot="1" x14ac:dyDescent="0.35">
      <c r="A9360" s="5">
        <v>313.72199999999998</v>
      </c>
    </row>
    <row r="9361" spans="1:1" thickBot="1" x14ac:dyDescent="0.35">
      <c r="A9361" s="5">
        <v>45.98</v>
      </c>
    </row>
    <row r="9362" spans="1:1" thickBot="1" x14ac:dyDescent="0.35">
      <c r="A9362" s="5">
        <v>428.68</v>
      </c>
    </row>
    <row r="9363" spans="1:1" thickBot="1" x14ac:dyDescent="0.35">
      <c r="A9363" s="5">
        <v>30.576000000000001</v>
      </c>
    </row>
    <row r="9364" spans="1:1" thickBot="1" x14ac:dyDescent="0.35">
      <c r="A9364" s="5">
        <v>13.02</v>
      </c>
    </row>
    <row r="9365" spans="1:1" thickBot="1" x14ac:dyDescent="0.35">
      <c r="A9365" s="5">
        <v>22.14</v>
      </c>
    </row>
    <row r="9366" spans="1:1" thickBot="1" x14ac:dyDescent="0.35">
      <c r="A9366" s="5">
        <v>359.32</v>
      </c>
    </row>
    <row r="9367" spans="1:1" thickBot="1" x14ac:dyDescent="0.35">
      <c r="A9367" s="5">
        <v>11.56</v>
      </c>
    </row>
    <row r="9368" spans="1:1" thickBot="1" x14ac:dyDescent="0.35">
      <c r="A9368" s="5">
        <v>68.48</v>
      </c>
    </row>
    <row r="9369" spans="1:1" thickBot="1" x14ac:dyDescent="0.35">
      <c r="A9369" s="5">
        <v>1676.88</v>
      </c>
    </row>
    <row r="9370" spans="1:1" thickBot="1" x14ac:dyDescent="0.35">
      <c r="A9370" s="5">
        <v>37.94</v>
      </c>
    </row>
    <row r="9371" spans="1:1" thickBot="1" x14ac:dyDescent="0.35">
      <c r="A9371" s="5">
        <v>272.97000000000003</v>
      </c>
    </row>
    <row r="9372" spans="1:1" thickBot="1" x14ac:dyDescent="0.35">
      <c r="A9372" s="5">
        <v>41.567999999999998</v>
      </c>
    </row>
    <row r="9373" spans="1:1" thickBot="1" x14ac:dyDescent="0.35">
      <c r="A9373" s="5">
        <v>317.05799999999999</v>
      </c>
    </row>
    <row r="9374" spans="1:1" thickBot="1" x14ac:dyDescent="0.35">
      <c r="A9374" s="5">
        <v>8.0399999999999991</v>
      </c>
    </row>
    <row r="9375" spans="1:1" thickBot="1" x14ac:dyDescent="0.35">
      <c r="A9375" s="5">
        <v>419.94400000000002</v>
      </c>
    </row>
    <row r="9376" spans="1:1" thickBot="1" x14ac:dyDescent="0.35">
      <c r="A9376" s="5">
        <v>61.38</v>
      </c>
    </row>
    <row r="9377" spans="1:1" thickBot="1" x14ac:dyDescent="0.35">
      <c r="A9377" s="5">
        <v>50</v>
      </c>
    </row>
    <row r="9378" spans="1:1" thickBot="1" x14ac:dyDescent="0.35">
      <c r="A9378" s="5">
        <v>31.8</v>
      </c>
    </row>
    <row r="9379" spans="1:1" thickBot="1" x14ac:dyDescent="0.35">
      <c r="A9379" s="5">
        <v>32.56</v>
      </c>
    </row>
    <row r="9380" spans="1:1" thickBot="1" x14ac:dyDescent="0.35">
      <c r="A9380" s="5">
        <v>7.0720000000000001</v>
      </c>
    </row>
    <row r="9381" spans="1:1" thickBot="1" x14ac:dyDescent="0.35">
      <c r="A9381" s="5">
        <v>45.527999999999999</v>
      </c>
    </row>
    <row r="9382" spans="1:1" thickBot="1" x14ac:dyDescent="0.35">
      <c r="A9382" s="5">
        <v>64.784000000000006</v>
      </c>
    </row>
    <row r="9383" spans="1:1" thickBot="1" x14ac:dyDescent="0.35">
      <c r="A9383" s="5">
        <v>424.27199999999999</v>
      </c>
    </row>
    <row r="9384" spans="1:1" thickBot="1" x14ac:dyDescent="0.35">
      <c r="A9384" s="5">
        <v>1.3440000000000001</v>
      </c>
    </row>
    <row r="9385" spans="1:1" thickBot="1" x14ac:dyDescent="0.35">
      <c r="A9385" s="5">
        <v>83.92</v>
      </c>
    </row>
    <row r="9386" spans="1:1" thickBot="1" x14ac:dyDescent="0.35">
      <c r="A9386" s="5">
        <v>25.92</v>
      </c>
    </row>
    <row r="9387" spans="1:1" thickBot="1" x14ac:dyDescent="0.35">
      <c r="A9387" s="5">
        <v>120.57599999999999</v>
      </c>
    </row>
    <row r="9388" spans="1:1" thickBot="1" x14ac:dyDescent="0.35">
      <c r="A9388" s="5">
        <v>79.92</v>
      </c>
    </row>
    <row r="9389" spans="1:1" thickBot="1" x14ac:dyDescent="0.35">
      <c r="A9389" s="5">
        <v>12.28</v>
      </c>
    </row>
    <row r="9390" spans="1:1" thickBot="1" x14ac:dyDescent="0.35">
      <c r="A9390" s="5">
        <v>542.94000000000005</v>
      </c>
    </row>
    <row r="9391" spans="1:1" thickBot="1" x14ac:dyDescent="0.35">
      <c r="A9391" s="5">
        <v>2.04</v>
      </c>
    </row>
    <row r="9392" spans="1:1" thickBot="1" x14ac:dyDescent="0.35">
      <c r="A9392" s="5">
        <v>228.92</v>
      </c>
    </row>
    <row r="9393" spans="1:1" thickBot="1" x14ac:dyDescent="0.35">
      <c r="A9393" s="5">
        <v>7.992</v>
      </c>
    </row>
    <row r="9394" spans="1:1" thickBot="1" x14ac:dyDescent="0.35">
      <c r="A9394" s="5">
        <v>582.33600000000001</v>
      </c>
    </row>
    <row r="9395" spans="1:1" thickBot="1" x14ac:dyDescent="0.35">
      <c r="A9395" s="5">
        <v>629.95000000000005</v>
      </c>
    </row>
    <row r="9396" spans="1:1" thickBot="1" x14ac:dyDescent="0.35">
      <c r="A9396" s="5">
        <v>631.78200000000004</v>
      </c>
    </row>
    <row r="9397" spans="1:1" thickBot="1" x14ac:dyDescent="0.35">
      <c r="A9397" s="5">
        <v>801.56799999999998</v>
      </c>
    </row>
    <row r="9398" spans="1:1" thickBot="1" x14ac:dyDescent="0.35">
      <c r="A9398" s="5">
        <v>75.180000000000007</v>
      </c>
    </row>
    <row r="9399" spans="1:1" thickBot="1" x14ac:dyDescent="0.35">
      <c r="A9399" s="5">
        <v>30.98</v>
      </c>
    </row>
    <row r="9400" spans="1:1" thickBot="1" x14ac:dyDescent="0.35">
      <c r="A9400" s="5">
        <v>1349.91</v>
      </c>
    </row>
    <row r="9401" spans="1:1" thickBot="1" x14ac:dyDescent="0.35">
      <c r="A9401" s="5">
        <v>14.112</v>
      </c>
    </row>
    <row r="9402" spans="1:1" thickBot="1" x14ac:dyDescent="0.35">
      <c r="A9402" s="5">
        <v>31.12</v>
      </c>
    </row>
    <row r="9403" spans="1:1" thickBot="1" x14ac:dyDescent="0.35">
      <c r="A9403" s="5">
        <v>4.2720000000000002</v>
      </c>
    </row>
    <row r="9404" spans="1:1" thickBot="1" x14ac:dyDescent="0.35">
      <c r="A9404" s="5">
        <v>209.148</v>
      </c>
    </row>
    <row r="9405" spans="1:1" thickBot="1" x14ac:dyDescent="0.35">
      <c r="A9405" s="5">
        <v>1591.02</v>
      </c>
    </row>
    <row r="9406" spans="1:1" thickBot="1" x14ac:dyDescent="0.35">
      <c r="A9406" s="5">
        <v>7.92</v>
      </c>
    </row>
    <row r="9407" spans="1:1" thickBot="1" x14ac:dyDescent="0.35">
      <c r="A9407" s="5">
        <v>574.91</v>
      </c>
    </row>
    <row r="9408" spans="1:1" thickBot="1" x14ac:dyDescent="0.35">
      <c r="A9408" s="5">
        <v>8.4480000000000004</v>
      </c>
    </row>
    <row r="9409" spans="1:1" thickBot="1" x14ac:dyDescent="0.35">
      <c r="A9409" s="5">
        <v>1071</v>
      </c>
    </row>
    <row r="9410" spans="1:1" thickBot="1" x14ac:dyDescent="0.35">
      <c r="A9410" s="5">
        <v>12.07</v>
      </c>
    </row>
    <row r="9411" spans="1:1" thickBot="1" x14ac:dyDescent="0.35">
      <c r="A9411" s="5">
        <v>3.2730000000000001</v>
      </c>
    </row>
    <row r="9412" spans="1:1" thickBot="1" x14ac:dyDescent="0.35">
      <c r="A9412" s="5">
        <v>87.92</v>
      </c>
    </row>
    <row r="9413" spans="1:1" thickBot="1" x14ac:dyDescent="0.35">
      <c r="A9413" s="5">
        <v>104.696</v>
      </c>
    </row>
    <row r="9414" spans="1:1" thickBot="1" x14ac:dyDescent="0.35">
      <c r="A9414" s="5">
        <v>2803.92</v>
      </c>
    </row>
    <row r="9415" spans="1:1" thickBot="1" x14ac:dyDescent="0.35">
      <c r="A9415" s="5">
        <v>6.8159999999999998</v>
      </c>
    </row>
    <row r="9416" spans="1:1" thickBot="1" x14ac:dyDescent="0.35">
      <c r="A9416" s="5">
        <v>249.584</v>
      </c>
    </row>
    <row r="9417" spans="1:1" thickBot="1" x14ac:dyDescent="0.35">
      <c r="A9417" s="5">
        <v>17.940000000000001</v>
      </c>
    </row>
    <row r="9418" spans="1:1" thickBot="1" x14ac:dyDescent="0.35">
      <c r="A9418" s="5">
        <v>10.11</v>
      </c>
    </row>
    <row r="9419" spans="1:1" thickBot="1" x14ac:dyDescent="0.35">
      <c r="A9419" s="5">
        <v>10.368</v>
      </c>
    </row>
    <row r="9420" spans="1:1" thickBot="1" x14ac:dyDescent="0.35">
      <c r="A9420" s="5">
        <v>11.952</v>
      </c>
    </row>
    <row r="9421" spans="1:1" thickBot="1" x14ac:dyDescent="0.35">
      <c r="A9421" s="5">
        <v>15.224</v>
      </c>
    </row>
    <row r="9422" spans="1:1" thickBot="1" x14ac:dyDescent="0.35">
      <c r="A9422" s="5">
        <v>21.984000000000002</v>
      </c>
    </row>
    <row r="9423" spans="1:1" thickBot="1" x14ac:dyDescent="0.35">
      <c r="A9423" s="5">
        <v>604.75199999999995</v>
      </c>
    </row>
    <row r="9424" spans="1:1" thickBot="1" x14ac:dyDescent="0.35">
      <c r="A9424" s="5">
        <v>40.700000000000003</v>
      </c>
    </row>
    <row r="9425" spans="1:1" thickBot="1" x14ac:dyDescent="0.35">
      <c r="A9425" s="5">
        <v>302.37599999999998</v>
      </c>
    </row>
    <row r="9426" spans="1:1" thickBot="1" x14ac:dyDescent="0.35">
      <c r="A9426" s="5">
        <v>45</v>
      </c>
    </row>
    <row r="9427" spans="1:1" thickBot="1" x14ac:dyDescent="0.35">
      <c r="A9427" s="5">
        <v>3785.2919999999999</v>
      </c>
    </row>
    <row r="9428" spans="1:1" thickBot="1" x14ac:dyDescent="0.35">
      <c r="A9428" s="5">
        <v>35.4</v>
      </c>
    </row>
    <row r="9429" spans="1:1" thickBot="1" x14ac:dyDescent="0.35">
      <c r="A9429" s="5">
        <v>199.9</v>
      </c>
    </row>
    <row r="9430" spans="1:1" thickBot="1" x14ac:dyDescent="0.35">
      <c r="A9430" s="5">
        <v>1212.96</v>
      </c>
    </row>
    <row r="9431" spans="1:1" thickBot="1" x14ac:dyDescent="0.35">
      <c r="A9431" s="5">
        <v>1099.96</v>
      </c>
    </row>
    <row r="9432" spans="1:1" thickBot="1" x14ac:dyDescent="0.35">
      <c r="A9432" s="5">
        <v>103.48099999999999</v>
      </c>
    </row>
    <row r="9433" spans="1:1" thickBot="1" x14ac:dyDescent="0.35">
      <c r="A9433" s="5">
        <v>5.9039999999999999</v>
      </c>
    </row>
    <row r="9434" spans="1:1" thickBot="1" x14ac:dyDescent="0.35">
      <c r="A9434" s="5">
        <v>30.08</v>
      </c>
    </row>
    <row r="9435" spans="1:1" thickBot="1" x14ac:dyDescent="0.35">
      <c r="A9435" s="5">
        <v>36.287999999999997</v>
      </c>
    </row>
    <row r="9436" spans="1:1" thickBot="1" x14ac:dyDescent="0.35">
      <c r="A9436" s="5">
        <v>10.272</v>
      </c>
    </row>
    <row r="9437" spans="1:1" thickBot="1" x14ac:dyDescent="0.35">
      <c r="A9437" s="5">
        <v>252.8</v>
      </c>
    </row>
    <row r="9438" spans="1:1" thickBot="1" x14ac:dyDescent="0.35">
      <c r="A9438" s="5">
        <v>2.9460000000000002</v>
      </c>
    </row>
    <row r="9439" spans="1:1" thickBot="1" x14ac:dyDescent="0.35">
      <c r="A9439" s="5">
        <v>12.96</v>
      </c>
    </row>
    <row r="9440" spans="1:1" thickBot="1" x14ac:dyDescent="0.35">
      <c r="A9440" s="5">
        <v>285.57600000000002</v>
      </c>
    </row>
    <row r="9441" spans="1:1" thickBot="1" x14ac:dyDescent="0.35">
      <c r="A9441" s="5">
        <v>22.24</v>
      </c>
    </row>
    <row r="9442" spans="1:1" thickBot="1" x14ac:dyDescent="0.35">
      <c r="A9442" s="5">
        <v>14.62</v>
      </c>
    </row>
    <row r="9443" spans="1:1" thickBot="1" x14ac:dyDescent="0.35">
      <c r="A9443" s="5">
        <v>48.36</v>
      </c>
    </row>
    <row r="9444" spans="1:1" thickBot="1" x14ac:dyDescent="0.35">
      <c r="A9444" s="5">
        <v>16.256</v>
      </c>
    </row>
    <row r="9445" spans="1:1" thickBot="1" x14ac:dyDescent="0.35">
      <c r="A9445" s="5">
        <v>219.184</v>
      </c>
    </row>
    <row r="9446" spans="1:1" thickBot="1" x14ac:dyDescent="0.35">
      <c r="A9446" s="5">
        <v>95.84</v>
      </c>
    </row>
    <row r="9447" spans="1:1" thickBot="1" x14ac:dyDescent="0.35">
      <c r="A9447" s="5">
        <v>12.39</v>
      </c>
    </row>
    <row r="9448" spans="1:1" thickBot="1" x14ac:dyDescent="0.35">
      <c r="A9448" s="5">
        <v>35.880000000000003</v>
      </c>
    </row>
    <row r="9449" spans="1:1" thickBot="1" x14ac:dyDescent="0.35">
      <c r="A9449" s="5">
        <v>477.3</v>
      </c>
    </row>
    <row r="9450" spans="1:1" thickBot="1" x14ac:dyDescent="0.35">
      <c r="A9450" s="5">
        <v>12.32</v>
      </c>
    </row>
    <row r="9451" spans="1:1" thickBot="1" x14ac:dyDescent="0.35">
      <c r="A9451" s="5">
        <v>8.6080000000000005</v>
      </c>
    </row>
    <row r="9452" spans="1:1" thickBot="1" x14ac:dyDescent="0.35">
      <c r="A9452" s="5">
        <v>136.26</v>
      </c>
    </row>
    <row r="9453" spans="1:1" thickBot="1" x14ac:dyDescent="0.35">
      <c r="A9453" s="5">
        <v>186.15</v>
      </c>
    </row>
    <row r="9454" spans="1:1" thickBot="1" x14ac:dyDescent="0.35">
      <c r="A9454" s="5">
        <v>81.792000000000002</v>
      </c>
    </row>
    <row r="9455" spans="1:1" thickBot="1" x14ac:dyDescent="0.35">
      <c r="A9455" s="5">
        <v>47.19</v>
      </c>
    </row>
    <row r="9456" spans="1:1" thickBot="1" x14ac:dyDescent="0.35">
      <c r="A9456" s="5">
        <v>36.783999999999999</v>
      </c>
    </row>
    <row r="9457" spans="1:1" thickBot="1" x14ac:dyDescent="0.35">
      <c r="A9457" s="5">
        <v>91.474999999999994</v>
      </c>
    </row>
    <row r="9458" spans="1:1" thickBot="1" x14ac:dyDescent="0.35">
      <c r="A9458" s="5">
        <v>27.192</v>
      </c>
    </row>
    <row r="9459" spans="1:1" thickBot="1" x14ac:dyDescent="0.35">
      <c r="A9459" s="5">
        <v>12.06</v>
      </c>
    </row>
    <row r="9460" spans="1:1" thickBot="1" x14ac:dyDescent="0.35">
      <c r="A9460" s="5">
        <v>144.6</v>
      </c>
    </row>
    <row r="9461" spans="1:1" thickBot="1" x14ac:dyDescent="0.35">
      <c r="A9461" s="5">
        <v>15.992000000000001</v>
      </c>
    </row>
    <row r="9462" spans="1:1" thickBot="1" x14ac:dyDescent="0.35">
      <c r="A9462" s="5">
        <v>34.44</v>
      </c>
    </row>
    <row r="9463" spans="1:1" thickBot="1" x14ac:dyDescent="0.35">
      <c r="A9463" s="5">
        <v>321.55200000000002</v>
      </c>
    </row>
    <row r="9464" spans="1:1" thickBot="1" x14ac:dyDescent="0.35">
      <c r="A9464" s="5">
        <v>701.96</v>
      </c>
    </row>
    <row r="9465" spans="1:1" thickBot="1" x14ac:dyDescent="0.35">
      <c r="A9465" s="5">
        <v>19.456</v>
      </c>
    </row>
    <row r="9466" spans="1:1" thickBot="1" x14ac:dyDescent="0.35">
      <c r="A9466" s="5">
        <v>17.28</v>
      </c>
    </row>
    <row r="9467" spans="1:1" thickBot="1" x14ac:dyDescent="0.35">
      <c r="A9467" s="5">
        <v>31.96</v>
      </c>
    </row>
    <row r="9468" spans="1:1" thickBot="1" x14ac:dyDescent="0.35">
      <c r="A9468" s="5">
        <v>164.68799999999999</v>
      </c>
    </row>
    <row r="9469" spans="1:1" thickBot="1" x14ac:dyDescent="0.35">
      <c r="A9469" s="5">
        <v>166.5</v>
      </c>
    </row>
    <row r="9470" spans="1:1" thickBot="1" x14ac:dyDescent="0.35">
      <c r="A9470" s="5">
        <v>12.96</v>
      </c>
    </row>
    <row r="9471" spans="1:1" thickBot="1" x14ac:dyDescent="0.35">
      <c r="A9471" s="5">
        <v>110.96</v>
      </c>
    </row>
    <row r="9472" spans="1:1" thickBot="1" x14ac:dyDescent="0.35">
      <c r="A9472" s="5">
        <v>99.98</v>
      </c>
    </row>
    <row r="9473" spans="1:1" thickBot="1" x14ac:dyDescent="0.35">
      <c r="A9473" s="5">
        <v>11.423999999999999</v>
      </c>
    </row>
    <row r="9474" spans="1:1" thickBot="1" x14ac:dyDescent="0.35">
      <c r="A9474" s="5">
        <v>128.124</v>
      </c>
    </row>
    <row r="9475" spans="1:1" thickBot="1" x14ac:dyDescent="0.35">
      <c r="A9475" s="5">
        <v>101.4</v>
      </c>
    </row>
    <row r="9476" spans="1:1" thickBot="1" x14ac:dyDescent="0.35">
      <c r="A9476" s="5">
        <v>5.9039999999999999</v>
      </c>
    </row>
    <row r="9477" spans="1:1" thickBot="1" x14ac:dyDescent="0.35">
      <c r="A9477" s="5">
        <v>173.488</v>
      </c>
    </row>
    <row r="9478" spans="1:1" thickBot="1" x14ac:dyDescent="0.35">
      <c r="A9478" s="5">
        <v>51.56</v>
      </c>
    </row>
    <row r="9479" spans="1:1" thickBot="1" x14ac:dyDescent="0.35">
      <c r="A9479" s="5">
        <v>3.5640000000000001</v>
      </c>
    </row>
    <row r="9480" spans="1:1" thickBot="1" x14ac:dyDescent="0.35">
      <c r="A9480" s="5">
        <v>13.16</v>
      </c>
    </row>
    <row r="9481" spans="1:1" thickBot="1" x14ac:dyDescent="0.35">
      <c r="A9481" s="5">
        <v>3.8279999999999998</v>
      </c>
    </row>
    <row r="9482" spans="1:1" thickBot="1" x14ac:dyDescent="0.35">
      <c r="A9482" s="5">
        <v>304.99</v>
      </c>
    </row>
    <row r="9483" spans="1:1" thickBot="1" x14ac:dyDescent="0.35">
      <c r="A9483" s="5">
        <v>18.16</v>
      </c>
    </row>
    <row r="9484" spans="1:1" thickBot="1" x14ac:dyDescent="0.35">
      <c r="A9484" s="5">
        <v>319.98399999999998</v>
      </c>
    </row>
    <row r="9485" spans="1:1" thickBot="1" x14ac:dyDescent="0.35">
      <c r="A9485" s="5">
        <v>19.68</v>
      </c>
    </row>
    <row r="9486" spans="1:1" thickBot="1" x14ac:dyDescent="0.35">
      <c r="A9486" s="5">
        <v>781.86400000000003</v>
      </c>
    </row>
    <row r="9487" spans="1:1" thickBot="1" x14ac:dyDescent="0.35">
      <c r="A9487" s="5">
        <v>30.815999999999999</v>
      </c>
    </row>
    <row r="9488" spans="1:1" thickBot="1" x14ac:dyDescent="0.35">
      <c r="A9488" s="5">
        <v>673.34400000000005</v>
      </c>
    </row>
    <row r="9489" spans="1:1" thickBot="1" x14ac:dyDescent="0.35">
      <c r="A9489" s="5">
        <v>6.54</v>
      </c>
    </row>
    <row r="9490" spans="1:1" thickBot="1" x14ac:dyDescent="0.35">
      <c r="A9490" s="5">
        <v>572.79999999999995</v>
      </c>
    </row>
    <row r="9491" spans="1:1" thickBot="1" x14ac:dyDescent="0.35">
      <c r="A9491" s="5">
        <v>197.05</v>
      </c>
    </row>
    <row r="9492" spans="1:1" thickBot="1" x14ac:dyDescent="0.35">
      <c r="A9492" s="5">
        <v>2022.2719999999999</v>
      </c>
    </row>
    <row r="9493" spans="1:1" thickBot="1" x14ac:dyDescent="0.35">
      <c r="A9493" s="5">
        <v>9.1199999999999992</v>
      </c>
    </row>
    <row r="9494" spans="1:1" thickBot="1" x14ac:dyDescent="0.35">
      <c r="A9494" s="5">
        <v>38.159999999999997</v>
      </c>
    </row>
    <row r="9495" spans="1:1" thickBot="1" x14ac:dyDescent="0.35">
      <c r="A9495" s="5">
        <v>1592.85</v>
      </c>
    </row>
    <row r="9496" spans="1:1" thickBot="1" x14ac:dyDescent="0.35">
      <c r="A9496" s="5">
        <v>11.88</v>
      </c>
    </row>
    <row r="9497" spans="1:1" thickBot="1" x14ac:dyDescent="0.35">
      <c r="A9497" s="5">
        <v>120</v>
      </c>
    </row>
    <row r="9498" spans="1:1" thickBot="1" x14ac:dyDescent="0.35">
      <c r="A9498" s="5">
        <v>8.67</v>
      </c>
    </row>
    <row r="9499" spans="1:1" thickBot="1" x14ac:dyDescent="0.35">
      <c r="A9499" s="5">
        <v>4.41</v>
      </c>
    </row>
    <row r="9500" spans="1:1" thickBot="1" x14ac:dyDescent="0.35">
      <c r="A9500" s="5">
        <v>167.94</v>
      </c>
    </row>
    <row r="9501" spans="1:1" thickBot="1" x14ac:dyDescent="0.35">
      <c r="A9501" s="5">
        <v>67.8</v>
      </c>
    </row>
    <row r="9502" spans="1:1" thickBot="1" x14ac:dyDescent="0.35">
      <c r="A9502" s="5">
        <v>26.94</v>
      </c>
    </row>
    <row r="9503" spans="1:1" thickBot="1" x14ac:dyDescent="0.35">
      <c r="A9503" s="5">
        <v>32.04</v>
      </c>
    </row>
    <row r="9504" spans="1:1" thickBot="1" x14ac:dyDescent="0.35">
      <c r="A9504" s="5">
        <v>32.130000000000003</v>
      </c>
    </row>
    <row r="9505" spans="1:1" thickBot="1" x14ac:dyDescent="0.35">
      <c r="A9505" s="5">
        <v>2.88</v>
      </c>
    </row>
    <row r="9506" spans="1:1" thickBot="1" x14ac:dyDescent="0.35">
      <c r="A9506" s="5">
        <v>1091.93</v>
      </c>
    </row>
    <row r="9507" spans="1:1" thickBot="1" x14ac:dyDescent="0.35">
      <c r="A9507" s="5">
        <v>111.96</v>
      </c>
    </row>
    <row r="9508" spans="1:1" thickBot="1" x14ac:dyDescent="0.35">
      <c r="A9508" s="5">
        <v>26.7</v>
      </c>
    </row>
    <row r="9509" spans="1:1" thickBot="1" x14ac:dyDescent="0.35">
      <c r="A9509" s="5">
        <v>40.200000000000003</v>
      </c>
    </row>
    <row r="9510" spans="1:1" thickBot="1" x14ac:dyDescent="0.35">
      <c r="A9510" s="5">
        <v>13.89</v>
      </c>
    </row>
    <row r="9511" spans="1:1" thickBot="1" x14ac:dyDescent="0.35">
      <c r="A9511" s="5">
        <v>689.82</v>
      </c>
    </row>
    <row r="9512" spans="1:1" thickBot="1" x14ac:dyDescent="0.35">
      <c r="A9512" s="5">
        <v>38.340000000000003</v>
      </c>
    </row>
    <row r="9513" spans="1:1" thickBot="1" x14ac:dyDescent="0.35">
      <c r="A9513" s="5">
        <v>9.2639999999999993</v>
      </c>
    </row>
    <row r="9514" spans="1:1" thickBot="1" x14ac:dyDescent="0.35">
      <c r="A9514" s="5">
        <v>204.66640000000001</v>
      </c>
    </row>
    <row r="9515" spans="1:1" thickBot="1" x14ac:dyDescent="0.35">
      <c r="A9515" s="5">
        <v>1649.75</v>
      </c>
    </row>
    <row r="9516" spans="1:1" thickBot="1" x14ac:dyDescent="0.35">
      <c r="A9516" s="5">
        <v>91.055999999999997</v>
      </c>
    </row>
    <row r="9517" spans="1:1" thickBot="1" x14ac:dyDescent="0.35">
      <c r="A9517" s="5">
        <v>54.207999999999998</v>
      </c>
    </row>
    <row r="9518" spans="1:1" thickBot="1" x14ac:dyDescent="0.35">
      <c r="A9518" s="5">
        <v>26.981999999999999</v>
      </c>
    </row>
    <row r="9519" spans="1:1" thickBot="1" x14ac:dyDescent="0.35">
      <c r="A9519" s="5">
        <v>6.9119999999999999</v>
      </c>
    </row>
    <row r="9520" spans="1:1" thickBot="1" x14ac:dyDescent="0.35">
      <c r="A9520" s="5">
        <v>435.50400000000002</v>
      </c>
    </row>
    <row r="9521" spans="1:1" thickBot="1" x14ac:dyDescent="0.35">
      <c r="A9521" s="5">
        <v>81.08</v>
      </c>
    </row>
    <row r="9522" spans="1:1" thickBot="1" x14ac:dyDescent="0.35">
      <c r="A9522" s="5">
        <v>93.02</v>
      </c>
    </row>
    <row r="9523" spans="1:1" thickBot="1" x14ac:dyDescent="0.35">
      <c r="A9523" s="5">
        <v>323.976</v>
      </c>
    </row>
    <row r="9524" spans="1:1" thickBot="1" x14ac:dyDescent="0.35">
      <c r="A9524" s="5">
        <v>15.552</v>
      </c>
    </row>
    <row r="9525" spans="1:1" thickBot="1" x14ac:dyDescent="0.35">
      <c r="A9525" s="5">
        <v>32.591999999999999</v>
      </c>
    </row>
    <row r="9526" spans="1:1" thickBot="1" x14ac:dyDescent="0.35">
      <c r="A9526" s="5">
        <v>83.92</v>
      </c>
    </row>
    <row r="9527" spans="1:1" thickBot="1" x14ac:dyDescent="0.35">
      <c r="A9527" s="5">
        <v>199.9</v>
      </c>
    </row>
    <row r="9528" spans="1:1" thickBot="1" x14ac:dyDescent="0.35">
      <c r="A9528" s="5">
        <v>31.175999999999998</v>
      </c>
    </row>
    <row r="9529" spans="1:1" thickBot="1" x14ac:dyDescent="0.35">
      <c r="A9529" s="5">
        <v>172.75200000000001</v>
      </c>
    </row>
    <row r="9530" spans="1:1" thickBot="1" x14ac:dyDescent="0.35">
      <c r="A9530" s="5">
        <v>9.2959999999999994</v>
      </c>
    </row>
    <row r="9531" spans="1:1" thickBot="1" x14ac:dyDescent="0.35">
      <c r="A9531" s="5">
        <v>12.768000000000001</v>
      </c>
    </row>
    <row r="9532" spans="1:1" thickBot="1" x14ac:dyDescent="0.35">
      <c r="A9532" s="5">
        <v>52.76</v>
      </c>
    </row>
    <row r="9533" spans="1:1" thickBot="1" x14ac:dyDescent="0.35">
      <c r="A9533" s="5">
        <v>55.616</v>
      </c>
    </row>
    <row r="9534" spans="1:1" thickBot="1" x14ac:dyDescent="0.35">
      <c r="A9534" s="5">
        <v>427.64400000000001</v>
      </c>
    </row>
    <row r="9535" spans="1:1" thickBot="1" x14ac:dyDescent="0.35">
      <c r="A9535" s="5">
        <v>40.67</v>
      </c>
    </row>
    <row r="9536" spans="1:1" thickBot="1" x14ac:dyDescent="0.35">
      <c r="A9536" s="5">
        <v>33.479999999999997</v>
      </c>
    </row>
    <row r="9537" spans="1:1" thickBot="1" x14ac:dyDescent="0.35">
      <c r="A9537" s="5">
        <v>9.7279999999999998</v>
      </c>
    </row>
    <row r="9538" spans="1:1" thickBot="1" x14ac:dyDescent="0.35">
      <c r="A9538" s="5">
        <v>8.8559999999999999</v>
      </c>
    </row>
    <row r="9539" spans="1:1" thickBot="1" x14ac:dyDescent="0.35">
      <c r="A9539" s="5">
        <v>477.666</v>
      </c>
    </row>
    <row r="9540" spans="1:1" thickBot="1" x14ac:dyDescent="0.35">
      <c r="A9540" s="5">
        <v>16.899999999999999</v>
      </c>
    </row>
    <row r="9541" spans="1:1" thickBot="1" x14ac:dyDescent="0.35">
      <c r="A9541" s="5">
        <v>39.96</v>
      </c>
    </row>
    <row r="9542" spans="1:1" thickBot="1" x14ac:dyDescent="0.35">
      <c r="A9542" s="5">
        <v>191.96799999999999</v>
      </c>
    </row>
    <row r="9543" spans="1:1" thickBot="1" x14ac:dyDescent="0.35">
      <c r="A9543" s="5">
        <v>35.520000000000003</v>
      </c>
    </row>
    <row r="9544" spans="1:1" thickBot="1" x14ac:dyDescent="0.35">
      <c r="A9544" s="5">
        <v>6.23</v>
      </c>
    </row>
    <row r="9545" spans="1:1" thickBot="1" x14ac:dyDescent="0.35">
      <c r="A9545" s="5">
        <v>56.704000000000001</v>
      </c>
    </row>
    <row r="9546" spans="1:1" thickBot="1" x14ac:dyDescent="0.35">
      <c r="A9546" s="5">
        <v>369.19920000000002</v>
      </c>
    </row>
    <row r="9547" spans="1:1" thickBot="1" x14ac:dyDescent="0.35">
      <c r="A9547" s="5">
        <v>1.98</v>
      </c>
    </row>
    <row r="9548" spans="1:1" thickBot="1" x14ac:dyDescent="0.35">
      <c r="A9548" s="5">
        <v>75.88</v>
      </c>
    </row>
    <row r="9549" spans="1:1" thickBot="1" x14ac:dyDescent="0.35">
      <c r="A9549" s="5">
        <v>6.8479999999999999</v>
      </c>
    </row>
    <row r="9550" spans="1:1" thickBot="1" x14ac:dyDescent="0.35">
      <c r="A9550" s="5">
        <v>4.6260000000000003</v>
      </c>
    </row>
    <row r="9551" spans="1:1" thickBot="1" x14ac:dyDescent="0.35">
      <c r="A9551" s="5">
        <v>453.6</v>
      </c>
    </row>
    <row r="9552" spans="1:1" thickBot="1" x14ac:dyDescent="0.35">
      <c r="A9552" s="5">
        <v>13.848000000000001</v>
      </c>
    </row>
    <row r="9553" spans="1:1" thickBot="1" x14ac:dyDescent="0.35">
      <c r="A9553" s="5">
        <v>577.58399999999995</v>
      </c>
    </row>
    <row r="9554" spans="1:1" thickBot="1" x14ac:dyDescent="0.35">
      <c r="A9554" s="5">
        <v>151.96</v>
      </c>
    </row>
    <row r="9555" spans="1:1" thickBot="1" x14ac:dyDescent="0.35">
      <c r="A9555" s="5">
        <v>68.432000000000002</v>
      </c>
    </row>
    <row r="9556" spans="1:1" thickBot="1" x14ac:dyDescent="0.35">
      <c r="A9556" s="5">
        <v>71.12</v>
      </c>
    </row>
    <row r="9557" spans="1:1" thickBot="1" x14ac:dyDescent="0.35">
      <c r="A9557" s="5">
        <v>3.008</v>
      </c>
    </row>
    <row r="9558" spans="1:1" thickBot="1" x14ac:dyDescent="0.35">
      <c r="A9558" s="5">
        <v>184.66</v>
      </c>
    </row>
    <row r="9559" spans="1:1" thickBot="1" x14ac:dyDescent="0.35">
      <c r="A9559" s="5">
        <v>5.3120000000000003</v>
      </c>
    </row>
    <row r="9560" spans="1:1" thickBot="1" x14ac:dyDescent="0.35">
      <c r="A9560" s="5">
        <v>132.52000000000001</v>
      </c>
    </row>
    <row r="9561" spans="1:1" thickBot="1" x14ac:dyDescent="0.35">
      <c r="A9561" s="5">
        <v>195.64</v>
      </c>
    </row>
    <row r="9562" spans="1:1" thickBot="1" x14ac:dyDescent="0.35">
      <c r="A9562" s="5">
        <v>51.968000000000004</v>
      </c>
    </row>
    <row r="9563" spans="1:1" thickBot="1" x14ac:dyDescent="0.35">
      <c r="A9563" s="5">
        <v>431.976</v>
      </c>
    </row>
    <row r="9564" spans="1:1" thickBot="1" x14ac:dyDescent="0.35">
      <c r="A9564" s="5">
        <v>224.93700000000001</v>
      </c>
    </row>
    <row r="9565" spans="1:1" thickBot="1" x14ac:dyDescent="0.35">
      <c r="A9565" s="5">
        <v>6</v>
      </c>
    </row>
    <row r="9566" spans="1:1" thickBot="1" x14ac:dyDescent="0.35">
      <c r="A9566" s="5">
        <v>11.76</v>
      </c>
    </row>
    <row r="9567" spans="1:1" thickBot="1" x14ac:dyDescent="0.35">
      <c r="A9567" s="5">
        <v>1125.4880000000001</v>
      </c>
    </row>
    <row r="9568" spans="1:1" thickBot="1" x14ac:dyDescent="0.35">
      <c r="A9568" s="5">
        <v>12.645</v>
      </c>
    </row>
    <row r="9569" spans="1:1" thickBot="1" x14ac:dyDescent="0.35">
      <c r="A9569" s="5">
        <v>4.032</v>
      </c>
    </row>
    <row r="9570" spans="1:1" thickBot="1" x14ac:dyDescent="0.35">
      <c r="A9570" s="5">
        <v>79.959999999999994</v>
      </c>
    </row>
    <row r="9571" spans="1:1" thickBot="1" x14ac:dyDescent="0.35">
      <c r="A9571" s="5">
        <v>6.7320000000000002</v>
      </c>
    </row>
    <row r="9572" spans="1:1" thickBot="1" x14ac:dyDescent="0.35">
      <c r="A9572" s="5">
        <v>33.567999999999998</v>
      </c>
    </row>
    <row r="9573" spans="1:1" thickBot="1" x14ac:dyDescent="0.35">
      <c r="A9573" s="5">
        <v>15.84</v>
      </c>
    </row>
    <row r="9574" spans="1:1" thickBot="1" x14ac:dyDescent="0.35">
      <c r="A9574" s="5">
        <v>24.423999999999999</v>
      </c>
    </row>
    <row r="9575" spans="1:1" thickBot="1" x14ac:dyDescent="0.35">
      <c r="A9575" s="5">
        <v>17.12</v>
      </c>
    </row>
    <row r="9576" spans="1:1" thickBot="1" x14ac:dyDescent="0.35">
      <c r="A9576" s="5">
        <v>31.56</v>
      </c>
    </row>
    <row r="9577" spans="1:1" thickBot="1" x14ac:dyDescent="0.35">
      <c r="A9577" s="5">
        <v>105.68600000000001</v>
      </c>
    </row>
    <row r="9578" spans="1:1" thickBot="1" x14ac:dyDescent="0.35">
      <c r="A9578" s="5">
        <v>399.54</v>
      </c>
    </row>
    <row r="9579" spans="1:1" thickBot="1" x14ac:dyDescent="0.35">
      <c r="A9579" s="5">
        <v>104.93</v>
      </c>
    </row>
    <row r="9580" spans="1:1" thickBot="1" x14ac:dyDescent="0.35">
      <c r="A9580" s="5">
        <v>1079.8499999999999</v>
      </c>
    </row>
    <row r="9581" spans="1:1" thickBot="1" x14ac:dyDescent="0.35">
      <c r="A9581" s="5">
        <v>70.98</v>
      </c>
    </row>
    <row r="9582" spans="1:1" thickBot="1" x14ac:dyDescent="0.35">
      <c r="A9582" s="5">
        <v>29.95</v>
      </c>
    </row>
    <row r="9583" spans="1:1" thickBot="1" x14ac:dyDescent="0.35">
      <c r="A9583" s="5">
        <v>589.41</v>
      </c>
    </row>
    <row r="9584" spans="1:1" thickBot="1" x14ac:dyDescent="0.35">
      <c r="A9584" s="5">
        <v>9.6479999999999997</v>
      </c>
    </row>
    <row r="9585" spans="1:1" thickBot="1" x14ac:dyDescent="0.35">
      <c r="A9585" s="5">
        <v>400.78399999999999</v>
      </c>
    </row>
    <row r="9586" spans="1:1" thickBot="1" x14ac:dyDescent="0.35">
      <c r="A9586" s="5">
        <v>53.72</v>
      </c>
    </row>
    <row r="9587" spans="1:1" thickBot="1" x14ac:dyDescent="0.35">
      <c r="A9587" s="5">
        <v>31.007999999999999</v>
      </c>
    </row>
    <row r="9588" spans="1:1" thickBot="1" x14ac:dyDescent="0.35">
      <c r="A9588" s="5">
        <v>61.12</v>
      </c>
    </row>
    <row r="9589" spans="1:1" thickBot="1" x14ac:dyDescent="0.35">
      <c r="A9589" s="5">
        <v>195.136</v>
      </c>
    </row>
    <row r="9590" spans="1:1" thickBot="1" x14ac:dyDescent="0.35">
      <c r="A9590" s="5">
        <v>121.536</v>
      </c>
    </row>
    <row r="9591" spans="1:1" thickBot="1" x14ac:dyDescent="0.35">
      <c r="A9591" s="5">
        <v>17.472000000000001</v>
      </c>
    </row>
    <row r="9592" spans="1:1" thickBot="1" x14ac:dyDescent="0.35">
      <c r="A9592" s="5">
        <v>104.58</v>
      </c>
    </row>
    <row r="9593" spans="1:1" thickBot="1" x14ac:dyDescent="0.35">
      <c r="A9593" s="5">
        <v>24.7</v>
      </c>
    </row>
    <row r="9594" spans="1:1" thickBot="1" x14ac:dyDescent="0.35">
      <c r="A9594" s="5">
        <v>302.72000000000003</v>
      </c>
    </row>
    <row r="9595" spans="1:1" thickBot="1" x14ac:dyDescent="0.35">
      <c r="A9595" s="5">
        <v>8.56</v>
      </c>
    </row>
    <row r="9596" spans="1:1" thickBot="1" x14ac:dyDescent="0.35">
      <c r="A9596" s="5">
        <v>11.56</v>
      </c>
    </row>
    <row r="9597" spans="1:1" thickBot="1" x14ac:dyDescent="0.35">
      <c r="A9597" s="5">
        <v>25.86</v>
      </c>
    </row>
    <row r="9598" spans="1:1" thickBot="1" x14ac:dyDescent="0.35">
      <c r="A9598" s="5">
        <v>276.78399999999999</v>
      </c>
    </row>
    <row r="9599" spans="1:1" thickBot="1" x14ac:dyDescent="0.35">
      <c r="A9599" s="5">
        <v>110.352</v>
      </c>
    </row>
    <row r="9600" spans="1:1" thickBot="1" x14ac:dyDescent="0.35">
      <c r="A9600" s="5">
        <v>60.84</v>
      </c>
    </row>
    <row r="9601" spans="1:1" thickBot="1" x14ac:dyDescent="0.35">
      <c r="A9601" s="5">
        <v>35.207999999999998</v>
      </c>
    </row>
    <row r="9602" spans="1:1" thickBot="1" x14ac:dyDescent="0.35">
      <c r="A9602" s="5">
        <v>41.472000000000001</v>
      </c>
    </row>
    <row r="9603" spans="1:1" thickBot="1" x14ac:dyDescent="0.35">
      <c r="A9603" s="5">
        <v>239.5</v>
      </c>
    </row>
    <row r="9604" spans="1:1" thickBot="1" x14ac:dyDescent="0.35">
      <c r="A9604" s="5">
        <v>34.200000000000003</v>
      </c>
    </row>
    <row r="9605" spans="1:1" thickBot="1" x14ac:dyDescent="0.35">
      <c r="A9605" s="5">
        <v>376.86599999999999</v>
      </c>
    </row>
    <row r="9606" spans="1:1" thickBot="1" x14ac:dyDescent="0.35">
      <c r="A9606" s="5">
        <v>197.72</v>
      </c>
    </row>
    <row r="9607" spans="1:1" thickBot="1" x14ac:dyDescent="0.35">
      <c r="A9607" s="5">
        <v>70.72</v>
      </c>
    </row>
    <row r="9608" spans="1:1" thickBot="1" x14ac:dyDescent="0.35">
      <c r="A9608" s="5">
        <v>194.352</v>
      </c>
    </row>
    <row r="9609" spans="1:1" thickBot="1" x14ac:dyDescent="0.35">
      <c r="A9609" s="5">
        <v>21.6</v>
      </c>
    </row>
    <row r="9610" spans="1:1" thickBot="1" x14ac:dyDescent="0.35">
      <c r="A9610" s="5">
        <v>11.07</v>
      </c>
    </row>
    <row r="9611" spans="1:1" thickBot="1" x14ac:dyDescent="0.35">
      <c r="A9611" s="5">
        <v>282.83999999999997</v>
      </c>
    </row>
    <row r="9612" spans="1:1" thickBot="1" x14ac:dyDescent="0.35">
      <c r="A9612" s="5">
        <v>27.72</v>
      </c>
    </row>
    <row r="9613" spans="1:1" thickBot="1" x14ac:dyDescent="0.35">
      <c r="A9613" s="5">
        <v>11.68</v>
      </c>
    </row>
    <row r="9614" spans="1:1" thickBot="1" x14ac:dyDescent="0.35">
      <c r="A9614" s="5">
        <v>239.98400000000001</v>
      </c>
    </row>
    <row r="9615" spans="1:1" thickBot="1" x14ac:dyDescent="0.35">
      <c r="A9615" s="5">
        <v>22.98</v>
      </c>
    </row>
    <row r="9616" spans="1:1" thickBot="1" x14ac:dyDescent="0.35">
      <c r="A9616" s="5">
        <v>102.13</v>
      </c>
    </row>
    <row r="9617" spans="1:1" thickBot="1" x14ac:dyDescent="0.35">
      <c r="A9617" s="5">
        <v>2033.5840000000001</v>
      </c>
    </row>
    <row r="9618" spans="1:1" thickBot="1" x14ac:dyDescent="0.35">
      <c r="A9618" s="5">
        <v>5.76</v>
      </c>
    </row>
    <row r="9619" spans="1:1" thickBot="1" x14ac:dyDescent="0.35">
      <c r="A9619" s="5">
        <v>899.98199999999997</v>
      </c>
    </row>
    <row r="9620" spans="1:1" thickBot="1" x14ac:dyDescent="0.35">
      <c r="A9620" s="5">
        <v>86.352000000000004</v>
      </c>
    </row>
    <row r="9621" spans="1:1" thickBot="1" x14ac:dyDescent="0.35">
      <c r="A9621" s="5">
        <v>139.96</v>
      </c>
    </row>
    <row r="9622" spans="1:1" thickBot="1" x14ac:dyDescent="0.35">
      <c r="A9622" s="5">
        <v>16.704000000000001</v>
      </c>
    </row>
    <row r="9623" spans="1:1" thickBot="1" x14ac:dyDescent="0.35">
      <c r="A9623" s="5">
        <v>3.1520000000000001</v>
      </c>
    </row>
    <row r="9624" spans="1:1" thickBot="1" x14ac:dyDescent="0.35">
      <c r="A9624" s="5">
        <v>32.896000000000001</v>
      </c>
    </row>
    <row r="9625" spans="1:1" thickBot="1" x14ac:dyDescent="0.35">
      <c r="A9625" s="5">
        <v>21.391999999999999</v>
      </c>
    </row>
    <row r="9626" spans="1:1" thickBot="1" x14ac:dyDescent="0.35">
      <c r="A9626" s="5">
        <v>307.31400000000002</v>
      </c>
    </row>
    <row r="9627" spans="1:1" thickBot="1" x14ac:dyDescent="0.35">
      <c r="A9627" s="5">
        <v>409.99919999999997</v>
      </c>
    </row>
    <row r="9628" spans="1:1" thickBot="1" x14ac:dyDescent="0.35">
      <c r="A9628" s="5">
        <v>9.2479999999999993</v>
      </c>
    </row>
    <row r="9629" spans="1:1" thickBot="1" x14ac:dyDescent="0.35">
      <c r="A9629" s="5">
        <v>14.67</v>
      </c>
    </row>
    <row r="9630" spans="1:1" thickBot="1" x14ac:dyDescent="0.35">
      <c r="A9630" s="5">
        <v>37.408000000000001</v>
      </c>
    </row>
    <row r="9631" spans="1:1" thickBot="1" x14ac:dyDescent="0.35">
      <c r="A9631" s="5">
        <v>3.4380000000000002</v>
      </c>
    </row>
    <row r="9632" spans="1:1" thickBot="1" x14ac:dyDescent="0.35">
      <c r="A9632" s="5">
        <v>7.1520000000000001</v>
      </c>
    </row>
    <row r="9633" spans="1:1" thickBot="1" x14ac:dyDescent="0.35">
      <c r="A9633" s="5">
        <v>179.7</v>
      </c>
    </row>
    <row r="9634" spans="1:1" thickBot="1" x14ac:dyDescent="0.35">
      <c r="A9634" s="5">
        <v>90.64</v>
      </c>
    </row>
    <row r="9635" spans="1:1" thickBot="1" x14ac:dyDescent="0.35">
      <c r="A9635" s="5">
        <v>177</v>
      </c>
    </row>
    <row r="9636" spans="1:1" thickBot="1" x14ac:dyDescent="0.35">
      <c r="A9636" s="5">
        <v>79.45</v>
      </c>
    </row>
    <row r="9637" spans="1:1" thickBot="1" x14ac:dyDescent="0.35">
      <c r="A9637" s="5">
        <v>1628.82</v>
      </c>
    </row>
    <row r="9638" spans="1:1" thickBot="1" x14ac:dyDescent="0.35">
      <c r="A9638" s="5">
        <v>137.54</v>
      </c>
    </row>
    <row r="9639" spans="1:1" thickBot="1" x14ac:dyDescent="0.35">
      <c r="A9639" s="5">
        <v>730.2</v>
      </c>
    </row>
    <row r="9640" spans="1:1" thickBot="1" x14ac:dyDescent="0.35">
      <c r="A9640" s="5">
        <v>11.56</v>
      </c>
    </row>
    <row r="9641" spans="1:1" thickBot="1" x14ac:dyDescent="0.35">
      <c r="A9641" s="5">
        <v>4297.6440000000002</v>
      </c>
    </row>
    <row r="9642" spans="1:1" thickBot="1" x14ac:dyDescent="0.35">
      <c r="A9642" s="5">
        <v>20.65</v>
      </c>
    </row>
    <row r="9643" spans="1:1" thickBot="1" x14ac:dyDescent="0.35">
      <c r="A9643" s="5">
        <v>204.9</v>
      </c>
    </row>
    <row r="9644" spans="1:1" thickBot="1" x14ac:dyDescent="0.35">
      <c r="A9644" s="5">
        <v>436.70400000000001</v>
      </c>
    </row>
    <row r="9645" spans="1:1" thickBot="1" x14ac:dyDescent="0.35">
      <c r="A9645" s="5">
        <v>481.56799999999998</v>
      </c>
    </row>
    <row r="9646" spans="1:1" thickBot="1" x14ac:dyDescent="0.35">
      <c r="A9646" s="5">
        <v>89.543999999999997</v>
      </c>
    </row>
    <row r="9647" spans="1:1" thickBot="1" x14ac:dyDescent="0.35">
      <c r="A9647" s="5">
        <v>35.167999999999999</v>
      </c>
    </row>
    <row r="9648" spans="1:1" thickBot="1" x14ac:dyDescent="0.35">
      <c r="A9648" s="5">
        <v>72.587999999999994</v>
      </c>
    </row>
    <row r="9649" spans="1:1" thickBot="1" x14ac:dyDescent="0.35">
      <c r="A9649" s="5">
        <v>221.16</v>
      </c>
    </row>
    <row r="9650" spans="1:1" thickBot="1" x14ac:dyDescent="0.35">
      <c r="A9650" s="5">
        <v>281.97000000000003</v>
      </c>
    </row>
    <row r="9651" spans="1:1" thickBot="1" x14ac:dyDescent="0.35">
      <c r="A9651" s="5">
        <v>3406.6640000000002</v>
      </c>
    </row>
    <row r="9652" spans="1:1" thickBot="1" x14ac:dyDescent="0.35">
      <c r="A9652" s="5">
        <v>37.17</v>
      </c>
    </row>
    <row r="9653" spans="1:1" thickBot="1" x14ac:dyDescent="0.35">
      <c r="A9653" s="5">
        <v>64.959999999999994</v>
      </c>
    </row>
    <row r="9654" spans="1:1" thickBot="1" x14ac:dyDescent="0.35">
      <c r="A9654" s="5">
        <v>595.38</v>
      </c>
    </row>
    <row r="9655" spans="1:1" thickBot="1" x14ac:dyDescent="0.35">
      <c r="A9655" s="5">
        <v>95.983999999999995</v>
      </c>
    </row>
    <row r="9656" spans="1:1" thickBot="1" x14ac:dyDescent="0.35">
      <c r="A9656" s="5">
        <v>4.9379999999999997</v>
      </c>
    </row>
    <row r="9657" spans="1:1" thickBot="1" x14ac:dyDescent="0.35">
      <c r="A9657" s="5">
        <v>97.44</v>
      </c>
    </row>
    <row r="9658" spans="1:1" thickBot="1" x14ac:dyDescent="0.35">
      <c r="A9658" s="5">
        <v>3.984</v>
      </c>
    </row>
    <row r="9659" spans="1:1" thickBot="1" x14ac:dyDescent="0.35">
      <c r="A9659" s="5">
        <v>13.04</v>
      </c>
    </row>
    <row r="9660" spans="1:1" thickBot="1" x14ac:dyDescent="0.35">
      <c r="A9660" s="5">
        <v>579.52800000000002</v>
      </c>
    </row>
    <row r="9661" spans="1:1" thickBot="1" x14ac:dyDescent="0.35">
      <c r="A9661" s="5">
        <v>18.75</v>
      </c>
    </row>
    <row r="9662" spans="1:1" thickBot="1" x14ac:dyDescent="0.35">
      <c r="A9662" s="5">
        <v>3023.9279999999999</v>
      </c>
    </row>
    <row r="9663" spans="1:1" thickBot="1" x14ac:dyDescent="0.35">
      <c r="A9663" s="5">
        <v>26.96</v>
      </c>
    </row>
    <row r="9664" spans="1:1" thickBot="1" x14ac:dyDescent="0.35">
      <c r="A9664" s="5">
        <v>477.6</v>
      </c>
    </row>
    <row r="9665" spans="1:1" thickBot="1" x14ac:dyDescent="0.35">
      <c r="A9665" s="5">
        <v>193.95</v>
      </c>
    </row>
    <row r="9666" spans="1:1" thickBot="1" x14ac:dyDescent="0.35">
      <c r="A9666" s="5">
        <v>12.96</v>
      </c>
    </row>
    <row r="9667" spans="1:1" thickBot="1" x14ac:dyDescent="0.35">
      <c r="A9667" s="5">
        <v>119.94</v>
      </c>
    </row>
    <row r="9668" spans="1:1" thickBot="1" x14ac:dyDescent="0.35">
      <c r="A9668" s="5">
        <v>12.42</v>
      </c>
    </row>
    <row r="9669" spans="1:1" thickBot="1" x14ac:dyDescent="0.35">
      <c r="A9669" s="5">
        <v>18.088000000000001</v>
      </c>
    </row>
    <row r="9670" spans="1:1" thickBot="1" x14ac:dyDescent="0.35">
      <c r="A9670" s="5">
        <v>71.97</v>
      </c>
    </row>
    <row r="9671" spans="1:1" thickBot="1" x14ac:dyDescent="0.35">
      <c r="A9671" s="5">
        <v>14.94</v>
      </c>
    </row>
    <row r="9672" spans="1:1" thickBot="1" x14ac:dyDescent="0.35">
      <c r="A9672" s="5">
        <v>64.680000000000007</v>
      </c>
    </row>
    <row r="9673" spans="1:1" thickBot="1" x14ac:dyDescent="0.35">
      <c r="A9673" s="5">
        <v>22</v>
      </c>
    </row>
    <row r="9674" spans="1:1" thickBot="1" x14ac:dyDescent="0.35">
      <c r="A9674" s="5">
        <v>7.968</v>
      </c>
    </row>
    <row r="9675" spans="1:1" thickBot="1" x14ac:dyDescent="0.35">
      <c r="A9675" s="5">
        <v>1499.97</v>
      </c>
    </row>
    <row r="9676" spans="1:1" thickBot="1" x14ac:dyDescent="0.35">
      <c r="A9676" s="5">
        <v>26.632000000000001</v>
      </c>
    </row>
    <row r="9677" spans="1:1" thickBot="1" x14ac:dyDescent="0.35">
      <c r="A9677" s="5">
        <v>41.6</v>
      </c>
    </row>
    <row r="9678" spans="1:1" thickBot="1" x14ac:dyDescent="0.35">
      <c r="A9678" s="5">
        <v>64.02</v>
      </c>
    </row>
    <row r="9679" spans="1:1" thickBot="1" x14ac:dyDescent="0.35">
      <c r="A9679" s="5">
        <v>6.99</v>
      </c>
    </row>
    <row r="9680" spans="1:1" thickBot="1" x14ac:dyDescent="0.35">
      <c r="A9680" s="5">
        <v>6.84</v>
      </c>
    </row>
    <row r="9681" spans="1:1" thickBot="1" x14ac:dyDescent="0.35">
      <c r="A9681" s="5">
        <v>323.10000000000002</v>
      </c>
    </row>
    <row r="9682" spans="1:1" thickBot="1" x14ac:dyDescent="0.35">
      <c r="A9682" s="5">
        <v>668.16</v>
      </c>
    </row>
    <row r="9683" spans="1:1" thickBot="1" x14ac:dyDescent="0.35">
      <c r="A9683" s="5">
        <v>8.64</v>
      </c>
    </row>
    <row r="9684" spans="1:1" thickBot="1" x14ac:dyDescent="0.35">
      <c r="A9684" s="5">
        <v>38.880000000000003</v>
      </c>
    </row>
    <row r="9685" spans="1:1" thickBot="1" x14ac:dyDescent="0.35">
      <c r="A9685" s="5">
        <v>201.04</v>
      </c>
    </row>
    <row r="9686" spans="1:1" thickBot="1" x14ac:dyDescent="0.35">
      <c r="A9686" s="5">
        <v>12.96</v>
      </c>
    </row>
    <row r="9687" spans="1:1" thickBot="1" x14ac:dyDescent="0.35">
      <c r="A9687" s="5">
        <v>16.59</v>
      </c>
    </row>
    <row r="9688" spans="1:1" thickBot="1" x14ac:dyDescent="0.35">
      <c r="A9688" s="5">
        <v>35.1</v>
      </c>
    </row>
    <row r="9689" spans="1:1" thickBot="1" x14ac:dyDescent="0.35">
      <c r="A9689" s="5">
        <v>11.646000000000001</v>
      </c>
    </row>
    <row r="9690" spans="1:1" thickBot="1" x14ac:dyDescent="0.35">
      <c r="A9690" s="5">
        <v>32.4</v>
      </c>
    </row>
    <row r="9691" spans="1:1" thickBot="1" x14ac:dyDescent="0.35">
      <c r="A9691" s="5">
        <v>503.96</v>
      </c>
    </row>
    <row r="9692" spans="1:1" thickBot="1" x14ac:dyDescent="0.35">
      <c r="A9692" s="5">
        <v>7.04</v>
      </c>
    </row>
    <row r="9693" spans="1:1" thickBot="1" x14ac:dyDescent="0.35">
      <c r="A9693" s="5">
        <v>613.99919999999997</v>
      </c>
    </row>
    <row r="9694" spans="1:1" thickBot="1" x14ac:dyDescent="0.35">
      <c r="A9694" s="5">
        <v>470.36</v>
      </c>
    </row>
    <row r="9695" spans="1:1" thickBot="1" x14ac:dyDescent="0.35">
      <c r="A9695" s="5">
        <v>31.08</v>
      </c>
    </row>
    <row r="9696" spans="1:1" thickBot="1" x14ac:dyDescent="0.35">
      <c r="A9696" s="5">
        <v>7.3</v>
      </c>
    </row>
    <row r="9697" spans="1:1" thickBot="1" x14ac:dyDescent="0.35">
      <c r="A9697" s="5">
        <v>73.536000000000001</v>
      </c>
    </row>
    <row r="9698" spans="1:1" thickBot="1" x14ac:dyDescent="0.35">
      <c r="A9698" s="5">
        <v>491.55</v>
      </c>
    </row>
    <row r="9699" spans="1:1" thickBot="1" x14ac:dyDescent="0.35">
      <c r="A9699" s="5">
        <v>30.335999999999999</v>
      </c>
    </row>
    <row r="9700" spans="1:1" thickBot="1" x14ac:dyDescent="0.35">
      <c r="A9700" s="5">
        <v>22.83</v>
      </c>
    </row>
    <row r="9701" spans="1:1" thickBot="1" x14ac:dyDescent="0.35">
      <c r="A9701" s="5">
        <v>54.32</v>
      </c>
    </row>
    <row r="9702" spans="1:1" thickBot="1" x14ac:dyDescent="0.35">
      <c r="A9702" s="5">
        <v>196.77600000000001</v>
      </c>
    </row>
    <row r="9703" spans="1:1" thickBot="1" x14ac:dyDescent="0.35">
      <c r="A9703" s="5">
        <v>3.62</v>
      </c>
    </row>
    <row r="9704" spans="1:1" thickBot="1" x14ac:dyDescent="0.35">
      <c r="A9704" s="5">
        <v>11.54</v>
      </c>
    </row>
    <row r="9705" spans="1:1" thickBot="1" x14ac:dyDescent="0.35">
      <c r="A9705" s="5">
        <v>849.95</v>
      </c>
    </row>
    <row r="9706" spans="1:1" thickBot="1" x14ac:dyDescent="0.35">
      <c r="A9706" s="5">
        <v>11.01</v>
      </c>
    </row>
    <row r="9707" spans="1:1" thickBot="1" x14ac:dyDescent="0.35">
      <c r="A9707" s="5">
        <v>39.624000000000002</v>
      </c>
    </row>
    <row r="9708" spans="1:1" thickBot="1" x14ac:dyDescent="0.35">
      <c r="A9708" s="5">
        <v>242.136</v>
      </c>
    </row>
    <row r="9709" spans="1:1" thickBot="1" x14ac:dyDescent="0.35">
      <c r="A9709" s="5">
        <v>12.39</v>
      </c>
    </row>
    <row r="9710" spans="1:1" thickBot="1" x14ac:dyDescent="0.35">
      <c r="A9710" s="5">
        <v>19.96</v>
      </c>
    </row>
    <row r="9711" spans="1:1" thickBot="1" x14ac:dyDescent="0.35">
      <c r="A9711" s="5">
        <v>340.92</v>
      </c>
    </row>
    <row r="9712" spans="1:1" thickBot="1" x14ac:dyDescent="0.35">
      <c r="A9712" s="5">
        <v>273.56799999999998</v>
      </c>
    </row>
    <row r="9713" spans="1:1" thickBot="1" x14ac:dyDescent="0.35">
      <c r="A9713" s="5">
        <v>13.194000000000001</v>
      </c>
    </row>
    <row r="9714" spans="1:1" thickBot="1" x14ac:dyDescent="0.35">
      <c r="A9714" s="5">
        <v>1080.096</v>
      </c>
    </row>
    <row r="9715" spans="1:1" thickBot="1" x14ac:dyDescent="0.35">
      <c r="A9715" s="5">
        <v>51.56</v>
      </c>
    </row>
    <row r="9716" spans="1:1" thickBot="1" x14ac:dyDescent="0.35">
      <c r="A9716" s="5">
        <v>58.415999999999997</v>
      </c>
    </row>
    <row r="9717" spans="1:1" thickBot="1" x14ac:dyDescent="0.35">
      <c r="A9717" s="5">
        <v>57.584000000000003</v>
      </c>
    </row>
    <row r="9718" spans="1:1" thickBot="1" x14ac:dyDescent="0.35">
      <c r="A9718" s="5">
        <v>37.311999999999998</v>
      </c>
    </row>
    <row r="9719" spans="1:1" thickBot="1" x14ac:dyDescent="0.35">
      <c r="A9719" s="5">
        <v>79.959999999999994</v>
      </c>
    </row>
    <row r="9720" spans="1:1" thickBot="1" x14ac:dyDescent="0.35">
      <c r="A9720" s="5">
        <v>223.96</v>
      </c>
    </row>
    <row r="9721" spans="1:1" thickBot="1" x14ac:dyDescent="0.35">
      <c r="A9721" s="5">
        <v>221.024</v>
      </c>
    </row>
    <row r="9722" spans="1:1" thickBot="1" x14ac:dyDescent="0.35">
      <c r="A9722" s="5">
        <v>18.96</v>
      </c>
    </row>
    <row r="9723" spans="1:1" thickBot="1" x14ac:dyDescent="0.35">
      <c r="A9723" s="5">
        <v>326.64600000000002</v>
      </c>
    </row>
    <row r="9724" spans="1:1" thickBot="1" x14ac:dyDescent="0.35">
      <c r="A9724" s="5">
        <v>89.97</v>
      </c>
    </row>
    <row r="9725" spans="1:1" thickBot="1" x14ac:dyDescent="0.35">
      <c r="A9725" s="5">
        <v>296.71199999999999</v>
      </c>
    </row>
    <row r="9726" spans="1:1" thickBot="1" x14ac:dyDescent="0.35">
      <c r="A9726" s="5">
        <v>12.224</v>
      </c>
    </row>
    <row r="9727" spans="1:1" thickBot="1" x14ac:dyDescent="0.35">
      <c r="A9727" s="5">
        <v>89.97</v>
      </c>
    </row>
    <row r="9728" spans="1:1" thickBot="1" x14ac:dyDescent="0.35">
      <c r="A9728" s="5">
        <v>286.86</v>
      </c>
    </row>
    <row r="9729" spans="1:1" thickBot="1" x14ac:dyDescent="0.35">
      <c r="A9729" s="5">
        <v>979.95</v>
      </c>
    </row>
    <row r="9730" spans="1:1" thickBot="1" x14ac:dyDescent="0.35">
      <c r="A9730" s="5">
        <v>4.3600000000000003</v>
      </c>
    </row>
    <row r="9731" spans="1:1" thickBot="1" x14ac:dyDescent="0.35">
      <c r="A9731" s="5">
        <v>10.048</v>
      </c>
    </row>
    <row r="9732" spans="1:1" thickBot="1" x14ac:dyDescent="0.35">
      <c r="A9732" s="5">
        <v>807.75</v>
      </c>
    </row>
    <row r="9733" spans="1:1" thickBot="1" x14ac:dyDescent="0.35">
      <c r="A9733" s="5">
        <v>34.24</v>
      </c>
    </row>
    <row r="9734" spans="1:1" thickBot="1" x14ac:dyDescent="0.35">
      <c r="A9734" s="5">
        <v>500.24</v>
      </c>
    </row>
    <row r="9735" spans="1:1" thickBot="1" x14ac:dyDescent="0.35">
      <c r="A9735" s="5">
        <v>20.12</v>
      </c>
    </row>
    <row r="9736" spans="1:1" thickBot="1" x14ac:dyDescent="0.35">
      <c r="A9736" s="5">
        <v>896.99</v>
      </c>
    </row>
    <row r="9737" spans="1:1" thickBot="1" x14ac:dyDescent="0.35">
      <c r="A9737" s="5">
        <v>5.88</v>
      </c>
    </row>
    <row r="9738" spans="1:1" thickBot="1" x14ac:dyDescent="0.35">
      <c r="A9738" s="5">
        <v>269.98</v>
      </c>
    </row>
    <row r="9739" spans="1:1" thickBot="1" x14ac:dyDescent="0.35">
      <c r="A9739" s="5">
        <v>310.12</v>
      </c>
    </row>
    <row r="9740" spans="1:1" thickBot="1" x14ac:dyDescent="0.35">
      <c r="A9740" s="5">
        <v>70.463999999999999</v>
      </c>
    </row>
    <row r="9741" spans="1:1" thickBot="1" x14ac:dyDescent="0.35">
      <c r="A9741" s="5">
        <v>19.68</v>
      </c>
    </row>
    <row r="9742" spans="1:1" thickBot="1" x14ac:dyDescent="0.35">
      <c r="A9742" s="5">
        <v>140.66999999999999</v>
      </c>
    </row>
    <row r="9743" spans="1:1" thickBot="1" x14ac:dyDescent="0.35">
      <c r="A9743" s="5">
        <v>4404.8999999999996</v>
      </c>
    </row>
    <row r="9744" spans="1:1" thickBot="1" x14ac:dyDescent="0.35">
      <c r="A9744" s="5">
        <v>62.65</v>
      </c>
    </row>
    <row r="9745" spans="1:1" thickBot="1" x14ac:dyDescent="0.35">
      <c r="A9745" s="5">
        <v>9.4499999999999993</v>
      </c>
    </row>
    <row r="9746" spans="1:1" thickBot="1" x14ac:dyDescent="0.35">
      <c r="A9746" s="5">
        <v>268.57600000000002</v>
      </c>
    </row>
    <row r="9747" spans="1:1" thickBot="1" x14ac:dyDescent="0.35">
      <c r="A9747" s="5">
        <v>364.08</v>
      </c>
    </row>
    <row r="9748" spans="1:1" thickBot="1" x14ac:dyDescent="0.35">
      <c r="A9748" s="5">
        <v>71.087999999999994</v>
      </c>
    </row>
    <row r="9749" spans="1:1" thickBot="1" x14ac:dyDescent="0.35">
      <c r="A9749" s="5">
        <v>10.984</v>
      </c>
    </row>
    <row r="9750" spans="1:1" thickBot="1" x14ac:dyDescent="0.35">
      <c r="A9750" s="5">
        <v>797.94399999999996</v>
      </c>
    </row>
    <row r="9751" spans="1:1" thickBot="1" x14ac:dyDescent="0.35">
      <c r="A9751" s="5">
        <v>159.97999999999999</v>
      </c>
    </row>
    <row r="9752" spans="1:1" thickBot="1" x14ac:dyDescent="0.35">
      <c r="A9752" s="5">
        <v>5.3440000000000003</v>
      </c>
    </row>
    <row r="9753" spans="1:1" thickBot="1" x14ac:dyDescent="0.35">
      <c r="A9753" s="5">
        <v>27.72</v>
      </c>
    </row>
    <row r="9754" spans="1:1" thickBot="1" x14ac:dyDescent="0.35">
      <c r="A9754" s="5">
        <v>2.496</v>
      </c>
    </row>
    <row r="9755" spans="1:1" thickBot="1" x14ac:dyDescent="0.35">
      <c r="A9755" s="5">
        <v>8.26</v>
      </c>
    </row>
    <row r="9756" spans="1:1" thickBot="1" x14ac:dyDescent="0.35">
      <c r="A9756" s="5">
        <v>17.760000000000002</v>
      </c>
    </row>
    <row r="9757" spans="1:1" thickBot="1" x14ac:dyDescent="0.35">
      <c r="A9757" s="5">
        <v>332.94</v>
      </c>
    </row>
    <row r="9758" spans="1:1" thickBot="1" x14ac:dyDescent="0.35">
      <c r="A9758" s="5">
        <v>292.10000000000002</v>
      </c>
    </row>
    <row r="9759" spans="1:1" thickBot="1" x14ac:dyDescent="0.35">
      <c r="A9759" s="5">
        <v>206.1</v>
      </c>
    </row>
    <row r="9760" spans="1:1" thickBot="1" x14ac:dyDescent="0.35">
      <c r="A9760" s="5">
        <v>17.64</v>
      </c>
    </row>
    <row r="9761" spans="1:1" thickBot="1" x14ac:dyDescent="0.35">
      <c r="A9761" s="5">
        <v>1403.92</v>
      </c>
    </row>
    <row r="9762" spans="1:1" thickBot="1" x14ac:dyDescent="0.35">
      <c r="A9762" s="5">
        <v>4.3</v>
      </c>
    </row>
    <row r="9763" spans="1:1" thickBot="1" x14ac:dyDescent="0.35">
      <c r="A9763" s="5">
        <v>239.97</v>
      </c>
    </row>
    <row r="9764" spans="1:1" thickBot="1" x14ac:dyDescent="0.35">
      <c r="A9764" s="5">
        <v>81.96</v>
      </c>
    </row>
    <row r="9765" spans="1:1" thickBot="1" x14ac:dyDescent="0.35">
      <c r="A9765" s="5">
        <v>238.62</v>
      </c>
    </row>
    <row r="9766" spans="1:1" thickBot="1" x14ac:dyDescent="0.35">
      <c r="A9766" s="5">
        <v>139.80000000000001</v>
      </c>
    </row>
    <row r="9767" spans="1:1" thickBot="1" x14ac:dyDescent="0.35">
      <c r="A9767" s="5">
        <v>9.84</v>
      </c>
    </row>
    <row r="9768" spans="1:1" thickBot="1" x14ac:dyDescent="0.35">
      <c r="A9768" s="5">
        <v>7.78</v>
      </c>
    </row>
    <row r="9769" spans="1:1" thickBot="1" x14ac:dyDescent="0.35">
      <c r="A9769" s="5">
        <v>54.9</v>
      </c>
    </row>
    <row r="9770" spans="1:1" thickBot="1" x14ac:dyDescent="0.35">
      <c r="A9770" s="5">
        <v>50.04</v>
      </c>
    </row>
    <row r="9771" spans="1:1" thickBot="1" x14ac:dyDescent="0.35">
      <c r="A9771" s="5">
        <v>339.92</v>
      </c>
    </row>
    <row r="9772" spans="1:1" thickBot="1" x14ac:dyDescent="0.35">
      <c r="A9772" s="5">
        <v>10.528</v>
      </c>
    </row>
    <row r="9773" spans="1:1" thickBot="1" x14ac:dyDescent="0.35">
      <c r="A9773" s="5">
        <v>42.384</v>
      </c>
    </row>
    <row r="9774" spans="1:1" thickBot="1" x14ac:dyDescent="0.35">
      <c r="A9774" s="5">
        <v>123.92</v>
      </c>
    </row>
    <row r="9775" spans="1:1" thickBot="1" x14ac:dyDescent="0.35">
      <c r="A9775" s="5">
        <v>135.94999999999999</v>
      </c>
    </row>
    <row r="9776" spans="1:1" thickBot="1" x14ac:dyDescent="0.35">
      <c r="A9776" s="5">
        <v>2177.5839999999998</v>
      </c>
    </row>
    <row r="9777" spans="1:1" thickBot="1" x14ac:dyDescent="0.35">
      <c r="A9777" s="5">
        <v>17.495999999999999</v>
      </c>
    </row>
    <row r="9778" spans="1:1" thickBot="1" x14ac:dyDescent="0.35">
      <c r="A9778" s="5">
        <v>16.783999999999999</v>
      </c>
    </row>
    <row r="9779" spans="1:1" thickBot="1" x14ac:dyDescent="0.35">
      <c r="A9779" s="5">
        <v>431.13600000000002</v>
      </c>
    </row>
    <row r="9780" spans="1:1" thickBot="1" x14ac:dyDescent="0.35">
      <c r="A9780" s="5">
        <v>8.8800000000000008</v>
      </c>
    </row>
    <row r="9781" spans="1:1" thickBot="1" x14ac:dyDescent="0.35">
      <c r="A9781" s="5">
        <v>4.8360000000000003</v>
      </c>
    </row>
    <row r="9782" spans="1:1" thickBot="1" x14ac:dyDescent="0.35">
      <c r="A9782" s="5">
        <v>437.85</v>
      </c>
    </row>
    <row r="9783" spans="1:1" thickBot="1" x14ac:dyDescent="0.35">
      <c r="A9783" s="5">
        <v>673.56799999999998</v>
      </c>
    </row>
    <row r="9784" spans="1:1" thickBot="1" x14ac:dyDescent="0.35">
      <c r="A9784" s="5">
        <v>274.8</v>
      </c>
    </row>
    <row r="9785" spans="1:1" thickBot="1" x14ac:dyDescent="0.35">
      <c r="A9785" s="5">
        <v>62.18</v>
      </c>
    </row>
    <row r="9786" spans="1:1" thickBot="1" x14ac:dyDescent="0.35">
      <c r="A9786" s="5">
        <v>8.2799999999999994</v>
      </c>
    </row>
    <row r="9787" spans="1:1" thickBot="1" x14ac:dyDescent="0.35">
      <c r="A9787" s="5">
        <v>48.81</v>
      </c>
    </row>
    <row r="9788" spans="1:1" thickBot="1" x14ac:dyDescent="0.35">
      <c r="A9788" s="5">
        <v>149.9</v>
      </c>
    </row>
    <row r="9789" spans="1:1" thickBot="1" x14ac:dyDescent="0.35">
      <c r="A9789" s="5">
        <v>1023.332</v>
      </c>
    </row>
    <row r="9790" spans="1:1" thickBot="1" x14ac:dyDescent="0.35">
      <c r="A9790" s="5">
        <v>600.55799999999999</v>
      </c>
    </row>
    <row r="9791" spans="1:1" thickBot="1" x14ac:dyDescent="0.35">
      <c r="A9791" s="5">
        <v>39.991999999999997</v>
      </c>
    </row>
    <row r="9792" spans="1:1" thickBot="1" x14ac:dyDescent="0.35">
      <c r="A9792" s="5">
        <v>211.24600000000001</v>
      </c>
    </row>
    <row r="9793" spans="1:1" thickBot="1" x14ac:dyDescent="0.35">
      <c r="A9793" s="5">
        <v>56.064</v>
      </c>
    </row>
    <row r="9794" spans="1:1" thickBot="1" x14ac:dyDescent="0.35">
      <c r="A9794" s="5">
        <v>107.77200000000001</v>
      </c>
    </row>
    <row r="9795" spans="1:1" thickBot="1" x14ac:dyDescent="0.35">
      <c r="A9795" s="5">
        <v>4.8319999999999999</v>
      </c>
    </row>
    <row r="9796" spans="1:1" thickBot="1" x14ac:dyDescent="0.35">
      <c r="A9796" s="5">
        <v>18.239999999999998</v>
      </c>
    </row>
    <row r="9797" spans="1:1" thickBot="1" x14ac:dyDescent="0.35">
      <c r="A9797" s="5">
        <v>3.798</v>
      </c>
    </row>
    <row r="9798" spans="1:1" thickBot="1" x14ac:dyDescent="0.35">
      <c r="A9798" s="5">
        <v>10.368</v>
      </c>
    </row>
    <row r="9799" spans="1:1" thickBot="1" x14ac:dyDescent="0.35">
      <c r="A9799" s="5">
        <v>235.18799999999999</v>
      </c>
    </row>
    <row r="9800" spans="1:1" thickBot="1" x14ac:dyDescent="0.35">
      <c r="A9800" s="5">
        <v>26.376000000000001</v>
      </c>
    </row>
    <row r="9801" spans="1:1" thickBot="1" x14ac:dyDescent="0.35">
      <c r="A9801" s="5">
        <v>10.384</v>
      </c>
    </row>
  </sheetData>
  <conditionalFormatting sqref="A2:A1048576">
    <cfRule type="cellIs" dxfId="0" priority="2" operator="greaterThan">
      <formula>900</formula>
    </cfRule>
  </conditionalFormatting>
  <conditionalFormatting sqref="B1:B11">
    <cfRule type="dataBar" priority="1">
      <dataBar>
        <cfvo type="min"/>
        <cfvo type="max"/>
        <color rgb="FFD6007B"/>
      </dataBar>
      <extLst>
        <ext xmlns:x14="http://schemas.microsoft.com/office/spreadsheetml/2009/9/main" uri="{B025F937-C7B1-47D3-B67F-A62EFF666E3E}">
          <x14:id>{A9603BC2-5A45-4F46-AE69-54B9E426502D}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9603BC2-5A45-4F46-AE69-54B9E426502D}">
            <x14:dataBar minLength="0" maxLength="100" gradient="0">
              <x14:cfvo type="autoMin"/>
              <x14:cfvo type="autoMax"/>
              <x14:negativeFillColor rgb="FFFF0000"/>
              <x14:axisColor rgb="FF000000"/>
            </x14:dataBar>
          </x14:cfRule>
          <xm:sqref>B1:B11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DB4EB-F6CC-41D5-A2AD-962E7C1E7CAA}">
  <dimension ref="A1:D50"/>
  <sheetViews>
    <sheetView showGridLines="0" zoomScale="80" zoomScaleNormal="80" workbookViewId="0">
      <selection activeCell="O43" sqref="O43"/>
    </sheetView>
  </sheetViews>
  <sheetFormatPr defaultRowHeight="14.4" x14ac:dyDescent="0.3"/>
  <cols>
    <col min="1" max="1" width="12.109375" bestFit="1" customWidth="1"/>
    <col min="2" max="2" width="12" bestFit="1" customWidth="1"/>
    <col min="3" max="3" width="16" bestFit="1" customWidth="1"/>
    <col min="4" max="4" width="5" bestFit="1" customWidth="1"/>
  </cols>
  <sheetData>
    <row r="1" spans="1:4" x14ac:dyDescent="0.3">
      <c r="A1" s="11" t="s">
        <v>10861</v>
      </c>
      <c r="B1" s="11"/>
      <c r="C1" s="11"/>
    </row>
    <row r="3" spans="1:4" x14ac:dyDescent="0.3">
      <c r="A3" t="s">
        <v>10846</v>
      </c>
      <c r="B3">
        <f>SUM(Dataset!R2:R9779)</f>
        <v>2257519.5286999531</v>
      </c>
      <c r="C3" t="s">
        <v>10850</v>
      </c>
      <c r="D3">
        <f>COUNTA(Dataset!B2:B9779)</f>
        <v>9778</v>
      </c>
    </row>
    <row r="6" spans="1:4" x14ac:dyDescent="0.3">
      <c r="A6" t="s">
        <v>10862</v>
      </c>
      <c r="B6">
        <f>AVERAGE(Dataset!R2:R9779)</f>
        <v>230.87743185722573</v>
      </c>
      <c r="C6" t="s">
        <v>10863</v>
      </c>
      <c r="D6">
        <f>COUNTA(Tasks!A22:A24)</f>
        <v>3</v>
      </c>
    </row>
    <row r="32" spans="1:3" ht="18" x14ac:dyDescent="0.35">
      <c r="A32" s="22" t="s">
        <v>10887</v>
      </c>
      <c r="B32" s="22"/>
      <c r="C32" s="22"/>
    </row>
    <row r="33" spans="1:3" ht="15.6" x14ac:dyDescent="0.3">
      <c r="A33" s="23" t="s">
        <v>15</v>
      </c>
      <c r="B33" s="23" t="s">
        <v>10888</v>
      </c>
      <c r="C33" s="23" t="s">
        <v>10846</v>
      </c>
    </row>
    <row r="34" spans="1:3" x14ac:dyDescent="0.3">
      <c r="A34" t="s">
        <v>157</v>
      </c>
      <c r="B34">
        <f>COUNTIF(Table1[Sub-Category],A34)</f>
        <v>756</v>
      </c>
      <c r="C34">
        <f>SUMIF(Table1[Sub-Category],A34,Table1[Sales])</f>
        <v>164186.70000000016</v>
      </c>
    </row>
    <row r="35" spans="1:3" x14ac:dyDescent="0.3">
      <c r="A35" t="s">
        <v>74</v>
      </c>
      <c r="B35">
        <f>COUNTIF(Table1[Sub-Category],A35)</f>
        <v>459</v>
      </c>
      <c r="C35">
        <f>SUMIF(Table1[Sub-Category],A35,Table1[Sales])</f>
        <v>104618.40299999998</v>
      </c>
    </row>
    <row r="36" spans="1:3" x14ac:dyDescent="0.3">
      <c r="A36" t="s">
        <v>64</v>
      </c>
      <c r="B36">
        <f>COUNTIF(Table1[Sub-Category],A36)</f>
        <v>785</v>
      </c>
      <c r="C36">
        <f>SUMIF(Table1[Sub-Category],A36,Table1[Sales])</f>
        <v>26705.409999999956</v>
      </c>
    </row>
    <row r="37" spans="1:3" x14ac:dyDescent="0.3">
      <c r="A37" t="s">
        <v>71</v>
      </c>
      <c r="B37">
        <f>COUNTIF(Table1[Sub-Category],A37)</f>
        <v>1492</v>
      </c>
      <c r="C37">
        <f>SUMIF(Table1[Sub-Category],A37,Table1[Sales])</f>
        <v>200028.78500000003</v>
      </c>
    </row>
    <row r="38" spans="1:3" x14ac:dyDescent="0.3">
      <c r="A38" t="s">
        <v>29</v>
      </c>
      <c r="B38">
        <f>COUNTIF(Table1[Sub-Category],A38)</f>
        <v>226</v>
      </c>
      <c r="C38">
        <f>SUMIF(Table1[Sub-Category],A38,Table1[Sales])</f>
        <v>113813.19869999998</v>
      </c>
    </row>
    <row r="39" spans="1:3" x14ac:dyDescent="0.3">
      <c r="A39" t="s">
        <v>32</v>
      </c>
      <c r="B39">
        <f>COUNTIF(Table1[Sub-Category],A39)</f>
        <v>607</v>
      </c>
      <c r="C39">
        <f>SUMIF(Table1[Sub-Category],A39,Table1[Sales])</f>
        <v>322822.73100000079</v>
      </c>
    </row>
    <row r="40" spans="1:3" x14ac:dyDescent="0.3">
      <c r="A40" t="s">
        <v>1215</v>
      </c>
      <c r="B40">
        <f>COUNTIF(Table1[Sub-Category],A40)</f>
        <v>66</v>
      </c>
      <c r="C40">
        <f>SUMIF(Table1[Sub-Category],A40,Table1[Sales])</f>
        <v>146248.09399999995</v>
      </c>
    </row>
    <row r="41" spans="1:3" x14ac:dyDescent="0.3">
      <c r="A41" t="s">
        <v>169</v>
      </c>
      <c r="B41">
        <f>COUNTIF(Table1[Sub-Category],A41)</f>
        <v>248</v>
      </c>
      <c r="C41">
        <f>SUMIF(Table1[Sub-Category],A41,Table1[Sales])</f>
        <v>16128.045999999997</v>
      </c>
    </row>
    <row r="42" spans="1:3" x14ac:dyDescent="0.3">
      <c r="A42" t="s">
        <v>265</v>
      </c>
      <c r="B42">
        <f>COUNTIF(Table1[Sub-Category],A42)</f>
        <v>214</v>
      </c>
      <c r="C42">
        <f>SUMIF(Table1[Sub-Category],A42,Table1[Sales])</f>
        <v>3001.9599999999996</v>
      </c>
    </row>
    <row r="43" spans="1:3" x14ac:dyDescent="0.3">
      <c r="A43" t="s">
        <v>61</v>
      </c>
      <c r="B43">
        <f>COUNTIF(Table1[Sub-Category],A43)</f>
        <v>931</v>
      </c>
      <c r="C43">
        <f>SUMIF(Table1[Sub-Category],A43,Table1[Sales])</f>
        <v>89212.018000000025</v>
      </c>
    </row>
    <row r="44" spans="1:3" x14ac:dyDescent="0.3">
      <c r="A44" t="s">
        <v>43</v>
      </c>
      <c r="B44">
        <f>COUNTIF(Table1[Sub-Category],A44)</f>
        <v>357</v>
      </c>
      <c r="C44">
        <f>SUMIF(Table1[Sub-Category],A44,Table1[Sales])</f>
        <v>12347.726000000001</v>
      </c>
    </row>
    <row r="45" spans="1:3" x14ac:dyDescent="0.3">
      <c r="A45" t="s">
        <v>680</v>
      </c>
      <c r="B45">
        <f>COUNTIF(Table1[Sub-Category],A45)</f>
        <v>115</v>
      </c>
      <c r="C45">
        <f>SUMIF(Table1[Sub-Category],A45,Table1[Sales])</f>
        <v>189238.63099999996</v>
      </c>
    </row>
    <row r="46" spans="1:3" x14ac:dyDescent="0.3">
      <c r="A46" t="s">
        <v>86</v>
      </c>
      <c r="B46">
        <f>COUNTIF(Table1[Sub-Category],A46)</f>
        <v>1338</v>
      </c>
      <c r="C46">
        <f>SUMIF(Table1[Sub-Category],A46,Table1[Sales])</f>
        <v>76828.304000000018</v>
      </c>
    </row>
    <row r="47" spans="1:3" x14ac:dyDescent="0.3">
      <c r="A47" t="s">
        <v>68</v>
      </c>
      <c r="B47">
        <f>COUNTIF(Table1[Sub-Category],A47)</f>
        <v>876</v>
      </c>
      <c r="C47">
        <f>SUMIF(Table1[Sub-Category],A47,Table1[Sales])</f>
        <v>327782.44800000027</v>
      </c>
    </row>
    <row r="48" spans="1:3" x14ac:dyDescent="0.3">
      <c r="A48" t="s">
        <v>55</v>
      </c>
      <c r="B48">
        <f>COUNTIF(Table1[Sub-Category],A48)</f>
        <v>832</v>
      </c>
      <c r="C48">
        <f>SUMIF(Table1[Sub-Category],A48,Table1[Sales])</f>
        <v>219343.39200000011</v>
      </c>
    </row>
    <row r="49" spans="1:3" x14ac:dyDescent="0.3">
      <c r="A49" t="s">
        <v>575</v>
      </c>
      <c r="B49">
        <f>COUNTIF(Table1[Sub-Category],A49)</f>
        <v>184</v>
      </c>
      <c r="C49">
        <f>SUMIF(Table1[Sub-Category],A49,Table1[Sales])</f>
        <v>46420.308000000012</v>
      </c>
    </row>
    <row r="50" spans="1:3" x14ac:dyDescent="0.3">
      <c r="A50" t="s">
        <v>52</v>
      </c>
      <c r="B50">
        <f>COUNTIF(Table1[Sub-Category],A50)</f>
        <v>314</v>
      </c>
      <c r="C50">
        <f>SUMIF(Table1[Sub-Category],A50,Table1[Sales])</f>
        <v>202810.62800000011</v>
      </c>
    </row>
  </sheetData>
  <mergeCells count="2">
    <mergeCell ref="A1:C1"/>
    <mergeCell ref="A32:C32"/>
  </mergeCells>
  <pageMargins left="0.7" right="0.7" top="0.75" bottom="0.75" header="0.3" footer="0.3"/>
  <ignoredErrors>
    <ignoredError sqref="B3 B6" formulaRange="1"/>
  </ignoredError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21299-8B9B-4C67-93F9-86CC00EED9C5}">
  <dimension ref="A3:B7"/>
  <sheetViews>
    <sheetView topLeftCell="A4" workbookViewId="0">
      <selection activeCell="G18" sqref="G18"/>
    </sheetView>
  </sheetViews>
  <sheetFormatPr defaultRowHeight="14.4" x14ac:dyDescent="0.3"/>
  <cols>
    <col min="1" max="1" width="13.109375" bestFit="1" customWidth="1"/>
    <col min="2" max="2" width="12" bestFit="1" customWidth="1"/>
  </cols>
  <sheetData>
    <row r="3" spans="1:2" x14ac:dyDescent="0.3">
      <c r="A3" s="2" t="s">
        <v>10864</v>
      </c>
      <c r="B3" s="3" t="s">
        <v>10866</v>
      </c>
    </row>
    <row r="4" spans="1:2" x14ac:dyDescent="0.3">
      <c r="A4" s="4" t="s">
        <v>28</v>
      </c>
      <c r="B4" s="3">
        <v>726557.48769999959</v>
      </c>
    </row>
    <row r="5" spans="1:2" x14ac:dyDescent="0.3">
      <c r="A5" s="4" t="s">
        <v>42</v>
      </c>
      <c r="B5" s="3">
        <v>704255.95800000313</v>
      </c>
    </row>
    <row r="6" spans="1:2" x14ac:dyDescent="0.3">
      <c r="A6" s="4" t="s">
        <v>67</v>
      </c>
      <c r="B6" s="3">
        <v>826706.08299999661</v>
      </c>
    </row>
    <row r="7" spans="1:2" x14ac:dyDescent="0.3">
      <c r="A7" s="4" t="s">
        <v>10865</v>
      </c>
      <c r="B7" s="3">
        <v>2257519.5286999997</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E8DA-F57C-45A0-9EF6-AB571CE82A5D}">
  <dimension ref="A1"/>
  <sheetViews>
    <sheetView tabSelected="1" topLeftCell="A11" workbookViewId="0">
      <selection activeCell="S22" sqref="S22"/>
    </sheetView>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267732B-3D38-4D47-A948-CC8EA0B124E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Dataset</vt:lpstr>
      <vt:lpstr>Data Cleaning</vt:lpstr>
      <vt:lpstr>Tasks</vt:lpstr>
      <vt:lpstr>Conditional formating</vt:lpstr>
      <vt:lpstr>Dashboard</vt:lpstr>
      <vt:lpstr>Pivot Analysis</vt:lpstr>
      <vt:lpstr>Documentation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HANEE PATEL</dc:creator>
  <cp:lastModifiedBy>HANEE PATEL</cp:lastModifiedBy>
  <dcterms:created xsi:type="dcterms:W3CDTF">2026-10-28T03:13:27Z</dcterms:created>
  <dcterms:modified xsi:type="dcterms:W3CDTF">2026-10-28T07:33:15Z</dcterms:modified>
</cp:coreProperties>
</file>